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809" i="3" l="1"/>
  <c r="N809" i="3"/>
  <c r="O809" i="3"/>
  <c r="P809" i="3"/>
  <c r="Q809" i="3"/>
  <c r="R809" i="3"/>
  <c r="BL809" i="3" s="1"/>
  <c r="S809" i="3"/>
  <c r="BM809" i="3" s="1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BJ809" i="3" s="1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K809" i="3"/>
  <c r="BN809" i="3"/>
  <c r="M810" i="3"/>
  <c r="N810" i="3"/>
  <c r="O810" i="3"/>
  <c r="P810" i="3"/>
  <c r="Q810" i="3"/>
  <c r="R810" i="3"/>
  <c r="S810" i="3"/>
  <c r="T810" i="3"/>
  <c r="U810" i="3"/>
  <c r="V810" i="3"/>
  <c r="BK810" i="3" s="1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BL810" i="3" s="1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N810" i="3"/>
  <c r="M811" i="3"/>
  <c r="N811" i="3"/>
  <c r="O811" i="3"/>
  <c r="P811" i="3"/>
  <c r="BN811" i="3" s="1"/>
  <c r="Q811" i="3"/>
  <c r="R811" i="3"/>
  <c r="S811" i="3"/>
  <c r="T811" i="3"/>
  <c r="BM811" i="3" s="1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L811" i="3"/>
  <c r="M812" i="3"/>
  <c r="N812" i="3"/>
  <c r="O812" i="3"/>
  <c r="P812" i="3"/>
  <c r="Q812" i="3"/>
  <c r="R812" i="3"/>
  <c r="BL812" i="3" s="1"/>
  <c r="S812" i="3"/>
  <c r="T812" i="3"/>
  <c r="U812" i="3"/>
  <c r="V812" i="3"/>
  <c r="BK812" i="3" s="1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N812" i="3"/>
  <c r="M813" i="3"/>
  <c r="N813" i="3"/>
  <c r="O813" i="3"/>
  <c r="P813" i="3"/>
  <c r="BN813" i="3" s="1"/>
  <c r="Q813" i="3"/>
  <c r="R813" i="3"/>
  <c r="S813" i="3"/>
  <c r="T813" i="3"/>
  <c r="BM813" i="3" s="1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L813" i="3"/>
  <c r="M814" i="3"/>
  <c r="BK814" i="3" s="1"/>
  <c r="N814" i="3"/>
  <c r="O814" i="3"/>
  <c r="P814" i="3"/>
  <c r="Q814" i="3"/>
  <c r="R814" i="3"/>
  <c r="BL814" i="3" s="1"/>
  <c r="S814" i="3"/>
  <c r="T814" i="3"/>
  <c r="U814" i="3"/>
  <c r="V814" i="3"/>
  <c r="BM814" i="3" s="1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N814" i="3"/>
  <c r="M815" i="3"/>
  <c r="N815" i="3"/>
  <c r="O815" i="3"/>
  <c r="P815" i="3"/>
  <c r="BN815" i="3" s="1"/>
  <c r="Q815" i="3"/>
  <c r="R815" i="3"/>
  <c r="S815" i="3"/>
  <c r="T815" i="3"/>
  <c r="BM815" i="3" s="1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L815" i="3"/>
  <c r="M816" i="3"/>
  <c r="N816" i="3"/>
  <c r="O816" i="3"/>
  <c r="P816" i="3"/>
  <c r="Q816" i="3"/>
  <c r="R816" i="3"/>
  <c r="BL816" i="3" s="1"/>
  <c r="S816" i="3"/>
  <c r="T816" i="3"/>
  <c r="U816" i="3"/>
  <c r="V816" i="3"/>
  <c r="BK816" i="3" s="1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N816" i="3"/>
  <c r="M817" i="3"/>
  <c r="N817" i="3"/>
  <c r="O817" i="3"/>
  <c r="P817" i="3"/>
  <c r="BN817" i="3" s="1"/>
  <c r="Q817" i="3"/>
  <c r="R817" i="3"/>
  <c r="S817" i="3"/>
  <c r="T817" i="3"/>
  <c r="BM817" i="3" s="1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L817" i="3"/>
  <c r="M818" i="3"/>
  <c r="N818" i="3"/>
  <c r="O818" i="3"/>
  <c r="P818" i="3"/>
  <c r="BK818" i="3" s="1"/>
  <c r="Q818" i="3"/>
  <c r="R818" i="3"/>
  <c r="BL818" i="3" s="1"/>
  <c r="S818" i="3"/>
  <c r="T818" i="3"/>
  <c r="BM818" i="3" s="1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N818" i="3"/>
  <c r="M819" i="3"/>
  <c r="N819" i="3"/>
  <c r="O819" i="3"/>
  <c r="P819" i="3"/>
  <c r="BN819" i="3" s="1"/>
  <c r="Q819" i="3"/>
  <c r="R819" i="3"/>
  <c r="S819" i="3"/>
  <c r="T819" i="3"/>
  <c r="BM819" i="3" s="1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L819" i="3"/>
  <c r="M820" i="3"/>
  <c r="N820" i="3"/>
  <c r="O820" i="3"/>
  <c r="P820" i="3"/>
  <c r="Q820" i="3"/>
  <c r="R820" i="3"/>
  <c r="BL820" i="3" s="1"/>
  <c r="S820" i="3"/>
  <c r="T820" i="3"/>
  <c r="U820" i="3"/>
  <c r="V820" i="3"/>
  <c r="BK820" i="3" s="1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N820" i="3"/>
  <c r="M821" i="3"/>
  <c r="N821" i="3"/>
  <c r="O821" i="3"/>
  <c r="P821" i="3"/>
  <c r="BN821" i="3" s="1"/>
  <c r="Q821" i="3"/>
  <c r="R821" i="3"/>
  <c r="S821" i="3"/>
  <c r="T821" i="3"/>
  <c r="BM821" i="3" s="1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L821" i="3"/>
  <c r="M822" i="3"/>
  <c r="N822" i="3"/>
  <c r="O822" i="3"/>
  <c r="P822" i="3"/>
  <c r="BK822" i="3" s="1"/>
  <c r="Q822" i="3"/>
  <c r="R822" i="3"/>
  <c r="BL822" i="3" s="1"/>
  <c r="S822" i="3"/>
  <c r="T822" i="3"/>
  <c r="BM822" i="3" s="1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N822" i="3"/>
  <c r="M823" i="3"/>
  <c r="N823" i="3"/>
  <c r="O823" i="3"/>
  <c r="P823" i="3"/>
  <c r="BN823" i="3" s="1"/>
  <c r="Q823" i="3"/>
  <c r="R823" i="3"/>
  <c r="S823" i="3"/>
  <c r="T823" i="3"/>
  <c r="BM823" i="3" s="1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L823" i="3"/>
  <c r="M824" i="3"/>
  <c r="N824" i="3"/>
  <c r="O824" i="3"/>
  <c r="P824" i="3"/>
  <c r="BK824" i="3" s="1"/>
  <c r="Q824" i="3"/>
  <c r="R824" i="3"/>
  <c r="BL824" i="3" s="1"/>
  <c r="S824" i="3"/>
  <c r="T824" i="3"/>
  <c r="BM824" i="3" s="1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N824" i="3"/>
  <c r="M825" i="3"/>
  <c r="N825" i="3"/>
  <c r="O825" i="3"/>
  <c r="P825" i="3"/>
  <c r="BN825" i="3" s="1"/>
  <c r="Q825" i="3"/>
  <c r="R825" i="3"/>
  <c r="S825" i="3"/>
  <c r="T825" i="3"/>
  <c r="BM825" i="3" s="1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L825" i="3"/>
  <c r="M826" i="3"/>
  <c r="N826" i="3"/>
  <c r="O826" i="3"/>
  <c r="P826" i="3"/>
  <c r="BK826" i="3" s="1"/>
  <c r="Q826" i="3"/>
  <c r="R826" i="3"/>
  <c r="BL826" i="3" s="1"/>
  <c r="S826" i="3"/>
  <c r="T826" i="3"/>
  <c r="BM826" i="3" s="1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N826" i="3"/>
  <c r="M827" i="3"/>
  <c r="N827" i="3"/>
  <c r="O827" i="3"/>
  <c r="P827" i="3"/>
  <c r="BN827" i="3" s="1"/>
  <c r="Q827" i="3"/>
  <c r="R827" i="3"/>
  <c r="S827" i="3"/>
  <c r="T827" i="3"/>
  <c r="BM827" i="3" s="1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L827" i="3"/>
  <c r="M828" i="3"/>
  <c r="N828" i="3"/>
  <c r="O828" i="3"/>
  <c r="P828" i="3"/>
  <c r="BK828" i="3" s="1"/>
  <c r="Q828" i="3"/>
  <c r="R828" i="3"/>
  <c r="BL828" i="3" s="1"/>
  <c r="S828" i="3"/>
  <c r="T828" i="3"/>
  <c r="BM828" i="3" s="1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N828" i="3"/>
  <c r="M829" i="3"/>
  <c r="N829" i="3"/>
  <c r="O829" i="3"/>
  <c r="P829" i="3"/>
  <c r="BN829" i="3" s="1"/>
  <c r="Q829" i="3"/>
  <c r="R829" i="3"/>
  <c r="S829" i="3"/>
  <c r="T829" i="3"/>
  <c r="BM829" i="3" s="1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L829" i="3"/>
  <c r="M830" i="3"/>
  <c r="N830" i="3"/>
  <c r="O830" i="3"/>
  <c r="P830" i="3"/>
  <c r="BK830" i="3" s="1"/>
  <c r="Q830" i="3"/>
  <c r="R830" i="3"/>
  <c r="BL830" i="3" s="1"/>
  <c r="S830" i="3"/>
  <c r="T830" i="3"/>
  <c r="BM830" i="3" s="1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N830" i="3"/>
  <c r="M831" i="3"/>
  <c r="N831" i="3"/>
  <c r="O831" i="3"/>
  <c r="P831" i="3"/>
  <c r="BN831" i="3" s="1"/>
  <c r="Q831" i="3"/>
  <c r="R831" i="3"/>
  <c r="S831" i="3"/>
  <c r="T831" i="3"/>
  <c r="BM831" i="3" s="1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L831" i="3"/>
  <c r="M832" i="3"/>
  <c r="N832" i="3"/>
  <c r="O832" i="3"/>
  <c r="P832" i="3"/>
  <c r="BK832" i="3" s="1"/>
  <c r="Q832" i="3"/>
  <c r="R832" i="3"/>
  <c r="BL832" i="3" s="1"/>
  <c r="S832" i="3"/>
  <c r="T832" i="3"/>
  <c r="BM832" i="3" s="1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N832" i="3"/>
  <c r="M833" i="3"/>
  <c r="N833" i="3"/>
  <c r="O833" i="3"/>
  <c r="P833" i="3"/>
  <c r="BN833" i="3" s="1"/>
  <c r="Q833" i="3"/>
  <c r="R833" i="3"/>
  <c r="S833" i="3"/>
  <c r="T833" i="3"/>
  <c r="BM833" i="3" s="1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L833" i="3"/>
  <c r="M834" i="3"/>
  <c r="N834" i="3"/>
  <c r="O834" i="3"/>
  <c r="P834" i="3"/>
  <c r="BK834" i="3" s="1"/>
  <c r="Q834" i="3"/>
  <c r="R834" i="3"/>
  <c r="BL834" i="3" s="1"/>
  <c r="S834" i="3"/>
  <c r="BM834" i="3" s="1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N834" i="3"/>
  <c r="M835" i="3"/>
  <c r="BK835" i="3" s="1"/>
  <c r="N835" i="3"/>
  <c r="O835" i="3"/>
  <c r="P835" i="3"/>
  <c r="BN835" i="3" s="1"/>
  <c r="Q835" i="3"/>
  <c r="R835" i="3"/>
  <c r="S835" i="3"/>
  <c r="T835" i="3"/>
  <c r="BM835" i="3" s="1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L835" i="3"/>
  <c r="M836" i="3"/>
  <c r="N836" i="3"/>
  <c r="O836" i="3"/>
  <c r="P836" i="3"/>
  <c r="BK836" i="3" s="1"/>
  <c r="Q836" i="3"/>
  <c r="R836" i="3"/>
  <c r="BL836" i="3" s="1"/>
  <c r="S836" i="3"/>
  <c r="BM836" i="3" s="1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N836" i="3"/>
  <c r="M837" i="3"/>
  <c r="BK837" i="3" s="1"/>
  <c r="N837" i="3"/>
  <c r="O837" i="3"/>
  <c r="P837" i="3"/>
  <c r="BN837" i="3" s="1"/>
  <c r="Q837" i="3"/>
  <c r="R837" i="3"/>
  <c r="S837" i="3"/>
  <c r="T837" i="3"/>
  <c r="BM837" i="3" s="1"/>
  <c r="U837" i="3"/>
  <c r="V837" i="3"/>
  <c r="W837" i="3"/>
  <c r="X837" i="3"/>
  <c r="Y837" i="3"/>
  <c r="Z837" i="3"/>
  <c r="AA837" i="3"/>
  <c r="AB837" i="3"/>
  <c r="BL837" i="3" s="1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M838" i="3"/>
  <c r="N838" i="3"/>
  <c r="O838" i="3"/>
  <c r="P838" i="3"/>
  <c r="BK838" i="3" s="1"/>
  <c r="Q838" i="3"/>
  <c r="R838" i="3"/>
  <c r="BL838" i="3" s="1"/>
  <c r="S838" i="3"/>
  <c r="BM838" i="3" s="1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N838" i="3"/>
  <c r="M839" i="3"/>
  <c r="BK839" i="3" s="1"/>
  <c r="N839" i="3"/>
  <c r="O839" i="3"/>
  <c r="P839" i="3"/>
  <c r="BN839" i="3" s="1"/>
  <c r="Q839" i="3"/>
  <c r="R839" i="3"/>
  <c r="S839" i="3"/>
  <c r="T839" i="3"/>
  <c r="BM839" i="3" s="1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L839" i="3"/>
  <c r="M840" i="3"/>
  <c r="N840" i="3"/>
  <c r="O840" i="3"/>
  <c r="P840" i="3"/>
  <c r="BK840" i="3" s="1"/>
  <c r="Q840" i="3"/>
  <c r="R840" i="3"/>
  <c r="BL840" i="3" s="1"/>
  <c r="S840" i="3"/>
  <c r="T840" i="3"/>
  <c r="BM840" i="3" s="1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N840" i="3"/>
  <c r="M841" i="3"/>
  <c r="N841" i="3"/>
  <c r="O841" i="3"/>
  <c r="P841" i="3"/>
  <c r="BN841" i="3" s="1"/>
  <c r="Q841" i="3"/>
  <c r="R841" i="3"/>
  <c r="S841" i="3"/>
  <c r="BM841" i="3" s="1"/>
  <c r="T841" i="3"/>
  <c r="BJ841" i="3" s="1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L841" i="3"/>
  <c r="M842" i="3"/>
  <c r="BK842" i="3" s="1"/>
  <c r="N842" i="3"/>
  <c r="O842" i="3"/>
  <c r="P842" i="3"/>
  <c r="Q842" i="3"/>
  <c r="R842" i="3"/>
  <c r="BL842" i="3" s="1"/>
  <c r="S842" i="3"/>
  <c r="T842" i="3"/>
  <c r="BM842" i="3" s="1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N842" i="3"/>
  <c r="M843" i="3"/>
  <c r="N843" i="3"/>
  <c r="O843" i="3"/>
  <c r="P843" i="3"/>
  <c r="BN843" i="3" s="1"/>
  <c r="Q843" i="3"/>
  <c r="R843" i="3"/>
  <c r="S843" i="3"/>
  <c r="BM843" i="3" s="1"/>
  <c r="T843" i="3"/>
  <c r="BJ843" i="3" s="1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L843" i="3"/>
  <c r="M844" i="3"/>
  <c r="BK844" i="3" s="1"/>
  <c r="N844" i="3"/>
  <c r="O844" i="3"/>
  <c r="P844" i="3"/>
  <c r="Q844" i="3"/>
  <c r="R844" i="3"/>
  <c r="BL844" i="3" s="1"/>
  <c r="S844" i="3"/>
  <c r="T844" i="3"/>
  <c r="BM844" i="3" s="1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N844" i="3"/>
  <c r="M845" i="3"/>
  <c r="N845" i="3"/>
  <c r="O845" i="3"/>
  <c r="P845" i="3"/>
  <c r="BN845" i="3" s="1"/>
  <c r="Q845" i="3"/>
  <c r="R845" i="3"/>
  <c r="S845" i="3"/>
  <c r="BM845" i="3" s="1"/>
  <c r="T845" i="3"/>
  <c r="BJ845" i="3" s="1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L845" i="3"/>
  <c r="M846" i="3"/>
  <c r="BK846" i="3" s="1"/>
  <c r="N846" i="3"/>
  <c r="O846" i="3"/>
  <c r="P846" i="3"/>
  <c r="Q846" i="3"/>
  <c r="R846" i="3"/>
  <c r="BL846" i="3" s="1"/>
  <c r="S846" i="3"/>
  <c r="T846" i="3"/>
  <c r="BM846" i="3" s="1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Z846" i="3"/>
  <c r="BA846" i="3"/>
  <c r="BB846" i="3"/>
  <c r="BC846" i="3"/>
  <c r="BD846" i="3"/>
  <c r="BE846" i="3"/>
  <c r="BF846" i="3"/>
  <c r="BG846" i="3"/>
  <c r="BH846" i="3"/>
  <c r="BI846" i="3"/>
  <c r="BJ846" i="3"/>
  <c r="BN846" i="3"/>
  <c r="M847" i="3"/>
  <c r="N847" i="3"/>
  <c r="O847" i="3"/>
  <c r="P847" i="3"/>
  <c r="BN847" i="3" s="1"/>
  <c r="Q847" i="3"/>
  <c r="R847" i="3"/>
  <c r="S847" i="3"/>
  <c r="BM847" i="3" s="1"/>
  <c r="T847" i="3"/>
  <c r="BJ847" i="3" s="1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Z847" i="3"/>
  <c r="BA847" i="3"/>
  <c r="BB847" i="3"/>
  <c r="BC847" i="3"/>
  <c r="BD847" i="3"/>
  <c r="BE847" i="3"/>
  <c r="BF847" i="3"/>
  <c r="BG847" i="3"/>
  <c r="BH847" i="3"/>
  <c r="BI847" i="3"/>
  <c r="BL847" i="3"/>
  <c r="M848" i="3"/>
  <c r="BK848" i="3" s="1"/>
  <c r="N848" i="3"/>
  <c r="O848" i="3"/>
  <c r="P848" i="3"/>
  <c r="Q848" i="3"/>
  <c r="R848" i="3"/>
  <c r="BL848" i="3" s="1"/>
  <c r="S848" i="3"/>
  <c r="T848" i="3"/>
  <c r="BM848" i="3" s="1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Z848" i="3"/>
  <c r="BA848" i="3"/>
  <c r="BB848" i="3"/>
  <c r="BC848" i="3"/>
  <c r="BD848" i="3"/>
  <c r="BE848" i="3"/>
  <c r="BF848" i="3"/>
  <c r="BG848" i="3"/>
  <c r="BH848" i="3"/>
  <c r="BI848" i="3"/>
  <c r="BJ848" i="3"/>
  <c r="BN848" i="3"/>
  <c r="M849" i="3"/>
  <c r="N849" i="3"/>
  <c r="O849" i="3"/>
  <c r="P849" i="3"/>
  <c r="BN849" i="3" s="1"/>
  <c r="Q849" i="3"/>
  <c r="R849" i="3"/>
  <c r="S849" i="3"/>
  <c r="BM849" i="3" s="1"/>
  <c r="T849" i="3"/>
  <c r="BJ849" i="3" s="1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Z849" i="3"/>
  <c r="BA849" i="3"/>
  <c r="BB849" i="3"/>
  <c r="BC849" i="3"/>
  <c r="BD849" i="3"/>
  <c r="BE849" i="3"/>
  <c r="BF849" i="3"/>
  <c r="BG849" i="3"/>
  <c r="BH849" i="3"/>
  <c r="BI849" i="3"/>
  <c r="BL849" i="3"/>
  <c r="M850" i="3"/>
  <c r="BK850" i="3" s="1"/>
  <c r="N850" i="3"/>
  <c r="O850" i="3"/>
  <c r="P850" i="3"/>
  <c r="Q850" i="3"/>
  <c r="R850" i="3"/>
  <c r="BL850" i="3" s="1"/>
  <c r="S850" i="3"/>
  <c r="T850" i="3"/>
  <c r="BM850" i="3" s="1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Z850" i="3"/>
  <c r="BA850" i="3"/>
  <c r="BB850" i="3"/>
  <c r="BC850" i="3"/>
  <c r="BD850" i="3"/>
  <c r="BE850" i="3"/>
  <c r="BF850" i="3"/>
  <c r="BG850" i="3"/>
  <c r="BH850" i="3"/>
  <c r="BI850" i="3"/>
  <c r="BJ850" i="3"/>
  <c r="BN850" i="3"/>
  <c r="M851" i="3"/>
  <c r="N851" i="3"/>
  <c r="O851" i="3"/>
  <c r="P851" i="3"/>
  <c r="BN851" i="3" s="1"/>
  <c r="Q851" i="3"/>
  <c r="R851" i="3"/>
  <c r="S851" i="3"/>
  <c r="BM851" i="3" s="1"/>
  <c r="T851" i="3"/>
  <c r="BJ851" i="3" s="1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Z851" i="3"/>
  <c r="BA851" i="3"/>
  <c r="BB851" i="3"/>
  <c r="BC851" i="3"/>
  <c r="BD851" i="3"/>
  <c r="BE851" i="3"/>
  <c r="BF851" i="3"/>
  <c r="BG851" i="3"/>
  <c r="BH851" i="3"/>
  <c r="BI851" i="3"/>
  <c r="BL851" i="3"/>
  <c r="M852" i="3"/>
  <c r="BK852" i="3" s="1"/>
  <c r="N852" i="3"/>
  <c r="O852" i="3"/>
  <c r="P852" i="3"/>
  <c r="Q852" i="3"/>
  <c r="R852" i="3"/>
  <c r="BL852" i="3" s="1"/>
  <c r="S852" i="3"/>
  <c r="T852" i="3"/>
  <c r="BM852" i="3" s="1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Z852" i="3"/>
  <c r="BA852" i="3"/>
  <c r="BB852" i="3"/>
  <c r="BC852" i="3"/>
  <c r="BD852" i="3"/>
  <c r="BE852" i="3"/>
  <c r="BF852" i="3"/>
  <c r="BG852" i="3"/>
  <c r="BH852" i="3"/>
  <c r="BI852" i="3"/>
  <c r="BJ852" i="3"/>
  <c r="BN852" i="3"/>
  <c r="M853" i="3"/>
  <c r="N853" i="3"/>
  <c r="O853" i="3"/>
  <c r="P853" i="3"/>
  <c r="BN853" i="3" s="1"/>
  <c r="Q853" i="3"/>
  <c r="R853" i="3"/>
  <c r="S853" i="3"/>
  <c r="BM853" i="3" s="1"/>
  <c r="T853" i="3"/>
  <c r="BJ853" i="3" s="1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Z853" i="3"/>
  <c r="BA853" i="3"/>
  <c r="BB853" i="3"/>
  <c r="BC853" i="3"/>
  <c r="BD853" i="3"/>
  <c r="BE853" i="3"/>
  <c r="BF853" i="3"/>
  <c r="BG853" i="3"/>
  <c r="BH853" i="3"/>
  <c r="BI853" i="3"/>
  <c r="BL853" i="3"/>
  <c r="M854" i="3"/>
  <c r="BK854" i="3" s="1"/>
  <c r="N854" i="3"/>
  <c r="O854" i="3"/>
  <c r="P854" i="3"/>
  <c r="Q854" i="3"/>
  <c r="R854" i="3"/>
  <c r="BL854" i="3" s="1"/>
  <c r="S854" i="3"/>
  <c r="T854" i="3"/>
  <c r="BM854" i="3" s="1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Z854" i="3"/>
  <c r="BA854" i="3"/>
  <c r="BB854" i="3"/>
  <c r="BC854" i="3"/>
  <c r="BD854" i="3"/>
  <c r="BE854" i="3"/>
  <c r="BF854" i="3"/>
  <c r="BG854" i="3"/>
  <c r="BH854" i="3"/>
  <c r="BI854" i="3"/>
  <c r="BJ854" i="3"/>
  <c r="BN854" i="3"/>
  <c r="M855" i="3"/>
  <c r="N855" i="3"/>
  <c r="O855" i="3"/>
  <c r="P855" i="3"/>
  <c r="BN855" i="3" s="1"/>
  <c r="Q855" i="3"/>
  <c r="R855" i="3"/>
  <c r="S855" i="3"/>
  <c r="BM855" i="3" s="1"/>
  <c r="T855" i="3"/>
  <c r="BJ855" i="3" s="1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Z855" i="3"/>
  <c r="BA855" i="3"/>
  <c r="BB855" i="3"/>
  <c r="BC855" i="3"/>
  <c r="BD855" i="3"/>
  <c r="BE855" i="3"/>
  <c r="BF855" i="3"/>
  <c r="BG855" i="3"/>
  <c r="BH855" i="3"/>
  <c r="BI855" i="3"/>
  <c r="BL855" i="3"/>
  <c r="M856" i="3"/>
  <c r="BK856" i="3" s="1"/>
  <c r="N856" i="3"/>
  <c r="O856" i="3"/>
  <c r="P856" i="3"/>
  <c r="Q856" i="3"/>
  <c r="R856" i="3"/>
  <c r="BL856" i="3" s="1"/>
  <c r="S856" i="3"/>
  <c r="T856" i="3"/>
  <c r="BM856" i="3" s="1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Z856" i="3"/>
  <c r="BA856" i="3"/>
  <c r="BB856" i="3"/>
  <c r="BC856" i="3"/>
  <c r="BD856" i="3"/>
  <c r="BE856" i="3"/>
  <c r="BF856" i="3"/>
  <c r="BG856" i="3"/>
  <c r="BH856" i="3"/>
  <c r="BI856" i="3"/>
  <c r="BJ856" i="3"/>
  <c r="BN856" i="3"/>
  <c r="M857" i="3"/>
  <c r="N857" i="3"/>
  <c r="O857" i="3"/>
  <c r="P857" i="3"/>
  <c r="BN857" i="3" s="1"/>
  <c r="Q857" i="3"/>
  <c r="R857" i="3"/>
  <c r="S857" i="3"/>
  <c r="BM857" i="3" s="1"/>
  <c r="T857" i="3"/>
  <c r="BJ857" i="3" s="1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Z857" i="3"/>
  <c r="BA857" i="3"/>
  <c r="BB857" i="3"/>
  <c r="BC857" i="3"/>
  <c r="BD857" i="3"/>
  <c r="BE857" i="3"/>
  <c r="BF857" i="3"/>
  <c r="BG857" i="3"/>
  <c r="BH857" i="3"/>
  <c r="BI857" i="3"/>
  <c r="BL857" i="3"/>
  <c r="E809" i="3"/>
  <c r="K809" i="3" s="1"/>
  <c r="F809" i="3"/>
  <c r="G809" i="3"/>
  <c r="H809" i="3"/>
  <c r="I809" i="3"/>
  <c r="L809" i="3" s="1"/>
  <c r="J809" i="3"/>
  <c r="E810" i="3"/>
  <c r="K810" i="3" s="1"/>
  <c r="F810" i="3"/>
  <c r="G810" i="3"/>
  <c r="H810" i="3"/>
  <c r="I810" i="3"/>
  <c r="L810" i="3" s="1"/>
  <c r="J810" i="3"/>
  <c r="E811" i="3"/>
  <c r="K811" i="3" s="1"/>
  <c r="F811" i="3"/>
  <c r="G811" i="3"/>
  <c r="H811" i="3"/>
  <c r="I811" i="3"/>
  <c r="L811" i="3" s="1"/>
  <c r="J811" i="3"/>
  <c r="E812" i="3"/>
  <c r="K812" i="3" s="1"/>
  <c r="F812" i="3"/>
  <c r="G812" i="3"/>
  <c r="H812" i="3"/>
  <c r="I812" i="3"/>
  <c r="L812" i="3" s="1"/>
  <c r="J812" i="3"/>
  <c r="E813" i="3"/>
  <c r="K813" i="3" s="1"/>
  <c r="F813" i="3"/>
  <c r="G813" i="3"/>
  <c r="H813" i="3"/>
  <c r="I813" i="3"/>
  <c r="L813" i="3" s="1"/>
  <c r="J813" i="3"/>
  <c r="E814" i="3"/>
  <c r="K814" i="3" s="1"/>
  <c r="F814" i="3"/>
  <c r="G814" i="3"/>
  <c r="H814" i="3"/>
  <c r="I814" i="3"/>
  <c r="L814" i="3" s="1"/>
  <c r="J814" i="3"/>
  <c r="E815" i="3"/>
  <c r="K815" i="3" s="1"/>
  <c r="F815" i="3"/>
  <c r="G815" i="3"/>
  <c r="H815" i="3"/>
  <c r="I815" i="3"/>
  <c r="L815" i="3" s="1"/>
  <c r="J815" i="3"/>
  <c r="E816" i="3"/>
  <c r="K816" i="3" s="1"/>
  <c r="F816" i="3"/>
  <c r="G816" i="3"/>
  <c r="H816" i="3"/>
  <c r="I816" i="3"/>
  <c r="L816" i="3" s="1"/>
  <c r="J816" i="3"/>
  <c r="E817" i="3"/>
  <c r="K817" i="3" s="1"/>
  <c r="F817" i="3"/>
  <c r="G817" i="3"/>
  <c r="H817" i="3"/>
  <c r="I817" i="3"/>
  <c r="L817" i="3" s="1"/>
  <c r="J817" i="3"/>
  <c r="E818" i="3"/>
  <c r="K818" i="3" s="1"/>
  <c r="F818" i="3"/>
  <c r="G818" i="3"/>
  <c r="H818" i="3"/>
  <c r="I818" i="3"/>
  <c r="L818" i="3" s="1"/>
  <c r="J818" i="3"/>
  <c r="E819" i="3"/>
  <c r="K819" i="3" s="1"/>
  <c r="F819" i="3"/>
  <c r="G819" i="3"/>
  <c r="H819" i="3"/>
  <c r="I819" i="3"/>
  <c r="L819" i="3" s="1"/>
  <c r="J819" i="3"/>
  <c r="E820" i="3"/>
  <c r="K820" i="3" s="1"/>
  <c r="F820" i="3"/>
  <c r="G820" i="3"/>
  <c r="H820" i="3"/>
  <c r="I820" i="3"/>
  <c r="L820" i="3" s="1"/>
  <c r="J820" i="3"/>
  <c r="E821" i="3"/>
  <c r="K821" i="3" s="1"/>
  <c r="F821" i="3"/>
  <c r="G821" i="3"/>
  <c r="H821" i="3"/>
  <c r="I821" i="3"/>
  <c r="L821" i="3" s="1"/>
  <c r="J821" i="3"/>
  <c r="E822" i="3"/>
  <c r="K822" i="3" s="1"/>
  <c r="F822" i="3"/>
  <c r="G822" i="3"/>
  <c r="H822" i="3"/>
  <c r="I822" i="3"/>
  <c r="L822" i="3" s="1"/>
  <c r="J822" i="3"/>
  <c r="E823" i="3"/>
  <c r="K823" i="3" s="1"/>
  <c r="F823" i="3"/>
  <c r="G823" i="3"/>
  <c r="H823" i="3"/>
  <c r="I823" i="3"/>
  <c r="L823" i="3" s="1"/>
  <c r="J823" i="3"/>
  <c r="E824" i="3"/>
  <c r="K824" i="3" s="1"/>
  <c r="F824" i="3"/>
  <c r="G824" i="3"/>
  <c r="H824" i="3"/>
  <c r="I824" i="3"/>
  <c r="L824" i="3" s="1"/>
  <c r="J824" i="3"/>
  <c r="E825" i="3"/>
  <c r="K825" i="3" s="1"/>
  <c r="F825" i="3"/>
  <c r="G825" i="3"/>
  <c r="H825" i="3"/>
  <c r="I825" i="3"/>
  <c r="L825" i="3" s="1"/>
  <c r="J825" i="3"/>
  <c r="E826" i="3"/>
  <c r="K826" i="3" s="1"/>
  <c r="F826" i="3"/>
  <c r="G826" i="3"/>
  <c r="H826" i="3"/>
  <c r="I826" i="3"/>
  <c r="L826" i="3" s="1"/>
  <c r="J826" i="3"/>
  <c r="E827" i="3"/>
  <c r="K827" i="3" s="1"/>
  <c r="F827" i="3"/>
  <c r="G827" i="3"/>
  <c r="H827" i="3"/>
  <c r="I827" i="3"/>
  <c r="L827" i="3" s="1"/>
  <c r="J827" i="3"/>
  <c r="E828" i="3"/>
  <c r="K828" i="3" s="1"/>
  <c r="F828" i="3"/>
  <c r="G828" i="3"/>
  <c r="H828" i="3"/>
  <c r="I828" i="3"/>
  <c r="L828" i="3" s="1"/>
  <c r="J828" i="3"/>
  <c r="E829" i="3"/>
  <c r="K829" i="3" s="1"/>
  <c r="F829" i="3"/>
  <c r="G829" i="3"/>
  <c r="H829" i="3"/>
  <c r="I829" i="3"/>
  <c r="L829" i="3" s="1"/>
  <c r="J829" i="3"/>
  <c r="E830" i="3"/>
  <c r="K830" i="3" s="1"/>
  <c r="F830" i="3"/>
  <c r="G830" i="3"/>
  <c r="H830" i="3"/>
  <c r="I830" i="3"/>
  <c r="L830" i="3" s="1"/>
  <c r="J830" i="3"/>
  <c r="E831" i="3"/>
  <c r="K831" i="3" s="1"/>
  <c r="F831" i="3"/>
  <c r="G831" i="3"/>
  <c r="H831" i="3"/>
  <c r="I831" i="3"/>
  <c r="L831" i="3" s="1"/>
  <c r="J831" i="3"/>
  <c r="E832" i="3"/>
  <c r="K832" i="3" s="1"/>
  <c r="F832" i="3"/>
  <c r="G832" i="3"/>
  <c r="H832" i="3"/>
  <c r="I832" i="3"/>
  <c r="L832" i="3" s="1"/>
  <c r="J832" i="3"/>
  <c r="E833" i="3"/>
  <c r="K833" i="3" s="1"/>
  <c r="F833" i="3"/>
  <c r="G833" i="3"/>
  <c r="H833" i="3"/>
  <c r="I833" i="3"/>
  <c r="L833" i="3" s="1"/>
  <c r="J833" i="3"/>
  <c r="E834" i="3"/>
  <c r="K834" i="3" s="1"/>
  <c r="F834" i="3"/>
  <c r="G834" i="3"/>
  <c r="H834" i="3"/>
  <c r="I834" i="3"/>
  <c r="L834" i="3" s="1"/>
  <c r="J834" i="3"/>
  <c r="E835" i="3"/>
  <c r="K835" i="3" s="1"/>
  <c r="F835" i="3"/>
  <c r="G835" i="3"/>
  <c r="H835" i="3"/>
  <c r="I835" i="3"/>
  <c r="L835" i="3" s="1"/>
  <c r="J835" i="3"/>
  <c r="E836" i="3"/>
  <c r="K836" i="3" s="1"/>
  <c r="F836" i="3"/>
  <c r="G836" i="3"/>
  <c r="H836" i="3"/>
  <c r="I836" i="3"/>
  <c r="L836" i="3" s="1"/>
  <c r="J836" i="3"/>
  <c r="E837" i="3"/>
  <c r="K837" i="3" s="1"/>
  <c r="F837" i="3"/>
  <c r="G837" i="3"/>
  <c r="H837" i="3"/>
  <c r="I837" i="3"/>
  <c r="L837" i="3" s="1"/>
  <c r="J837" i="3"/>
  <c r="E838" i="3"/>
  <c r="K838" i="3" s="1"/>
  <c r="F838" i="3"/>
  <c r="G838" i="3"/>
  <c r="H838" i="3"/>
  <c r="I838" i="3"/>
  <c r="L838" i="3" s="1"/>
  <c r="J838" i="3"/>
  <c r="E839" i="3"/>
  <c r="K839" i="3" s="1"/>
  <c r="F839" i="3"/>
  <c r="G839" i="3"/>
  <c r="H839" i="3"/>
  <c r="I839" i="3"/>
  <c r="L839" i="3" s="1"/>
  <c r="J839" i="3"/>
  <c r="E840" i="3"/>
  <c r="K840" i="3" s="1"/>
  <c r="F840" i="3"/>
  <c r="G840" i="3"/>
  <c r="H840" i="3"/>
  <c r="I840" i="3"/>
  <c r="L840" i="3" s="1"/>
  <c r="J840" i="3"/>
  <c r="E841" i="3"/>
  <c r="K841" i="3" s="1"/>
  <c r="F841" i="3"/>
  <c r="G841" i="3"/>
  <c r="H841" i="3"/>
  <c r="I841" i="3"/>
  <c r="L841" i="3" s="1"/>
  <c r="J841" i="3"/>
  <c r="E842" i="3"/>
  <c r="K842" i="3" s="1"/>
  <c r="F842" i="3"/>
  <c r="G842" i="3"/>
  <c r="H842" i="3"/>
  <c r="I842" i="3"/>
  <c r="L842" i="3" s="1"/>
  <c r="J842" i="3"/>
  <c r="E843" i="3"/>
  <c r="K843" i="3" s="1"/>
  <c r="F843" i="3"/>
  <c r="G843" i="3"/>
  <c r="H843" i="3"/>
  <c r="I843" i="3"/>
  <c r="L843" i="3" s="1"/>
  <c r="J843" i="3"/>
  <c r="E844" i="3"/>
  <c r="K844" i="3" s="1"/>
  <c r="F844" i="3"/>
  <c r="G844" i="3"/>
  <c r="H844" i="3"/>
  <c r="I844" i="3"/>
  <c r="L844" i="3" s="1"/>
  <c r="J844" i="3"/>
  <c r="E845" i="3"/>
  <c r="K845" i="3" s="1"/>
  <c r="F845" i="3"/>
  <c r="G845" i="3"/>
  <c r="H845" i="3"/>
  <c r="I845" i="3"/>
  <c r="L845" i="3" s="1"/>
  <c r="J845" i="3"/>
  <c r="E846" i="3"/>
  <c r="K846" i="3" s="1"/>
  <c r="F846" i="3"/>
  <c r="G846" i="3"/>
  <c r="H846" i="3"/>
  <c r="I846" i="3"/>
  <c r="L846" i="3" s="1"/>
  <c r="J846" i="3"/>
  <c r="E847" i="3"/>
  <c r="K847" i="3" s="1"/>
  <c r="F847" i="3"/>
  <c r="G847" i="3"/>
  <c r="H847" i="3"/>
  <c r="I847" i="3"/>
  <c r="L847" i="3" s="1"/>
  <c r="J847" i="3"/>
  <c r="E848" i="3"/>
  <c r="K848" i="3" s="1"/>
  <c r="F848" i="3"/>
  <c r="G848" i="3"/>
  <c r="H848" i="3"/>
  <c r="I848" i="3"/>
  <c r="L848" i="3" s="1"/>
  <c r="J848" i="3"/>
  <c r="E849" i="3"/>
  <c r="K849" i="3" s="1"/>
  <c r="F849" i="3"/>
  <c r="G849" i="3"/>
  <c r="H849" i="3"/>
  <c r="L849" i="3" s="1"/>
  <c r="I849" i="3"/>
  <c r="J849" i="3"/>
  <c r="E850" i="3"/>
  <c r="K850" i="3" s="1"/>
  <c r="F850" i="3"/>
  <c r="G850" i="3"/>
  <c r="H850" i="3"/>
  <c r="L850" i="3" s="1"/>
  <c r="I850" i="3"/>
  <c r="J850" i="3"/>
  <c r="E851" i="3"/>
  <c r="K851" i="3" s="1"/>
  <c r="F851" i="3"/>
  <c r="G851" i="3"/>
  <c r="H851" i="3"/>
  <c r="L851" i="3" s="1"/>
  <c r="I851" i="3"/>
  <c r="J851" i="3"/>
  <c r="E852" i="3"/>
  <c r="K852" i="3" s="1"/>
  <c r="F852" i="3"/>
  <c r="G852" i="3"/>
  <c r="H852" i="3"/>
  <c r="L852" i="3" s="1"/>
  <c r="I852" i="3"/>
  <c r="J852" i="3"/>
  <c r="E853" i="3"/>
  <c r="K853" i="3" s="1"/>
  <c r="F853" i="3"/>
  <c r="G853" i="3"/>
  <c r="H853" i="3"/>
  <c r="L853" i="3" s="1"/>
  <c r="I853" i="3"/>
  <c r="J853" i="3"/>
  <c r="E854" i="3"/>
  <c r="K854" i="3" s="1"/>
  <c r="F854" i="3"/>
  <c r="G854" i="3"/>
  <c r="H854" i="3"/>
  <c r="I854" i="3"/>
  <c r="L854" i="3" s="1"/>
  <c r="J854" i="3"/>
  <c r="E855" i="3"/>
  <c r="K855" i="3" s="1"/>
  <c r="F855" i="3"/>
  <c r="G855" i="3"/>
  <c r="H855" i="3"/>
  <c r="L855" i="3" s="1"/>
  <c r="I855" i="3"/>
  <c r="J855" i="3"/>
  <c r="E856" i="3"/>
  <c r="K856" i="3" s="1"/>
  <c r="F856" i="3"/>
  <c r="G856" i="3"/>
  <c r="H856" i="3"/>
  <c r="L856" i="3" s="1"/>
  <c r="I856" i="3"/>
  <c r="J856" i="3"/>
  <c r="E857" i="3"/>
  <c r="K857" i="3" s="1"/>
  <c r="F857" i="3"/>
  <c r="G857" i="3"/>
  <c r="H857" i="3"/>
  <c r="I857" i="3"/>
  <c r="L857" i="3" s="1"/>
  <c r="J857" i="3"/>
  <c r="BK857" i="3" l="1"/>
  <c r="BK855" i="3"/>
  <c r="BK853" i="3"/>
  <c r="BK851" i="3"/>
  <c r="BK849" i="3"/>
  <c r="BK847" i="3"/>
  <c r="BK845" i="3"/>
  <c r="BK843" i="3"/>
  <c r="BK841" i="3"/>
  <c r="BK833" i="3"/>
  <c r="BK831" i="3"/>
  <c r="BK829" i="3"/>
  <c r="BK827" i="3"/>
  <c r="BK825" i="3"/>
  <c r="BK823" i="3"/>
  <c r="BK821" i="3"/>
  <c r="BM820" i="3"/>
  <c r="BK819" i="3"/>
  <c r="BK817" i="3"/>
  <c r="BM816" i="3"/>
  <c r="BK815" i="3"/>
  <c r="BK813" i="3"/>
  <c r="BM812" i="3"/>
  <c r="BK811" i="3"/>
  <c r="BM810" i="3"/>
  <c r="BJ837" i="3"/>
  <c r="BJ835" i="3"/>
  <c r="BJ833" i="3"/>
  <c r="BJ831" i="3"/>
  <c r="BJ829" i="3"/>
  <c r="BJ827" i="3"/>
  <c r="BJ825" i="3"/>
  <c r="BJ823" i="3"/>
  <c r="BJ821" i="3"/>
  <c r="BJ819" i="3"/>
  <c r="BJ817" i="3"/>
  <c r="BJ815" i="3"/>
  <c r="BJ813" i="3"/>
  <c r="BJ811" i="3"/>
  <c r="BJ839" i="3"/>
  <c r="E639" i="3"/>
  <c r="F639" i="3"/>
  <c r="K639" i="3" s="1"/>
  <c r="G639" i="3"/>
  <c r="H639" i="3"/>
  <c r="I639" i="3"/>
  <c r="J639" i="3"/>
  <c r="E640" i="3"/>
  <c r="F640" i="3"/>
  <c r="K640" i="3" s="1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K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K646" i="3" s="1"/>
  <c r="H646" i="3"/>
  <c r="I646" i="3"/>
  <c r="L646" i="3" s="1"/>
  <c r="J646" i="3"/>
  <c r="E647" i="3"/>
  <c r="F647" i="3"/>
  <c r="G647" i="3"/>
  <c r="H647" i="3"/>
  <c r="I647" i="3"/>
  <c r="L647" i="3" s="1"/>
  <c r="J647" i="3"/>
  <c r="K647" i="3"/>
  <c r="E648" i="3"/>
  <c r="F648" i="3"/>
  <c r="K648" i="3" s="1"/>
  <c r="G648" i="3"/>
  <c r="H648" i="3"/>
  <c r="I648" i="3"/>
  <c r="J648" i="3"/>
  <c r="E649" i="3"/>
  <c r="F649" i="3"/>
  <c r="K649" i="3" s="1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K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L655" i="3" s="1"/>
  <c r="J655" i="3"/>
  <c r="K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K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L664" i="3" s="1"/>
  <c r="J664" i="3"/>
  <c r="K664" i="3"/>
  <c r="E665" i="3"/>
  <c r="F665" i="3"/>
  <c r="K665" i="3" s="1"/>
  <c r="G665" i="3"/>
  <c r="H665" i="3"/>
  <c r="I665" i="3"/>
  <c r="J665" i="3"/>
  <c r="E666" i="3"/>
  <c r="F666" i="3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K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K674" i="3" s="1"/>
  <c r="H674" i="3"/>
  <c r="I674" i="3"/>
  <c r="L674" i="3" s="1"/>
  <c r="J674" i="3"/>
  <c r="E675" i="3"/>
  <c r="F675" i="3"/>
  <c r="G675" i="3"/>
  <c r="H675" i="3"/>
  <c r="I675" i="3"/>
  <c r="L675" i="3" s="1"/>
  <c r="J675" i="3"/>
  <c r="K675" i="3"/>
  <c r="E676" i="3"/>
  <c r="F676" i="3"/>
  <c r="K676" i="3" s="1"/>
  <c r="G676" i="3"/>
  <c r="H676" i="3"/>
  <c r="I676" i="3"/>
  <c r="J676" i="3"/>
  <c r="E677" i="3"/>
  <c r="F677" i="3"/>
  <c r="K677" i="3" s="1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K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L685" i="3" s="1"/>
  <c r="J685" i="3"/>
  <c r="K685" i="3"/>
  <c r="E686" i="3"/>
  <c r="F686" i="3"/>
  <c r="G686" i="3"/>
  <c r="H686" i="3"/>
  <c r="I686" i="3"/>
  <c r="J686" i="3"/>
  <c r="E687" i="3"/>
  <c r="F687" i="3"/>
  <c r="K687" i="3" s="1"/>
  <c r="G687" i="3"/>
  <c r="H687" i="3"/>
  <c r="I687" i="3"/>
  <c r="J687" i="3"/>
  <c r="E688" i="3"/>
  <c r="F688" i="3"/>
  <c r="K688" i="3" s="1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K690" i="3" s="1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K796" i="3" s="1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L808" i="3" l="1"/>
  <c r="L807" i="3"/>
  <c r="L806" i="3"/>
  <c r="L805" i="3"/>
  <c r="L804" i="3"/>
  <c r="L803" i="3"/>
  <c r="L802" i="3"/>
  <c r="L801" i="3"/>
  <c r="L800" i="3"/>
  <c r="L798" i="3"/>
  <c r="L794" i="3"/>
  <c r="L790" i="3"/>
  <c r="L778" i="3"/>
  <c r="L771" i="3"/>
  <c r="L770" i="3"/>
  <c r="L763" i="3"/>
  <c r="L762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16" i="3"/>
  <c r="L712" i="3"/>
  <c r="L700" i="3"/>
  <c r="L696" i="3"/>
  <c r="L691" i="3"/>
  <c r="L690" i="3"/>
  <c r="K683" i="3"/>
  <c r="K681" i="3"/>
  <c r="L680" i="3"/>
  <c r="K672" i="3"/>
  <c r="K671" i="3"/>
  <c r="L669" i="3"/>
  <c r="K661" i="3"/>
  <c r="K660" i="3"/>
  <c r="L659" i="3"/>
  <c r="K653" i="3"/>
  <c r="K652" i="3"/>
  <c r="L651" i="3"/>
  <c r="K644" i="3"/>
  <c r="K643" i="3"/>
  <c r="L642" i="3"/>
  <c r="K682" i="3"/>
  <c r="K666" i="3"/>
  <c r="K808" i="3"/>
  <c r="K798" i="3"/>
  <c r="K794" i="3"/>
  <c r="K791" i="3"/>
  <c r="K785" i="3"/>
  <c r="K778" i="3"/>
  <c r="K772" i="3"/>
  <c r="K771" i="3"/>
  <c r="K765" i="3"/>
  <c r="K763" i="3"/>
  <c r="K756" i="3"/>
  <c r="K754" i="3"/>
  <c r="K753" i="3"/>
  <c r="K752" i="3"/>
  <c r="K751" i="3"/>
  <c r="K750" i="3"/>
  <c r="K749" i="3"/>
  <c r="K748" i="3"/>
  <c r="K746" i="3"/>
  <c r="K744" i="3"/>
  <c r="K740" i="3"/>
  <c r="K738" i="3"/>
  <c r="K737" i="3"/>
  <c r="K724" i="3"/>
  <c r="K719" i="3"/>
  <c r="K712" i="3"/>
  <c r="K703" i="3"/>
  <c r="K696" i="3"/>
  <c r="K691" i="3"/>
  <c r="K799" i="3"/>
  <c r="K795" i="3"/>
  <c r="K790" i="3"/>
  <c r="K780" i="3"/>
  <c r="K779" i="3"/>
  <c r="K770" i="3"/>
  <c r="K762" i="3"/>
  <c r="K759" i="3"/>
  <c r="K758" i="3"/>
  <c r="K757" i="3"/>
  <c r="K755" i="3"/>
  <c r="K747" i="3"/>
  <c r="K745" i="3"/>
  <c r="K743" i="3"/>
  <c r="K742" i="3"/>
  <c r="K741" i="3"/>
  <c r="K739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16" i="3"/>
  <c r="K714" i="3"/>
  <c r="K707" i="3"/>
  <c r="K700" i="3"/>
  <c r="K698" i="3"/>
  <c r="K693" i="3"/>
  <c r="K788" i="3"/>
  <c r="K784" i="3"/>
  <c r="K776" i="3"/>
  <c r="K769" i="3"/>
  <c r="K768" i="3"/>
  <c r="K722" i="3"/>
  <c r="K721" i="3"/>
  <c r="K715" i="3"/>
  <c r="K711" i="3"/>
  <c r="K709" i="3"/>
  <c r="K706" i="3"/>
  <c r="K705" i="3"/>
  <c r="K699" i="3"/>
  <c r="K695" i="3"/>
  <c r="K692" i="3"/>
  <c r="K689" i="3"/>
  <c r="L688" i="3"/>
  <c r="K684" i="3"/>
  <c r="L683" i="3"/>
  <c r="L682" i="3"/>
  <c r="K679" i="3"/>
  <c r="L677" i="3"/>
  <c r="K673" i="3"/>
  <c r="L672" i="3"/>
  <c r="K668" i="3"/>
  <c r="L667" i="3"/>
  <c r="L666" i="3"/>
  <c r="K663" i="3"/>
  <c r="L661" i="3"/>
  <c r="K658" i="3"/>
  <c r="L657" i="3"/>
  <c r="K654" i="3"/>
  <c r="L653" i="3"/>
  <c r="K650" i="3"/>
  <c r="L649" i="3"/>
  <c r="K645" i="3"/>
  <c r="L644" i="3"/>
  <c r="K641" i="3"/>
  <c r="L640" i="3"/>
  <c r="M808" i="3"/>
  <c r="O808" i="3"/>
  <c r="Q808" i="3"/>
  <c r="S808" i="3"/>
  <c r="U808" i="3"/>
  <c r="W808" i="3"/>
  <c r="Y808" i="3"/>
  <c r="AA808" i="3"/>
  <c r="AC808" i="3"/>
  <c r="AE808" i="3"/>
  <c r="AG808" i="3"/>
  <c r="AI808" i="3"/>
  <c r="AK808" i="3"/>
  <c r="AM808" i="3"/>
  <c r="AO808" i="3"/>
  <c r="AQ808" i="3"/>
  <c r="AS808" i="3"/>
  <c r="AU808" i="3"/>
  <c r="AW808" i="3"/>
  <c r="AY808" i="3"/>
  <c r="BA808" i="3"/>
  <c r="BC808" i="3"/>
  <c r="BE808" i="3"/>
  <c r="BG808" i="3"/>
  <c r="BI808" i="3"/>
  <c r="N808" i="3"/>
  <c r="P808" i="3"/>
  <c r="R808" i="3"/>
  <c r="T808" i="3"/>
  <c r="V808" i="3"/>
  <c r="X808" i="3"/>
  <c r="Z808" i="3"/>
  <c r="AB808" i="3"/>
  <c r="AD808" i="3"/>
  <c r="AF808" i="3"/>
  <c r="AH808" i="3"/>
  <c r="AJ808" i="3"/>
  <c r="AL808" i="3"/>
  <c r="AN808" i="3"/>
  <c r="AP808" i="3"/>
  <c r="AR808" i="3"/>
  <c r="AT808" i="3"/>
  <c r="AV808" i="3"/>
  <c r="AX808" i="3"/>
  <c r="AZ808" i="3"/>
  <c r="BB808" i="3"/>
  <c r="BD808" i="3"/>
  <c r="BF808" i="3"/>
  <c r="BH808" i="3"/>
  <c r="N691" i="3"/>
  <c r="P691" i="3"/>
  <c r="R691" i="3"/>
  <c r="T691" i="3"/>
  <c r="V691" i="3"/>
  <c r="X691" i="3"/>
  <c r="Z691" i="3"/>
  <c r="AB691" i="3"/>
  <c r="AD691" i="3"/>
  <c r="AF691" i="3"/>
  <c r="AH691" i="3"/>
  <c r="AJ691" i="3"/>
  <c r="AL691" i="3"/>
  <c r="AN691" i="3"/>
  <c r="AP691" i="3"/>
  <c r="AR691" i="3"/>
  <c r="AT691" i="3"/>
  <c r="AV691" i="3"/>
  <c r="AX691" i="3"/>
  <c r="AZ691" i="3"/>
  <c r="BB691" i="3"/>
  <c r="BD691" i="3"/>
  <c r="BF691" i="3"/>
  <c r="BH691" i="3"/>
  <c r="M691" i="3"/>
  <c r="Q691" i="3"/>
  <c r="U691" i="3"/>
  <c r="Y691" i="3"/>
  <c r="AC691" i="3"/>
  <c r="AG691" i="3"/>
  <c r="AK691" i="3"/>
  <c r="AO691" i="3"/>
  <c r="AS691" i="3"/>
  <c r="AW691" i="3"/>
  <c r="BA691" i="3"/>
  <c r="BE691" i="3"/>
  <c r="BI691" i="3"/>
  <c r="S691" i="3"/>
  <c r="AA691" i="3"/>
  <c r="AI691" i="3"/>
  <c r="AQ691" i="3"/>
  <c r="AY691" i="3"/>
  <c r="BG691" i="3"/>
  <c r="O691" i="3"/>
  <c r="W691" i="3"/>
  <c r="AE691" i="3"/>
  <c r="AM691" i="3"/>
  <c r="AU691" i="3"/>
  <c r="BC691" i="3"/>
  <c r="K807" i="3"/>
  <c r="K805" i="3"/>
  <c r="K803" i="3"/>
  <c r="K801" i="3"/>
  <c r="N798" i="3"/>
  <c r="V798" i="3"/>
  <c r="AD798" i="3"/>
  <c r="AL798" i="3"/>
  <c r="AT798" i="3"/>
  <c r="BB798" i="3"/>
  <c r="K797" i="3"/>
  <c r="N794" i="3"/>
  <c r="P794" i="3"/>
  <c r="R794" i="3"/>
  <c r="T794" i="3"/>
  <c r="V794" i="3"/>
  <c r="X794" i="3"/>
  <c r="Z794" i="3"/>
  <c r="AB794" i="3"/>
  <c r="AD794" i="3"/>
  <c r="AF794" i="3"/>
  <c r="AH794" i="3"/>
  <c r="AJ794" i="3"/>
  <c r="AL794" i="3"/>
  <c r="AN794" i="3"/>
  <c r="AP794" i="3"/>
  <c r="AR794" i="3"/>
  <c r="AT794" i="3"/>
  <c r="AV794" i="3"/>
  <c r="AX794" i="3"/>
  <c r="AZ794" i="3"/>
  <c r="BB794" i="3"/>
  <c r="BD794" i="3"/>
  <c r="BF794" i="3"/>
  <c r="BH794" i="3"/>
  <c r="K793" i="3"/>
  <c r="M790" i="3"/>
  <c r="U790" i="3"/>
  <c r="AC790" i="3"/>
  <c r="AK790" i="3"/>
  <c r="AS790" i="3"/>
  <c r="BA790" i="3"/>
  <c r="BI790" i="3"/>
  <c r="K789" i="3"/>
  <c r="N770" i="3"/>
  <c r="P770" i="3"/>
  <c r="R770" i="3"/>
  <c r="T770" i="3"/>
  <c r="V770" i="3"/>
  <c r="X770" i="3"/>
  <c r="Z770" i="3"/>
  <c r="AB770" i="3"/>
  <c r="AD770" i="3"/>
  <c r="AF770" i="3"/>
  <c r="AH770" i="3"/>
  <c r="AJ770" i="3"/>
  <c r="AL770" i="3"/>
  <c r="AN770" i="3"/>
  <c r="AP770" i="3"/>
  <c r="AR770" i="3"/>
  <c r="AT770" i="3"/>
  <c r="AV770" i="3"/>
  <c r="AX770" i="3"/>
  <c r="AZ770" i="3"/>
  <c r="BB770" i="3"/>
  <c r="BD770" i="3"/>
  <c r="BF770" i="3"/>
  <c r="BH770" i="3"/>
  <c r="M762" i="3"/>
  <c r="U762" i="3"/>
  <c r="AC762" i="3"/>
  <c r="AK762" i="3"/>
  <c r="AS762" i="3"/>
  <c r="BA762" i="3"/>
  <c r="BI762" i="3"/>
  <c r="K761" i="3"/>
  <c r="M758" i="3"/>
  <c r="U758" i="3"/>
  <c r="AC758" i="3"/>
  <c r="AK758" i="3"/>
  <c r="AS758" i="3"/>
  <c r="BA758" i="3"/>
  <c r="BI758" i="3"/>
  <c r="N756" i="3"/>
  <c r="P756" i="3"/>
  <c r="R756" i="3"/>
  <c r="T756" i="3"/>
  <c r="V756" i="3"/>
  <c r="X756" i="3"/>
  <c r="Z756" i="3"/>
  <c r="AB756" i="3"/>
  <c r="AD756" i="3"/>
  <c r="AF756" i="3"/>
  <c r="AH756" i="3"/>
  <c r="AJ756" i="3"/>
  <c r="AL756" i="3"/>
  <c r="AN756" i="3"/>
  <c r="AP756" i="3"/>
  <c r="AR756" i="3"/>
  <c r="AT756" i="3"/>
  <c r="AV756" i="3"/>
  <c r="AX756" i="3"/>
  <c r="AZ756" i="3"/>
  <c r="BB756" i="3"/>
  <c r="BD756" i="3"/>
  <c r="BF756" i="3"/>
  <c r="BH756" i="3"/>
  <c r="S754" i="3"/>
  <c r="AA754" i="3"/>
  <c r="AI754" i="3"/>
  <c r="AQ754" i="3"/>
  <c r="AY754" i="3"/>
  <c r="BG754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P745" i="3"/>
  <c r="X745" i="3"/>
  <c r="AF745" i="3"/>
  <c r="AN745" i="3"/>
  <c r="AV745" i="3"/>
  <c r="BD745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O739" i="3"/>
  <c r="W739" i="3"/>
  <c r="AE739" i="3"/>
  <c r="AM739" i="3"/>
  <c r="AQ739" i="3"/>
  <c r="AU739" i="3"/>
  <c r="AY739" i="3"/>
  <c r="BC739" i="3"/>
  <c r="BG739" i="3"/>
  <c r="BI739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N729" i="3"/>
  <c r="P729" i="3"/>
  <c r="R729" i="3"/>
  <c r="T729" i="3"/>
  <c r="V729" i="3"/>
  <c r="X729" i="3"/>
  <c r="Z729" i="3"/>
  <c r="AB729" i="3"/>
  <c r="AD729" i="3"/>
  <c r="AF729" i="3"/>
  <c r="AH729" i="3"/>
  <c r="AJ729" i="3"/>
  <c r="AL729" i="3"/>
  <c r="AN729" i="3"/>
  <c r="AP729" i="3"/>
  <c r="AR729" i="3"/>
  <c r="AT729" i="3"/>
  <c r="AV729" i="3"/>
  <c r="AX729" i="3"/>
  <c r="AZ729" i="3"/>
  <c r="BB729" i="3"/>
  <c r="BD729" i="3"/>
  <c r="BF729" i="3"/>
  <c r="BH729" i="3"/>
  <c r="N727" i="3"/>
  <c r="P727" i="3"/>
  <c r="R727" i="3"/>
  <c r="T727" i="3"/>
  <c r="V727" i="3"/>
  <c r="X727" i="3"/>
  <c r="Z727" i="3"/>
  <c r="AB727" i="3"/>
  <c r="AD727" i="3"/>
  <c r="AF727" i="3"/>
  <c r="AH727" i="3"/>
  <c r="AJ727" i="3"/>
  <c r="AL727" i="3"/>
  <c r="AN727" i="3"/>
  <c r="AP727" i="3"/>
  <c r="AR727" i="3"/>
  <c r="AT727" i="3"/>
  <c r="AV727" i="3"/>
  <c r="AX727" i="3"/>
  <c r="AZ727" i="3"/>
  <c r="BB727" i="3"/>
  <c r="BD727" i="3"/>
  <c r="BF727" i="3"/>
  <c r="BH727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N716" i="3"/>
  <c r="R716" i="3"/>
  <c r="V716" i="3"/>
  <c r="Z716" i="3"/>
  <c r="AD716" i="3"/>
  <c r="AH716" i="3"/>
  <c r="AL716" i="3"/>
  <c r="AP716" i="3"/>
  <c r="AT716" i="3"/>
  <c r="AX716" i="3"/>
  <c r="BB716" i="3"/>
  <c r="BF716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N696" i="3"/>
  <c r="P696" i="3"/>
  <c r="R696" i="3"/>
  <c r="T696" i="3"/>
  <c r="V696" i="3"/>
  <c r="X696" i="3"/>
  <c r="Z696" i="3"/>
  <c r="AB696" i="3"/>
  <c r="AD696" i="3"/>
  <c r="AF696" i="3"/>
  <c r="AH696" i="3"/>
  <c r="AJ696" i="3"/>
  <c r="AL696" i="3"/>
  <c r="AN696" i="3"/>
  <c r="AP696" i="3"/>
  <c r="AR696" i="3"/>
  <c r="AT696" i="3"/>
  <c r="AV696" i="3"/>
  <c r="AX696" i="3"/>
  <c r="AZ696" i="3"/>
  <c r="BB696" i="3"/>
  <c r="BD696" i="3"/>
  <c r="BF696" i="3"/>
  <c r="BH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K806" i="3"/>
  <c r="K804" i="3"/>
  <c r="K802" i="3"/>
  <c r="K800" i="3"/>
  <c r="K792" i="3"/>
  <c r="N778" i="3"/>
  <c r="P778" i="3"/>
  <c r="R778" i="3"/>
  <c r="T778" i="3"/>
  <c r="V778" i="3"/>
  <c r="X778" i="3"/>
  <c r="Z778" i="3"/>
  <c r="AB778" i="3"/>
  <c r="AD778" i="3"/>
  <c r="AF778" i="3"/>
  <c r="AH778" i="3"/>
  <c r="AJ778" i="3"/>
  <c r="AL778" i="3"/>
  <c r="AN778" i="3"/>
  <c r="AP778" i="3"/>
  <c r="AR778" i="3"/>
  <c r="AT778" i="3"/>
  <c r="AV778" i="3"/>
  <c r="AX778" i="3"/>
  <c r="AZ778" i="3"/>
  <c r="BB778" i="3"/>
  <c r="BD778" i="3"/>
  <c r="BF778" i="3"/>
  <c r="BH778" i="3"/>
  <c r="K777" i="3"/>
  <c r="N771" i="3"/>
  <c r="P771" i="3"/>
  <c r="R771" i="3"/>
  <c r="T771" i="3"/>
  <c r="V771" i="3"/>
  <c r="X771" i="3"/>
  <c r="Z771" i="3"/>
  <c r="AB771" i="3"/>
  <c r="AD771" i="3"/>
  <c r="AF771" i="3"/>
  <c r="AH771" i="3"/>
  <c r="AJ771" i="3"/>
  <c r="AL771" i="3"/>
  <c r="AN771" i="3"/>
  <c r="AP771" i="3"/>
  <c r="AR771" i="3"/>
  <c r="AT771" i="3"/>
  <c r="AV771" i="3"/>
  <c r="AX771" i="3"/>
  <c r="AZ771" i="3"/>
  <c r="BB771" i="3"/>
  <c r="BD771" i="3"/>
  <c r="BF771" i="3"/>
  <c r="BH771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N757" i="3"/>
  <c r="P757" i="3"/>
  <c r="R757" i="3"/>
  <c r="T757" i="3"/>
  <c r="V757" i="3"/>
  <c r="X757" i="3"/>
  <c r="Z757" i="3"/>
  <c r="AB757" i="3"/>
  <c r="AD757" i="3"/>
  <c r="AF757" i="3"/>
  <c r="AH757" i="3"/>
  <c r="AJ757" i="3"/>
  <c r="AL757" i="3"/>
  <c r="AN757" i="3"/>
  <c r="AP757" i="3"/>
  <c r="AR757" i="3"/>
  <c r="AT757" i="3"/>
  <c r="AV757" i="3"/>
  <c r="AX757" i="3"/>
  <c r="AZ757" i="3"/>
  <c r="BB757" i="3"/>
  <c r="BD757" i="3"/>
  <c r="BF757" i="3"/>
  <c r="BH757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N753" i="3"/>
  <c r="P753" i="3"/>
  <c r="R753" i="3"/>
  <c r="T753" i="3"/>
  <c r="V753" i="3"/>
  <c r="X753" i="3"/>
  <c r="Z753" i="3"/>
  <c r="AB753" i="3"/>
  <c r="AD753" i="3"/>
  <c r="AF753" i="3"/>
  <c r="AH753" i="3"/>
  <c r="AJ753" i="3"/>
  <c r="AL753" i="3"/>
  <c r="AN753" i="3"/>
  <c r="AP753" i="3"/>
  <c r="AR753" i="3"/>
  <c r="AT753" i="3"/>
  <c r="AV753" i="3"/>
  <c r="AX753" i="3"/>
  <c r="AZ753" i="3"/>
  <c r="BB753" i="3"/>
  <c r="BD753" i="3"/>
  <c r="BF753" i="3"/>
  <c r="BH753" i="3"/>
  <c r="N752" i="3"/>
  <c r="P752" i="3"/>
  <c r="R752" i="3"/>
  <c r="T752" i="3"/>
  <c r="V752" i="3"/>
  <c r="X752" i="3"/>
  <c r="Z752" i="3"/>
  <c r="AB752" i="3"/>
  <c r="AD752" i="3"/>
  <c r="AF752" i="3"/>
  <c r="AH752" i="3"/>
  <c r="AJ752" i="3"/>
  <c r="AL752" i="3"/>
  <c r="AN752" i="3"/>
  <c r="AP752" i="3"/>
  <c r="AR752" i="3"/>
  <c r="AT752" i="3"/>
  <c r="AV752" i="3"/>
  <c r="AX752" i="3"/>
  <c r="AZ752" i="3"/>
  <c r="BB752" i="3"/>
  <c r="BD752" i="3"/>
  <c r="BF752" i="3"/>
  <c r="BH752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N749" i="3"/>
  <c r="P749" i="3"/>
  <c r="R749" i="3"/>
  <c r="T749" i="3"/>
  <c r="V749" i="3"/>
  <c r="X749" i="3"/>
  <c r="Z749" i="3"/>
  <c r="AB749" i="3"/>
  <c r="AD749" i="3"/>
  <c r="AF749" i="3"/>
  <c r="AH749" i="3"/>
  <c r="AJ749" i="3"/>
  <c r="AL749" i="3"/>
  <c r="AN749" i="3"/>
  <c r="AP749" i="3"/>
  <c r="AR749" i="3"/>
  <c r="AT749" i="3"/>
  <c r="AV749" i="3"/>
  <c r="AX749" i="3"/>
  <c r="AZ749" i="3"/>
  <c r="BB749" i="3"/>
  <c r="BD749" i="3"/>
  <c r="BF749" i="3"/>
  <c r="BH749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N728" i="3"/>
  <c r="P728" i="3"/>
  <c r="R728" i="3"/>
  <c r="T728" i="3"/>
  <c r="V728" i="3"/>
  <c r="X728" i="3"/>
  <c r="Z728" i="3"/>
  <c r="AB728" i="3"/>
  <c r="AD728" i="3"/>
  <c r="AF728" i="3"/>
  <c r="AH728" i="3"/>
  <c r="AJ728" i="3"/>
  <c r="AL728" i="3"/>
  <c r="AN728" i="3"/>
  <c r="AP728" i="3"/>
  <c r="AR728" i="3"/>
  <c r="AT728" i="3"/>
  <c r="AV728" i="3"/>
  <c r="AX728" i="3"/>
  <c r="AZ728" i="3"/>
  <c r="BB728" i="3"/>
  <c r="BD728" i="3"/>
  <c r="BF728" i="3"/>
  <c r="BH728" i="3"/>
  <c r="N726" i="3"/>
  <c r="P726" i="3"/>
  <c r="R726" i="3"/>
  <c r="T726" i="3"/>
  <c r="V726" i="3"/>
  <c r="X726" i="3"/>
  <c r="Z726" i="3"/>
  <c r="AB726" i="3"/>
  <c r="AD726" i="3"/>
  <c r="AF726" i="3"/>
  <c r="AH726" i="3"/>
  <c r="AJ726" i="3"/>
  <c r="AL726" i="3"/>
  <c r="AN726" i="3"/>
  <c r="AP726" i="3"/>
  <c r="AR726" i="3"/>
  <c r="AT726" i="3"/>
  <c r="AV726" i="3"/>
  <c r="AX726" i="3"/>
  <c r="AZ726" i="3"/>
  <c r="BB726" i="3"/>
  <c r="BD726" i="3"/>
  <c r="BF726" i="3"/>
  <c r="BH726" i="3"/>
  <c r="N724" i="3"/>
  <c r="P724" i="3"/>
  <c r="R724" i="3"/>
  <c r="T724" i="3"/>
  <c r="V724" i="3"/>
  <c r="X724" i="3"/>
  <c r="Z724" i="3"/>
  <c r="AB724" i="3"/>
  <c r="AD724" i="3"/>
  <c r="AF724" i="3"/>
  <c r="AH724" i="3"/>
  <c r="AJ724" i="3"/>
  <c r="AL724" i="3"/>
  <c r="AN724" i="3"/>
  <c r="AP724" i="3"/>
  <c r="AR724" i="3"/>
  <c r="AT724" i="3"/>
  <c r="AV724" i="3"/>
  <c r="AX724" i="3"/>
  <c r="AZ724" i="3"/>
  <c r="BB724" i="3"/>
  <c r="BD724" i="3"/>
  <c r="BF724" i="3"/>
  <c r="BH724" i="3"/>
  <c r="K718" i="3"/>
  <c r="K702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N688" i="3"/>
  <c r="P688" i="3"/>
  <c r="R688" i="3"/>
  <c r="T688" i="3"/>
  <c r="V688" i="3"/>
  <c r="X688" i="3"/>
  <c r="Z688" i="3"/>
  <c r="AB688" i="3"/>
  <c r="AD688" i="3"/>
  <c r="AF688" i="3"/>
  <c r="AH688" i="3"/>
  <c r="AJ688" i="3"/>
  <c r="AL688" i="3"/>
  <c r="AN688" i="3"/>
  <c r="AP688" i="3"/>
  <c r="AR688" i="3"/>
  <c r="AT688" i="3"/>
  <c r="AV688" i="3"/>
  <c r="AX688" i="3"/>
  <c r="AZ688" i="3"/>
  <c r="BB688" i="3"/>
  <c r="BD688" i="3"/>
  <c r="BF688" i="3"/>
  <c r="BH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2" i="3"/>
  <c r="Y682" i="3"/>
  <c r="AG682" i="3"/>
  <c r="AO682" i="3"/>
  <c r="AW682" i="3"/>
  <c r="BE682" i="3"/>
  <c r="T682" i="3"/>
  <c r="AJ682" i="3"/>
  <c r="AZ682" i="3"/>
  <c r="M680" i="3"/>
  <c r="O680" i="3"/>
  <c r="Q680" i="3"/>
  <c r="S680" i="3"/>
  <c r="U680" i="3"/>
  <c r="W680" i="3"/>
  <c r="Y680" i="3"/>
  <c r="AA680" i="3"/>
  <c r="AC680" i="3"/>
  <c r="AE680" i="3"/>
  <c r="AG680" i="3"/>
  <c r="AI680" i="3"/>
  <c r="AK680" i="3"/>
  <c r="AM680" i="3"/>
  <c r="AO680" i="3"/>
  <c r="AQ680" i="3"/>
  <c r="AS680" i="3"/>
  <c r="AU680" i="3"/>
  <c r="AW680" i="3"/>
  <c r="AY680" i="3"/>
  <c r="BA680" i="3"/>
  <c r="BC680" i="3"/>
  <c r="BE680" i="3"/>
  <c r="BG680" i="3"/>
  <c r="BI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Q677" i="3"/>
  <c r="Y677" i="3"/>
  <c r="AG677" i="3"/>
  <c r="AO677" i="3"/>
  <c r="AW677" i="3"/>
  <c r="BE677" i="3"/>
  <c r="T677" i="3"/>
  <c r="AJ677" i="3"/>
  <c r="AZ677" i="3"/>
  <c r="V677" i="3"/>
  <c r="BB677" i="3"/>
  <c r="M675" i="3"/>
  <c r="O675" i="3"/>
  <c r="Q675" i="3"/>
  <c r="S675" i="3"/>
  <c r="U675" i="3"/>
  <c r="W675" i="3"/>
  <c r="Y675" i="3"/>
  <c r="AA675" i="3"/>
  <c r="AC675" i="3"/>
  <c r="AE675" i="3"/>
  <c r="AG675" i="3"/>
  <c r="AI675" i="3"/>
  <c r="AK675" i="3"/>
  <c r="AM675" i="3"/>
  <c r="AO675" i="3"/>
  <c r="AQ675" i="3"/>
  <c r="AS675" i="3"/>
  <c r="AU675" i="3"/>
  <c r="AW675" i="3"/>
  <c r="AY675" i="3"/>
  <c r="BA675" i="3"/>
  <c r="BC675" i="3"/>
  <c r="BE675" i="3"/>
  <c r="BG675" i="3"/>
  <c r="BI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R675" i="3"/>
  <c r="Z675" i="3"/>
  <c r="AH675" i="3"/>
  <c r="AP675" i="3"/>
  <c r="AX675" i="3"/>
  <c r="BF675" i="3"/>
  <c r="M674" i="3"/>
  <c r="O674" i="3"/>
  <c r="Q674" i="3"/>
  <c r="S674" i="3"/>
  <c r="U674" i="3"/>
  <c r="W674" i="3"/>
  <c r="Y674" i="3"/>
  <c r="AA674" i="3"/>
  <c r="AC674" i="3"/>
  <c r="AE674" i="3"/>
  <c r="AG674" i="3"/>
  <c r="AI674" i="3"/>
  <c r="AK674" i="3"/>
  <c r="AM674" i="3"/>
  <c r="AO674" i="3"/>
  <c r="AQ674" i="3"/>
  <c r="AS674" i="3"/>
  <c r="AU674" i="3"/>
  <c r="AW674" i="3"/>
  <c r="AY674" i="3"/>
  <c r="BA674" i="3"/>
  <c r="BC674" i="3"/>
  <c r="BE674" i="3"/>
  <c r="BG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T674" i="3"/>
  <c r="AB674" i="3"/>
  <c r="AJ674" i="3"/>
  <c r="AR674" i="3"/>
  <c r="AZ674" i="3"/>
  <c r="BH674" i="3"/>
  <c r="S672" i="3"/>
  <c r="AA672" i="3"/>
  <c r="AI672" i="3"/>
  <c r="AQ672" i="3"/>
  <c r="AY672" i="3"/>
  <c r="BG672" i="3"/>
  <c r="V672" i="3"/>
  <c r="AL672" i="3"/>
  <c r="BB672" i="3"/>
  <c r="AF672" i="3"/>
  <c r="M669" i="3"/>
  <c r="O669" i="3"/>
  <c r="Q669" i="3"/>
  <c r="S669" i="3"/>
  <c r="U669" i="3"/>
  <c r="W669" i="3"/>
  <c r="Y669" i="3"/>
  <c r="AA669" i="3"/>
  <c r="AC669" i="3"/>
  <c r="AE669" i="3"/>
  <c r="AG669" i="3"/>
  <c r="AI669" i="3"/>
  <c r="AK669" i="3"/>
  <c r="AM669" i="3"/>
  <c r="AO669" i="3"/>
  <c r="AQ669" i="3"/>
  <c r="AS669" i="3"/>
  <c r="AU669" i="3"/>
  <c r="AW669" i="3"/>
  <c r="AY669" i="3"/>
  <c r="BA669" i="3"/>
  <c r="BC669" i="3"/>
  <c r="BE669" i="3"/>
  <c r="BG669" i="3"/>
  <c r="BI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N669" i="3"/>
  <c r="V669" i="3"/>
  <c r="AD669" i="3"/>
  <c r="AL669" i="3"/>
  <c r="AT669" i="3"/>
  <c r="BB669" i="3"/>
  <c r="S667" i="3"/>
  <c r="AA667" i="3"/>
  <c r="AI667" i="3"/>
  <c r="AQ667" i="3"/>
  <c r="AY667" i="3"/>
  <c r="BG667" i="3"/>
  <c r="X667" i="3"/>
  <c r="AN667" i="3"/>
  <c r="BD667" i="3"/>
  <c r="AH667" i="3"/>
  <c r="M666" i="3"/>
  <c r="O666" i="3"/>
  <c r="Q666" i="3"/>
  <c r="S666" i="3"/>
  <c r="U666" i="3"/>
  <c r="W666" i="3"/>
  <c r="Y666" i="3"/>
  <c r="AA666" i="3"/>
  <c r="AC666" i="3"/>
  <c r="AE666" i="3"/>
  <c r="AG666" i="3"/>
  <c r="AI666" i="3"/>
  <c r="AK666" i="3"/>
  <c r="AM666" i="3"/>
  <c r="AO666" i="3"/>
  <c r="AQ666" i="3"/>
  <c r="AS666" i="3"/>
  <c r="AU666" i="3"/>
  <c r="AW666" i="3"/>
  <c r="AY666" i="3"/>
  <c r="BA666" i="3"/>
  <c r="BC666" i="3"/>
  <c r="BE666" i="3"/>
  <c r="BG666" i="3"/>
  <c r="BI666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T666" i="3"/>
  <c r="AB666" i="3"/>
  <c r="AJ666" i="3"/>
  <c r="AR666" i="3"/>
  <c r="AZ666" i="3"/>
  <c r="BH666" i="3"/>
  <c r="M664" i="3"/>
  <c r="O664" i="3"/>
  <c r="Q664" i="3"/>
  <c r="S664" i="3"/>
  <c r="U664" i="3"/>
  <c r="W664" i="3"/>
  <c r="Y664" i="3"/>
  <c r="AA664" i="3"/>
  <c r="AC664" i="3"/>
  <c r="AE664" i="3"/>
  <c r="AG664" i="3"/>
  <c r="AI664" i="3"/>
  <c r="AK664" i="3"/>
  <c r="AM664" i="3"/>
  <c r="AO664" i="3"/>
  <c r="AQ664" i="3"/>
  <c r="AS664" i="3"/>
  <c r="AU664" i="3"/>
  <c r="AW664" i="3"/>
  <c r="AY664" i="3"/>
  <c r="BA664" i="3"/>
  <c r="BC664" i="3"/>
  <c r="BE664" i="3"/>
  <c r="BG664" i="3"/>
  <c r="BI664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P664" i="3"/>
  <c r="X664" i="3"/>
  <c r="AF664" i="3"/>
  <c r="AN664" i="3"/>
  <c r="AV664" i="3"/>
  <c r="BD664" i="3"/>
  <c r="M661" i="3"/>
  <c r="O661" i="3"/>
  <c r="Q661" i="3"/>
  <c r="S661" i="3"/>
  <c r="U661" i="3"/>
  <c r="W661" i="3"/>
  <c r="Y661" i="3"/>
  <c r="AA661" i="3"/>
  <c r="AC661" i="3"/>
  <c r="AE661" i="3"/>
  <c r="AG661" i="3"/>
  <c r="AI661" i="3"/>
  <c r="AK661" i="3"/>
  <c r="AM661" i="3"/>
  <c r="AO661" i="3"/>
  <c r="AQ661" i="3"/>
  <c r="AS661" i="3"/>
  <c r="AU661" i="3"/>
  <c r="AW661" i="3"/>
  <c r="AY661" i="3"/>
  <c r="BA661" i="3"/>
  <c r="BC661" i="3"/>
  <c r="BE661" i="3"/>
  <c r="BG661" i="3"/>
  <c r="BI661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V661" i="3"/>
  <c r="AD661" i="3"/>
  <c r="AL661" i="3"/>
  <c r="AT661" i="3"/>
  <c r="BB661" i="3"/>
  <c r="M659" i="3"/>
  <c r="O659" i="3"/>
  <c r="Q659" i="3"/>
  <c r="S659" i="3"/>
  <c r="U659" i="3"/>
  <c r="W659" i="3"/>
  <c r="Y659" i="3"/>
  <c r="AA659" i="3"/>
  <c r="AC659" i="3"/>
  <c r="AE659" i="3"/>
  <c r="AG659" i="3"/>
  <c r="AI659" i="3"/>
  <c r="AK659" i="3"/>
  <c r="AM659" i="3"/>
  <c r="AO659" i="3"/>
  <c r="AQ659" i="3"/>
  <c r="AS659" i="3"/>
  <c r="AU659" i="3"/>
  <c r="AW659" i="3"/>
  <c r="AY659" i="3"/>
  <c r="BA659" i="3"/>
  <c r="BC659" i="3"/>
  <c r="BE659" i="3"/>
  <c r="BG659" i="3"/>
  <c r="BI659" i="3"/>
  <c r="P659" i="3"/>
  <c r="T659" i="3"/>
  <c r="X659" i="3"/>
  <c r="AB659" i="3"/>
  <c r="AF659" i="3"/>
  <c r="AJ659" i="3"/>
  <c r="AN659" i="3"/>
  <c r="AR659" i="3"/>
  <c r="AV659" i="3"/>
  <c r="AZ659" i="3"/>
  <c r="BD659" i="3"/>
  <c r="BH659" i="3"/>
  <c r="R659" i="3"/>
  <c r="Z659" i="3"/>
  <c r="AH659" i="3"/>
  <c r="AP659" i="3"/>
  <c r="AX659" i="3"/>
  <c r="BF659" i="3"/>
  <c r="N657" i="3"/>
  <c r="P657" i="3"/>
  <c r="R657" i="3"/>
  <c r="T657" i="3"/>
  <c r="V657" i="3"/>
  <c r="X657" i="3"/>
  <c r="Z657" i="3"/>
  <c r="AB657" i="3"/>
  <c r="AD657" i="3"/>
  <c r="AF657" i="3"/>
  <c r="AH657" i="3"/>
  <c r="AJ657" i="3"/>
  <c r="AL657" i="3"/>
  <c r="AN657" i="3"/>
  <c r="AP657" i="3"/>
  <c r="AR657" i="3"/>
  <c r="AT657" i="3"/>
  <c r="O657" i="3"/>
  <c r="S657" i="3"/>
  <c r="W657" i="3"/>
  <c r="AA657" i="3"/>
  <c r="AE657" i="3"/>
  <c r="AI657" i="3"/>
  <c r="AM657" i="3"/>
  <c r="AQ657" i="3"/>
  <c r="AU657" i="3"/>
  <c r="AW657" i="3"/>
  <c r="AY657" i="3"/>
  <c r="BA657" i="3"/>
  <c r="BC657" i="3"/>
  <c r="BE657" i="3"/>
  <c r="BG657" i="3"/>
  <c r="BI657" i="3"/>
  <c r="Q657" i="3"/>
  <c r="Y657" i="3"/>
  <c r="AG657" i="3"/>
  <c r="AO657" i="3"/>
  <c r="AV657" i="3"/>
  <c r="AZ657" i="3"/>
  <c r="BD657" i="3"/>
  <c r="BH657" i="3"/>
  <c r="M657" i="3"/>
  <c r="BK657" i="3" s="1"/>
  <c r="AC657" i="3"/>
  <c r="AS657" i="3"/>
  <c r="BB657" i="3"/>
  <c r="N655" i="3"/>
  <c r="P655" i="3"/>
  <c r="R655" i="3"/>
  <c r="T655" i="3"/>
  <c r="V655" i="3"/>
  <c r="X655" i="3"/>
  <c r="Z655" i="3"/>
  <c r="AB655" i="3"/>
  <c r="AD655" i="3"/>
  <c r="AF655" i="3"/>
  <c r="AH655" i="3"/>
  <c r="AJ655" i="3"/>
  <c r="AL655" i="3"/>
  <c r="AN655" i="3"/>
  <c r="AP655" i="3"/>
  <c r="AR655" i="3"/>
  <c r="AT655" i="3"/>
  <c r="AV655" i="3"/>
  <c r="AX655" i="3"/>
  <c r="AZ655" i="3"/>
  <c r="BB655" i="3"/>
  <c r="BD655" i="3"/>
  <c r="BF655" i="3"/>
  <c r="BH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M655" i="3"/>
  <c r="U655" i="3"/>
  <c r="AC655" i="3"/>
  <c r="AK655" i="3"/>
  <c r="AS655" i="3"/>
  <c r="BA655" i="3"/>
  <c r="BI655" i="3"/>
  <c r="Q655" i="3"/>
  <c r="AG655" i="3"/>
  <c r="AW655" i="3"/>
  <c r="N653" i="3"/>
  <c r="P653" i="3"/>
  <c r="R653" i="3"/>
  <c r="T653" i="3"/>
  <c r="V653" i="3"/>
  <c r="X653" i="3"/>
  <c r="Z653" i="3"/>
  <c r="AB653" i="3"/>
  <c r="AD653" i="3"/>
  <c r="AF653" i="3"/>
  <c r="AH653" i="3"/>
  <c r="AJ653" i="3"/>
  <c r="AL653" i="3"/>
  <c r="AN653" i="3"/>
  <c r="AP653" i="3"/>
  <c r="AR653" i="3"/>
  <c r="AT653" i="3"/>
  <c r="AV653" i="3"/>
  <c r="AX653" i="3"/>
  <c r="AZ653" i="3"/>
  <c r="BB653" i="3"/>
  <c r="BD653" i="3"/>
  <c r="BF653" i="3"/>
  <c r="BH653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Q653" i="3"/>
  <c r="Y653" i="3"/>
  <c r="AG653" i="3"/>
  <c r="AO653" i="3"/>
  <c r="AW653" i="3"/>
  <c r="BE653" i="3"/>
  <c r="U653" i="3"/>
  <c r="AK653" i="3"/>
  <c r="BA653" i="3"/>
  <c r="N651" i="3"/>
  <c r="P651" i="3"/>
  <c r="R651" i="3"/>
  <c r="T651" i="3"/>
  <c r="V651" i="3"/>
  <c r="X651" i="3"/>
  <c r="Z651" i="3"/>
  <c r="AB651" i="3"/>
  <c r="AD651" i="3"/>
  <c r="AF651" i="3"/>
  <c r="AH651" i="3"/>
  <c r="AJ651" i="3"/>
  <c r="AL651" i="3"/>
  <c r="AN651" i="3"/>
  <c r="AP651" i="3"/>
  <c r="AR651" i="3"/>
  <c r="AT651" i="3"/>
  <c r="AV651" i="3"/>
  <c r="AX651" i="3"/>
  <c r="AZ651" i="3"/>
  <c r="BB651" i="3"/>
  <c r="BD651" i="3"/>
  <c r="BF651" i="3"/>
  <c r="BH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M651" i="3"/>
  <c r="U651" i="3"/>
  <c r="AC651" i="3"/>
  <c r="AK651" i="3"/>
  <c r="AS651" i="3"/>
  <c r="BA651" i="3"/>
  <c r="BI651" i="3"/>
  <c r="Y651" i="3"/>
  <c r="AO651" i="3"/>
  <c r="BE651" i="3"/>
  <c r="N649" i="3"/>
  <c r="P649" i="3"/>
  <c r="R649" i="3"/>
  <c r="T649" i="3"/>
  <c r="V649" i="3"/>
  <c r="X649" i="3"/>
  <c r="Z649" i="3"/>
  <c r="AB649" i="3"/>
  <c r="AD649" i="3"/>
  <c r="AF649" i="3"/>
  <c r="AH649" i="3"/>
  <c r="AJ649" i="3"/>
  <c r="AL649" i="3"/>
  <c r="AN649" i="3"/>
  <c r="AP649" i="3"/>
  <c r="AR649" i="3"/>
  <c r="AT649" i="3"/>
  <c r="AV649" i="3"/>
  <c r="AX649" i="3"/>
  <c r="AZ649" i="3"/>
  <c r="BB649" i="3"/>
  <c r="BD649" i="3"/>
  <c r="BF649" i="3"/>
  <c r="BH649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Q649" i="3"/>
  <c r="Y649" i="3"/>
  <c r="AG649" i="3"/>
  <c r="AO649" i="3"/>
  <c r="AW649" i="3"/>
  <c r="BE649" i="3"/>
  <c r="M649" i="3"/>
  <c r="AC649" i="3"/>
  <c r="AS649" i="3"/>
  <c r="BI649" i="3"/>
  <c r="N647" i="3"/>
  <c r="P647" i="3"/>
  <c r="R647" i="3"/>
  <c r="T647" i="3"/>
  <c r="V647" i="3"/>
  <c r="X647" i="3"/>
  <c r="Z647" i="3"/>
  <c r="AB647" i="3"/>
  <c r="AD647" i="3"/>
  <c r="AF647" i="3"/>
  <c r="AH647" i="3"/>
  <c r="M647" i="3"/>
  <c r="Q647" i="3"/>
  <c r="U647" i="3"/>
  <c r="Y647" i="3"/>
  <c r="AC647" i="3"/>
  <c r="AG647" i="3"/>
  <c r="AJ647" i="3"/>
  <c r="AL647" i="3"/>
  <c r="AN647" i="3"/>
  <c r="AP647" i="3"/>
  <c r="AR647" i="3"/>
  <c r="AT647" i="3"/>
  <c r="AV647" i="3"/>
  <c r="AX647" i="3"/>
  <c r="AZ647" i="3"/>
  <c r="BB647" i="3"/>
  <c r="BD647" i="3"/>
  <c r="BF647" i="3"/>
  <c r="BH647" i="3"/>
  <c r="S647" i="3"/>
  <c r="AA647" i="3"/>
  <c r="AI647" i="3"/>
  <c r="AM647" i="3"/>
  <c r="AQ647" i="3"/>
  <c r="AU647" i="3"/>
  <c r="AY647" i="3"/>
  <c r="BC647" i="3"/>
  <c r="BG647" i="3"/>
  <c r="W647" i="3"/>
  <c r="AK647" i="3"/>
  <c r="AS647" i="3"/>
  <c r="BA647" i="3"/>
  <c r="BI647" i="3"/>
  <c r="AE647" i="3"/>
  <c r="AW647" i="3"/>
  <c r="N646" i="3"/>
  <c r="P646" i="3"/>
  <c r="R646" i="3"/>
  <c r="T646" i="3"/>
  <c r="V646" i="3"/>
  <c r="X646" i="3"/>
  <c r="Z646" i="3"/>
  <c r="AB646" i="3"/>
  <c r="AD646" i="3"/>
  <c r="AF646" i="3"/>
  <c r="AH646" i="3"/>
  <c r="AJ646" i="3"/>
  <c r="AL646" i="3"/>
  <c r="AN646" i="3"/>
  <c r="AP646" i="3"/>
  <c r="AR646" i="3"/>
  <c r="AT646" i="3"/>
  <c r="AV646" i="3"/>
  <c r="AX646" i="3"/>
  <c r="AZ646" i="3"/>
  <c r="BB646" i="3"/>
  <c r="BD646" i="3"/>
  <c r="BF646" i="3"/>
  <c r="BH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M646" i="3"/>
  <c r="U646" i="3"/>
  <c r="AC646" i="3"/>
  <c r="AK646" i="3"/>
  <c r="AS646" i="3"/>
  <c r="BA646" i="3"/>
  <c r="BI646" i="3"/>
  <c r="Y646" i="3"/>
  <c r="AO646" i="3"/>
  <c r="BE646" i="3"/>
  <c r="Q646" i="3"/>
  <c r="AW646" i="3"/>
  <c r="N644" i="3"/>
  <c r="P644" i="3"/>
  <c r="R644" i="3"/>
  <c r="T644" i="3"/>
  <c r="V644" i="3"/>
  <c r="X644" i="3"/>
  <c r="Z644" i="3"/>
  <c r="AB644" i="3"/>
  <c r="AD644" i="3"/>
  <c r="AF644" i="3"/>
  <c r="AH644" i="3"/>
  <c r="AJ644" i="3"/>
  <c r="AL644" i="3"/>
  <c r="AN644" i="3"/>
  <c r="AP644" i="3"/>
  <c r="AR644" i="3"/>
  <c r="AT644" i="3"/>
  <c r="AV644" i="3"/>
  <c r="AX644" i="3"/>
  <c r="AZ644" i="3"/>
  <c r="BB644" i="3"/>
  <c r="BD644" i="3"/>
  <c r="BF644" i="3"/>
  <c r="BH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Q644" i="3"/>
  <c r="Y644" i="3"/>
  <c r="AG644" i="3"/>
  <c r="AO644" i="3"/>
  <c r="AW644" i="3"/>
  <c r="BE644" i="3"/>
  <c r="M644" i="3"/>
  <c r="AC644" i="3"/>
  <c r="AS644" i="3"/>
  <c r="BI644" i="3"/>
  <c r="U644" i="3"/>
  <c r="BA644" i="3"/>
  <c r="M642" i="3"/>
  <c r="O642" i="3"/>
  <c r="Q642" i="3"/>
  <c r="S642" i="3"/>
  <c r="U642" i="3"/>
  <c r="W642" i="3"/>
  <c r="Y642" i="3"/>
  <c r="AA642" i="3"/>
  <c r="AC642" i="3"/>
  <c r="N642" i="3"/>
  <c r="R642" i="3"/>
  <c r="V642" i="3"/>
  <c r="Z642" i="3"/>
  <c r="AD642" i="3"/>
  <c r="AF642" i="3"/>
  <c r="AH642" i="3"/>
  <c r="AJ642" i="3"/>
  <c r="AL642" i="3"/>
  <c r="AN642" i="3"/>
  <c r="AP642" i="3"/>
  <c r="AR642" i="3"/>
  <c r="AT642" i="3"/>
  <c r="AV642" i="3"/>
  <c r="AX642" i="3"/>
  <c r="AZ642" i="3"/>
  <c r="BB642" i="3"/>
  <c r="BD642" i="3"/>
  <c r="BF642" i="3"/>
  <c r="BH642" i="3"/>
  <c r="P642" i="3"/>
  <c r="X642" i="3"/>
  <c r="AE642" i="3"/>
  <c r="AI642" i="3"/>
  <c r="AM642" i="3"/>
  <c r="AQ642" i="3"/>
  <c r="AU642" i="3"/>
  <c r="AY642" i="3"/>
  <c r="BC642" i="3"/>
  <c r="BG642" i="3"/>
  <c r="AB642" i="3"/>
  <c r="AK642" i="3"/>
  <c r="AS642" i="3"/>
  <c r="BA642" i="3"/>
  <c r="BI642" i="3"/>
  <c r="AG642" i="3"/>
  <c r="AW642" i="3"/>
  <c r="T642" i="3"/>
  <c r="BE642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M640" i="3"/>
  <c r="U640" i="3"/>
  <c r="AC640" i="3"/>
  <c r="AK640" i="3"/>
  <c r="AS640" i="3"/>
  <c r="BA640" i="3"/>
  <c r="BI640" i="3"/>
  <c r="Q640" i="3"/>
  <c r="AG640" i="3"/>
  <c r="AW640" i="3"/>
  <c r="AO640" i="3"/>
  <c r="BE640" i="3"/>
  <c r="Y640" i="3"/>
  <c r="BG798" i="3"/>
  <c r="BC798" i="3"/>
  <c r="AY798" i="3"/>
  <c r="AU798" i="3"/>
  <c r="AQ798" i="3"/>
  <c r="AM798" i="3"/>
  <c r="AI798" i="3"/>
  <c r="AE798" i="3"/>
  <c r="AA798" i="3"/>
  <c r="W798" i="3"/>
  <c r="S798" i="3"/>
  <c r="O798" i="3"/>
  <c r="BI794" i="3"/>
  <c r="BE794" i="3"/>
  <c r="BA794" i="3"/>
  <c r="AW794" i="3"/>
  <c r="AS794" i="3"/>
  <c r="AO794" i="3"/>
  <c r="AK794" i="3"/>
  <c r="AG794" i="3"/>
  <c r="AC794" i="3"/>
  <c r="Y794" i="3"/>
  <c r="U794" i="3"/>
  <c r="Q794" i="3"/>
  <c r="M794" i="3"/>
  <c r="BF790" i="3"/>
  <c r="BB790" i="3"/>
  <c r="AX790" i="3"/>
  <c r="AT790" i="3"/>
  <c r="AP790" i="3"/>
  <c r="AL790" i="3"/>
  <c r="AH790" i="3"/>
  <c r="AD790" i="3"/>
  <c r="Z790" i="3"/>
  <c r="V790" i="3"/>
  <c r="R790" i="3"/>
  <c r="N790" i="3"/>
  <c r="BG778" i="3"/>
  <c r="BC778" i="3"/>
  <c r="AY778" i="3"/>
  <c r="AU778" i="3"/>
  <c r="AQ778" i="3"/>
  <c r="AM778" i="3"/>
  <c r="AI778" i="3"/>
  <c r="AE778" i="3"/>
  <c r="AA778" i="3"/>
  <c r="W778" i="3"/>
  <c r="S778" i="3"/>
  <c r="O778" i="3"/>
  <c r="BI771" i="3"/>
  <c r="BE771" i="3"/>
  <c r="BA771" i="3"/>
  <c r="AW771" i="3"/>
  <c r="AS771" i="3"/>
  <c r="AO771" i="3"/>
  <c r="AK771" i="3"/>
  <c r="AG771" i="3"/>
  <c r="AC771" i="3"/>
  <c r="Y771" i="3"/>
  <c r="U771" i="3"/>
  <c r="Q771" i="3"/>
  <c r="M771" i="3"/>
  <c r="BG770" i="3"/>
  <c r="BC770" i="3"/>
  <c r="AY770" i="3"/>
  <c r="AU770" i="3"/>
  <c r="AQ770" i="3"/>
  <c r="AM770" i="3"/>
  <c r="AI770" i="3"/>
  <c r="AE770" i="3"/>
  <c r="AA770" i="3"/>
  <c r="W770" i="3"/>
  <c r="S770" i="3"/>
  <c r="O770" i="3"/>
  <c r="BH763" i="3"/>
  <c r="BD763" i="3"/>
  <c r="AZ763" i="3"/>
  <c r="AV763" i="3"/>
  <c r="AR763" i="3"/>
  <c r="AN763" i="3"/>
  <c r="AJ763" i="3"/>
  <c r="AF763" i="3"/>
  <c r="AB763" i="3"/>
  <c r="X763" i="3"/>
  <c r="T763" i="3"/>
  <c r="P763" i="3"/>
  <c r="BF762" i="3"/>
  <c r="BB762" i="3"/>
  <c r="AX762" i="3"/>
  <c r="AT762" i="3"/>
  <c r="AP762" i="3"/>
  <c r="AL762" i="3"/>
  <c r="AH762" i="3"/>
  <c r="AD762" i="3"/>
  <c r="Z762" i="3"/>
  <c r="V762" i="3"/>
  <c r="R762" i="3"/>
  <c r="N762" i="3"/>
  <c r="BF759" i="3"/>
  <c r="BB759" i="3"/>
  <c r="AX759" i="3"/>
  <c r="AT759" i="3"/>
  <c r="AP759" i="3"/>
  <c r="AL759" i="3"/>
  <c r="AH759" i="3"/>
  <c r="AD759" i="3"/>
  <c r="Z759" i="3"/>
  <c r="V759" i="3"/>
  <c r="R759" i="3"/>
  <c r="N759" i="3"/>
  <c r="BH758" i="3"/>
  <c r="BD758" i="3"/>
  <c r="AZ758" i="3"/>
  <c r="AV758" i="3"/>
  <c r="AR758" i="3"/>
  <c r="AN758" i="3"/>
  <c r="AJ758" i="3"/>
  <c r="AF758" i="3"/>
  <c r="AB758" i="3"/>
  <c r="X758" i="3"/>
  <c r="T758" i="3"/>
  <c r="P758" i="3"/>
  <c r="BG757" i="3"/>
  <c r="BC757" i="3"/>
  <c r="AY757" i="3"/>
  <c r="AU757" i="3"/>
  <c r="AQ757" i="3"/>
  <c r="AM757" i="3"/>
  <c r="AI757" i="3"/>
  <c r="AE757" i="3"/>
  <c r="AA757" i="3"/>
  <c r="W757" i="3"/>
  <c r="S757" i="3"/>
  <c r="O757" i="3"/>
  <c r="BI756" i="3"/>
  <c r="BE756" i="3"/>
  <c r="BA756" i="3"/>
  <c r="AW756" i="3"/>
  <c r="AS756" i="3"/>
  <c r="AO756" i="3"/>
  <c r="AK756" i="3"/>
  <c r="AG756" i="3"/>
  <c r="AC756" i="3"/>
  <c r="Y756" i="3"/>
  <c r="U756" i="3"/>
  <c r="Q756" i="3"/>
  <c r="M756" i="3"/>
  <c r="BH755" i="3"/>
  <c r="BD755" i="3"/>
  <c r="AZ755" i="3"/>
  <c r="AV755" i="3"/>
  <c r="AR755" i="3"/>
  <c r="AN755" i="3"/>
  <c r="AJ755" i="3"/>
  <c r="AF755" i="3"/>
  <c r="AB755" i="3"/>
  <c r="X755" i="3"/>
  <c r="T755" i="3"/>
  <c r="P755" i="3"/>
  <c r="BF754" i="3"/>
  <c r="BB754" i="3"/>
  <c r="AX754" i="3"/>
  <c r="AT754" i="3"/>
  <c r="AP754" i="3"/>
  <c r="AL754" i="3"/>
  <c r="AH754" i="3"/>
  <c r="AD754" i="3"/>
  <c r="Z754" i="3"/>
  <c r="V754" i="3"/>
  <c r="R754" i="3"/>
  <c r="N754" i="3"/>
  <c r="BI753" i="3"/>
  <c r="BE753" i="3"/>
  <c r="BA753" i="3"/>
  <c r="AW753" i="3"/>
  <c r="AS753" i="3"/>
  <c r="AO753" i="3"/>
  <c r="AK753" i="3"/>
  <c r="AG753" i="3"/>
  <c r="AC753" i="3"/>
  <c r="Y753" i="3"/>
  <c r="U753" i="3"/>
  <c r="Q753" i="3"/>
  <c r="M753" i="3"/>
  <c r="BG752" i="3"/>
  <c r="BC752" i="3"/>
  <c r="AY752" i="3"/>
  <c r="AU752" i="3"/>
  <c r="AQ752" i="3"/>
  <c r="AM752" i="3"/>
  <c r="AI752" i="3"/>
  <c r="AE752" i="3"/>
  <c r="AA752" i="3"/>
  <c r="W752" i="3"/>
  <c r="S752" i="3"/>
  <c r="O752" i="3"/>
  <c r="BF751" i="3"/>
  <c r="BB751" i="3"/>
  <c r="AX751" i="3"/>
  <c r="AT751" i="3"/>
  <c r="AP751" i="3"/>
  <c r="AL751" i="3"/>
  <c r="AH751" i="3"/>
  <c r="AD751" i="3"/>
  <c r="Z751" i="3"/>
  <c r="V751" i="3"/>
  <c r="R751" i="3"/>
  <c r="N751" i="3"/>
  <c r="BH750" i="3"/>
  <c r="BD750" i="3"/>
  <c r="AZ750" i="3"/>
  <c r="AV750" i="3"/>
  <c r="AR750" i="3"/>
  <c r="AN750" i="3"/>
  <c r="AJ750" i="3"/>
  <c r="AF750" i="3"/>
  <c r="AB750" i="3"/>
  <c r="X750" i="3"/>
  <c r="T750" i="3"/>
  <c r="P750" i="3"/>
  <c r="BG749" i="3"/>
  <c r="BC749" i="3"/>
  <c r="AY749" i="3"/>
  <c r="AU749" i="3"/>
  <c r="AQ749" i="3"/>
  <c r="AM749" i="3"/>
  <c r="AI749" i="3"/>
  <c r="AE749" i="3"/>
  <c r="AA749" i="3"/>
  <c r="W749" i="3"/>
  <c r="S749" i="3"/>
  <c r="O749" i="3"/>
  <c r="BI748" i="3"/>
  <c r="BE748" i="3"/>
  <c r="BA748" i="3"/>
  <c r="AW748" i="3"/>
  <c r="AS748" i="3"/>
  <c r="AO748" i="3"/>
  <c r="AK748" i="3"/>
  <c r="AG748" i="3"/>
  <c r="AC748" i="3"/>
  <c r="Y748" i="3"/>
  <c r="U748" i="3"/>
  <c r="Q748" i="3"/>
  <c r="M748" i="3"/>
  <c r="BH747" i="3"/>
  <c r="BD747" i="3"/>
  <c r="AZ747" i="3"/>
  <c r="AV747" i="3"/>
  <c r="AR747" i="3"/>
  <c r="AN747" i="3"/>
  <c r="AJ747" i="3"/>
  <c r="AF747" i="3"/>
  <c r="AB747" i="3"/>
  <c r="X747" i="3"/>
  <c r="T747" i="3"/>
  <c r="P747" i="3"/>
  <c r="BF746" i="3"/>
  <c r="BB746" i="3"/>
  <c r="AX746" i="3"/>
  <c r="AT746" i="3"/>
  <c r="AP746" i="3"/>
  <c r="AL746" i="3"/>
  <c r="AH746" i="3"/>
  <c r="AD746" i="3"/>
  <c r="Z746" i="3"/>
  <c r="V746" i="3"/>
  <c r="R746" i="3"/>
  <c r="N746" i="3"/>
  <c r="BI745" i="3"/>
  <c r="BE745" i="3"/>
  <c r="BA745" i="3"/>
  <c r="AW745" i="3"/>
  <c r="AS745" i="3"/>
  <c r="AO745" i="3"/>
  <c r="AK745" i="3"/>
  <c r="AG745" i="3"/>
  <c r="AC745" i="3"/>
  <c r="Y745" i="3"/>
  <c r="U745" i="3"/>
  <c r="Q745" i="3"/>
  <c r="M745" i="3"/>
  <c r="BG744" i="3"/>
  <c r="BC744" i="3"/>
  <c r="AY744" i="3"/>
  <c r="AU744" i="3"/>
  <c r="AQ744" i="3"/>
  <c r="AM744" i="3"/>
  <c r="AI744" i="3"/>
  <c r="AE744" i="3"/>
  <c r="AA744" i="3"/>
  <c r="W744" i="3"/>
  <c r="S744" i="3"/>
  <c r="O744" i="3"/>
  <c r="BF743" i="3"/>
  <c r="BB743" i="3"/>
  <c r="AX743" i="3"/>
  <c r="AT743" i="3"/>
  <c r="AP743" i="3"/>
  <c r="AL743" i="3"/>
  <c r="AH743" i="3"/>
  <c r="AD743" i="3"/>
  <c r="Z743" i="3"/>
  <c r="V743" i="3"/>
  <c r="R743" i="3"/>
  <c r="N743" i="3"/>
  <c r="BH742" i="3"/>
  <c r="BD742" i="3"/>
  <c r="AZ742" i="3"/>
  <c r="AV742" i="3"/>
  <c r="AR742" i="3"/>
  <c r="AN742" i="3"/>
  <c r="AJ742" i="3"/>
  <c r="AF742" i="3"/>
  <c r="AB742" i="3"/>
  <c r="X742" i="3"/>
  <c r="T742" i="3"/>
  <c r="P742" i="3"/>
  <c r="BF741" i="3"/>
  <c r="BB741" i="3"/>
  <c r="AX741" i="3"/>
  <c r="AT741" i="3"/>
  <c r="AP741" i="3"/>
  <c r="AL741" i="3"/>
  <c r="AH741" i="3"/>
  <c r="AD741" i="3"/>
  <c r="Z741" i="3"/>
  <c r="V741" i="3"/>
  <c r="R741" i="3"/>
  <c r="N741" i="3"/>
  <c r="BG740" i="3"/>
  <c r="BC740" i="3"/>
  <c r="AY740" i="3"/>
  <c r="AU740" i="3"/>
  <c r="AQ740" i="3"/>
  <c r="AM740" i="3"/>
  <c r="AI740" i="3"/>
  <c r="AE740" i="3"/>
  <c r="AA740" i="3"/>
  <c r="W740" i="3"/>
  <c r="S740" i="3"/>
  <c r="O740" i="3"/>
  <c r="BH739" i="3"/>
  <c r="BD739" i="3"/>
  <c r="AZ739" i="3"/>
  <c r="AV739" i="3"/>
  <c r="AR739" i="3"/>
  <c r="AN739" i="3"/>
  <c r="AJ739" i="3"/>
  <c r="AF739" i="3"/>
  <c r="AB739" i="3"/>
  <c r="X739" i="3"/>
  <c r="T739" i="3"/>
  <c r="P739" i="3"/>
  <c r="BF738" i="3"/>
  <c r="BB738" i="3"/>
  <c r="AX738" i="3"/>
  <c r="AT738" i="3"/>
  <c r="AP738" i="3"/>
  <c r="AL738" i="3"/>
  <c r="AH738" i="3"/>
  <c r="AD738" i="3"/>
  <c r="Z738" i="3"/>
  <c r="V738" i="3"/>
  <c r="R738" i="3"/>
  <c r="N738" i="3"/>
  <c r="BH737" i="3"/>
  <c r="BD737" i="3"/>
  <c r="AZ737" i="3"/>
  <c r="AV737" i="3"/>
  <c r="AR737" i="3"/>
  <c r="AN737" i="3"/>
  <c r="AJ737" i="3"/>
  <c r="AF737" i="3"/>
  <c r="AB737" i="3"/>
  <c r="X737" i="3"/>
  <c r="T737" i="3"/>
  <c r="P737" i="3"/>
  <c r="BG736" i="3"/>
  <c r="BC736" i="3"/>
  <c r="AY736" i="3"/>
  <c r="AU736" i="3"/>
  <c r="AQ736" i="3"/>
  <c r="AM736" i="3"/>
  <c r="AI736" i="3"/>
  <c r="AE736" i="3"/>
  <c r="AA736" i="3"/>
  <c r="W736" i="3"/>
  <c r="S736" i="3"/>
  <c r="O736" i="3"/>
  <c r="BF735" i="3"/>
  <c r="BB735" i="3"/>
  <c r="AX735" i="3"/>
  <c r="AT735" i="3"/>
  <c r="AP735" i="3"/>
  <c r="AL735" i="3"/>
  <c r="AH735" i="3"/>
  <c r="AD735" i="3"/>
  <c r="Z735" i="3"/>
  <c r="V735" i="3"/>
  <c r="R735" i="3"/>
  <c r="N735" i="3"/>
  <c r="BH734" i="3"/>
  <c r="BD734" i="3"/>
  <c r="AZ734" i="3"/>
  <c r="AV734" i="3"/>
  <c r="AR734" i="3"/>
  <c r="AN734" i="3"/>
  <c r="AJ734" i="3"/>
  <c r="AF734" i="3"/>
  <c r="AB734" i="3"/>
  <c r="X734" i="3"/>
  <c r="T734" i="3"/>
  <c r="P734" i="3"/>
  <c r="BF733" i="3"/>
  <c r="BB733" i="3"/>
  <c r="AX733" i="3"/>
  <c r="AT733" i="3"/>
  <c r="AP733" i="3"/>
  <c r="AL733" i="3"/>
  <c r="AH733" i="3"/>
  <c r="AD733" i="3"/>
  <c r="Z733" i="3"/>
  <c r="V733" i="3"/>
  <c r="R733" i="3"/>
  <c r="N733" i="3"/>
  <c r="BG732" i="3"/>
  <c r="BC732" i="3"/>
  <c r="AY732" i="3"/>
  <c r="AU732" i="3"/>
  <c r="AQ732" i="3"/>
  <c r="AM732" i="3"/>
  <c r="AI732" i="3"/>
  <c r="AE732" i="3"/>
  <c r="AA732" i="3"/>
  <c r="W732" i="3"/>
  <c r="S732" i="3"/>
  <c r="O732" i="3"/>
  <c r="BH731" i="3"/>
  <c r="BD731" i="3"/>
  <c r="AZ731" i="3"/>
  <c r="AV731" i="3"/>
  <c r="AR731" i="3"/>
  <c r="AN731" i="3"/>
  <c r="AJ731" i="3"/>
  <c r="AF731" i="3"/>
  <c r="AB731" i="3"/>
  <c r="X731" i="3"/>
  <c r="T731" i="3"/>
  <c r="P731" i="3"/>
  <c r="BG730" i="3"/>
  <c r="BC730" i="3"/>
  <c r="AY730" i="3"/>
  <c r="AU730" i="3"/>
  <c r="AQ730" i="3"/>
  <c r="AM730" i="3"/>
  <c r="AI730" i="3"/>
  <c r="AE730" i="3"/>
  <c r="AA730" i="3"/>
  <c r="W730" i="3"/>
  <c r="S730" i="3"/>
  <c r="O730" i="3"/>
  <c r="BI729" i="3"/>
  <c r="BE729" i="3"/>
  <c r="BA729" i="3"/>
  <c r="AW729" i="3"/>
  <c r="AS729" i="3"/>
  <c r="AO729" i="3"/>
  <c r="AK729" i="3"/>
  <c r="AG729" i="3"/>
  <c r="AC729" i="3"/>
  <c r="Y729" i="3"/>
  <c r="U729" i="3"/>
  <c r="Q729" i="3"/>
  <c r="M729" i="3"/>
  <c r="BG728" i="3"/>
  <c r="BC728" i="3"/>
  <c r="AY728" i="3"/>
  <c r="AU728" i="3"/>
  <c r="AQ728" i="3"/>
  <c r="AM728" i="3"/>
  <c r="AI728" i="3"/>
  <c r="AE728" i="3"/>
  <c r="AA728" i="3"/>
  <c r="W728" i="3"/>
  <c r="S728" i="3"/>
  <c r="O728" i="3"/>
  <c r="BI727" i="3"/>
  <c r="BE727" i="3"/>
  <c r="BA727" i="3"/>
  <c r="AW727" i="3"/>
  <c r="AS727" i="3"/>
  <c r="AO727" i="3"/>
  <c r="AK727" i="3"/>
  <c r="AG727" i="3"/>
  <c r="AC727" i="3"/>
  <c r="Y727" i="3"/>
  <c r="U727" i="3"/>
  <c r="Q727" i="3"/>
  <c r="M727" i="3"/>
  <c r="BG726" i="3"/>
  <c r="BC726" i="3"/>
  <c r="AY726" i="3"/>
  <c r="AU726" i="3"/>
  <c r="AQ726" i="3"/>
  <c r="AM726" i="3"/>
  <c r="AI726" i="3"/>
  <c r="AE726" i="3"/>
  <c r="AA726" i="3"/>
  <c r="W726" i="3"/>
  <c r="S726" i="3"/>
  <c r="O726" i="3"/>
  <c r="BH725" i="3"/>
  <c r="BD725" i="3"/>
  <c r="AZ725" i="3"/>
  <c r="AV725" i="3"/>
  <c r="AR725" i="3"/>
  <c r="AN725" i="3"/>
  <c r="AJ725" i="3"/>
  <c r="AF725" i="3"/>
  <c r="AB725" i="3"/>
  <c r="X725" i="3"/>
  <c r="T725" i="3"/>
  <c r="P725" i="3"/>
  <c r="BG724" i="3"/>
  <c r="BC724" i="3"/>
  <c r="AY724" i="3"/>
  <c r="AU724" i="3"/>
  <c r="AQ724" i="3"/>
  <c r="AM724" i="3"/>
  <c r="AI724" i="3"/>
  <c r="AE724" i="3"/>
  <c r="AA724" i="3"/>
  <c r="W724" i="3"/>
  <c r="S724" i="3"/>
  <c r="O724" i="3"/>
  <c r="BD716" i="3"/>
  <c r="AV716" i="3"/>
  <c r="AN716" i="3"/>
  <c r="AF716" i="3"/>
  <c r="X716" i="3"/>
  <c r="P716" i="3"/>
  <c r="BF712" i="3"/>
  <c r="AX712" i="3"/>
  <c r="AP712" i="3"/>
  <c r="AH712" i="3"/>
  <c r="Z712" i="3"/>
  <c r="R712" i="3"/>
  <c r="BD700" i="3"/>
  <c r="AV700" i="3"/>
  <c r="AN700" i="3"/>
  <c r="AF700" i="3"/>
  <c r="X700" i="3"/>
  <c r="P700" i="3"/>
  <c r="BE696" i="3"/>
  <c r="AW696" i="3"/>
  <c r="AO696" i="3"/>
  <c r="AG696" i="3"/>
  <c r="Y696" i="3"/>
  <c r="Q696" i="3"/>
  <c r="BD690" i="3"/>
  <c r="AV690" i="3"/>
  <c r="AN690" i="3"/>
  <c r="AF690" i="3"/>
  <c r="X690" i="3"/>
  <c r="P690" i="3"/>
  <c r="BG688" i="3"/>
  <c r="AY688" i="3"/>
  <c r="AQ688" i="3"/>
  <c r="AI688" i="3"/>
  <c r="AA688" i="3"/>
  <c r="S688" i="3"/>
  <c r="BD685" i="3"/>
  <c r="AV685" i="3"/>
  <c r="AN685" i="3"/>
  <c r="AF685" i="3"/>
  <c r="X685" i="3"/>
  <c r="P685" i="3"/>
  <c r="BH683" i="3"/>
  <c r="AZ683" i="3"/>
  <c r="AR683" i="3"/>
  <c r="AJ683" i="3"/>
  <c r="AB683" i="3"/>
  <c r="T683" i="3"/>
  <c r="AL682" i="3"/>
  <c r="BF680" i="3"/>
  <c r="AX680" i="3"/>
  <c r="AP680" i="3"/>
  <c r="AH680" i="3"/>
  <c r="Z680" i="3"/>
  <c r="R680" i="3"/>
  <c r="BF677" i="3"/>
  <c r="AT675" i="3"/>
  <c r="AD675" i="3"/>
  <c r="N675" i="3"/>
  <c r="AV674" i="3"/>
  <c r="AF674" i="3"/>
  <c r="P674" i="3"/>
  <c r="AJ672" i="3"/>
  <c r="BF669" i="3"/>
  <c r="AP669" i="3"/>
  <c r="Z669" i="3"/>
  <c r="AD667" i="3"/>
  <c r="AV666" i="3"/>
  <c r="AF666" i="3"/>
  <c r="P666" i="3"/>
  <c r="AZ664" i="3"/>
  <c r="AJ664" i="3"/>
  <c r="T664" i="3"/>
  <c r="BF661" i="3"/>
  <c r="AP661" i="3"/>
  <c r="Z661" i="3"/>
  <c r="AT659" i="3"/>
  <c r="AD659" i="3"/>
  <c r="N659" i="3"/>
  <c r="AX657" i="3"/>
  <c r="U657" i="3"/>
  <c r="BE655" i="3"/>
  <c r="Y655" i="3"/>
  <c r="BI653" i="3"/>
  <c r="AC653" i="3"/>
  <c r="AG651" i="3"/>
  <c r="AK649" i="3"/>
  <c r="AO647" i="3"/>
  <c r="AG646" i="3"/>
  <c r="AO642" i="3"/>
  <c r="K787" i="3"/>
  <c r="L786" i="3"/>
  <c r="K786" i="3"/>
  <c r="K783" i="3"/>
  <c r="L782" i="3"/>
  <c r="K782" i="3"/>
  <c r="K781" i="3"/>
  <c r="K775" i="3"/>
  <c r="L774" i="3"/>
  <c r="K774" i="3"/>
  <c r="K773" i="3"/>
  <c r="L767" i="3"/>
  <c r="K767" i="3"/>
  <c r="L766" i="3"/>
  <c r="K766" i="3"/>
  <c r="K764" i="3"/>
  <c r="K760" i="3"/>
  <c r="K723" i="3"/>
  <c r="L720" i="3"/>
  <c r="K720" i="3"/>
  <c r="K717" i="3"/>
  <c r="K713" i="3"/>
  <c r="K710" i="3"/>
  <c r="L708" i="3"/>
  <c r="K708" i="3"/>
  <c r="L704" i="3"/>
  <c r="K704" i="3"/>
  <c r="K701" i="3"/>
  <c r="K697" i="3"/>
  <c r="L695" i="3"/>
  <c r="K694" i="3"/>
  <c r="L692" i="3"/>
  <c r="O692" i="3" s="1"/>
  <c r="L689" i="3"/>
  <c r="L687" i="3"/>
  <c r="L686" i="3"/>
  <c r="K686" i="3"/>
  <c r="L684" i="3"/>
  <c r="L681" i="3"/>
  <c r="L679" i="3"/>
  <c r="L678" i="3"/>
  <c r="K678" i="3"/>
  <c r="L676" i="3"/>
  <c r="L673" i="3"/>
  <c r="L671" i="3"/>
  <c r="L670" i="3"/>
  <c r="K670" i="3"/>
  <c r="L668" i="3"/>
  <c r="L665" i="3"/>
  <c r="L663" i="3"/>
  <c r="L662" i="3"/>
  <c r="K662" i="3"/>
  <c r="L660" i="3"/>
  <c r="L658" i="3"/>
  <c r="L656" i="3"/>
  <c r="L654" i="3"/>
  <c r="L652" i="3"/>
  <c r="L650" i="3"/>
  <c r="L648" i="3"/>
  <c r="L645" i="3"/>
  <c r="L643" i="3"/>
  <c r="L641" i="3"/>
  <c r="L639" i="3"/>
  <c r="BI798" i="3"/>
  <c r="BE798" i="3"/>
  <c r="BA798" i="3"/>
  <c r="AW798" i="3"/>
  <c r="AS798" i="3"/>
  <c r="AO798" i="3"/>
  <c r="AK798" i="3"/>
  <c r="AG798" i="3"/>
  <c r="AC798" i="3"/>
  <c r="Y798" i="3"/>
  <c r="U798" i="3"/>
  <c r="Q798" i="3"/>
  <c r="M798" i="3"/>
  <c r="BG794" i="3"/>
  <c r="BC794" i="3"/>
  <c r="AY794" i="3"/>
  <c r="AU794" i="3"/>
  <c r="AQ794" i="3"/>
  <c r="AM794" i="3"/>
  <c r="AI794" i="3"/>
  <c r="AE794" i="3"/>
  <c r="AA794" i="3"/>
  <c r="W794" i="3"/>
  <c r="S794" i="3"/>
  <c r="O794" i="3"/>
  <c r="BL794" i="3" s="1"/>
  <c r="BH790" i="3"/>
  <c r="BD790" i="3"/>
  <c r="AZ790" i="3"/>
  <c r="AV790" i="3"/>
  <c r="AR790" i="3"/>
  <c r="AN790" i="3"/>
  <c r="AJ790" i="3"/>
  <c r="AF790" i="3"/>
  <c r="AB790" i="3"/>
  <c r="X790" i="3"/>
  <c r="T790" i="3"/>
  <c r="P790" i="3"/>
  <c r="BI778" i="3"/>
  <c r="BE778" i="3"/>
  <c r="BA778" i="3"/>
  <c r="AW778" i="3"/>
  <c r="AS778" i="3"/>
  <c r="AO778" i="3"/>
  <c r="AK778" i="3"/>
  <c r="AG778" i="3"/>
  <c r="AC778" i="3"/>
  <c r="Y778" i="3"/>
  <c r="U778" i="3"/>
  <c r="Q778" i="3"/>
  <c r="M778" i="3"/>
  <c r="BG771" i="3"/>
  <c r="BC771" i="3"/>
  <c r="AY771" i="3"/>
  <c r="AU771" i="3"/>
  <c r="AQ771" i="3"/>
  <c r="AM771" i="3"/>
  <c r="AI771" i="3"/>
  <c r="AE771" i="3"/>
  <c r="AA771" i="3"/>
  <c r="W771" i="3"/>
  <c r="S771" i="3"/>
  <c r="BM771" i="3" s="1"/>
  <c r="O771" i="3"/>
  <c r="BI770" i="3"/>
  <c r="BE770" i="3"/>
  <c r="BA770" i="3"/>
  <c r="AW770" i="3"/>
  <c r="AS770" i="3"/>
  <c r="AO770" i="3"/>
  <c r="AK770" i="3"/>
  <c r="AG770" i="3"/>
  <c r="AC770" i="3"/>
  <c r="Y770" i="3"/>
  <c r="U770" i="3"/>
  <c r="Q770" i="3"/>
  <c r="M770" i="3"/>
  <c r="BN770" i="3" s="1"/>
  <c r="BF763" i="3"/>
  <c r="BB763" i="3"/>
  <c r="AX763" i="3"/>
  <c r="AT763" i="3"/>
  <c r="AP763" i="3"/>
  <c r="AL763" i="3"/>
  <c r="AH763" i="3"/>
  <c r="AD763" i="3"/>
  <c r="Z763" i="3"/>
  <c r="V763" i="3"/>
  <c r="BK763" i="3" s="1"/>
  <c r="R763" i="3"/>
  <c r="N763" i="3"/>
  <c r="BJ763" i="3" s="1"/>
  <c r="BH762" i="3"/>
  <c r="BD762" i="3"/>
  <c r="AZ762" i="3"/>
  <c r="AV762" i="3"/>
  <c r="AR762" i="3"/>
  <c r="AN762" i="3"/>
  <c r="AJ762" i="3"/>
  <c r="AF762" i="3"/>
  <c r="AB762" i="3"/>
  <c r="X762" i="3"/>
  <c r="T762" i="3"/>
  <c r="P762" i="3"/>
  <c r="BH759" i="3"/>
  <c r="BD759" i="3"/>
  <c r="AZ759" i="3"/>
  <c r="AV759" i="3"/>
  <c r="AR759" i="3"/>
  <c r="AN759" i="3"/>
  <c r="AJ759" i="3"/>
  <c r="AF759" i="3"/>
  <c r="AB759" i="3"/>
  <c r="X759" i="3"/>
  <c r="T759" i="3"/>
  <c r="P759" i="3"/>
  <c r="BF758" i="3"/>
  <c r="BB758" i="3"/>
  <c r="AX758" i="3"/>
  <c r="AT758" i="3"/>
  <c r="AP758" i="3"/>
  <c r="AL758" i="3"/>
  <c r="AH758" i="3"/>
  <c r="AD758" i="3"/>
  <c r="Z758" i="3"/>
  <c r="V758" i="3"/>
  <c r="R758" i="3"/>
  <c r="N758" i="3"/>
  <c r="BI757" i="3"/>
  <c r="BE757" i="3"/>
  <c r="BA757" i="3"/>
  <c r="AW757" i="3"/>
  <c r="AS757" i="3"/>
  <c r="AO757" i="3"/>
  <c r="AK757" i="3"/>
  <c r="AG757" i="3"/>
  <c r="AC757" i="3"/>
  <c r="Y757" i="3"/>
  <c r="U757" i="3"/>
  <c r="Q757" i="3"/>
  <c r="M757" i="3"/>
  <c r="BG756" i="3"/>
  <c r="BC756" i="3"/>
  <c r="AY756" i="3"/>
  <c r="AU756" i="3"/>
  <c r="AQ756" i="3"/>
  <c r="AM756" i="3"/>
  <c r="AI756" i="3"/>
  <c r="AE756" i="3"/>
  <c r="AA756" i="3"/>
  <c r="W756" i="3"/>
  <c r="S756" i="3"/>
  <c r="O756" i="3"/>
  <c r="BF755" i="3"/>
  <c r="BB755" i="3"/>
  <c r="AX755" i="3"/>
  <c r="AT755" i="3"/>
  <c r="AP755" i="3"/>
  <c r="AL755" i="3"/>
  <c r="AH755" i="3"/>
  <c r="AD755" i="3"/>
  <c r="Z755" i="3"/>
  <c r="V755" i="3"/>
  <c r="BK755" i="3" s="1"/>
  <c r="R755" i="3"/>
  <c r="N755" i="3"/>
  <c r="BH754" i="3"/>
  <c r="BD754" i="3"/>
  <c r="AZ754" i="3"/>
  <c r="AV754" i="3"/>
  <c r="AR754" i="3"/>
  <c r="AN754" i="3"/>
  <c r="AJ754" i="3"/>
  <c r="AF754" i="3"/>
  <c r="AB754" i="3"/>
  <c r="X754" i="3"/>
  <c r="T754" i="3"/>
  <c r="P754" i="3"/>
  <c r="BG753" i="3"/>
  <c r="BC753" i="3"/>
  <c r="AY753" i="3"/>
  <c r="AU753" i="3"/>
  <c r="AQ753" i="3"/>
  <c r="AM753" i="3"/>
  <c r="AI753" i="3"/>
  <c r="AE753" i="3"/>
  <c r="AA753" i="3"/>
  <c r="W753" i="3"/>
  <c r="S753" i="3"/>
  <c r="BM753" i="3" s="1"/>
  <c r="O753" i="3"/>
  <c r="BI752" i="3"/>
  <c r="BE752" i="3"/>
  <c r="BA752" i="3"/>
  <c r="AW752" i="3"/>
  <c r="AS752" i="3"/>
  <c r="AO752" i="3"/>
  <c r="AK752" i="3"/>
  <c r="AG752" i="3"/>
  <c r="AC752" i="3"/>
  <c r="Y752" i="3"/>
  <c r="U752" i="3"/>
  <c r="Q752" i="3"/>
  <c r="M752" i="3"/>
  <c r="BN752" i="3" s="1"/>
  <c r="BH751" i="3"/>
  <c r="BD751" i="3"/>
  <c r="AZ751" i="3"/>
  <c r="AV751" i="3"/>
  <c r="AR751" i="3"/>
  <c r="AN751" i="3"/>
  <c r="AJ751" i="3"/>
  <c r="AF751" i="3"/>
  <c r="AB751" i="3"/>
  <c r="X751" i="3"/>
  <c r="T751" i="3"/>
  <c r="P751" i="3"/>
  <c r="BF750" i="3"/>
  <c r="BB750" i="3"/>
  <c r="AX750" i="3"/>
  <c r="AT750" i="3"/>
  <c r="AP750" i="3"/>
  <c r="AL750" i="3"/>
  <c r="AH750" i="3"/>
  <c r="AD750" i="3"/>
  <c r="Z750" i="3"/>
  <c r="V750" i="3"/>
  <c r="R750" i="3"/>
  <c r="N750" i="3"/>
  <c r="BI749" i="3"/>
  <c r="BE749" i="3"/>
  <c r="BA749" i="3"/>
  <c r="AW749" i="3"/>
  <c r="AS749" i="3"/>
  <c r="AO749" i="3"/>
  <c r="AK749" i="3"/>
  <c r="AG749" i="3"/>
  <c r="AC749" i="3"/>
  <c r="Y749" i="3"/>
  <c r="U749" i="3"/>
  <c r="Q749" i="3"/>
  <c r="M749" i="3"/>
  <c r="BG748" i="3"/>
  <c r="BC748" i="3"/>
  <c r="AY748" i="3"/>
  <c r="AU748" i="3"/>
  <c r="AQ748" i="3"/>
  <c r="AM748" i="3"/>
  <c r="AI748" i="3"/>
  <c r="AE748" i="3"/>
  <c r="AA748" i="3"/>
  <c r="W748" i="3"/>
  <c r="S748" i="3"/>
  <c r="O748" i="3"/>
  <c r="BF747" i="3"/>
  <c r="BB747" i="3"/>
  <c r="AX747" i="3"/>
  <c r="AT747" i="3"/>
  <c r="AP747" i="3"/>
  <c r="AL747" i="3"/>
  <c r="AH747" i="3"/>
  <c r="AD747" i="3"/>
  <c r="Z747" i="3"/>
  <c r="V747" i="3"/>
  <c r="BK747" i="3" s="1"/>
  <c r="R747" i="3"/>
  <c r="N747" i="3"/>
  <c r="BH746" i="3"/>
  <c r="BD746" i="3"/>
  <c r="AZ746" i="3"/>
  <c r="AV746" i="3"/>
  <c r="AR746" i="3"/>
  <c r="AN746" i="3"/>
  <c r="AJ746" i="3"/>
  <c r="AF746" i="3"/>
  <c r="AB746" i="3"/>
  <c r="X746" i="3"/>
  <c r="T746" i="3"/>
  <c r="BM746" i="3" s="1"/>
  <c r="P746" i="3"/>
  <c r="BG745" i="3"/>
  <c r="BC745" i="3"/>
  <c r="AY745" i="3"/>
  <c r="AU745" i="3"/>
  <c r="AQ745" i="3"/>
  <c r="AM745" i="3"/>
  <c r="AI745" i="3"/>
  <c r="AE745" i="3"/>
  <c r="AA745" i="3"/>
  <c r="W745" i="3"/>
  <c r="S745" i="3"/>
  <c r="O745" i="3"/>
  <c r="BI744" i="3"/>
  <c r="BE744" i="3"/>
  <c r="BA744" i="3"/>
  <c r="AW744" i="3"/>
  <c r="AS744" i="3"/>
  <c r="AO744" i="3"/>
  <c r="AK744" i="3"/>
  <c r="AG744" i="3"/>
  <c r="AC744" i="3"/>
  <c r="Y744" i="3"/>
  <c r="U744" i="3"/>
  <c r="BM744" i="3" s="1"/>
  <c r="Q744" i="3"/>
  <c r="M744" i="3"/>
  <c r="BK744" i="3" s="1"/>
  <c r="BH743" i="3"/>
  <c r="BD743" i="3"/>
  <c r="AZ743" i="3"/>
  <c r="AV743" i="3"/>
  <c r="AR743" i="3"/>
  <c r="AN743" i="3"/>
  <c r="AJ743" i="3"/>
  <c r="AF743" i="3"/>
  <c r="AB743" i="3"/>
  <c r="X743" i="3"/>
  <c r="T743" i="3"/>
  <c r="P743" i="3"/>
  <c r="BF742" i="3"/>
  <c r="BB742" i="3"/>
  <c r="AX742" i="3"/>
  <c r="AT742" i="3"/>
  <c r="AP742" i="3"/>
  <c r="AL742" i="3"/>
  <c r="AH742" i="3"/>
  <c r="AD742" i="3"/>
  <c r="Z742" i="3"/>
  <c r="V742" i="3"/>
  <c r="R742" i="3"/>
  <c r="N742" i="3"/>
  <c r="BJ742" i="3" s="1"/>
  <c r="BH741" i="3"/>
  <c r="BD741" i="3"/>
  <c r="AZ741" i="3"/>
  <c r="AV741" i="3"/>
  <c r="AR741" i="3"/>
  <c r="AN741" i="3"/>
  <c r="AJ741" i="3"/>
  <c r="AF741" i="3"/>
  <c r="AB741" i="3"/>
  <c r="X741" i="3"/>
  <c r="T741" i="3"/>
  <c r="P741" i="3"/>
  <c r="BI740" i="3"/>
  <c r="BE740" i="3"/>
  <c r="BA740" i="3"/>
  <c r="AW740" i="3"/>
  <c r="AS740" i="3"/>
  <c r="AO740" i="3"/>
  <c r="AK740" i="3"/>
  <c r="AG740" i="3"/>
  <c r="AC740" i="3"/>
  <c r="Y740" i="3"/>
  <c r="U740" i="3"/>
  <c r="Q740" i="3"/>
  <c r="M740" i="3"/>
  <c r="BF739" i="3"/>
  <c r="BB739" i="3"/>
  <c r="AX739" i="3"/>
  <c r="AT739" i="3"/>
  <c r="AP739" i="3"/>
  <c r="AL739" i="3"/>
  <c r="AH739" i="3"/>
  <c r="AD739" i="3"/>
  <c r="Z739" i="3"/>
  <c r="V739" i="3"/>
  <c r="R739" i="3"/>
  <c r="N739" i="3"/>
  <c r="BH738" i="3"/>
  <c r="BD738" i="3"/>
  <c r="AZ738" i="3"/>
  <c r="AV738" i="3"/>
  <c r="AR738" i="3"/>
  <c r="AN738" i="3"/>
  <c r="AJ738" i="3"/>
  <c r="AF738" i="3"/>
  <c r="AB738" i="3"/>
  <c r="X738" i="3"/>
  <c r="T738" i="3"/>
  <c r="P738" i="3"/>
  <c r="BF737" i="3"/>
  <c r="BB737" i="3"/>
  <c r="AX737" i="3"/>
  <c r="AT737" i="3"/>
  <c r="AP737" i="3"/>
  <c r="BJ737" i="3" s="1"/>
  <c r="AL737" i="3"/>
  <c r="AH737" i="3"/>
  <c r="AD737" i="3"/>
  <c r="Z737" i="3"/>
  <c r="BM737" i="3" s="1"/>
  <c r="V737" i="3"/>
  <c r="R737" i="3"/>
  <c r="N737" i="3"/>
  <c r="BI736" i="3"/>
  <c r="BE736" i="3"/>
  <c r="BA736" i="3"/>
  <c r="AW736" i="3"/>
  <c r="AS736" i="3"/>
  <c r="AO736" i="3"/>
  <c r="AK736" i="3"/>
  <c r="AG736" i="3"/>
  <c r="AC736" i="3"/>
  <c r="Y736" i="3"/>
  <c r="U736" i="3"/>
  <c r="Q736" i="3"/>
  <c r="M736" i="3"/>
  <c r="BK736" i="3" s="1"/>
  <c r="BH735" i="3"/>
  <c r="BD735" i="3"/>
  <c r="AZ735" i="3"/>
  <c r="AV735" i="3"/>
  <c r="AR735" i="3"/>
  <c r="AN735" i="3"/>
  <c r="AJ735" i="3"/>
  <c r="AF735" i="3"/>
  <c r="AB735" i="3"/>
  <c r="X735" i="3"/>
  <c r="T735" i="3"/>
  <c r="P735" i="3"/>
  <c r="BF734" i="3"/>
  <c r="BB734" i="3"/>
  <c r="AX734" i="3"/>
  <c r="AT734" i="3"/>
  <c r="AP734" i="3"/>
  <c r="AL734" i="3"/>
  <c r="AH734" i="3"/>
  <c r="AD734" i="3"/>
  <c r="Z734" i="3"/>
  <c r="V734" i="3"/>
  <c r="BK734" i="3" s="1"/>
  <c r="R734" i="3"/>
  <c r="N734" i="3"/>
  <c r="BJ734" i="3" s="1"/>
  <c r="BH733" i="3"/>
  <c r="BD733" i="3"/>
  <c r="AZ733" i="3"/>
  <c r="AV733" i="3"/>
  <c r="AR733" i="3"/>
  <c r="AN733" i="3"/>
  <c r="AJ733" i="3"/>
  <c r="AF733" i="3"/>
  <c r="AB733" i="3"/>
  <c r="X733" i="3"/>
  <c r="BM733" i="3" s="1"/>
  <c r="T733" i="3"/>
  <c r="P733" i="3"/>
  <c r="BI732" i="3"/>
  <c r="BE732" i="3"/>
  <c r="BA732" i="3"/>
  <c r="AW732" i="3"/>
  <c r="AS732" i="3"/>
  <c r="AO732" i="3"/>
  <c r="AK732" i="3"/>
  <c r="AG732" i="3"/>
  <c r="AC732" i="3"/>
  <c r="Y732" i="3"/>
  <c r="U732" i="3"/>
  <c r="Q732" i="3"/>
  <c r="M732" i="3"/>
  <c r="BF731" i="3"/>
  <c r="BB731" i="3"/>
  <c r="AX731" i="3"/>
  <c r="AT731" i="3"/>
  <c r="AP731" i="3"/>
  <c r="AL731" i="3"/>
  <c r="AH731" i="3"/>
  <c r="AD731" i="3"/>
  <c r="Z731" i="3"/>
  <c r="BM731" i="3" s="1"/>
  <c r="V731" i="3"/>
  <c r="R731" i="3"/>
  <c r="N731" i="3"/>
  <c r="BI730" i="3"/>
  <c r="BE730" i="3"/>
  <c r="BA730" i="3"/>
  <c r="AW730" i="3"/>
  <c r="AS730" i="3"/>
  <c r="AO730" i="3"/>
  <c r="AK730" i="3"/>
  <c r="AG730" i="3"/>
  <c r="AC730" i="3"/>
  <c r="Y730" i="3"/>
  <c r="U730" i="3"/>
  <c r="BM730" i="3" s="1"/>
  <c r="Q730" i="3"/>
  <c r="M730" i="3"/>
  <c r="BG729" i="3"/>
  <c r="BC729" i="3"/>
  <c r="AY729" i="3"/>
  <c r="AU729" i="3"/>
  <c r="AQ729" i="3"/>
  <c r="AM729" i="3"/>
  <c r="AI729" i="3"/>
  <c r="AE729" i="3"/>
  <c r="AA729" i="3"/>
  <c r="W729" i="3"/>
  <c r="S729" i="3"/>
  <c r="O729" i="3"/>
  <c r="BI728" i="3"/>
  <c r="BE728" i="3"/>
  <c r="BL728" i="3" s="1"/>
  <c r="BA728" i="3"/>
  <c r="AW728" i="3"/>
  <c r="AS728" i="3"/>
  <c r="AO728" i="3"/>
  <c r="AK728" i="3"/>
  <c r="AG728" i="3"/>
  <c r="AC728" i="3"/>
  <c r="Y728" i="3"/>
  <c r="U728" i="3"/>
  <c r="Q728" i="3"/>
  <c r="M728" i="3"/>
  <c r="BK728" i="3" s="1"/>
  <c r="BG727" i="3"/>
  <c r="BC727" i="3"/>
  <c r="AY727" i="3"/>
  <c r="AU727" i="3"/>
  <c r="AQ727" i="3"/>
  <c r="AM727" i="3"/>
  <c r="AI727" i="3"/>
  <c r="AE727" i="3"/>
  <c r="AA727" i="3"/>
  <c r="W727" i="3"/>
  <c r="S727" i="3"/>
  <c r="BM727" i="3" s="1"/>
  <c r="O727" i="3"/>
  <c r="BI726" i="3"/>
  <c r="BE726" i="3"/>
  <c r="BA726" i="3"/>
  <c r="AW726" i="3"/>
  <c r="AS726" i="3"/>
  <c r="AO726" i="3"/>
  <c r="AK726" i="3"/>
  <c r="AG726" i="3"/>
  <c r="AC726" i="3"/>
  <c r="Y726" i="3"/>
  <c r="U726" i="3"/>
  <c r="BM726" i="3" s="1"/>
  <c r="Q726" i="3"/>
  <c r="M726" i="3"/>
  <c r="BK726" i="3" s="1"/>
  <c r="BF725" i="3"/>
  <c r="BB725" i="3"/>
  <c r="AX725" i="3"/>
  <c r="AT725" i="3"/>
  <c r="AP725" i="3"/>
  <c r="AL725" i="3"/>
  <c r="AH725" i="3"/>
  <c r="AD725" i="3"/>
  <c r="Z725" i="3"/>
  <c r="V725" i="3"/>
  <c r="R725" i="3"/>
  <c r="N725" i="3"/>
  <c r="BI724" i="3"/>
  <c r="BE724" i="3"/>
  <c r="BA724" i="3"/>
  <c r="AW724" i="3"/>
  <c r="AS724" i="3"/>
  <c r="AO724" i="3"/>
  <c r="AK724" i="3"/>
  <c r="AG724" i="3"/>
  <c r="AC724" i="3"/>
  <c r="Y724" i="3"/>
  <c r="BM724" i="3" s="1"/>
  <c r="U724" i="3"/>
  <c r="Q724" i="3"/>
  <c r="M724" i="3"/>
  <c r="BH716" i="3"/>
  <c r="AZ716" i="3"/>
  <c r="AR716" i="3"/>
  <c r="AJ716" i="3"/>
  <c r="AB716" i="3"/>
  <c r="T716" i="3"/>
  <c r="BB712" i="3"/>
  <c r="AT712" i="3"/>
  <c r="AL712" i="3"/>
  <c r="AD712" i="3"/>
  <c r="V712" i="3"/>
  <c r="N712" i="3"/>
  <c r="BH700" i="3"/>
  <c r="AZ700" i="3"/>
  <c r="AR700" i="3"/>
  <c r="AJ700" i="3"/>
  <c r="AB700" i="3"/>
  <c r="T700" i="3"/>
  <c r="BI696" i="3"/>
  <c r="BA696" i="3"/>
  <c r="AS696" i="3"/>
  <c r="AK696" i="3"/>
  <c r="AC696" i="3"/>
  <c r="U696" i="3"/>
  <c r="M696" i="3"/>
  <c r="BK696" i="3" s="1"/>
  <c r="BH690" i="3"/>
  <c r="AZ690" i="3"/>
  <c r="AR690" i="3"/>
  <c r="AJ690" i="3"/>
  <c r="AB690" i="3"/>
  <c r="T690" i="3"/>
  <c r="BC688" i="3"/>
  <c r="AU688" i="3"/>
  <c r="AM688" i="3"/>
  <c r="AE688" i="3"/>
  <c r="BJ688" i="3" s="1"/>
  <c r="W688" i="3"/>
  <c r="O688" i="3"/>
  <c r="BL688" i="3" s="1"/>
  <c r="BH685" i="3"/>
  <c r="AZ685" i="3"/>
  <c r="AR685" i="3"/>
  <c r="AJ685" i="3"/>
  <c r="AB685" i="3"/>
  <c r="T685" i="3"/>
  <c r="BD683" i="3"/>
  <c r="AV683" i="3"/>
  <c r="AN683" i="3"/>
  <c r="AF683" i="3"/>
  <c r="X683" i="3"/>
  <c r="P683" i="3"/>
  <c r="AP682" i="3"/>
  <c r="Z682" i="3"/>
  <c r="BB680" i="3"/>
  <c r="AT680" i="3"/>
  <c r="AL680" i="3"/>
  <c r="AD680" i="3"/>
  <c r="V680" i="3"/>
  <c r="N680" i="3"/>
  <c r="AX677" i="3"/>
  <c r="R677" i="3"/>
  <c r="BB675" i="3"/>
  <c r="AL675" i="3"/>
  <c r="V675" i="3"/>
  <c r="BD674" i="3"/>
  <c r="AN674" i="3"/>
  <c r="X674" i="3"/>
  <c r="AR672" i="3"/>
  <c r="AX669" i="3"/>
  <c r="AH669" i="3"/>
  <c r="R669" i="3"/>
  <c r="AL667" i="3"/>
  <c r="BD666" i="3"/>
  <c r="AN666" i="3"/>
  <c r="X666" i="3"/>
  <c r="BH664" i="3"/>
  <c r="AR664" i="3"/>
  <c r="AB664" i="3"/>
  <c r="AX661" i="3"/>
  <c r="AH661" i="3"/>
  <c r="R661" i="3"/>
  <c r="BL661" i="3" s="1"/>
  <c r="BB659" i="3"/>
  <c r="AL659" i="3"/>
  <c r="V659" i="3"/>
  <c r="BF657" i="3"/>
  <c r="AK657" i="3"/>
  <c r="AO655" i="3"/>
  <c r="AS653" i="3"/>
  <c r="M653" i="3"/>
  <c r="BK653" i="3" s="1"/>
  <c r="AW651" i="3"/>
  <c r="Q651" i="3"/>
  <c r="BA649" i="3"/>
  <c r="U649" i="3"/>
  <c r="BL649" i="3" s="1"/>
  <c r="BE647" i="3"/>
  <c r="O647" i="3"/>
  <c r="BN647" i="3" s="1"/>
  <c r="AK644" i="3"/>
  <c r="BL742" i="3"/>
  <c r="BK740" i="3"/>
  <c r="BL734" i="3"/>
  <c r="BK732" i="3"/>
  <c r="BJ731" i="3"/>
  <c r="BL724" i="3"/>
  <c r="BK778" i="3"/>
  <c r="BK770" i="3"/>
  <c r="BK756" i="3"/>
  <c r="BK750" i="3"/>
  <c r="BK748" i="3"/>
  <c r="BK746" i="3"/>
  <c r="BK742" i="3"/>
  <c r="BN740" i="3"/>
  <c r="BK737" i="3"/>
  <c r="BN732" i="3"/>
  <c r="BN731" i="3"/>
  <c r="BJ729" i="3"/>
  <c r="BK724" i="3"/>
  <c r="BN742" i="3"/>
  <c r="BM741" i="3"/>
  <c r="BN741" i="3"/>
  <c r="BL738" i="3"/>
  <c r="BN734" i="3"/>
  <c r="BN733" i="3"/>
  <c r="BJ727" i="3"/>
  <c r="BM743" i="3"/>
  <c r="BK738" i="3"/>
  <c r="BM735" i="3"/>
  <c r="BJ725" i="3"/>
  <c r="BJ691" i="3"/>
  <c r="BN691" i="3"/>
  <c r="BL690" i="3"/>
  <c r="BL696" i="3"/>
  <c r="BM691" i="3"/>
  <c r="BJ690" i="3"/>
  <c r="BK690" i="3"/>
  <c r="BN690" i="3"/>
  <c r="BK688" i="3"/>
  <c r="BN680" i="3"/>
  <c r="BN674" i="3"/>
  <c r="BL669" i="3"/>
  <c r="BN666" i="3"/>
  <c r="BN664" i="3"/>
  <c r="BL657" i="3"/>
  <c r="BL655" i="3"/>
  <c r="BL653" i="3"/>
  <c r="BN644" i="3"/>
  <c r="BN640" i="3"/>
  <c r="L795" i="3"/>
  <c r="L791" i="3"/>
  <c r="L779" i="3"/>
  <c r="L775" i="3"/>
  <c r="L792" i="3"/>
  <c r="L788" i="3"/>
  <c r="L784" i="3"/>
  <c r="L780" i="3"/>
  <c r="L776" i="3"/>
  <c r="L772" i="3"/>
  <c r="L768" i="3"/>
  <c r="L764" i="3"/>
  <c r="L760" i="3"/>
  <c r="L799" i="3"/>
  <c r="L787" i="3"/>
  <c r="L783" i="3"/>
  <c r="L796" i="3"/>
  <c r="L797" i="3"/>
  <c r="L793" i="3"/>
  <c r="L789" i="3"/>
  <c r="L785" i="3"/>
  <c r="L781" i="3"/>
  <c r="L777" i="3"/>
  <c r="L773" i="3"/>
  <c r="L769" i="3"/>
  <c r="L765" i="3"/>
  <c r="L761" i="3"/>
  <c r="L721" i="3"/>
  <c r="L717" i="3"/>
  <c r="L713" i="3"/>
  <c r="L709" i="3"/>
  <c r="L705" i="3"/>
  <c r="AY705" i="3" s="1"/>
  <c r="L701" i="3"/>
  <c r="L697" i="3"/>
  <c r="L693" i="3"/>
  <c r="L722" i="3"/>
  <c r="L718" i="3"/>
  <c r="L714" i="3"/>
  <c r="L710" i="3"/>
  <c r="L706" i="3"/>
  <c r="L702" i="3"/>
  <c r="L698" i="3"/>
  <c r="L694" i="3"/>
  <c r="L723" i="3"/>
  <c r="L719" i="3"/>
  <c r="L715" i="3"/>
  <c r="L711" i="3"/>
  <c r="L707" i="3"/>
  <c r="L703" i="3"/>
  <c r="L699" i="3"/>
  <c r="BN688" i="3" l="1"/>
  <c r="BJ712" i="3"/>
  <c r="BN724" i="3"/>
  <c r="BM729" i="3"/>
  <c r="BM732" i="3"/>
  <c r="BL733" i="3"/>
  <c r="BM740" i="3"/>
  <c r="BL741" i="3"/>
  <c r="BJ747" i="3"/>
  <c r="BL748" i="3"/>
  <c r="BL731" i="3"/>
  <c r="BM736" i="3"/>
  <c r="BN748" i="3"/>
  <c r="BM749" i="3"/>
  <c r="BN756" i="3"/>
  <c r="BM757" i="3"/>
  <c r="BL778" i="3"/>
  <c r="BN794" i="3"/>
  <c r="BM642" i="3"/>
  <c r="BM644" i="3"/>
  <c r="BM646" i="3"/>
  <c r="BK647" i="3"/>
  <c r="BM649" i="3"/>
  <c r="BM651" i="3"/>
  <c r="BJ653" i="3"/>
  <c r="BK655" i="3"/>
  <c r="BJ655" i="3"/>
  <c r="BK659" i="3"/>
  <c r="BM661" i="3"/>
  <c r="BK664" i="3"/>
  <c r="BM666" i="3"/>
  <c r="BK669" i="3"/>
  <c r="BM674" i="3"/>
  <c r="BK675" i="3"/>
  <c r="BK680" i="3"/>
  <c r="BM685" i="3"/>
  <c r="BL685" i="3"/>
  <c r="BL746" i="3"/>
  <c r="BN750" i="3"/>
  <c r="BM751" i="3"/>
  <c r="BL751" i="3"/>
  <c r="BN755" i="3"/>
  <c r="BJ757" i="3"/>
  <c r="BM759" i="3"/>
  <c r="BL759" i="3"/>
  <c r="BN763" i="3"/>
  <c r="BJ771" i="3"/>
  <c r="BJ696" i="3"/>
  <c r="BM700" i="3"/>
  <c r="BJ700" i="3"/>
  <c r="BM716" i="3"/>
  <c r="BJ716" i="3"/>
  <c r="BK733" i="3"/>
  <c r="BK743" i="3"/>
  <c r="BM747" i="3"/>
  <c r="BL747" i="3"/>
  <c r="BL691" i="3"/>
  <c r="BK691" i="3"/>
  <c r="BM808" i="3"/>
  <c r="BN808" i="3"/>
  <c r="BN749" i="3"/>
  <c r="BJ752" i="3"/>
  <c r="BL753" i="3"/>
  <c r="BJ755" i="3"/>
  <c r="BL756" i="3"/>
  <c r="BN757" i="3"/>
  <c r="BL771" i="3"/>
  <c r="BN778" i="3"/>
  <c r="BK725" i="3"/>
  <c r="BL726" i="3"/>
  <c r="BM728" i="3"/>
  <c r="BL730" i="3"/>
  <c r="BK731" i="3"/>
  <c r="BL732" i="3"/>
  <c r="BJ733" i="3"/>
  <c r="BJ735" i="3"/>
  <c r="BL736" i="3"/>
  <c r="BL740" i="3"/>
  <c r="BJ741" i="3"/>
  <c r="BJ743" i="3"/>
  <c r="BJ748" i="3"/>
  <c r="BL749" i="3"/>
  <c r="BJ751" i="3"/>
  <c r="BK751" i="3"/>
  <c r="BL752" i="3"/>
  <c r="BN753" i="3"/>
  <c r="BJ756" i="3"/>
  <c r="BL757" i="3"/>
  <c r="BJ759" i="3"/>
  <c r="BK759" i="3"/>
  <c r="BL770" i="3"/>
  <c r="BN771" i="3"/>
  <c r="BJ794" i="3"/>
  <c r="BK640" i="3"/>
  <c r="BL640" i="3"/>
  <c r="BK642" i="3"/>
  <c r="BK644" i="3"/>
  <c r="BJ644" i="3"/>
  <c r="BJ646" i="3"/>
  <c r="BK646" i="3"/>
  <c r="BM647" i="3"/>
  <c r="BK649" i="3"/>
  <c r="BJ649" i="3"/>
  <c r="BK651" i="3"/>
  <c r="BJ651" i="3"/>
  <c r="BL651" i="3"/>
  <c r="BM653" i="3"/>
  <c r="BM655" i="3"/>
  <c r="BM657" i="3"/>
  <c r="BM659" i="3"/>
  <c r="BL659" i="3"/>
  <c r="BK661" i="3"/>
  <c r="BM664" i="3"/>
  <c r="BK666" i="3"/>
  <c r="BM669" i="3"/>
  <c r="BK674" i="3"/>
  <c r="BM675" i="3"/>
  <c r="BL675" i="3"/>
  <c r="BM680" i="3"/>
  <c r="BM683" i="3"/>
  <c r="BL683" i="3"/>
  <c r="BJ724" i="3"/>
  <c r="BJ730" i="3"/>
  <c r="BN738" i="3"/>
  <c r="BN746" i="3"/>
  <c r="BJ749" i="3"/>
  <c r="BL750" i="3"/>
  <c r="BN751" i="3"/>
  <c r="BJ753" i="3"/>
  <c r="BM755" i="3"/>
  <c r="BL755" i="3"/>
  <c r="BN759" i="3"/>
  <c r="BM763" i="3"/>
  <c r="BL763" i="3"/>
  <c r="BM696" i="3"/>
  <c r="BL716" i="3"/>
  <c r="BM725" i="3"/>
  <c r="BN725" i="3"/>
  <c r="BK735" i="3"/>
  <c r="BK741" i="3"/>
  <c r="BN747" i="3"/>
  <c r="BL808" i="3"/>
  <c r="BL700" i="3"/>
  <c r="AT721" i="3"/>
  <c r="N721" i="3"/>
  <c r="BH721" i="3"/>
  <c r="AR721" i="3"/>
  <c r="AB721" i="3"/>
  <c r="BA799" i="3"/>
  <c r="U799" i="3"/>
  <c r="BG799" i="3"/>
  <c r="AA799" i="3"/>
  <c r="BA791" i="3"/>
  <c r="U791" i="3"/>
  <c r="AY791" i="3"/>
  <c r="S791" i="3"/>
  <c r="T721" i="3"/>
  <c r="AZ721" i="3"/>
  <c r="AI791" i="3"/>
  <c r="AQ799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T667" i="3"/>
  <c r="BM667" i="3" s="1"/>
  <c r="AB667" i="3"/>
  <c r="AJ667" i="3"/>
  <c r="AR667" i="3"/>
  <c r="AZ667" i="3"/>
  <c r="BH667" i="3"/>
  <c r="Z667" i="3"/>
  <c r="AP667" i="3"/>
  <c r="BF667" i="3"/>
  <c r="AT667" i="3"/>
  <c r="N667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Z672" i="3"/>
  <c r="AH672" i="3"/>
  <c r="AP672" i="3"/>
  <c r="AX672" i="3"/>
  <c r="BF672" i="3"/>
  <c r="X672" i="3"/>
  <c r="AN672" i="3"/>
  <c r="BD672" i="3"/>
  <c r="AZ672" i="3"/>
  <c r="T672" i="3"/>
  <c r="BM672" i="3" s="1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X677" i="3"/>
  <c r="AF677" i="3"/>
  <c r="AN677" i="3"/>
  <c r="AV677" i="3"/>
  <c r="BD677" i="3"/>
  <c r="N677" i="3"/>
  <c r="AD677" i="3"/>
  <c r="AT677" i="3"/>
  <c r="AP677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X682" i="3"/>
  <c r="AF682" i="3"/>
  <c r="AN682" i="3"/>
  <c r="AV682" i="3"/>
  <c r="BD682" i="3"/>
  <c r="AT682" i="3"/>
  <c r="AD682" i="3"/>
  <c r="N682" i="3"/>
  <c r="BF682" i="3"/>
  <c r="S705" i="3"/>
  <c r="AU705" i="3"/>
  <c r="O705" i="3"/>
  <c r="BN642" i="3"/>
  <c r="BN646" i="3"/>
  <c r="BK794" i="3"/>
  <c r="BK808" i="3"/>
  <c r="V667" i="3"/>
  <c r="BB667" i="3"/>
  <c r="AB672" i="3"/>
  <c r="BH672" i="3"/>
  <c r="AH677" i="3"/>
  <c r="R682" i="3"/>
  <c r="AH682" i="3"/>
  <c r="AX682" i="3"/>
  <c r="AE705" i="3"/>
  <c r="AJ721" i="3"/>
  <c r="BJ770" i="3"/>
  <c r="N695" i="3"/>
  <c r="Z677" i="3"/>
  <c r="V682" i="3"/>
  <c r="BB682" i="3"/>
  <c r="AD721" i="3"/>
  <c r="AK791" i="3"/>
  <c r="AK799" i="3"/>
  <c r="AX667" i="3"/>
  <c r="R667" i="3"/>
  <c r="AV667" i="3"/>
  <c r="AF667" i="3"/>
  <c r="P667" i="3"/>
  <c r="BC667" i="3"/>
  <c r="AU667" i="3"/>
  <c r="AM667" i="3"/>
  <c r="AE667" i="3"/>
  <c r="W667" i="3"/>
  <c r="O667" i="3"/>
  <c r="BL667" i="3" s="1"/>
  <c r="AV672" i="3"/>
  <c r="P672" i="3"/>
  <c r="AT672" i="3"/>
  <c r="AD672" i="3"/>
  <c r="N672" i="3"/>
  <c r="BC672" i="3"/>
  <c r="AU672" i="3"/>
  <c r="AM672" i="3"/>
  <c r="AE672" i="3"/>
  <c r="W672" i="3"/>
  <c r="O672" i="3"/>
  <c r="AL677" i="3"/>
  <c r="BH677" i="3"/>
  <c r="AR677" i="3"/>
  <c r="AB677" i="3"/>
  <c r="BI677" i="3"/>
  <c r="BA677" i="3"/>
  <c r="AS677" i="3"/>
  <c r="AK677" i="3"/>
  <c r="AC677" i="3"/>
  <c r="U677" i="3"/>
  <c r="M677" i="3"/>
  <c r="BK677" i="3" s="1"/>
  <c r="BH682" i="3"/>
  <c r="AR682" i="3"/>
  <c r="AB682" i="3"/>
  <c r="BI682" i="3"/>
  <c r="BA682" i="3"/>
  <c r="AS682" i="3"/>
  <c r="AK682" i="3"/>
  <c r="AC682" i="3"/>
  <c r="U682" i="3"/>
  <c r="M682" i="3"/>
  <c r="M739" i="3"/>
  <c r="Q739" i="3"/>
  <c r="U739" i="3"/>
  <c r="Y739" i="3"/>
  <c r="AC739" i="3"/>
  <c r="AG739" i="3"/>
  <c r="AK739" i="3"/>
  <c r="AO739" i="3"/>
  <c r="AS739" i="3"/>
  <c r="AW739" i="3"/>
  <c r="BA739" i="3"/>
  <c r="BE739" i="3"/>
  <c r="N745" i="3"/>
  <c r="R745" i="3"/>
  <c r="V745" i="3"/>
  <c r="Z745" i="3"/>
  <c r="AD745" i="3"/>
  <c r="AH745" i="3"/>
  <c r="AL745" i="3"/>
  <c r="AP745" i="3"/>
  <c r="AT745" i="3"/>
  <c r="AX745" i="3"/>
  <c r="BB745" i="3"/>
  <c r="BF745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O762" i="3"/>
  <c r="S762" i="3"/>
  <c r="BK762" i="3" s="1"/>
  <c r="W762" i="3"/>
  <c r="AA762" i="3"/>
  <c r="AE762" i="3"/>
  <c r="AI762" i="3"/>
  <c r="AM762" i="3"/>
  <c r="AQ762" i="3"/>
  <c r="AU762" i="3"/>
  <c r="AY762" i="3"/>
  <c r="BC762" i="3"/>
  <c r="BG762" i="3"/>
  <c r="O790" i="3"/>
  <c r="BN790" i="3" s="1"/>
  <c r="S790" i="3"/>
  <c r="W790" i="3"/>
  <c r="AA790" i="3"/>
  <c r="AE790" i="3"/>
  <c r="AI790" i="3"/>
  <c r="AM790" i="3"/>
  <c r="AQ790" i="3"/>
  <c r="AU790" i="3"/>
  <c r="AY790" i="3"/>
  <c r="BC790" i="3"/>
  <c r="BG790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P798" i="3"/>
  <c r="BK798" i="3" s="1"/>
  <c r="T798" i="3"/>
  <c r="X798" i="3"/>
  <c r="AB798" i="3"/>
  <c r="AF798" i="3"/>
  <c r="AJ798" i="3"/>
  <c r="AN798" i="3"/>
  <c r="BJ798" i="3" s="1"/>
  <c r="AR798" i="3"/>
  <c r="AV798" i="3"/>
  <c r="AZ798" i="3"/>
  <c r="BD798" i="3"/>
  <c r="BH798" i="3"/>
  <c r="BM712" i="3"/>
  <c r="BJ732" i="3"/>
  <c r="BJ740" i="3"/>
  <c r="BM742" i="3"/>
  <c r="BJ778" i="3"/>
  <c r="BL680" i="3"/>
  <c r="BL712" i="3"/>
  <c r="BL725" i="3"/>
  <c r="BM750" i="3"/>
  <c r="BJ640" i="3"/>
  <c r="BL646" i="3"/>
  <c r="BJ647" i="3"/>
  <c r="BJ657" i="3"/>
  <c r="BN661" i="3"/>
  <c r="BL664" i="3"/>
  <c r="BJ664" i="3"/>
  <c r="BN669" i="3"/>
  <c r="BM734" i="3"/>
  <c r="AI739" i="3"/>
  <c r="AA739" i="3"/>
  <c r="BL739" i="3" s="1"/>
  <c r="S739" i="3"/>
  <c r="BH745" i="3"/>
  <c r="AZ745" i="3"/>
  <c r="AR745" i="3"/>
  <c r="AJ745" i="3"/>
  <c r="AB745" i="3"/>
  <c r="T745" i="3"/>
  <c r="BC754" i="3"/>
  <c r="AU754" i="3"/>
  <c r="AM754" i="3"/>
  <c r="AE754" i="3"/>
  <c r="W754" i="3"/>
  <c r="BM754" i="3" s="1"/>
  <c r="O754" i="3"/>
  <c r="BL754" i="3" s="1"/>
  <c r="BE758" i="3"/>
  <c r="AW758" i="3"/>
  <c r="AO758" i="3"/>
  <c r="AG758" i="3"/>
  <c r="Y758" i="3"/>
  <c r="BM758" i="3" s="1"/>
  <c r="Q758" i="3"/>
  <c r="BE762" i="3"/>
  <c r="AW762" i="3"/>
  <c r="AO762" i="3"/>
  <c r="AG762" i="3"/>
  <c r="Y762" i="3"/>
  <c r="Q762" i="3"/>
  <c r="BE790" i="3"/>
  <c r="BL790" i="3" s="1"/>
  <c r="AW790" i="3"/>
  <c r="AO790" i="3"/>
  <c r="AG790" i="3"/>
  <c r="Y790" i="3"/>
  <c r="Q790" i="3"/>
  <c r="BF798" i="3"/>
  <c r="AX798" i="3"/>
  <c r="AP798" i="3"/>
  <c r="AH798" i="3"/>
  <c r="Z798" i="3"/>
  <c r="R798" i="3"/>
  <c r="BL798" i="3" s="1"/>
  <c r="M703" i="3"/>
  <c r="Q703" i="3"/>
  <c r="U703" i="3"/>
  <c r="Y703" i="3"/>
  <c r="AC703" i="3"/>
  <c r="AG703" i="3"/>
  <c r="AK703" i="3"/>
  <c r="AO703" i="3"/>
  <c r="AS703" i="3"/>
  <c r="AW703" i="3"/>
  <c r="BA703" i="3"/>
  <c r="BE703" i="3"/>
  <c r="BI703" i="3"/>
  <c r="R703" i="3"/>
  <c r="Z703" i="3"/>
  <c r="AH703" i="3"/>
  <c r="AP703" i="3"/>
  <c r="AX703" i="3"/>
  <c r="BF703" i="3"/>
  <c r="AB703" i="3"/>
  <c r="AR703" i="3"/>
  <c r="BH703" i="3"/>
  <c r="X703" i="3"/>
  <c r="AN703" i="3"/>
  <c r="BD703" i="3"/>
  <c r="O703" i="3"/>
  <c r="S703" i="3"/>
  <c r="W703" i="3"/>
  <c r="AA703" i="3"/>
  <c r="AE703" i="3"/>
  <c r="AI703" i="3"/>
  <c r="AM703" i="3"/>
  <c r="AQ703" i="3"/>
  <c r="AU703" i="3"/>
  <c r="AY703" i="3"/>
  <c r="BC703" i="3"/>
  <c r="BG703" i="3"/>
  <c r="N703" i="3"/>
  <c r="V703" i="3"/>
  <c r="AD703" i="3"/>
  <c r="AL703" i="3"/>
  <c r="AT703" i="3"/>
  <c r="BB703" i="3"/>
  <c r="T703" i="3"/>
  <c r="AJ703" i="3"/>
  <c r="AZ703" i="3"/>
  <c r="P703" i="3"/>
  <c r="BK703" i="3" s="1"/>
  <c r="AF703" i="3"/>
  <c r="AV703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N711" i="3"/>
  <c r="V711" i="3"/>
  <c r="AD711" i="3"/>
  <c r="AL711" i="3"/>
  <c r="AT711" i="3"/>
  <c r="BB711" i="3"/>
  <c r="P711" i="3"/>
  <c r="AF711" i="3"/>
  <c r="AV711" i="3"/>
  <c r="T711" i="3"/>
  <c r="AJ711" i="3"/>
  <c r="AZ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R711" i="3"/>
  <c r="Z711" i="3"/>
  <c r="AH711" i="3"/>
  <c r="AP711" i="3"/>
  <c r="AX711" i="3"/>
  <c r="BF711" i="3"/>
  <c r="X711" i="3"/>
  <c r="AN711" i="3"/>
  <c r="BD711" i="3"/>
  <c r="AB711" i="3"/>
  <c r="AR711" i="3"/>
  <c r="BH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Q719" i="3"/>
  <c r="Y719" i="3"/>
  <c r="AG719" i="3"/>
  <c r="AO719" i="3"/>
  <c r="AW719" i="3"/>
  <c r="BE719" i="3"/>
  <c r="O719" i="3"/>
  <c r="W719" i="3"/>
  <c r="AE719" i="3"/>
  <c r="AM719" i="3"/>
  <c r="AU719" i="3"/>
  <c r="BC719" i="3"/>
  <c r="M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U719" i="3"/>
  <c r="AC719" i="3"/>
  <c r="AK719" i="3"/>
  <c r="AS719" i="3"/>
  <c r="BA719" i="3"/>
  <c r="BI719" i="3"/>
  <c r="S719" i="3"/>
  <c r="AA719" i="3"/>
  <c r="AI719" i="3"/>
  <c r="AQ719" i="3"/>
  <c r="AY719" i="3"/>
  <c r="BG719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W693" i="3"/>
  <c r="AE693" i="3"/>
  <c r="AM693" i="3"/>
  <c r="AU693" i="3"/>
  <c r="BC693" i="3"/>
  <c r="Q693" i="3"/>
  <c r="AG693" i="3"/>
  <c r="AW693" i="3"/>
  <c r="M693" i="3"/>
  <c r="AC693" i="3"/>
  <c r="AS693" i="3"/>
  <c r="BI693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S693" i="3"/>
  <c r="AA693" i="3"/>
  <c r="AI693" i="3"/>
  <c r="AQ693" i="3"/>
  <c r="AY693" i="3"/>
  <c r="BG693" i="3"/>
  <c r="Y693" i="3"/>
  <c r="AO693" i="3"/>
  <c r="BE693" i="3"/>
  <c r="U693" i="3"/>
  <c r="AK693" i="3"/>
  <c r="BA693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W709" i="3"/>
  <c r="AE709" i="3"/>
  <c r="AM709" i="3"/>
  <c r="AU709" i="3"/>
  <c r="BC709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S709" i="3"/>
  <c r="AA709" i="3"/>
  <c r="AI709" i="3"/>
  <c r="AQ709" i="3"/>
  <c r="AY709" i="3"/>
  <c r="BG709" i="3"/>
  <c r="BE709" i="3"/>
  <c r="AO709" i="3"/>
  <c r="Y709" i="3"/>
  <c r="O769" i="3"/>
  <c r="S769" i="3"/>
  <c r="W769" i="3"/>
  <c r="AA769" i="3"/>
  <c r="AE769" i="3"/>
  <c r="AI769" i="3"/>
  <c r="AM769" i="3"/>
  <c r="AQ769" i="3"/>
  <c r="AU769" i="3"/>
  <c r="AY769" i="3"/>
  <c r="BC769" i="3"/>
  <c r="BG769" i="3"/>
  <c r="P769" i="3"/>
  <c r="X769" i="3"/>
  <c r="AF769" i="3"/>
  <c r="AN769" i="3"/>
  <c r="AV769" i="3"/>
  <c r="BD769" i="3"/>
  <c r="N769" i="3"/>
  <c r="V769" i="3"/>
  <c r="AD769" i="3"/>
  <c r="AL769" i="3"/>
  <c r="AT769" i="3"/>
  <c r="BB769" i="3"/>
  <c r="M769" i="3"/>
  <c r="Q769" i="3"/>
  <c r="U769" i="3"/>
  <c r="Y769" i="3"/>
  <c r="AC769" i="3"/>
  <c r="AG769" i="3"/>
  <c r="AK769" i="3"/>
  <c r="AO769" i="3"/>
  <c r="AS769" i="3"/>
  <c r="AW769" i="3"/>
  <c r="BA769" i="3"/>
  <c r="BI769" i="3"/>
  <c r="AB769" i="3"/>
  <c r="AR769" i="3"/>
  <c r="BH769" i="3"/>
  <c r="Z769" i="3"/>
  <c r="AP769" i="3"/>
  <c r="BF769" i="3"/>
  <c r="BE769" i="3"/>
  <c r="T769" i="3"/>
  <c r="AJ769" i="3"/>
  <c r="AZ769" i="3"/>
  <c r="R769" i="3"/>
  <c r="AH769" i="3"/>
  <c r="AX769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X785" i="3"/>
  <c r="AF785" i="3"/>
  <c r="AN785" i="3"/>
  <c r="AV785" i="3"/>
  <c r="BD785" i="3"/>
  <c r="N785" i="3"/>
  <c r="V785" i="3"/>
  <c r="AD785" i="3"/>
  <c r="AL785" i="3"/>
  <c r="AT785" i="3"/>
  <c r="BB785" i="3"/>
  <c r="M785" i="3"/>
  <c r="BN785" i="3" s="1"/>
  <c r="Q785" i="3"/>
  <c r="U785" i="3"/>
  <c r="Y785" i="3"/>
  <c r="AC785" i="3"/>
  <c r="AG785" i="3"/>
  <c r="AK785" i="3"/>
  <c r="AO785" i="3"/>
  <c r="AS785" i="3"/>
  <c r="AW785" i="3"/>
  <c r="BA785" i="3"/>
  <c r="BE785" i="3"/>
  <c r="BI785" i="3"/>
  <c r="T785" i="3"/>
  <c r="AB785" i="3"/>
  <c r="AJ785" i="3"/>
  <c r="AR785" i="3"/>
  <c r="AZ785" i="3"/>
  <c r="BH785" i="3"/>
  <c r="R785" i="3"/>
  <c r="Z785" i="3"/>
  <c r="AH785" i="3"/>
  <c r="AP785" i="3"/>
  <c r="AX785" i="3"/>
  <c r="BF785" i="3"/>
  <c r="M796" i="3"/>
  <c r="Q796" i="3"/>
  <c r="U796" i="3"/>
  <c r="Y796" i="3"/>
  <c r="AC796" i="3"/>
  <c r="AG796" i="3"/>
  <c r="AK796" i="3"/>
  <c r="AO796" i="3"/>
  <c r="AS796" i="3"/>
  <c r="AW796" i="3"/>
  <c r="BA796" i="3"/>
  <c r="BE796" i="3"/>
  <c r="BI796" i="3"/>
  <c r="O796" i="3"/>
  <c r="S796" i="3"/>
  <c r="W796" i="3"/>
  <c r="AA796" i="3"/>
  <c r="AE796" i="3"/>
  <c r="AI796" i="3"/>
  <c r="AM796" i="3"/>
  <c r="AQ796" i="3"/>
  <c r="AU796" i="3"/>
  <c r="AY796" i="3"/>
  <c r="BC796" i="3"/>
  <c r="BG796" i="3"/>
  <c r="BH796" i="3"/>
  <c r="AZ796" i="3"/>
  <c r="AR796" i="3"/>
  <c r="AJ796" i="3"/>
  <c r="AB796" i="3"/>
  <c r="T796" i="3"/>
  <c r="BF796" i="3"/>
  <c r="AX796" i="3"/>
  <c r="AP796" i="3"/>
  <c r="AH796" i="3"/>
  <c r="Z796" i="3"/>
  <c r="R796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BG768" i="3"/>
  <c r="AY768" i="3"/>
  <c r="AQ768" i="3"/>
  <c r="AI768" i="3"/>
  <c r="AA768" i="3"/>
  <c r="S768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R776" i="3"/>
  <c r="Z776" i="3"/>
  <c r="AH776" i="3"/>
  <c r="AP776" i="3"/>
  <c r="AX776" i="3"/>
  <c r="BF776" i="3"/>
  <c r="T776" i="3"/>
  <c r="AB776" i="3"/>
  <c r="AJ776" i="3"/>
  <c r="AR776" i="3"/>
  <c r="AZ776" i="3"/>
  <c r="BH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N776" i="3"/>
  <c r="V776" i="3"/>
  <c r="AD776" i="3"/>
  <c r="AL776" i="3"/>
  <c r="AT776" i="3"/>
  <c r="BB776" i="3"/>
  <c r="P776" i="3"/>
  <c r="X776" i="3"/>
  <c r="AF776" i="3"/>
  <c r="AN776" i="3"/>
  <c r="AV776" i="3"/>
  <c r="BD776" i="3"/>
  <c r="O784" i="3"/>
  <c r="S784" i="3"/>
  <c r="W784" i="3"/>
  <c r="AA784" i="3"/>
  <c r="AE784" i="3"/>
  <c r="AI784" i="3"/>
  <c r="AM784" i="3"/>
  <c r="AQ784" i="3"/>
  <c r="AU784" i="3"/>
  <c r="AY784" i="3"/>
  <c r="BC784" i="3"/>
  <c r="BG784" i="3"/>
  <c r="N784" i="3"/>
  <c r="V784" i="3"/>
  <c r="AD784" i="3"/>
  <c r="AL784" i="3"/>
  <c r="AT784" i="3"/>
  <c r="BB784" i="3"/>
  <c r="P784" i="3"/>
  <c r="X784" i="3"/>
  <c r="AF784" i="3"/>
  <c r="AN784" i="3"/>
  <c r="AV784" i="3"/>
  <c r="BD784" i="3"/>
  <c r="M784" i="3"/>
  <c r="Q784" i="3"/>
  <c r="U784" i="3"/>
  <c r="Y784" i="3"/>
  <c r="AC784" i="3"/>
  <c r="AG784" i="3"/>
  <c r="AK784" i="3"/>
  <c r="AO784" i="3"/>
  <c r="AS784" i="3"/>
  <c r="AW784" i="3"/>
  <c r="BA784" i="3"/>
  <c r="BE784" i="3"/>
  <c r="BI784" i="3"/>
  <c r="R784" i="3"/>
  <c r="Z784" i="3"/>
  <c r="AH784" i="3"/>
  <c r="AP784" i="3"/>
  <c r="AX784" i="3"/>
  <c r="BF784" i="3"/>
  <c r="T784" i="3"/>
  <c r="AB784" i="3"/>
  <c r="AJ784" i="3"/>
  <c r="AR784" i="3"/>
  <c r="AZ784" i="3"/>
  <c r="BH784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BI779" i="3"/>
  <c r="BA779" i="3"/>
  <c r="AS779" i="3"/>
  <c r="AK779" i="3"/>
  <c r="AC779" i="3"/>
  <c r="U779" i="3"/>
  <c r="M779" i="3"/>
  <c r="BC779" i="3"/>
  <c r="AU779" i="3"/>
  <c r="AM779" i="3"/>
  <c r="P795" i="3"/>
  <c r="T795" i="3"/>
  <c r="X795" i="3"/>
  <c r="AB795" i="3"/>
  <c r="AF795" i="3"/>
  <c r="AJ795" i="3"/>
  <c r="AN795" i="3"/>
  <c r="AR795" i="3"/>
  <c r="AV795" i="3"/>
  <c r="AZ795" i="3"/>
  <c r="BD795" i="3"/>
  <c r="BH795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BG795" i="3"/>
  <c r="AY795" i="3"/>
  <c r="AQ795" i="3"/>
  <c r="AI795" i="3"/>
  <c r="AA795" i="3"/>
  <c r="S795" i="3"/>
  <c r="BI795" i="3"/>
  <c r="BA795" i="3"/>
  <c r="AS795" i="3"/>
  <c r="AK795" i="3"/>
  <c r="AC795" i="3"/>
  <c r="U795" i="3"/>
  <c r="M795" i="3"/>
  <c r="M709" i="3"/>
  <c r="AC709" i="3"/>
  <c r="AS709" i="3"/>
  <c r="BI709" i="3"/>
  <c r="BN729" i="3"/>
  <c r="BL729" i="3"/>
  <c r="BK730" i="3"/>
  <c r="BN730" i="3"/>
  <c r="M768" i="3"/>
  <c r="U768" i="3"/>
  <c r="AC768" i="3"/>
  <c r="AK768" i="3"/>
  <c r="AS768" i="3"/>
  <c r="BA768" i="3"/>
  <c r="BI768" i="3"/>
  <c r="S779" i="3"/>
  <c r="AA779" i="3"/>
  <c r="AI779" i="3"/>
  <c r="AY779" i="3"/>
  <c r="Q795" i="3"/>
  <c r="AG795" i="3"/>
  <c r="AW795" i="3"/>
  <c r="N796" i="3"/>
  <c r="AD796" i="3"/>
  <c r="AT796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M641" i="3"/>
  <c r="U641" i="3"/>
  <c r="AC641" i="3"/>
  <c r="AK641" i="3"/>
  <c r="AS641" i="3"/>
  <c r="BA641" i="3"/>
  <c r="BI641" i="3"/>
  <c r="AA641" i="3"/>
  <c r="AQ641" i="3"/>
  <c r="BG641" i="3"/>
  <c r="AE641" i="3"/>
  <c r="W641" i="3"/>
  <c r="AM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Q641" i="3"/>
  <c r="Y641" i="3"/>
  <c r="AG641" i="3"/>
  <c r="AO641" i="3"/>
  <c r="AW641" i="3"/>
  <c r="BE641" i="3"/>
  <c r="S641" i="3"/>
  <c r="AI641" i="3"/>
  <c r="AY641" i="3"/>
  <c r="O641" i="3"/>
  <c r="AU641" i="3"/>
  <c r="BC641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Q645" i="3"/>
  <c r="Y645" i="3"/>
  <c r="AG645" i="3"/>
  <c r="AO645" i="3"/>
  <c r="AW645" i="3"/>
  <c r="BE645" i="3"/>
  <c r="O645" i="3"/>
  <c r="AE645" i="3"/>
  <c r="AU645" i="3"/>
  <c r="AA645" i="3"/>
  <c r="BG645" i="3"/>
  <c r="AY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M645" i="3"/>
  <c r="U645" i="3"/>
  <c r="AC645" i="3"/>
  <c r="AK645" i="3"/>
  <c r="AS645" i="3"/>
  <c r="BA645" i="3"/>
  <c r="BI645" i="3"/>
  <c r="W645" i="3"/>
  <c r="AM645" i="3"/>
  <c r="BC645" i="3"/>
  <c r="AQ645" i="3"/>
  <c r="AI645" i="3"/>
  <c r="S645" i="3"/>
  <c r="BM645" i="3" s="1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M650" i="3"/>
  <c r="U650" i="3"/>
  <c r="AC650" i="3"/>
  <c r="AK650" i="3"/>
  <c r="AS650" i="3"/>
  <c r="BA650" i="3"/>
  <c r="BI650" i="3"/>
  <c r="W650" i="3"/>
  <c r="AM650" i="3"/>
  <c r="BC650" i="3"/>
  <c r="AQ650" i="3"/>
  <c r="AI650" i="3"/>
  <c r="AY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Q650" i="3"/>
  <c r="Y650" i="3"/>
  <c r="AG650" i="3"/>
  <c r="AO650" i="3"/>
  <c r="AW650" i="3"/>
  <c r="BE650" i="3"/>
  <c r="O650" i="3"/>
  <c r="AE650" i="3"/>
  <c r="AU650" i="3"/>
  <c r="AA650" i="3"/>
  <c r="BG650" i="3"/>
  <c r="S650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Q654" i="3"/>
  <c r="Y654" i="3"/>
  <c r="AG654" i="3"/>
  <c r="AO654" i="3"/>
  <c r="AW654" i="3"/>
  <c r="BE654" i="3"/>
  <c r="O654" i="3"/>
  <c r="AE654" i="3"/>
  <c r="AU654" i="3"/>
  <c r="S654" i="3"/>
  <c r="AY654" i="3"/>
  <c r="BG654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M654" i="3"/>
  <c r="U654" i="3"/>
  <c r="AC654" i="3"/>
  <c r="AK654" i="3"/>
  <c r="AS654" i="3"/>
  <c r="BA654" i="3"/>
  <c r="BI654" i="3"/>
  <c r="W654" i="3"/>
  <c r="AM654" i="3"/>
  <c r="BC654" i="3"/>
  <c r="AI654" i="3"/>
  <c r="AA654" i="3"/>
  <c r="AQ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AB658" i="3"/>
  <c r="AR658" i="3"/>
  <c r="BH658" i="3"/>
  <c r="AN658" i="3"/>
  <c r="P658" i="3"/>
  <c r="AV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N658" i="3"/>
  <c r="V658" i="3"/>
  <c r="AD658" i="3"/>
  <c r="AL658" i="3"/>
  <c r="AT658" i="3"/>
  <c r="BB658" i="3"/>
  <c r="T658" i="3"/>
  <c r="AJ658" i="3"/>
  <c r="AZ658" i="3"/>
  <c r="X658" i="3"/>
  <c r="BD658" i="3"/>
  <c r="AF658" i="3"/>
  <c r="M662" i="3"/>
  <c r="O662" i="3"/>
  <c r="Q662" i="3"/>
  <c r="S662" i="3"/>
  <c r="U662" i="3"/>
  <c r="W662" i="3"/>
  <c r="Y662" i="3"/>
  <c r="AA662" i="3"/>
  <c r="AC662" i="3"/>
  <c r="AE662" i="3"/>
  <c r="AG662" i="3"/>
  <c r="AI662" i="3"/>
  <c r="AK662" i="3"/>
  <c r="AM662" i="3"/>
  <c r="AO662" i="3"/>
  <c r="AQ662" i="3"/>
  <c r="AS662" i="3"/>
  <c r="AU662" i="3"/>
  <c r="AW662" i="3"/>
  <c r="AY662" i="3"/>
  <c r="BA662" i="3"/>
  <c r="BC662" i="3"/>
  <c r="BE662" i="3"/>
  <c r="BG662" i="3"/>
  <c r="BI662" i="3"/>
  <c r="N662" i="3"/>
  <c r="R662" i="3"/>
  <c r="V662" i="3"/>
  <c r="Z662" i="3"/>
  <c r="AD662" i="3"/>
  <c r="AH662" i="3"/>
  <c r="AL662" i="3"/>
  <c r="AP662" i="3"/>
  <c r="AT662" i="3"/>
  <c r="AX662" i="3"/>
  <c r="BB662" i="3"/>
  <c r="BF662" i="3"/>
  <c r="T662" i="3"/>
  <c r="AB662" i="3"/>
  <c r="AJ662" i="3"/>
  <c r="AR662" i="3"/>
  <c r="AZ662" i="3"/>
  <c r="BH662" i="3"/>
  <c r="P662" i="3"/>
  <c r="AF662" i="3"/>
  <c r="AV662" i="3"/>
  <c r="X662" i="3"/>
  <c r="AN662" i="3"/>
  <c r="BD662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P663" i="3"/>
  <c r="X663" i="3"/>
  <c r="AF663" i="3"/>
  <c r="AN663" i="3"/>
  <c r="AV663" i="3"/>
  <c r="BD663" i="3"/>
  <c r="R663" i="3"/>
  <c r="AH663" i="3"/>
  <c r="AX663" i="3"/>
  <c r="N663" i="3"/>
  <c r="AT663" i="3"/>
  <c r="AL663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T663" i="3"/>
  <c r="AB663" i="3"/>
  <c r="AJ663" i="3"/>
  <c r="AR663" i="3"/>
  <c r="AZ663" i="3"/>
  <c r="BH663" i="3"/>
  <c r="Z663" i="3"/>
  <c r="AP663" i="3"/>
  <c r="BF663" i="3"/>
  <c r="AD663" i="3"/>
  <c r="V663" i="3"/>
  <c r="BB663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R668" i="3"/>
  <c r="Z668" i="3"/>
  <c r="AH668" i="3"/>
  <c r="AP668" i="3"/>
  <c r="AX668" i="3"/>
  <c r="BF668" i="3"/>
  <c r="X668" i="3"/>
  <c r="AN668" i="3"/>
  <c r="BD668" i="3"/>
  <c r="AJ668" i="3"/>
  <c r="AB668" i="3"/>
  <c r="BH668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N668" i="3"/>
  <c r="V668" i="3"/>
  <c r="AD668" i="3"/>
  <c r="AL668" i="3"/>
  <c r="AT668" i="3"/>
  <c r="BB668" i="3"/>
  <c r="P668" i="3"/>
  <c r="AF668" i="3"/>
  <c r="AV668" i="3"/>
  <c r="T668" i="3"/>
  <c r="AZ668" i="3"/>
  <c r="AR668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X673" i="3"/>
  <c r="AF673" i="3"/>
  <c r="AN673" i="3"/>
  <c r="AV673" i="3"/>
  <c r="BD673" i="3"/>
  <c r="N673" i="3"/>
  <c r="AD673" i="3"/>
  <c r="AT673" i="3"/>
  <c r="Z673" i="3"/>
  <c r="BF673" i="3"/>
  <c r="A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T673" i="3"/>
  <c r="AB673" i="3"/>
  <c r="AJ673" i="3"/>
  <c r="AR673" i="3"/>
  <c r="AZ673" i="3"/>
  <c r="BH673" i="3"/>
  <c r="V673" i="3"/>
  <c r="AL673" i="3"/>
  <c r="BB673" i="3"/>
  <c r="AP673" i="3"/>
  <c r="R673" i="3"/>
  <c r="AX673" i="3"/>
  <c r="M678" i="3"/>
  <c r="O678" i="3"/>
  <c r="Q678" i="3"/>
  <c r="S678" i="3"/>
  <c r="N678" i="3"/>
  <c r="R678" i="3"/>
  <c r="U678" i="3"/>
  <c r="W678" i="3"/>
  <c r="Y678" i="3"/>
  <c r="AA678" i="3"/>
  <c r="AC678" i="3"/>
  <c r="AE678" i="3"/>
  <c r="AG678" i="3"/>
  <c r="AI678" i="3"/>
  <c r="AK678" i="3"/>
  <c r="AM678" i="3"/>
  <c r="AO678" i="3"/>
  <c r="AQ678" i="3"/>
  <c r="AS678" i="3"/>
  <c r="AU678" i="3"/>
  <c r="AW678" i="3"/>
  <c r="AY678" i="3"/>
  <c r="BA678" i="3"/>
  <c r="BC678" i="3"/>
  <c r="BE678" i="3"/>
  <c r="BG678" i="3"/>
  <c r="BI678" i="3"/>
  <c r="T678" i="3"/>
  <c r="X678" i="3"/>
  <c r="AB678" i="3"/>
  <c r="AF678" i="3"/>
  <c r="AJ678" i="3"/>
  <c r="AN678" i="3"/>
  <c r="AR678" i="3"/>
  <c r="AV678" i="3"/>
  <c r="AZ678" i="3"/>
  <c r="BD678" i="3"/>
  <c r="BH678" i="3"/>
  <c r="P678" i="3"/>
  <c r="Z678" i="3"/>
  <c r="AH678" i="3"/>
  <c r="AP678" i="3"/>
  <c r="AX678" i="3"/>
  <c r="BF678" i="3"/>
  <c r="V678" i="3"/>
  <c r="AD678" i="3"/>
  <c r="AL678" i="3"/>
  <c r="AT678" i="3"/>
  <c r="BB678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R679" i="3"/>
  <c r="Z679" i="3"/>
  <c r="AH679" i="3"/>
  <c r="AP679" i="3"/>
  <c r="AX679" i="3"/>
  <c r="BF679" i="3"/>
  <c r="X679" i="3"/>
  <c r="AN679" i="3"/>
  <c r="BD679" i="3"/>
  <c r="AB679" i="3"/>
  <c r="AR679" i="3"/>
  <c r="BH679" i="3"/>
  <c r="O679" i="3"/>
  <c r="S679" i="3"/>
  <c r="W679" i="3"/>
  <c r="AA679" i="3"/>
  <c r="AE679" i="3"/>
  <c r="AI679" i="3"/>
  <c r="AM679" i="3"/>
  <c r="AQ679" i="3"/>
  <c r="AU679" i="3"/>
  <c r="AY679" i="3"/>
  <c r="BC679" i="3"/>
  <c r="BG679" i="3"/>
  <c r="N679" i="3"/>
  <c r="V679" i="3"/>
  <c r="AD679" i="3"/>
  <c r="AL679" i="3"/>
  <c r="AT679" i="3"/>
  <c r="BB679" i="3"/>
  <c r="P679" i="3"/>
  <c r="AF679" i="3"/>
  <c r="AV679" i="3"/>
  <c r="T679" i="3"/>
  <c r="AJ679" i="3"/>
  <c r="AZ679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X684" i="3"/>
  <c r="AF684" i="3"/>
  <c r="AN684" i="3"/>
  <c r="AV684" i="3"/>
  <c r="BD684" i="3"/>
  <c r="N684" i="3"/>
  <c r="AD684" i="3"/>
  <c r="AT684" i="3"/>
  <c r="R684" i="3"/>
  <c r="AH684" i="3"/>
  <c r="AX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T684" i="3"/>
  <c r="AB684" i="3"/>
  <c r="AJ684" i="3"/>
  <c r="AR684" i="3"/>
  <c r="AZ684" i="3"/>
  <c r="BH684" i="3"/>
  <c r="V684" i="3"/>
  <c r="AL684" i="3"/>
  <c r="BB684" i="3"/>
  <c r="Z684" i="3"/>
  <c r="AP684" i="3"/>
  <c r="BF684" i="3"/>
  <c r="M689" i="3"/>
  <c r="Q689" i="3"/>
  <c r="U689" i="3"/>
  <c r="Y689" i="3"/>
  <c r="AC689" i="3"/>
  <c r="AG689" i="3"/>
  <c r="AK689" i="3"/>
  <c r="AO689" i="3"/>
  <c r="AS689" i="3"/>
  <c r="AW689" i="3"/>
  <c r="BA689" i="3"/>
  <c r="BE689" i="3"/>
  <c r="BI689" i="3"/>
  <c r="T689" i="3"/>
  <c r="AB689" i="3"/>
  <c r="AJ689" i="3"/>
  <c r="AR689" i="3"/>
  <c r="AZ689" i="3"/>
  <c r="BH689" i="3"/>
  <c r="V689" i="3"/>
  <c r="AL689" i="3"/>
  <c r="BB689" i="3"/>
  <c r="Z689" i="3"/>
  <c r="AP689" i="3"/>
  <c r="BF689" i="3"/>
  <c r="O689" i="3"/>
  <c r="S689" i="3"/>
  <c r="W689" i="3"/>
  <c r="AA689" i="3"/>
  <c r="AE689" i="3"/>
  <c r="AI689" i="3"/>
  <c r="AM689" i="3"/>
  <c r="AQ689" i="3"/>
  <c r="AU689" i="3"/>
  <c r="AY689" i="3"/>
  <c r="BC689" i="3"/>
  <c r="BG689" i="3"/>
  <c r="P689" i="3"/>
  <c r="X689" i="3"/>
  <c r="AF689" i="3"/>
  <c r="AN689" i="3"/>
  <c r="AV689" i="3"/>
  <c r="BD689" i="3"/>
  <c r="N689" i="3"/>
  <c r="BJ689" i="3" s="1"/>
  <c r="AD689" i="3"/>
  <c r="AT689" i="3"/>
  <c r="R689" i="3"/>
  <c r="AH689" i="3"/>
  <c r="AX689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P694" i="3"/>
  <c r="X694" i="3"/>
  <c r="AF694" i="3"/>
  <c r="AN694" i="3"/>
  <c r="AV694" i="3"/>
  <c r="BD694" i="3"/>
  <c r="T694" i="3"/>
  <c r="AB694" i="3"/>
  <c r="AJ694" i="3"/>
  <c r="AR694" i="3"/>
  <c r="AZ694" i="3"/>
  <c r="BH694" i="3"/>
  <c r="N697" i="3"/>
  <c r="P697" i="3"/>
  <c r="R697" i="3"/>
  <c r="T697" i="3"/>
  <c r="V697" i="3"/>
  <c r="X697" i="3"/>
  <c r="Z697" i="3"/>
  <c r="AB697" i="3"/>
  <c r="AD697" i="3"/>
  <c r="AF697" i="3"/>
  <c r="AH697" i="3"/>
  <c r="AJ697" i="3"/>
  <c r="AL697" i="3"/>
  <c r="AN697" i="3"/>
  <c r="AP697" i="3"/>
  <c r="AR697" i="3"/>
  <c r="AT697" i="3"/>
  <c r="AV697" i="3"/>
  <c r="AX697" i="3"/>
  <c r="AZ697" i="3"/>
  <c r="BB697" i="3"/>
  <c r="BD697" i="3"/>
  <c r="BF697" i="3"/>
  <c r="BH697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S697" i="3"/>
  <c r="AA697" i="3"/>
  <c r="AI697" i="3"/>
  <c r="AQ697" i="3"/>
  <c r="AY697" i="3"/>
  <c r="BG697" i="3"/>
  <c r="O697" i="3"/>
  <c r="W697" i="3"/>
  <c r="AE697" i="3"/>
  <c r="AM697" i="3"/>
  <c r="AU697" i="3"/>
  <c r="BC697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R704" i="3"/>
  <c r="Z704" i="3"/>
  <c r="AH704" i="3"/>
  <c r="AP704" i="3"/>
  <c r="AX704" i="3"/>
  <c r="BF704" i="3"/>
  <c r="N704" i="3"/>
  <c r="V704" i="3"/>
  <c r="AD704" i="3"/>
  <c r="AL704" i="3"/>
  <c r="AT704" i="3"/>
  <c r="BB704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P708" i="3"/>
  <c r="X708" i="3"/>
  <c r="AF708" i="3"/>
  <c r="AN708" i="3"/>
  <c r="AV708" i="3"/>
  <c r="BD708" i="3"/>
  <c r="T708" i="3"/>
  <c r="AB708" i="3"/>
  <c r="AJ708" i="3"/>
  <c r="AR708" i="3"/>
  <c r="AZ708" i="3"/>
  <c r="BH708" i="3"/>
  <c r="N710" i="3"/>
  <c r="P710" i="3"/>
  <c r="R710" i="3"/>
  <c r="T710" i="3"/>
  <c r="V710" i="3"/>
  <c r="X710" i="3"/>
  <c r="Z710" i="3"/>
  <c r="AB710" i="3"/>
  <c r="AD710" i="3"/>
  <c r="AF710" i="3"/>
  <c r="AH710" i="3"/>
  <c r="AJ710" i="3"/>
  <c r="AL710" i="3"/>
  <c r="AN710" i="3"/>
  <c r="AP710" i="3"/>
  <c r="AR710" i="3"/>
  <c r="AT710" i="3"/>
  <c r="AV710" i="3"/>
  <c r="AX710" i="3"/>
  <c r="AZ710" i="3"/>
  <c r="BB710" i="3"/>
  <c r="BD710" i="3"/>
  <c r="BF710" i="3"/>
  <c r="BH710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S710" i="3"/>
  <c r="AA710" i="3"/>
  <c r="AI710" i="3"/>
  <c r="AQ710" i="3"/>
  <c r="AY710" i="3"/>
  <c r="BG710" i="3"/>
  <c r="O710" i="3"/>
  <c r="W710" i="3"/>
  <c r="AE710" i="3"/>
  <c r="AM710" i="3"/>
  <c r="AU710" i="3"/>
  <c r="BC710" i="3"/>
  <c r="N717" i="3"/>
  <c r="P717" i="3"/>
  <c r="R717" i="3"/>
  <c r="T717" i="3"/>
  <c r="V717" i="3"/>
  <c r="X717" i="3"/>
  <c r="Z717" i="3"/>
  <c r="AB717" i="3"/>
  <c r="AD717" i="3"/>
  <c r="AF717" i="3"/>
  <c r="AH717" i="3"/>
  <c r="AJ717" i="3"/>
  <c r="AL717" i="3"/>
  <c r="AN717" i="3"/>
  <c r="AP717" i="3"/>
  <c r="AR717" i="3"/>
  <c r="AT717" i="3"/>
  <c r="AV717" i="3"/>
  <c r="AX717" i="3"/>
  <c r="AZ717" i="3"/>
  <c r="BB717" i="3"/>
  <c r="BD717" i="3"/>
  <c r="BF717" i="3"/>
  <c r="BH717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Q717" i="3"/>
  <c r="Y717" i="3"/>
  <c r="AG717" i="3"/>
  <c r="AO717" i="3"/>
  <c r="AW717" i="3"/>
  <c r="BE717" i="3"/>
  <c r="M717" i="3"/>
  <c r="U717" i="3"/>
  <c r="AC717" i="3"/>
  <c r="AK717" i="3"/>
  <c r="AS717" i="3"/>
  <c r="BA717" i="3"/>
  <c r="BI717" i="3"/>
  <c r="N760" i="3"/>
  <c r="P760" i="3"/>
  <c r="R760" i="3"/>
  <c r="T760" i="3"/>
  <c r="V760" i="3"/>
  <c r="X760" i="3"/>
  <c r="Z760" i="3"/>
  <c r="AB760" i="3"/>
  <c r="AD760" i="3"/>
  <c r="AF760" i="3"/>
  <c r="AH760" i="3"/>
  <c r="AJ760" i="3"/>
  <c r="AL760" i="3"/>
  <c r="AN760" i="3"/>
  <c r="AP760" i="3"/>
  <c r="AR760" i="3"/>
  <c r="AT760" i="3"/>
  <c r="AV760" i="3"/>
  <c r="AX760" i="3"/>
  <c r="AZ760" i="3"/>
  <c r="BB760" i="3"/>
  <c r="BD760" i="3"/>
  <c r="BF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O760" i="3"/>
  <c r="S760" i="3"/>
  <c r="W760" i="3"/>
  <c r="AA760" i="3"/>
  <c r="AE760" i="3"/>
  <c r="AI760" i="3"/>
  <c r="AM760" i="3"/>
  <c r="AQ760" i="3"/>
  <c r="AU760" i="3"/>
  <c r="AY760" i="3"/>
  <c r="BC760" i="3"/>
  <c r="BG760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P767" i="3"/>
  <c r="T767" i="3"/>
  <c r="X767" i="3"/>
  <c r="AB767" i="3"/>
  <c r="AF767" i="3"/>
  <c r="AJ767" i="3"/>
  <c r="AN767" i="3"/>
  <c r="AR767" i="3"/>
  <c r="AV767" i="3"/>
  <c r="AZ767" i="3"/>
  <c r="BD767" i="3"/>
  <c r="BH767" i="3"/>
  <c r="N767" i="3"/>
  <c r="R767" i="3"/>
  <c r="V767" i="3"/>
  <c r="Z767" i="3"/>
  <c r="AD767" i="3"/>
  <c r="AH767" i="3"/>
  <c r="AL767" i="3"/>
  <c r="AP767" i="3"/>
  <c r="AT767" i="3"/>
  <c r="AX767" i="3"/>
  <c r="BB767" i="3"/>
  <c r="BF767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N773" i="3"/>
  <c r="R773" i="3"/>
  <c r="V773" i="3"/>
  <c r="Z773" i="3"/>
  <c r="AD773" i="3"/>
  <c r="AH773" i="3"/>
  <c r="AL773" i="3"/>
  <c r="AP773" i="3"/>
  <c r="AT773" i="3"/>
  <c r="AX773" i="3"/>
  <c r="BB773" i="3"/>
  <c r="BF773" i="3"/>
  <c r="P773" i="3"/>
  <c r="T773" i="3"/>
  <c r="X773" i="3"/>
  <c r="AB773" i="3"/>
  <c r="AF773" i="3"/>
  <c r="AJ773" i="3"/>
  <c r="AN773" i="3"/>
  <c r="AR773" i="3"/>
  <c r="AV773" i="3"/>
  <c r="AZ773" i="3"/>
  <c r="BD773" i="3"/>
  <c r="BH773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P781" i="3"/>
  <c r="T781" i="3"/>
  <c r="X781" i="3"/>
  <c r="AB781" i="3"/>
  <c r="AF781" i="3"/>
  <c r="AJ781" i="3"/>
  <c r="AN781" i="3"/>
  <c r="AR781" i="3"/>
  <c r="AV781" i="3"/>
  <c r="AZ781" i="3"/>
  <c r="BD781" i="3"/>
  <c r="BH781" i="3"/>
  <c r="N786" i="3"/>
  <c r="P786" i="3"/>
  <c r="R786" i="3"/>
  <c r="T786" i="3"/>
  <c r="V786" i="3"/>
  <c r="X786" i="3"/>
  <c r="Z786" i="3"/>
  <c r="AB786" i="3"/>
  <c r="AD786" i="3"/>
  <c r="AF786" i="3"/>
  <c r="AH786" i="3"/>
  <c r="AJ786" i="3"/>
  <c r="AL786" i="3"/>
  <c r="AN786" i="3"/>
  <c r="AP786" i="3"/>
  <c r="AR786" i="3"/>
  <c r="AT786" i="3"/>
  <c r="AV786" i="3"/>
  <c r="AX786" i="3"/>
  <c r="AZ786" i="3"/>
  <c r="BB786" i="3"/>
  <c r="BD786" i="3"/>
  <c r="BF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N787" i="3"/>
  <c r="P787" i="3"/>
  <c r="R787" i="3"/>
  <c r="T787" i="3"/>
  <c r="V787" i="3"/>
  <c r="X787" i="3"/>
  <c r="Z787" i="3"/>
  <c r="AB787" i="3"/>
  <c r="AD787" i="3"/>
  <c r="AF787" i="3"/>
  <c r="AH787" i="3"/>
  <c r="AJ787" i="3"/>
  <c r="AL787" i="3"/>
  <c r="AN787" i="3"/>
  <c r="AP787" i="3"/>
  <c r="AR787" i="3"/>
  <c r="AT787" i="3"/>
  <c r="AV787" i="3"/>
  <c r="AX787" i="3"/>
  <c r="AZ787" i="3"/>
  <c r="BB787" i="3"/>
  <c r="BD787" i="3"/>
  <c r="BF787" i="3"/>
  <c r="BH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M787" i="3"/>
  <c r="BN787" i="3" s="1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AG709" i="3"/>
  <c r="O768" i="3"/>
  <c r="AE768" i="3"/>
  <c r="AU768" i="3"/>
  <c r="Y779" i="3"/>
  <c r="AO779" i="3"/>
  <c r="BE779" i="3"/>
  <c r="W795" i="3"/>
  <c r="AM795" i="3"/>
  <c r="BC795" i="3"/>
  <c r="X796" i="3"/>
  <c r="AN796" i="3"/>
  <c r="BD796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X699" i="3"/>
  <c r="AF699" i="3"/>
  <c r="AN699" i="3"/>
  <c r="AV699" i="3"/>
  <c r="BD699" i="3"/>
  <c r="N699" i="3"/>
  <c r="AD699" i="3"/>
  <c r="AT699" i="3"/>
  <c r="R699" i="3"/>
  <c r="AH699" i="3"/>
  <c r="AX699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T699" i="3"/>
  <c r="AB699" i="3"/>
  <c r="AJ699" i="3"/>
  <c r="AR699" i="3"/>
  <c r="AZ699" i="3"/>
  <c r="BH699" i="3"/>
  <c r="V699" i="3"/>
  <c r="AL699" i="3"/>
  <c r="BB699" i="3"/>
  <c r="Z699" i="3"/>
  <c r="AP699" i="3"/>
  <c r="BF699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X707" i="3"/>
  <c r="AF707" i="3"/>
  <c r="AN707" i="3"/>
  <c r="AV707" i="3"/>
  <c r="BD707" i="3"/>
  <c r="R707" i="3"/>
  <c r="AH707" i="3"/>
  <c r="AX707" i="3"/>
  <c r="N707" i="3"/>
  <c r="AD707" i="3"/>
  <c r="AT707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T707" i="3"/>
  <c r="AB707" i="3"/>
  <c r="AJ707" i="3"/>
  <c r="AR707" i="3"/>
  <c r="AZ707" i="3"/>
  <c r="BH707" i="3"/>
  <c r="Z707" i="3"/>
  <c r="AP707" i="3"/>
  <c r="BF707" i="3"/>
  <c r="V707" i="3"/>
  <c r="AL707" i="3"/>
  <c r="BB707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T715" i="3"/>
  <c r="AB715" i="3"/>
  <c r="AJ715" i="3"/>
  <c r="AR715" i="3"/>
  <c r="AZ715" i="3"/>
  <c r="BH715" i="3"/>
  <c r="V715" i="3"/>
  <c r="AL715" i="3"/>
  <c r="BB715" i="3"/>
  <c r="Z715" i="3"/>
  <c r="AP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BG715" i="3"/>
  <c r="P715" i="3"/>
  <c r="X715" i="3"/>
  <c r="AF715" i="3"/>
  <c r="AN715" i="3"/>
  <c r="AV715" i="3"/>
  <c r="BD715" i="3"/>
  <c r="N715" i="3"/>
  <c r="AD715" i="3"/>
  <c r="AT715" i="3"/>
  <c r="R715" i="3"/>
  <c r="AH715" i="3"/>
  <c r="AX715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S698" i="3"/>
  <c r="AA698" i="3"/>
  <c r="AI698" i="3"/>
  <c r="AQ698" i="3"/>
  <c r="AY698" i="3"/>
  <c r="BG698" i="3"/>
  <c r="Y698" i="3"/>
  <c r="AO698" i="3"/>
  <c r="BE698" i="3"/>
  <c r="U698" i="3"/>
  <c r="AK698" i="3"/>
  <c r="BA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698" i="3"/>
  <c r="W698" i="3"/>
  <c r="AE698" i="3"/>
  <c r="AM698" i="3"/>
  <c r="AU698" i="3"/>
  <c r="BC698" i="3"/>
  <c r="Q698" i="3"/>
  <c r="AG698" i="3"/>
  <c r="AW698" i="3"/>
  <c r="M698" i="3"/>
  <c r="AC698" i="3"/>
  <c r="AS698" i="3"/>
  <c r="BI698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O706" i="3"/>
  <c r="W706" i="3"/>
  <c r="AE706" i="3"/>
  <c r="AM706" i="3"/>
  <c r="AU706" i="3"/>
  <c r="BC706" i="3"/>
  <c r="M706" i="3"/>
  <c r="AC706" i="3"/>
  <c r="AS706" i="3"/>
  <c r="BI706" i="3"/>
  <c r="Y706" i="3"/>
  <c r="AO706" i="3"/>
  <c r="BE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S706" i="3"/>
  <c r="AA706" i="3"/>
  <c r="AI706" i="3"/>
  <c r="AQ706" i="3"/>
  <c r="AY706" i="3"/>
  <c r="BG706" i="3"/>
  <c r="U706" i="3"/>
  <c r="AK706" i="3"/>
  <c r="BA706" i="3"/>
  <c r="Q706" i="3"/>
  <c r="AG706" i="3"/>
  <c r="AW706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O714" i="3"/>
  <c r="W714" i="3"/>
  <c r="AE714" i="3"/>
  <c r="AM714" i="3"/>
  <c r="AU714" i="3"/>
  <c r="BC714" i="3"/>
  <c r="Q714" i="3"/>
  <c r="AG714" i="3"/>
  <c r="AW714" i="3"/>
  <c r="M714" i="3"/>
  <c r="AC714" i="3"/>
  <c r="AS714" i="3"/>
  <c r="BI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S714" i="3"/>
  <c r="AA714" i="3"/>
  <c r="AI714" i="3"/>
  <c r="AQ714" i="3"/>
  <c r="AY714" i="3"/>
  <c r="BG714" i="3"/>
  <c r="Y714" i="3"/>
  <c r="AO714" i="3"/>
  <c r="BE714" i="3"/>
  <c r="U714" i="3"/>
  <c r="AK714" i="3"/>
  <c r="BA714" i="3"/>
  <c r="M722" i="3"/>
  <c r="Q722" i="3"/>
  <c r="U722" i="3"/>
  <c r="Y722" i="3"/>
  <c r="AC722" i="3"/>
  <c r="AG722" i="3"/>
  <c r="AK722" i="3"/>
  <c r="AO722" i="3"/>
  <c r="S722" i="3"/>
  <c r="AA722" i="3"/>
  <c r="AI722" i="3"/>
  <c r="AQ722" i="3"/>
  <c r="AU722" i="3"/>
  <c r="AY722" i="3"/>
  <c r="BC722" i="3"/>
  <c r="BG722" i="3"/>
  <c r="N722" i="3"/>
  <c r="V722" i="3"/>
  <c r="AD722" i="3"/>
  <c r="AL722" i="3"/>
  <c r="AT722" i="3"/>
  <c r="BB722" i="3"/>
  <c r="P722" i="3"/>
  <c r="X722" i="3"/>
  <c r="AF722" i="3"/>
  <c r="AN722" i="3"/>
  <c r="AV722" i="3"/>
  <c r="BD722" i="3"/>
  <c r="O722" i="3"/>
  <c r="W722" i="3"/>
  <c r="AE722" i="3"/>
  <c r="AM722" i="3"/>
  <c r="AS722" i="3"/>
  <c r="AW722" i="3"/>
  <c r="BA722" i="3"/>
  <c r="BE722" i="3"/>
  <c r="BI722" i="3"/>
  <c r="R722" i="3"/>
  <c r="Z722" i="3"/>
  <c r="AH722" i="3"/>
  <c r="AP722" i="3"/>
  <c r="AX722" i="3"/>
  <c r="BF722" i="3"/>
  <c r="T722" i="3"/>
  <c r="AB722" i="3"/>
  <c r="AJ722" i="3"/>
  <c r="AR722" i="3"/>
  <c r="AZ722" i="3"/>
  <c r="BH722" i="3"/>
  <c r="N705" i="3"/>
  <c r="R705" i="3"/>
  <c r="BL705" i="3" s="1"/>
  <c r="V705" i="3"/>
  <c r="Z705" i="3"/>
  <c r="AD705" i="3"/>
  <c r="AH705" i="3"/>
  <c r="AL705" i="3"/>
  <c r="AP705" i="3"/>
  <c r="AT705" i="3"/>
  <c r="AX705" i="3"/>
  <c r="BB705" i="3"/>
  <c r="BF705" i="3"/>
  <c r="M705" i="3"/>
  <c r="U705" i="3"/>
  <c r="AC705" i="3"/>
  <c r="AK705" i="3"/>
  <c r="AS705" i="3"/>
  <c r="BA705" i="3"/>
  <c r="BI705" i="3"/>
  <c r="P705" i="3"/>
  <c r="BK705" i="3" s="1"/>
  <c r="T705" i="3"/>
  <c r="X705" i="3"/>
  <c r="AB705" i="3"/>
  <c r="AF705" i="3"/>
  <c r="AJ705" i="3"/>
  <c r="AN705" i="3"/>
  <c r="AR705" i="3"/>
  <c r="AV705" i="3"/>
  <c r="AZ705" i="3"/>
  <c r="BD705" i="3"/>
  <c r="BH705" i="3"/>
  <c r="Q705" i="3"/>
  <c r="Y705" i="3"/>
  <c r="AG705" i="3"/>
  <c r="AO705" i="3"/>
  <c r="AW705" i="3"/>
  <c r="BE705" i="3"/>
  <c r="BG705" i="3"/>
  <c r="AQ705" i="3"/>
  <c r="AA705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BF721" i="3"/>
  <c r="AX721" i="3"/>
  <c r="AP721" i="3"/>
  <c r="AH721" i="3"/>
  <c r="Z721" i="3"/>
  <c r="R721" i="3"/>
  <c r="N765" i="3"/>
  <c r="R765" i="3"/>
  <c r="P765" i="3"/>
  <c r="T765" i="3"/>
  <c r="X765" i="3"/>
  <c r="AB765" i="3"/>
  <c r="AF765" i="3"/>
  <c r="AJ765" i="3"/>
  <c r="AN765" i="3"/>
  <c r="AR765" i="3"/>
  <c r="AV765" i="3"/>
  <c r="AZ765" i="3"/>
  <c r="BD765" i="3"/>
  <c r="Z765" i="3"/>
  <c r="AH765" i="3"/>
  <c r="AP765" i="3"/>
  <c r="AX765" i="3"/>
  <c r="BF765" i="3"/>
  <c r="M765" i="3"/>
  <c r="BN765" i="3" s="1"/>
  <c r="U765" i="3"/>
  <c r="AC765" i="3"/>
  <c r="AK765" i="3"/>
  <c r="AS765" i="3"/>
  <c r="BA765" i="3"/>
  <c r="BI765" i="3"/>
  <c r="S765" i="3"/>
  <c r="AA765" i="3"/>
  <c r="AI765" i="3"/>
  <c r="AQ765" i="3"/>
  <c r="AY765" i="3"/>
  <c r="BG765" i="3"/>
  <c r="V765" i="3"/>
  <c r="AD765" i="3"/>
  <c r="AL765" i="3"/>
  <c r="AT765" i="3"/>
  <c r="BB765" i="3"/>
  <c r="BH765" i="3"/>
  <c r="Q765" i="3"/>
  <c r="Y765" i="3"/>
  <c r="AG765" i="3"/>
  <c r="AO765" i="3"/>
  <c r="AW765" i="3"/>
  <c r="BE765" i="3"/>
  <c r="O765" i="3"/>
  <c r="W765" i="3"/>
  <c r="AE765" i="3"/>
  <c r="AM765" i="3"/>
  <c r="AU765" i="3"/>
  <c r="BC765" i="3"/>
  <c r="N799" i="3"/>
  <c r="R799" i="3"/>
  <c r="V799" i="3"/>
  <c r="Z799" i="3"/>
  <c r="AD799" i="3"/>
  <c r="AH799" i="3"/>
  <c r="AL799" i="3"/>
  <c r="AP799" i="3"/>
  <c r="AT799" i="3"/>
  <c r="AX799" i="3"/>
  <c r="BB799" i="3"/>
  <c r="BF799" i="3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BE799" i="3"/>
  <c r="AW799" i="3"/>
  <c r="AO799" i="3"/>
  <c r="AG799" i="3"/>
  <c r="Y799" i="3"/>
  <c r="Q799" i="3"/>
  <c r="BC799" i="3"/>
  <c r="AU799" i="3"/>
  <c r="AM799" i="3"/>
  <c r="AE799" i="3"/>
  <c r="W799" i="3"/>
  <c r="O799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P772" i="3"/>
  <c r="X772" i="3"/>
  <c r="AF772" i="3"/>
  <c r="AN772" i="3"/>
  <c r="AV772" i="3"/>
  <c r="BD772" i="3"/>
  <c r="N772" i="3"/>
  <c r="V772" i="3"/>
  <c r="AD772" i="3"/>
  <c r="AL772" i="3"/>
  <c r="AT772" i="3"/>
  <c r="BB772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T772" i="3"/>
  <c r="AB772" i="3"/>
  <c r="AJ772" i="3"/>
  <c r="AR772" i="3"/>
  <c r="AZ772" i="3"/>
  <c r="BH772" i="3"/>
  <c r="R772" i="3"/>
  <c r="Z772" i="3"/>
  <c r="AH772" i="3"/>
  <c r="AP772" i="3"/>
  <c r="AX772" i="3"/>
  <c r="BF772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T780" i="3"/>
  <c r="AB780" i="3"/>
  <c r="AJ780" i="3"/>
  <c r="AR780" i="3"/>
  <c r="AZ780" i="3"/>
  <c r="BH780" i="3"/>
  <c r="R780" i="3"/>
  <c r="Z780" i="3"/>
  <c r="AH780" i="3"/>
  <c r="AP780" i="3"/>
  <c r="AX780" i="3"/>
  <c r="BF78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X780" i="3"/>
  <c r="AF780" i="3"/>
  <c r="AN780" i="3"/>
  <c r="AV780" i="3"/>
  <c r="BD780" i="3"/>
  <c r="N780" i="3"/>
  <c r="V780" i="3"/>
  <c r="AD780" i="3"/>
  <c r="AL780" i="3"/>
  <c r="AT780" i="3"/>
  <c r="BB780" i="3"/>
  <c r="M788" i="3"/>
  <c r="Q788" i="3"/>
  <c r="U788" i="3"/>
  <c r="Y788" i="3"/>
  <c r="AC788" i="3"/>
  <c r="AG788" i="3"/>
  <c r="AK788" i="3"/>
  <c r="AO788" i="3"/>
  <c r="AS788" i="3"/>
  <c r="AW788" i="3"/>
  <c r="BA788" i="3"/>
  <c r="BE788" i="3"/>
  <c r="BI788" i="3"/>
  <c r="T788" i="3"/>
  <c r="AB788" i="3"/>
  <c r="AJ788" i="3"/>
  <c r="AR788" i="3"/>
  <c r="AZ788" i="3"/>
  <c r="BH788" i="3"/>
  <c r="R788" i="3"/>
  <c r="Z788" i="3"/>
  <c r="AH788" i="3"/>
  <c r="AP788" i="3"/>
  <c r="AX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X788" i="3"/>
  <c r="AF788" i="3"/>
  <c r="AN788" i="3"/>
  <c r="AV788" i="3"/>
  <c r="BD788" i="3"/>
  <c r="N788" i="3"/>
  <c r="V788" i="3"/>
  <c r="AD788" i="3"/>
  <c r="AL788" i="3"/>
  <c r="AT788" i="3"/>
  <c r="BB788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BE791" i="3"/>
  <c r="AW791" i="3"/>
  <c r="AO791" i="3"/>
  <c r="AG791" i="3"/>
  <c r="Y791" i="3"/>
  <c r="Q791" i="3"/>
  <c r="BC791" i="3"/>
  <c r="AU791" i="3"/>
  <c r="AM791" i="3"/>
  <c r="AE791" i="3"/>
  <c r="W791" i="3"/>
  <c r="O791" i="3"/>
  <c r="BL647" i="3"/>
  <c r="BK752" i="3"/>
  <c r="W705" i="3"/>
  <c r="AM705" i="3"/>
  <c r="BC705" i="3"/>
  <c r="U709" i="3"/>
  <c r="AK709" i="3"/>
  <c r="BA709" i="3"/>
  <c r="P721" i="3"/>
  <c r="X721" i="3"/>
  <c r="AF721" i="3"/>
  <c r="AN721" i="3"/>
  <c r="AV721" i="3"/>
  <c r="BD721" i="3"/>
  <c r="BN727" i="3"/>
  <c r="BL727" i="3"/>
  <c r="Q768" i="3"/>
  <c r="Y768" i="3"/>
  <c r="AG768" i="3"/>
  <c r="AO768" i="3"/>
  <c r="AW768" i="3"/>
  <c r="BE768" i="3"/>
  <c r="O779" i="3"/>
  <c r="W779" i="3"/>
  <c r="AE779" i="3"/>
  <c r="AQ779" i="3"/>
  <c r="BG779" i="3"/>
  <c r="AA791" i="3"/>
  <c r="AQ791" i="3"/>
  <c r="BG791" i="3"/>
  <c r="Y795" i="3"/>
  <c r="AO795" i="3"/>
  <c r="BE795" i="3"/>
  <c r="V796" i="3"/>
  <c r="AL796" i="3"/>
  <c r="BB796" i="3"/>
  <c r="S799" i="3"/>
  <c r="AI799" i="3"/>
  <c r="AY799" i="3"/>
  <c r="AI705" i="3"/>
  <c r="Q709" i="3"/>
  <c r="AW709" i="3"/>
  <c r="V721" i="3"/>
  <c r="AL721" i="3"/>
  <c r="BB721" i="3"/>
  <c r="W768" i="3"/>
  <c r="AM768" i="3"/>
  <c r="BC768" i="3"/>
  <c r="Q779" i="3"/>
  <c r="AG779" i="3"/>
  <c r="AW779" i="3"/>
  <c r="M791" i="3"/>
  <c r="AC791" i="3"/>
  <c r="AS791" i="3"/>
  <c r="BI791" i="3"/>
  <c r="O795" i="3"/>
  <c r="AE795" i="3"/>
  <c r="AU795" i="3"/>
  <c r="P796" i="3"/>
  <c r="AF796" i="3"/>
  <c r="AV796" i="3"/>
  <c r="M799" i="3"/>
  <c r="BN799" i="3" s="1"/>
  <c r="AC799" i="3"/>
  <c r="AS799" i="3"/>
  <c r="BI799" i="3"/>
  <c r="BM640" i="3"/>
  <c r="BN653" i="3"/>
  <c r="BN655" i="3"/>
  <c r="BN657" i="3"/>
  <c r="BJ661" i="3"/>
  <c r="BJ66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N639" i="3"/>
  <c r="V639" i="3"/>
  <c r="AD639" i="3"/>
  <c r="AL639" i="3"/>
  <c r="AT639" i="3"/>
  <c r="BB639" i="3"/>
  <c r="P639" i="3"/>
  <c r="AF639" i="3"/>
  <c r="AV639" i="3"/>
  <c r="T639" i="3"/>
  <c r="AZ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R639" i="3"/>
  <c r="Z639" i="3"/>
  <c r="AH639" i="3"/>
  <c r="AP639" i="3"/>
  <c r="AX639" i="3"/>
  <c r="BF639" i="3"/>
  <c r="X639" i="3"/>
  <c r="AN639" i="3"/>
  <c r="BD639" i="3"/>
  <c r="AJ639" i="3"/>
  <c r="AB639" i="3"/>
  <c r="AR639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M643" i="3"/>
  <c r="U643" i="3"/>
  <c r="AC643" i="3"/>
  <c r="AK643" i="3"/>
  <c r="AS643" i="3"/>
  <c r="BA643" i="3"/>
  <c r="BI643" i="3"/>
  <c r="AA643" i="3"/>
  <c r="AQ643" i="3"/>
  <c r="BG643" i="3"/>
  <c r="AE643" i="3"/>
  <c r="AM643" i="3"/>
  <c r="BC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Q643" i="3"/>
  <c r="Y643" i="3"/>
  <c r="AG643" i="3"/>
  <c r="AO643" i="3"/>
  <c r="AW643" i="3"/>
  <c r="BE643" i="3"/>
  <c r="S643" i="3"/>
  <c r="AI643" i="3"/>
  <c r="AY643" i="3"/>
  <c r="O643" i="3"/>
  <c r="AU643" i="3"/>
  <c r="W643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Q648" i="3"/>
  <c r="Y648" i="3"/>
  <c r="AG648" i="3"/>
  <c r="AO648" i="3"/>
  <c r="AW648" i="3"/>
  <c r="BE648" i="3"/>
  <c r="S648" i="3"/>
  <c r="AI648" i="3"/>
  <c r="AY648" i="3"/>
  <c r="O648" i="3"/>
  <c r="AU648" i="3"/>
  <c r="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M648" i="3"/>
  <c r="U648" i="3"/>
  <c r="AC648" i="3"/>
  <c r="AK648" i="3"/>
  <c r="AS648" i="3"/>
  <c r="BA648" i="3"/>
  <c r="BI648" i="3"/>
  <c r="AA648" i="3"/>
  <c r="AQ648" i="3"/>
  <c r="BG648" i="3"/>
  <c r="AE648" i="3"/>
  <c r="AM648" i="3"/>
  <c r="BC648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M652" i="3"/>
  <c r="U652" i="3"/>
  <c r="AC652" i="3"/>
  <c r="AK652" i="3"/>
  <c r="AS652" i="3"/>
  <c r="BA652" i="3"/>
  <c r="BI652" i="3"/>
  <c r="AA652" i="3"/>
  <c r="AQ652" i="3"/>
  <c r="BG652" i="3"/>
  <c r="AM652" i="3"/>
  <c r="AE652" i="3"/>
  <c r="AU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Q652" i="3"/>
  <c r="Y652" i="3"/>
  <c r="AG652" i="3"/>
  <c r="AO652" i="3"/>
  <c r="AW652" i="3"/>
  <c r="BE652" i="3"/>
  <c r="S652" i="3"/>
  <c r="AI652" i="3"/>
  <c r="AY652" i="3"/>
  <c r="W652" i="3"/>
  <c r="BC652" i="3"/>
  <c r="O652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Q656" i="3"/>
  <c r="Y656" i="3"/>
  <c r="AG656" i="3"/>
  <c r="AO656" i="3"/>
  <c r="AW656" i="3"/>
  <c r="BE656" i="3"/>
  <c r="S656" i="3"/>
  <c r="AI656" i="3"/>
  <c r="AY656" i="3"/>
  <c r="O656" i="3"/>
  <c r="AU656" i="3"/>
  <c r="BC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M656" i="3"/>
  <c r="U656" i="3"/>
  <c r="AC656" i="3"/>
  <c r="AK656" i="3"/>
  <c r="AS656" i="3"/>
  <c r="BA656" i="3"/>
  <c r="BI656" i="3"/>
  <c r="AA656" i="3"/>
  <c r="AQ656" i="3"/>
  <c r="BG656" i="3"/>
  <c r="AE656" i="3"/>
  <c r="W656" i="3"/>
  <c r="AM656" i="3"/>
  <c r="M660" i="3"/>
  <c r="Q660" i="3"/>
  <c r="U660" i="3"/>
  <c r="Y660" i="3"/>
  <c r="AC660" i="3"/>
  <c r="AG660" i="3"/>
  <c r="AK660" i="3"/>
  <c r="AO660" i="3"/>
  <c r="AS660" i="3"/>
  <c r="AW660" i="3"/>
  <c r="BA660" i="3"/>
  <c r="BE660" i="3"/>
  <c r="BI660" i="3"/>
  <c r="R660" i="3"/>
  <c r="Z660" i="3"/>
  <c r="AH660" i="3"/>
  <c r="AP660" i="3"/>
  <c r="AX660" i="3"/>
  <c r="BF660" i="3"/>
  <c r="X660" i="3"/>
  <c r="AN660" i="3"/>
  <c r="BD660" i="3"/>
  <c r="AJ660" i="3"/>
  <c r="AB660" i="3"/>
  <c r="BH660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N660" i="3"/>
  <c r="V660" i="3"/>
  <c r="AD660" i="3"/>
  <c r="AL660" i="3"/>
  <c r="AT660" i="3"/>
  <c r="BB660" i="3"/>
  <c r="P660" i="3"/>
  <c r="AF660" i="3"/>
  <c r="AV660" i="3"/>
  <c r="T660" i="3"/>
  <c r="AZ660" i="3"/>
  <c r="AR660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X665" i="3"/>
  <c r="AF665" i="3"/>
  <c r="AN665" i="3"/>
  <c r="AV665" i="3"/>
  <c r="BD665" i="3"/>
  <c r="N665" i="3"/>
  <c r="AD665" i="3"/>
  <c r="AT665" i="3"/>
  <c r="Z665" i="3"/>
  <c r="BF665" i="3"/>
  <c r="A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T665" i="3"/>
  <c r="AB665" i="3"/>
  <c r="AJ665" i="3"/>
  <c r="AR665" i="3"/>
  <c r="AZ665" i="3"/>
  <c r="BH665" i="3"/>
  <c r="V665" i="3"/>
  <c r="AL665" i="3"/>
  <c r="BB665" i="3"/>
  <c r="AP665" i="3"/>
  <c r="R665" i="3"/>
  <c r="AX665" i="3"/>
  <c r="M670" i="3"/>
  <c r="O670" i="3"/>
  <c r="Q670" i="3"/>
  <c r="S670" i="3"/>
  <c r="U670" i="3"/>
  <c r="W670" i="3"/>
  <c r="Y670" i="3"/>
  <c r="AA670" i="3"/>
  <c r="AC670" i="3"/>
  <c r="AE670" i="3"/>
  <c r="AG670" i="3"/>
  <c r="AI670" i="3"/>
  <c r="AK670" i="3"/>
  <c r="AM670" i="3"/>
  <c r="AO670" i="3"/>
  <c r="AQ670" i="3"/>
  <c r="AS670" i="3"/>
  <c r="AU670" i="3"/>
  <c r="AW670" i="3"/>
  <c r="AY670" i="3"/>
  <c r="BA670" i="3"/>
  <c r="BC670" i="3"/>
  <c r="BE670" i="3"/>
  <c r="BG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T670" i="3"/>
  <c r="AB670" i="3"/>
  <c r="AJ670" i="3"/>
  <c r="AR670" i="3"/>
  <c r="AZ670" i="3"/>
  <c r="BH670" i="3"/>
  <c r="P670" i="3"/>
  <c r="AF670" i="3"/>
  <c r="AV670" i="3"/>
  <c r="X670" i="3"/>
  <c r="AN670" i="3"/>
  <c r="BD670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T671" i="3"/>
  <c r="AB671" i="3"/>
  <c r="AJ671" i="3"/>
  <c r="AR671" i="3"/>
  <c r="AZ671" i="3"/>
  <c r="BH671" i="3"/>
  <c r="Z671" i="3"/>
  <c r="AP671" i="3"/>
  <c r="BF671" i="3"/>
  <c r="AD671" i="3"/>
  <c r="V671" i="3"/>
  <c r="BB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P671" i="3"/>
  <c r="X671" i="3"/>
  <c r="AF671" i="3"/>
  <c r="AN671" i="3"/>
  <c r="AV671" i="3"/>
  <c r="BD671" i="3"/>
  <c r="R671" i="3"/>
  <c r="AH671" i="3"/>
  <c r="AX671" i="3"/>
  <c r="N671" i="3"/>
  <c r="AT671" i="3"/>
  <c r="AL671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N676" i="3"/>
  <c r="V676" i="3"/>
  <c r="AD676" i="3"/>
  <c r="AL676" i="3"/>
  <c r="AT676" i="3"/>
  <c r="BB676" i="3"/>
  <c r="P676" i="3"/>
  <c r="AF676" i="3"/>
  <c r="AV676" i="3"/>
  <c r="T676" i="3"/>
  <c r="AZ676" i="3"/>
  <c r="AR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R676" i="3"/>
  <c r="Z676" i="3"/>
  <c r="AH676" i="3"/>
  <c r="AP676" i="3"/>
  <c r="AX676" i="3"/>
  <c r="BF676" i="3"/>
  <c r="X676" i="3"/>
  <c r="AN676" i="3"/>
  <c r="BD676" i="3"/>
  <c r="AJ676" i="3"/>
  <c r="AB676" i="3"/>
  <c r="BH676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Z681" i="3"/>
  <c r="AH681" i="3"/>
  <c r="AP681" i="3"/>
  <c r="AX681" i="3"/>
  <c r="BF681" i="3"/>
  <c r="AB681" i="3"/>
  <c r="AR681" i="3"/>
  <c r="BH681" i="3"/>
  <c r="X681" i="3"/>
  <c r="AN681" i="3"/>
  <c r="BD681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N681" i="3"/>
  <c r="V681" i="3"/>
  <c r="AD681" i="3"/>
  <c r="AL681" i="3"/>
  <c r="AT681" i="3"/>
  <c r="BB681" i="3"/>
  <c r="T681" i="3"/>
  <c r="AJ681" i="3"/>
  <c r="AZ681" i="3"/>
  <c r="P681" i="3"/>
  <c r="AF681" i="3"/>
  <c r="AV681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P686" i="3"/>
  <c r="T686" i="3"/>
  <c r="X686" i="3"/>
  <c r="AB686" i="3"/>
  <c r="AF686" i="3"/>
  <c r="AJ686" i="3"/>
  <c r="AN686" i="3"/>
  <c r="AR686" i="3"/>
  <c r="AV686" i="3"/>
  <c r="AZ686" i="3"/>
  <c r="BD686" i="3"/>
  <c r="BH686" i="3"/>
  <c r="R686" i="3"/>
  <c r="Z686" i="3"/>
  <c r="AH686" i="3"/>
  <c r="AP686" i="3"/>
  <c r="AX686" i="3"/>
  <c r="BF686" i="3"/>
  <c r="N686" i="3"/>
  <c r="V686" i="3"/>
  <c r="AD686" i="3"/>
  <c r="AL686" i="3"/>
  <c r="AT686" i="3"/>
  <c r="BB686" i="3"/>
  <c r="N687" i="3"/>
  <c r="R687" i="3"/>
  <c r="V687" i="3"/>
  <c r="Z687" i="3"/>
  <c r="AD687" i="3"/>
  <c r="AH687" i="3"/>
  <c r="AL687" i="3"/>
  <c r="AP687" i="3"/>
  <c r="AT687" i="3"/>
  <c r="AX687" i="3"/>
  <c r="BB687" i="3"/>
  <c r="BF687" i="3"/>
  <c r="O687" i="3"/>
  <c r="W687" i="3"/>
  <c r="AE687" i="3"/>
  <c r="AM687" i="3"/>
  <c r="AU687" i="3"/>
  <c r="BC687" i="3"/>
  <c r="P687" i="3"/>
  <c r="T687" i="3"/>
  <c r="X687" i="3"/>
  <c r="AB687" i="3"/>
  <c r="AF687" i="3"/>
  <c r="AJ687" i="3"/>
  <c r="AR687" i="3"/>
  <c r="AZ687" i="3"/>
  <c r="BH687" i="3"/>
  <c r="AA687" i="3"/>
  <c r="AQ687" i="3"/>
  <c r="BG687" i="3"/>
  <c r="Y687" i="3"/>
  <c r="AO687" i="3"/>
  <c r="BE687" i="3"/>
  <c r="U687" i="3"/>
  <c r="AK687" i="3"/>
  <c r="BA687" i="3"/>
  <c r="AN687" i="3"/>
  <c r="AV687" i="3"/>
  <c r="BD687" i="3"/>
  <c r="S687" i="3"/>
  <c r="AI687" i="3"/>
  <c r="AY687" i="3"/>
  <c r="Q687" i="3"/>
  <c r="AG687" i="3"/>
  <c r="AW687" i="3"/>
  <c r="M687" i="3"/>
  <c r="AC687" i="3"/>
  <c r="AS687" i="3"/>
  <c r="BI687" i="3"/>
  <c r="N701" i="3"/>
  <c r="P701" i="3"/>
  <c r="R701" i="3"/>
  <c r="T701" i="3"/>
  <c r="V701" i="3"/>
  <c r="X701" i="3"/>
  <c r="Z701" i="3"/>
  <c r="AB701" i="3"/>
  <c r="AD701" i="3"/>
  <c r="AF701" i="3"/>
  <c r="AH701" i="3"/>
  <c r="AJ701" i="3"/>
  <c r="AL701" i="3"/>
  <c r="AN701" i="3"/>
  <c r="AP701" i="3"/>
  <c r="AR701" i="3"/>
  <c r="AT701" i="3"/>
  <c r="AV701" i="3"/>
  <c r="AX701" i="3"/>
  <c r="AZ701" i="3"/>
  <c r="BB701" i="3"/>
  <c r="BD701" i="3"/>
  <c r="BF701" i="3"/>
  <c r="BH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Q701" i="3"/>
  <c r="Y701" i="3"/>
  <c r="AG701" i="3"/>
  <c r="AO701" i="3"/>
  <c r="AW701" i="3"/>
  <c r="BE701" i="3"/>
  <c r="M701" i="3"/>
  <c r="U701" i="3"/>
  <c r="AC701" i="3"/>
  <c r="AK701" i="3"/>
  <c r="AS701" i="3"/>
  <c r="BA701" i="3"/>
  <c r="BI701" i="3"/>
  <c r="N713" i="3"/>
  <c r="P713" i="3"/>
  <c r="R713" i="3"/>
  <c r="T713" i="3"/>
  <c r="V713" i="3"/>
  <c r="X713" i="3"/>
  <c r="Z713" i="3"/>
  <c r="AB713" i="3"/>
  <c r="AD713" i="3"/>
  <c r="AF713" i="3"/>
  <c r="AH713" i="3"/>
  <c r="AJ713" i="3"/>
  <c r="AL713" i="3"/>
  <c r="AN713" i="3"/>
  <c r="AP713" i="3"/>
  <c r="AR713" i="3"/>
  <c r="AT713" i="3"/>
  <c r="AV713" i="3"/>
  <c r="AX713" i="3"/>
  <c r="AZ713" i="3"/>
  <c r="BB713" i="3"/>
  <c r="BD713" i="3"/>
  <c r="BF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S713" i="3"/>
  <c r="AA713" i="3"/>
  <c r="AI713" i="3"/>
  <c r="AQ713" i="3"/>
  <c r="AY713" i="3"/>
  <c r="BG713" i="3"/>
  <c r="O713" i="3"/>
  <c r="W713" i="3"/>
  <c r="AE713" i="3"/>
  <c r="AM713" i="3"/>
  <c r="AU713" i="3"/>
  <c r="BC713" i="3"/>
  <c r="N720" i="3"/>
  <c r="P720" i="3"/>
  <c r="R720" i="3"/>
  <c r="T720" i="3"/>
  <c r="V720" i="3"/>
  <c r="X720" i="3"/>
  <c r="Z720" i="3"/>
  <c r="AB720" i="3"/>
  <c r="AD720" i="3"/>
  <c r="AF720" i="3"/>
  <c r="AH720" i="3"/>
  <c r="AJ720" i="3"/>
  <c r="AL720" i="3"/>
  <c r="AN720" i="3"/>
  <c r="AP720" i="3"/>
  <c r="AR720" i="3"/>
  <c r="AT720" i="3"/>
  <c r="AV720" i="3"/>
  <c r="AX720" i="3"/>
  <c r="AZ720" i="3"/>
  <c r="BB720" i="3"/>
  <c r="BD720" i="3"/>
  <c r="BF720" i="3"/>
  <c r="BH720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3" i="3"/>
  <c r="P723" i="3"/>
  <c r="R723" i="3"/>
  <c r="T723" i="3"/>
  <c r="V723" i="3"/>
  <c r="X723" i="3"/>
  <c r="Z723" i="3"/>
  <c r="AB723" i="3"/>
  <c r="AD723" i="3"/>
  <c r="AF723" i="3"/>
  <c r="AH723" i="3"/>
  <c r="AJ723" i="3"/>
  <c r="AL723" i="3"/>
  <c r="AN723" i="3"/>
  <c r="AP723" i="3"/>
  <c r="AR723" i="3"/>
  <c r="AT723" i="3"/>
  <c r="AV723" i="3"/>
  <c r="AX723" i="3"/>
  <c r="AZ723" i="3"/>
  <c r="BB723" i="3"/>
  <c r="BD723" i="3"/>
  <c r="BF723" i="3"/>
  <c r="BH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64" i="3"/>
  <c r="P764" i="3"/>
  <c r="R764" i="3"/>
  <c r="T764" i="3"/>
  <c r="V764" i="3"/>
  <c r="X764" i="3"/>
  <c r="Z764" i="3"/>
  <c r="AB764" i="3"/>
  <c r="AD764" i="3"/>
  <c r="AF764" i="3"/>
  <c r="AH764" i="3"/>
  <c r="AJ764" i="3"/>
  <c r="AL764" i="3"/>
  <c r="AN764" i="3"/>
  <c r="AP764" i="3"/>
  <c r="AR764" i="3"/>
  <c r="AT764" i="3"/>
  <c r="AV764" i="3"/>
  <c r="AX764" i="3"/>
  <c r="AZ764" i="3"/>
  <c r="BB764" i="3"/>
  <c r="BD764" i="3"/>
  <c r="BF764" i="3"/>
  <c r="BH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74" i="3"/>
  <c r="P774" i="3"/>
  <c r="R774" i="3"/>
  <c r="T774" i="3"/>
  <c r="V774" i="3"/>
  <c r="X774" i="3"/>
  <c r="Z774" i="3"/>
  <c r="AB774" i="3"/>
  <c r="AD774" i="3"/>
  <c r="AF774" i="3"/>
  <c r="AH774" i="3"/>
  <c r="AJ774" i="3"/>
  <c r="AL774" i="3"/>
  <c r="AN774" i="3"/>
  <c r="AP774" i="3"/>
  <c r="AR774" i="3"/>
  <c r="AT774" i="3"/>
  <c r="AV774" i="3"/>
  <c r="AX774" i="3"/>
  <c r="AZ774" i="3"/>
  <c r="BB774" i="3"/>
  <c r="BD774" i="3"/>
  <c r="BF774" i="3"/>
  <c r="BH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M774" i="3"/>
  <c r="Q774" i="3"/>
  <c r="U774" i="3"/>
  <c r="Y774" i="3"/>
  <c r="AC774" i="3"/>
  <c r="AG774" i="3"/>
  <c r="AK774" i="3"/>
  <c r="AO774" i="3"/>
  <c r="AS774" i="3"/>
  <c r="AW774" i="3"/>
  <c r="BA774" i="3"/>
  <c r="BE774" i="3"/>
  <c r="BI774" i="3"/>
  <c r="N775" i="3"/>
  <c r="P775" i="3"/>
  <c r="R775" i="3"/>
  <c r="T775" i="3"/>
  <c r="V775" i="3"/>
  <c r="X775" i="3"/>
  <c r="Z775" i="3"/>
  <c r="AB775" i="3"/>
  <c r="AD775" i="3"/>
  <c r="AF775" i="3"/>
  <c r="AH775" i="3"/>
  <c r="AJ775" i="3"/>
  <c r="AL775" i="3"/>
  <c r="AN775" i="3"/>
  <c r="AP775" i="3"/>
  <c r="AR775" i="3"/>
  <c r="AT775" i="3"/>
  <c r="AV775" i="3"/>
  <c r="AX775" i="3"/>
  <c r="AZ775" i="3"/>
  <c r="BB775" i="3"/>
  <c r="BD775" i="3"/>
  <c r="BF775" i="3"/>
  <c r="BH775" i="3"/>
  <c r="M775" i="3"/>
  <c r="BN775" i="3" s="1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N782" i="3"/>
  <c r="P782" i="3"/>
  <c r="R782" i="3"/>
  <c r="T782" i="3"/>
  <c r="V782" i="3"/>
  <c r="X782" i="3"/>
  <c r="Z782" i="3"/>
  <c r="AB782" i="3"/>
  <c r="AD782" i="3"/>
  <c r="AF782" i="3"/>
  <c r="AH782" i="3"/>
  <c r="AJ782" i="3"/>
  <c r="AL782" i="3"/>
  <c r="AN782" i="3"/>
  <c r="AP782" i="3"/>
  <c r="AR782" i="3"/>
  <c r="AT782" i="3"/>
  <c r="AV782" i="3"/>
  <c r="AX782" i="3"/>
  <c r="AZ782" i="3"/>
  <c r="BB782" i="3"/>
  <c r="BD782" i="3"/>
  <c r="BF782" i="3"/>
  <c r="BH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M782" i="3"/>
  <c r="Q782" i="3"/>
  <c r="U782" i="3"/>
  <c r="Y782" i="3"/>
  <c r="AC782" i="3"/>
  <c r="AG782" i="3"/>
  <c r="AK782" i="3"/>
  <c r="AO782" i="3"/>
  <c r="AS782" i="3"/>
  <c r="AW782" i="3"/>
  <c r="BA782" i="3"/>
  <c r="BE782" i="3"/>
  <c r="BI782" i="3"/>
  <c r="N783" i="3"/>
  <c r="P783" i="3"/>
  <c r="R783" i="3"/>
  <c r="T783" i="3"/>
  <c r="V783" i="3"/>
  <c r="X783" i="3"/>
  <c r="Z783" i="3"/>
  <c r="AB783" i="3"/>
  <c r="AD783" i="3"/>
  <c r="AF783" i="3"/>
  <c r="AH783" i="3"/>
  <c r="AJ783" i="3"/>
  <c r="AL783" i="3"/>
  <c r="AN783" i="3"/>
  <c r="AP783" i="3"/>
  <c r="AR783" i="3"/>
  <c r="AT783" i="3"/>
  <c r="AV783" i="3"/>
  <c r="AX783" i="3"/>
  <c r="AZ783" i="3"/>
  <c r="BB783" i="3"/>
  <c r="BD783" i="3"/>
  <c r="BF783" i="3"/>
  <c r="BH783" i="3"/>
  <c r="M783" i="3"/>
  <c r="BN783" i="3" s="1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O783" i="3"/>
  <c r="S783" i="3"/>
  <c r="W783" i="3"/>
  <c r="AA783" i="3"/>
  <c r="AE783" i="3"/>
  <c r="AI783" i="3"/>
  <c r="AM783" i="3"/>
  <c r="AQ783" i="3"/>
  <c r="AU783" i="3"/>
  <c r="AY783" i="3"/>
  <c r="BC783" i="3"/>
  <c r="BG783" i="3"/>
  <c r="BL642" i="3"/>
  <c r="BJ642" i="3"/>
  <c r="BL644" i="3"/>
  <c r="BN649" i="3"/>
  <c r="BN651" i="3"/>
  <c r="BJ659" i="3"/>
  <c r="BN659" i="3"/>
  <c r="BL666" i="3"/>
  <c r="BJ666" i="3"/>
  <c r="BJ667" i="3"/>
  <c r="BN667" i="3"/>
  <c r="BL674" i="3"/>
  <c r="BJ674" i="3"/>
  <c r="BJ675" i="3"/>
  <c r="BN675" i="3"/>
  <c r="BJ682" i="3"/>
  <c r="BJ685" i="3"/>
  <c r="BN685" i="3"/>
  <c r="BK685" i="3"/>
  <c r="BM690" i="3"/>
  <c r="N718" i="3"/>
  <c r="P718" i="3"/>
  <c r="R718" i="3"/>
  <c r="T718" i="3"/>
  <c r="V718" i="3"/>
  <c r="X718" i="3"/>
  <c r="Z718" i="3"/>
  <c r="AB718" i="3"/>
  <c r="AD718" i="3"/>
  <c r="AF718" i="3"/>
  <c r="AH718" i="3"/>
  <c r="AJ718" i="3"/>
  <c r="AL718" i="3"/>
  <c r="AN718" i="3"/>
  <c r="AP718" i="3"/>
  <c r="AR718" i="3"/>
  <c r="AT718" i="3"/>
  <c r="AV718" i="3"/>
  <c r="AX718" i="3"/>
  <c r="AZ718" i="3"/>
  <c r="BB718" i="3"/>
  <c r="BD718" i="3"/>
  <c r="BF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O718" i="3"/>
  <c r="W718" i="3"/>
  <c r="AE718" i="3"/>
  <c r="AM718" i="3"/>
  <c r="AU718" i="3"/>
  <c r="BC718" i="3"/>
  <c r="S718" i="3"/>
  <c r="AA718" i="3"/>
  <c r="AI718" i="3"/>
  <c r="AQ718" i="3"/>
  <c r="AY718" i="3"/>
  <c r="BG718" i="3"/>
  <c r="BN726" i="3"/>
  <c r="BJ726" i="3"/>
  <c r="BN728" i="3"/>
  <c r="BJ728" i="3"/>
  <c r="BM738" i="3"/>
  <c r="BJ738" i="3"/>
  <c r="BJ746" i="3"/>
  <c r="BK749" i="3"/>
  <c r="BK753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N777" i="3"/>
  <c r="R777" i="3"/>
  <c r="V777" i="3"/>
  <c r="Z777" i="3"/>
  <c r="AD777" i="3"/>
  <c r="AH777" i="3"/>
  <c r="AL777" i="3"/>
  <c r="AP777" i="3"/>
  <c r="AT777" i="3"/>
  <c r="AX777" i="3"/>
  <c r="BB777" i="3"/>
  <c r="BF777" i="3"/>
  <c r="M800" i="3"/>
  <c r="O800" i="3"/>
  <c r="Q800" i="3"/>
  <c r="S800" i="3"/>
  <c r="U800" i="3"/>
  <c r="W800" i="3"/>
  <c r="Y800" i="3"/>
  <c r="AA800" i="3"/>
  <c r="AC800" i="3"/>
  <c r="AE800" i="3"/>
  <c r="P800" i="3"/>
  <c r="T800" i="3"/>
  <c r="X800" i="3"/>
  <c r="AB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N800" i="3"/>
  <c r="R800" i="3"/>
  <c r="V800" i="3"/>
  <c r="Z800" i="3"/>
  <c r="AD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BK700" i="3"/>
  <c r="BN700" i="3"/>
  <c r="BK712" i="3"/>
  <c r="BN712" i="3"/>
  <c r="BK727" i="3"/>
  <c r="BK729" i="3"/>
  <c r="BN737" i="3"/>
  <c r="BL737" i="3"/>
  <c r="BL745" i="3"/>
  <c r="BJ754" i="3"/>
  <c r="N761" i="3"/>
  <c r="P761" i="3"/>
  <c r="R761" i="3"/>
  <c r="T761" i="3"/>
  <c r="V761" i="3"/>
  <c r="X761" i="3"/>
  <c r="Z761" i="3"/>
  <c r="AB761" i="3"/>
  <c r="AD761" i="3"/>
  <c r="AF761" i="3"/>
  <c r="AH761" i="3"/>
  <c r="AJ761" i="3"/>
  <c r="AL761" i="3"/>
  <c r="AN761" i="3"/>
  <c r="AP761" i="3"/>
  <c r="AR761" i="3"/>
  <c r="AT761" i="3"/>
  <c r="AV761" i="3"/>
  <c r="AX761" i="3"/>
  <c r="AZ761" i="3"/>
  <c r="BB761" i="3"/>
  <c r="BD761" i="3"/>
  <c r="BF761" i="3"/>
  <c r="BH761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M761" i="3"/>
  <c r="BN761" i="3" s="1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BM770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T793" i="3"/>
  <c r="X793" i="3"/>
  <c r="AB793" i="3"/>
  <c r="AF793" i="3"/>
  <c r="AJ793" i="3"/>
  <c r="AN793" i="3"/>
  <c r="AR793" i="3"/>
  <c r="AV793" i="3"/>
  <c r="AZ793" i="3"/>
  <c r="BD793" i="3"/>
  <c r="BH793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P797" i="3"/>
  <c r="T797" i="3"/>
  <c r="X797" i="3"/>
  <c r="AB797" i="3"/>
  <c r="AF797" i="3"/>
  <c r="AJ797" i="3"/>
  <c r="AN797" i="3"/>
  <c r="AR797" i="3"/>
  <c r="AV797" i="3"/>
  <c r="AZ797" i="3"/>
  <c r="BD797" i="3"/>
  <c r="BH797" i="3"/>
  <c r="N797" i="3"/>
  <c r="R797" i="3"/>
  <c r="V797" i="3"/>
  <c r="Z797" i="3"/>
  <c r="AD797" i="3"/>
  <c r="AH797" i="3"/>
  <c r="AL797" i="3"/>
  <c r="AP797" i="3"/>
  <c r="AT797" i="3"/>
  <c r="AX797" i="3"/>
  <c r="BB797" i="3"/>
  <c r="BF797" i="3"/>
  <c r="N803" i="3"/>
  <c r="P803" i="3"/>
  <c r="R803" i="3"/>
  <c r="T803" i="3"/>
  <c r="V803" i="3"/>
  <c r="X803" i="3"/>
  <c r="Z803" i="3"/>
  <c r="AB803" i="3"/>
  <c r="AD803" i="3"/>
  <c r="AF803" i="3"/>
  <c r="AH803" i="3"/>
  <c r="AJ803" i="3"/>
  <c r="AL803" i="3"/>
  <c r="AN803" i="3"/>
  <c r="AP803" i="3"/>
  <c r="AR803" i="3"/>
  <c r="AT803" i="3"/>
  <c r="AV803" i="3"/>
  <c r="AX803" i="3"/>
  <c r="AZ803" i="3"/>
  <c r="BB803" i="3"/>
  <c r="BD803" i="3"/>
  <c r="BF803" i="3"/>
  <c r="BH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N807" i="3"/>
  <c r="P807" i="3"/>
  <c r="R807" i="3"/>
  <c r="T807" i="3"/>
  <c r="V807" i="3"/>
  <c r="X807" i="3"/>
  <c r="Z807" i="3"/>
  <c r="AB807" i="3"/>
  <c r="AD807" i="3"/>
  <c r="AF807" i="3"/>
  <c r="AH807" i="3"/>
  <c r="AJ807" i="3"/>
  <c r="AL807" i="3"/>
  <c r="AN807" i="3"/>
  <c r="AP807" i="3"/>
  <c r="AR807" i="3"/>
  <c r="AT807" i="3"/>
  <c r="AV807" i="3"/>
  <c r="AX807" i="3"/>
  <c r="AZ807" i="3"/>
  <c r="BB807" i="3"/>
  <c r="BD807" i="3"/>
  <c r="BF807" i="3"/>
  <c r="BH807" i="3"/>
  <c r="M807" i="3"/>
  <c r="O807" i="3"/>
  <c r="Q807" i="3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B692" i="3"/>
  <c r="AL692" i="3"/>
  <c r="V692" i="3"/>
  <c r="BF692" i="3"/>
  <c r="AP692" i="3"/>
  <c r="Z692" i="3"/>
  <c r="BH692" i="3"/>
  <c r="AZ692" i="3"/>
  <c r="AR692" i="3"/>
  <c r="AJ692" i="3"/>
  <c r="AB692" i="3"/>
  <c r="T692" i="3"/>
  <c r="BI692" i="3"/>
  <c r="BE692" i="3"/>
  <c r="BA692" i="3"/>
  <c r="AW692" i="3"/>
  <c r="AS692" i="3"/>
  <c r="AO692" i="3"/>
  <c r="AK692" i="3"/>
  <c r="AG692" i="3"/>
  <c r="AC692" i="3"/>
  <c r="Y692" i="3"/>
  <c r="U692" i="3"/>
  <c r="Q692" i="3"/>
  <c r="M692" i="3"/>
  <c r="AY695" i="3"/>
  <c r="AI695" i="3"/>
  <c r="S695" i="3"/>
  <c r="AU695" i="3"/>
  <c r="AE695" i="3"/>
  <c r="O695" i="3"/>
  <c r="BE695" i="3"/>
  <c r="AW695" i="3"/>
  <c r="AO695" i="3"/>
  <c r="AG695" i="3"/>
  <c r="Y695" i="3"/>
  <c r="Q695" i="3"/>
  <c r="BH695" i="3"/>
  <c r="BD695" i="3"/>
  <c r="AZ695" i="3"/>
  <c r="AV695" i="3"/>
  <c r="AR695" i="3"/>
  <c r="AN695" i="3"/>
  <c r="AJ695" i="3"/>
  <c r="AF695" i="3"/>
  <c r="AB695" i="3"/>
  <c r="X695" i="3"/>
  <c r="T695" i="3"/>
  <c r="P695" i="3"/>
  <c r="BJ677" i="3"/>
  <c r="BJ680" i="3"/>
  <c r="BJ683" i="3"/>
  <c r="BN683" i="3"/>
  <c r="BK683" i="3"/>
  <c r="BM688" i="3"/>
  <c r="N702" i="3"/>
  <c r="P702" i="3"/>
  <c r="R702" i="3"/>
  <c r="T702" i="3"/>
  <c r="V702" i="3"/>
  <c r="X702" i="3"/>
  <c r="Z702" i="3"/>
  <c r="AB702" i="3"/>
  <c r="AD702" i="3"/>
  <c r="AF702" i="3"/>
  <c r="AH702" i="3"/>
  <c r="AJ702" i="3"/>
  <c r="AL702" i="3"/>
  <c r="AN702" i="3"/>
  <c r="AP702" i="3"/>
  <c r="AR702" i="3"/>
  <c r="AT702" i="3"/>
  <c r="AV702" i="3"/>
  <c r="AX702" i="3"/>
  <c r="AZ702" i="3"/>
  <c r="BB702" i="3"/>
  <c r="BD702" i="3"/>
  <c r="BF702" i="3"/>
  <c r="BH702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O702" i="3"/>
  <c r="W702" i="3"/>
  <c r="AE702" i="3"/>
  <c r="AM702" i="3"/>
  <c r="AU702" i="3"/>
  <c r="BC702" i="3"/>
  <c r="S702" i="3"/>
  <c r="AA702" i="3"/>
  <c r="AI702" i="3"/>
  <c r="AQ702" i="3"/>
  <c r="AY702" i="3"/>
  <c r="BG702" i="3"/>
  <c r="BN736" i="3"/>
  <c r="BJ736" i="3"/>
  <c r="BL744" i="3"/>
  <c r="BN744" i="3"/>
  <c r="BJ744" i="3"/>
  <c r="BM748" i="3"/>
  <c r="BJ750" i="3"/>
  <c r="BM752" i="3"/>
  <c r="BK757" i="3"/>
  <c r="BK771" i="3"/>
  <c r="BM778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BN696" i="3"/>
  <c r="BK716" i="3"/>
  <c r="BN716" i="3"/>
  <c r="BN735" i="3"/>
  <c r="BL735" i="3"/>
  <c r="BN743" i="3"/>
  <c r="BL743" i="3"/>
  <c r="BK745" i="3"/>
  <c r="BM756" i="3"/>
  <c r="BJ758" i="3"/>
  <c r="BJ762" i="3"/>
  <c r="BJ790" i="3"/>
  <c r="BM794" i="3"/>
  <c r="BM798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N801" i="3"/>
  <c r="P801" i="3"/>
  <c r="R801" i="3"/>
  <c r="T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AT692" i="3"/>
  <c r="AD692" i="3"/>
  <c r="N692" i="3"/>
  <c r="AX692" i="3"/>
  <c r="AH692" i="3"/>
  <c r="R692" i="3"/>
  <c r="BD692" i="3"/>
  <c r="AV692" i="3"/>
  <c r="AN692" i="3"/>
  <c r="AF692" i="3"/>
  <c r="X692" i="3"/>
  <c r="P692" i="3"/>
  <c r="BG692" i="3"/>
  <c r="BC692" i="3"/>
  <c r="AY692" i="3"/>
  <c r="AU692" i="3"/>
  <c r="AQ692" i="3"/>
  <c r="AM692" i="3"/>
  <c r="AI692" i="3"/>
  <c r="AE692" i="3"/>
  <c r="AA692" i="3"/>
  <c r="W692" i="3"/>
  <c r="S692" i="3"/>
  <c r="BG695" i="3"/>
  <c r="AQ695" i="3"/>
  <c r="AA695" i="3"/>
  <c r="BC695" i="3"/>
  <c r="AM695" i="3"/>
  <c r="W695" i="3"/>
  <c r="BI695" i="3"/>
  <c r="BA695" i="3"/>
  <c r="AS695" i="3"/>
  <c r="AK695" i="3"/>
  <c r="AC695" i="3"/>
  <c r="U695" i="3"/>
  <c r="M695" i="3"/>
  <c r="BF695" i="3"/>
  <c r="BB695" i="3"/>
  <c r="AX695" i="3"/>
  <c r="AT695" i="3"/>
  <c r="AP695" i="3"/>
  <c r="AL695" i="3"/>
  <c r="AH695" i="3"/>
  <c r="AD695" i="3"/>
  <c r="Z695" i="3"/>
  <c r="V695" i="3"/>
  <c r="R695" i="3"/>
  <c r="BJ808" i="3"/>
  <c r="E507" i="3"/>
  <c r="F507" i="3"/>
  <c r="G507" i="3"/>
  <c r="H507" i="3"/>
  <c r="I507" i="3"/>
  <c r="J507" i="3"/>
  <c r="L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L638" i="3" l="1"/>
  <c r="BL692" i="3"/>
  <c r="BN805" i="3"/>
  <c r="BK801" i="3"/>
  <c r="BJ801" i="3"/>
  <c r="BM801" i="3"/>
  <c r="BL801" i="3"/>
  <c r="BJ806" i="3"/>
  <c r="BL802" i="3"/>
  <c r="BM792" i="3"/>
  <c r="BJ702" i="3"/>
  <c r="BM695" i="3"/>
  <c r="BN807" i="3"/>
  <c r="BJ807" i="3"/>
  <c r="BM803" i="3"/>
  <c r="BL803" i="3"/>
  <c r="BN797" i="3"/>
  <c r="BK793" i="3"/>
  <c r="BJ793" i="3"/>
  <c r="BM793" i="3"/>
  <c r="BL793" i="3"/>
  <c r="BN789" i="3"/>
  <c r="BL761" i="3"/>
  <c r="BJ761" i="3"/>
  <c r="BL804" i="3"/>
  <c r="BL800" i="3"/>
  <c r="BK777" i="3"/>
  <c r="BJ777" i="3"/>
  <c r="BM777" i="3"/>
  <c r="BL777" i="3"/>
  <c r="BM783" i="3"/>
  <c r="BJ783" i="3"/>
  <c r="BJ782" i="3"/>
  <c r="BM775" i="3"/>
  <c r="BJ775" i="3"/>
  <c r="BJ774" i="3"/>
  <c r="BL764" i="3"/>
  <c r="BM723" i="3"/>
  <c r="BJ723" i="3"/>
  <c r="BJ720" i="3"/>
  <c r="BM713" i="3"/>
  <c r="BM687" i="3"/>
  <c r="BJ681" i="3"/>
  <c r="BL676" i="3"/>
  <c r="BM665" i="3"/>
  <c r="BM660" i="3"/>
  <c r="BL656" i="3"/>
  <c r="BJ692" i="3"/>
  <c r="BJ805" i="3"/>
  <c r="BM805" i="3"/>
  <c r="BL805" i="3"/>
  <c r="BN801" i="3"/>
  <c r="BL806" i="3"/>
  <c r="BJ802" i="3"/>
  <c r="BL792" i="3"/>
  <c r="BL695" i="3"/>
  <c r="BM807" i="3"/>
  <c r="BL807" i="3"/>
  <c r="BN803" i="3"/>
  <c r="BJ803" i="3"/>
  <c r="BJ797" i="3"/>
  <c r="BM797" i="3"/>
  <c r="BL797" i="3"/>
  <c r="BN793" i="3"/>
  <c r="BJ789" i="3"/>
  <c r="BM789" i="3"/>
  <c r="BL789" i="3"/>
  <c r="BM761" i="3"/>
  <c r="BM800" i="3"/>
  <c r="BN777" i="3"/>
  <c r="BJ718" i="3"/>
  <c r="BL783" i="3"/>
  <c r="BL782" i="3"/>
  <c r="BL775" i="3"/>
  <c r="BL774" i="3"/>
  <c r="BM701" i="3"/>
  <c r="BL687" i="3"/>
  <c r="BJ687" i="3"/>
  <c r="BJ686" i="3"/>
  <c r="BL686" i="3"/>
  <c r="BM681" i="3"/>
  <c r="BK681" i="3"/>
  <c r="BM676" i="3"/>
  <c r="BM671" i="3"/>
  <c r="BK671" i="3"/>
  <c r="BM670" i="3"/>
  <c r="BK665" i="3"/>
  <c r="BM656" i="3"/>
  <c r="BM652" i="3"/>
  <c r="BM648" i="3"/>
  <c r="BM643" i="3"/>
  <c r="BN639" i="3"/>
  <c r="BJ639" i="3"/>
  <c r="BL795" i="3"/>
  <c r="BN791" i="3"/>
  <c r="BL791" i="3"/>
  <c r="BL780" i="3"/>
  <c r="BL772" i="3"/>
  <c r="BJ799" i="3"/>
  <c r="BL765" i="3"/>
  <c r="BM765" i="3"/>
  <c r="BJ705" i="3"/>
  <c r="BN705" i="3"/>
  <c r="BJ714" i="3"/>
  <c r="BM698" i="3"/>
  <c r="BJ698" i="3"/>
  <c r="BM699" i="3"/>
  <c r="BM787" i="3"/>
  <c r="BJ781" i="3"/>
  <c r="BM781" i="3"/>
  <c r="BL781" i="3"/>
  <c r="BN773" i="3"/>
  <c r="BJ767" i="3"/>
  <c r="BM767" i="3"/>
  <c r="BL767" i="3"/>
  <c r="BL760" i="3"/>
  <c r="BJ704" i="3"/>
  <c r="BL704" i="3"/>
  <c r="BJ697" i="3"/>
  <c r="BJ694" i="3"/>
  <c r="BL694" i="3"/>
  <c r="BM689" i="3"/>
  <c r="BM684" i="3"/>
  <c r="BM679" i="3"/>
  <c r="BK679" i="3"/>
  <c r="BM678" i="3"/>
  <c r="BK673" i="3"/>
  <c r="BK663" i="3"/>
  <c r="BM662" i="3"/>
  <c r="BM658" i="3"/>
  <c r="BM654" i="3"/>
  <c r="BM650" i="3"/>
  <c r="BM779" i="3"/>
  <c r="BM795" i="3"/>
  <c r="BL784" i="3"/>
  <c r="BL776" i="3"/>
  <c r="BM796" i="3"/>
  <c r="BM785" i="3"/>
  <c r="BN769" i="3"/>
  <c r="BJ769" i="3"/>
  <c r="BL769" i="3"/>
  <c r="BJ709" i="3"/>
  <c r="BL693" i="3"/>
  <c r="BJ693" i="3"/>
  <c r="BM719" i="3"/>
  <c r="BK719" i="3"/>
  <c r="BJ703" i="3"/>
  <c r="BM745" i="3"/>
  <c r="BM739" i="3"/>
  <c r="BL762" i="3"/>
  <c r="BL758" i="3"/>
  <c r="BJ745" i="3"/>
  <c r="BN739" i="3"/>
  <c r="BJ695" i="3"/>
  <c r="BL682" i="3"/>
  <c r="BM682" i="3"/>
  <c r="BM677" i="3"/>
  <c r="BM791" i="3"/>
  <c r="BN745" i="3"/>
  <c r="BN762" i="3"/>
  <c r="BL648" i="3"/>
  <c r="BJ643" i="3"/>
  <c r="BK643" i="3"/>
  <c r="BL639" i="3"/>
  <c r="BM639" i="3"/>
  <c r="BM799" i="3"/>
  <c r="BL779" i="3"/>
  <c r="BJ768" i="3"/>
  <c r="BK721" i="3"/>
  <c r="BJ791" i="3"/>
  <c r="BL788" i="3"/>
  <c r="BM772" i="3"/>
  <c r="BJ772" i="3"/>
  <c r="BL799" i="3"/>
  <c r="BJ765" i="3"/>
  <c r="BM721" i="3"/>
  <c r="BJ722" i="3"/>
  <c r="BJ706" i="3"/>
  <c r="BM715" i="3"/>
  <c r="BJ707" i="3"/>
  <c r="BM707" i="3"/>
  <c r="BL787" i="3"/>
  <c r="BJ787" i="3"/>
  <c r="BL786" i="3"/>
  <c r="BJ786" i="3"/>
  <c r="BN781" i="3"/>
  <c r="BK773" i="3"/>
  <c r="BJ773" i="3"/>
  <c r="BM773" i="3"/>
  <c r="BL773" i="3"/>
  <c r="BN767" i="3"/>
  <c r="BL766" i="3"/>
  <c r="BM717" i="3"/>
  <c r="BJ717" i="3"/>
  <c r="BJ710" i="3"/>
  <c r="BM708" i="3"/>
  <c r="BJ708" i="3"/>
  <c r="BM704" i="3"/>
  <c r="BM697" i="3"/>
  <c r="BM694" i="3"/>
  <c r="BL689" i="3"/>
  <c r="BL684" i="3"/>
  <c r="BL678" i="3"/>
  <c r="BM673" i="3"/>
  <c r="BM668" i="3"/>
  <c r="BM663" i="3"/>
  <c r="BL662" i="3"/>
  <c r="BJ650" i="3"/>
  <c r="BK645" i="3"/>
  <c r="BM641" i="3"/>
  <c r="BJ641" i="3"/>
  <c r="BN795" i="3"/>
  <c r="BJ795" i="3"/>
  <c r="BN779" i="3"/>
  <c r="BJ779" i="3"/>
  <c r="BM784" i="3"/>
  <c r="BL796" i="3"/>
  <c r="BJ785" i="3"/>
  <c r="BL785" i="3"/>
  <c r="BM769" i="3"/>
  <c r="BM709" i="3"/>
  <c r="BN693" i="3"/>
  <c r="BJ719" i="3"/>
  <c r="BM711" i="3"/>
  <c r="BM703" i="3"/>
  <c r="BM790" i="3"/>
  <c r="BK790" i="3"/>
  <c r="BM762" i="3"/>
  <c r="BK758" i="3"/>
  <c r="BJ739" i="3"/>
  <c r="BM705" i="3"/>
  <c r="BK667" i="3"/>
  <c r="BJ721" i="3"/>
  <c r="BN758" i="3"/>
  <c r="BN798" i="3"/>
  <c r="L575" i="3"/>
  <c r="L636" i="3"/>
  <c r="BJ713" i="3"/>
  <c r="BM686" i="3"/>
  <c r="L566" i="3"/>
  <c r="L563" i="3"/>
  <c r="L562" i="3"/>
  <c r="L559" i="3"/>
  <c r="L555" i="3"/>
  <c r="L551" i="3"/>
  <c r="L547" i="3"/>
  <c r="L535" i="3"/>
  <c r="L531" i="3"/>
  <c r="L527" i="3"/>
  <c r="L523" i="3"/>
  <c r="L519" i="3"/>
  <c r="L515" i="3"/>
  <c r="L511" i="3"/>
  <c r="BM776" i="3"/>
  <c r="BK785" i="3"/>
  <c r="BN754" i="3"/>
  <c r="BK754" i="3"/>
  <c r="BJ672" i="3"/>
  <c r="BK739" i="3"/>
  <c r="L626" i="3"/>
  <c r="L591" i="3"/>
  <c r="L579" i="3"/>
  <c r="K507" i="3"/>
  <c r="M507" i="3" s="1"/>
  <c r="BJ792" i="3"/>
  <c r="BM702" i="3"/>
  <c r="BL702" i="3"/>
  <c r="BJ800" i="3"/>
  <c r="BK723" i="3"/>
  <c r="BM720" i="3"/>
  <c r="BK713" i="3"/>
  <c r="BJ671" i="3"/>
  <c r="BL670" i="3"/>
  <c r="BJ670" i="3"/>
  <c r="BL660" i="3"/>
  <c r="BK639" i="3"/>
  <c r="BK791" i="3"/>
  <c r="BM788" i="3"/>
  <c r="BL714" i="3"/>
  <c r="BM706" i="3"/>
  <c r="BL698" i="3"/>
  <c r="BM786" i="3"/>
  <c r="BK717" i="3"/>
  <c r="BM710" i="3"/>
  <c r="BL710" i="3"/>
  <c r="BL668" i="3"/>
  <c r="BJ662" i="3"/>
  <c r="BL641" i="3"/>
  <c r="BK682" i="3"/>
  <c r="BN682" i="3"/>
  <c r="BN677" i="3"/>
  <c r="BL677" i="3"/>
  <c r="BL672" i="3"/>
  <c r="BK672" i="3"/>
  <c r="BN672" i="3"/>
  <c r="L583" i="3"/>
  <c r="L539" i="3"/>
  <c r="BK695" i="3"/>
  <c r="BN695" i="3"/>
  <c r="BN806" i="3"/>
  <c r="BK806" i="3"/>
  <c r="BM802" i="3"/>
  <c r="BN792" i="3"/>
  <c r="BK792" i="3"/>
  <c r="BK702" i="3"/>
  <c r="BN702" i="3"/>
  <c r="BK807" i="3"/>
  <c r="BK761" i="3"/>
  <c r="BN800" i="3"/>
  <c r="BK800" i="3"/>
  <c r="BK783" i="3"/>
  <c r="BM782" i="3"/>
  <c r="BK775" i="3"/>
  <c r="BM774" i="3"/>
  <c r="BN764" i="3"/>
  <c r="BK764" i="3"/>
  <c r="BK720" i="3"/>
  <c r="BN720" i="3"/>
  <c r="BL720" i="3"/>
  <c r="BN713" i="3"/>
  <c r="BL713" i="3"/>
  <c r="BN701" i="3"/>
  <c r="BL701" i="3"/>
  <c r="BK687" i="3"/>
  <c r="BN687" i="3"/>
  <c r="BK686" i="3"/>
  <c r="BN686" i="3"/>
  <c r="BN681" i="3"/>
  <c r="BL681" i="3"/>
  <c r="BK676" i="3"/>
  <c r="BN676" i="3"/>
  <c r="BN671" i="3"/>
  <c r="BL671" i="3"/>
  <c r="BK670" i="3"/>
  <c r="BN670" i="3"/>
  <c r="BK660" i="3"/>
  <c r="BN660" i="3"/>
  <c r="BK652" i="3"/>
  <c r="BN652" i="3"/>
  <c r="BN643" i="3"/>
  <c r="BL643" i="3"/>
  <c r="BJ788" i="3"/>
  <c r="BN780" i="3"/>
  <c r="BK780" i="3"/>
  <c r="BK722" i="3"/>
  <c r="BN722" i="3"/>
  <c r="BK714" i="3"/>
  <c r="BN714" i="3"/>
  <c r="BK706" i="3"/>
  <c r="BN706" i="3"/>
  <c r="BK698" i="3"/>
  <c r="BN698" i="3"/>
  <c r="BK699" i="3"/>
  <c r="BN699" i="3"/>
  <c r="BL699" i="3"/>
  <c r="BK787" i="3"/>
  <c r="BN760" i="3"/>
  <c r="BK760" i="3"/>
  <c r="BK710" i="3"/>
  <c r="BN710" i="3"/>
  <c r="BK704" i="3"/>
  <c r="BN704" i="3"/>
  <c r="BN694" i="3"/>
  <c r="BK694" i="3"/>
  <c r="BK684" i="3"/>
  <c r="BN684" i="3"/>
  <c r="BJ679" i="3"/>
  <c r="BN679" i="3"/>
  <c r="BL679" i="3"/>
  <c r="BJ678" i="3"/>
  <c r="BK678" i="3"/>
  <c r="BN678" i="3"/>
  <c r="BK668" i="3"/>
  <c r="BN668" i="3"/>
  <c r="BK662" i="3"/>
  <c r="BN662" i="3"/>
  <c r="BJ658" i="3"/>
  <c r="BK654" i="3"/>
  <c r="BN654" i="3"/>
  <c r="BJ654" i="3"/>
  <c r="BL650" i="3"/>
  <c r="BN645" i="3"/>
  <c r="BL645" i="3"/>
  <c r="BN768" i="3"/>
  <c r="BK768" i="3"/>
  <c r="BN784" i="3"/>
  <c r="BK784" i="3"/>
  <c r="BJ776" i="3"/>
  <c r="BL768" i="3"/>
  <c r="BM768" i="3"/>
  <c r="BN796" i="3"/>
  <c r="BK796" i="3"/>
  <c r="BK711" i="3"/>
  <c r="BN711" i="3"/>
  <c r="BL711" i="3"/>
  <c r="BN703" i="3"/>
  <c r="BL703" i="3"/>
  <c r="L630" i="3"/>
  <c r="L567" i="3"/>
  <c r="BK805" i="3"/>
  <c r="BM806" i="3"/>
  <c r="BN802" i="3"/>
  <c r="BK802" i="3"/>
  <c r="BK692" i="3"/>
  <c r="BN692" i="3"/>
  <c r="BM692" i="3"/>
  <c r="BK803" i="3"/>
  <c r="BK797" i="3"/>
  <c r="BK789" i="3"/>
  <c r="BM804" i="3"/>
  <c r="BJ804" i="3"/>
  <c r="BN804" i="3"/>
  <c r="BK804" i="3"/>
  <c r="BK718" i="3"/>
  <c r="BN718" i="3"/>
  <c r="BM718" i="3"/>
  <c r="BL718" i="3"/>
  <c r="BN782" i="3"/>
  <c r="BK782" i="3"/>
  <c r="BN774" i="3"/>
  <c r="BK774" i="3"/>
  <c r="BJ764" i="3"/>
  <c r="BM764" i="3"/>
  <c r="BN723" i="3"/>
  <c r="BL723" i="3"/>
  <c r="BJ701" i="3"/>
  <c r="BK701" i="3"/>
  <c r="BJ676" i="3"/>
  <c r="BJ665" i="3"/>
  <c r="BN665" i="3"/>
  <c r="BL665" i="3"/>
  <c r="BJ660" i="3"/>
  <c r="BK656" i="3"/>
  <c r="BN656" i="3"/>
  <c r="BJ656" i="3"/>
  <c r="BJ652" i="3"/>
  <c r="BL652" i="3"/>
  <c r="BK648" i="3"/>
  <c r="BN648" i="3"/>
  <c r="BJ648" i="3"/>
  <c r="BN788" i="3"/>
  <c r="BK788" i="3"/>
  <c r="BM780" i="3"/>
  <c r="BJ780" i="3"/>
  <c r="BN772" i="3"/>
  <c r="BK772" i="3"/>
  <c r="BK799" i="3"/>
  <c r="BK765" i="3"/>
  <c r="BN721" i="3"/>
  <c r="BL721" i="3"/>
  <c r="BL722" i="3"/>
  <c r="BM722" i="3"/>
  <c r="BM714" i="3"/>
  <c r="BL706" i="3"/>
  <c r="BK715" i="3"/>
  <c r="BN715" i="3"/>
  <c r="BL715" i="3"/>
  <c r="BJ715" i="3"/>
  <c r="BK707" i="3"/>
  <c r="BN707" i="3"/>
  <c r="BL707" i="3"/>
  <c r="BJ699" i="3"/>
  <c r="BN786" i="3"/>
  <c r="BK786" i="3"/>
  <c r="BK781" i="3"/>
  <c r="BK767" i="3"/>
  <c r="BM766" i="3"/>
  <c r="BJ766" i="3"/>
  <c r="BN766" i="3"/>
  <c r="BK766" i="3"/>
  <c r="BJ760" i="3"/>
  <c r="BM760" i="3"/>
  <c r="BN717" i="3"/>
  <c r="BL717" i="3"/>
  <c r="BL708" i="3"/>
  <c r="BK708" i="3"/>
  <c r="BN708" i="3"/>
  <c r="BL697" i="3"/>
  <c r="BK697" i="3"/>
  <c r="BN697" i="3"/>
  <c r="BK689" i="3"/>
  <c r="BN689" i="3"/>
  <c r="BJ684" i="3"/>
  <c r="BJ673" i="3"/>
  <c r="BN673" i="3"/>
  <c r="BL673" i="3"/>
  <c r="BJ668" i="3"/>
  <c r="BJ663" i="3"/>
  <c r="BN663" i="3"/>
  <c r="BL663" i="3"/>
  <c r="BL658" i="3"/>
  <c r="BK658" i="3"/>
  <c r="BN658" i="3"/>
  <c r="BL654" i="3"/>
  <c r="BK650" i="3"/>
  <c r="BN650" i="3"/>
  <c r="BJ645" i="3"/>
  <c r="BK641" i="3"/>
  <c r="BN641" i="3"/>
  <c r="BK795" i="3"/>
  <c r="BK779" i="3"/>
  <c r="BJ784" i="3"/>
  <c r="BN776" i="3"/>
  <c r="BK776" i="3"/>
  <c r="BJ796" i="3"/>
  <c r="BK769" i="3"/>
  <c r="BK709" i="3"/>
  <c r="BN709" i="3"/>
  <c r="BL709" i="3"/>
  <c r="BK693" i="3"/>
  <c r="BM693" i="3"/>
  <c r="BN719" i="3"/>
  <c r="BL719" i="3"/>
  <c r="BJ711" i="3"/>
  <c r="K638" i="3"/>
  <c r="N638" i="3" s="1"/>
  <c r="K636" i="3"/>
  <c r="BF636" i="3" s="1"/>
  <c r="K589" i="3"/>
  <c r="K588" i="3"/>
  <c r="K573" i="3"/>
  <c r="K572" i="3"/>
  <c r="K547" i="3"/>
  <c r="K546" i="3"/>
  <c r="K545" i="3"/>
  <c r="K544" i="3"/>
  <c r="L634" i="3"/>
  <c r="K630" i="3"/>
  <c r="BG630" i="3" s="1"/>
  <c r="L628" i="3"/>
  <c r="K628" i="3"/>
  <c r="L587" i="3"/>
  <c r="K581" i="3"/>
  <c r="K580" i="3"/>
  <c r="L574" i="3"/>
  <c r="L571" i="3"/>
  <c r="L570" i="3"/>
  <c r="L565" i="3"/>
  <c r="K565" i="3"/>
  <c r="K564" i="3"/>
  <c r="K561" i="3"/>
  <c r="K560" i="3"/>
  <c r="K556" i="3"/>
  <c r="K555" i="3"/>
  <c r="K554" i="3"/>
  <c r="K553" i="3"/>
  <c r="K552" i="3"/>
  <c r="L543" i="3"/>
  <c r="K539" i="3"/>
  <c r="AB539" i="3" s="1"/>
  <c r="K538" i="3"/>
  <c r="K537" i="3"/>
  <c r="K536" i="3"/>
  <c r="K532" i="3"/>
  <c r="K530" i="3"/>
  <c r="K529" i="3"/>
  <c r="K528" i="3"/>
  <c r="K525" i="3"/>
  <c r="K524" i="3"/>
  <c r="K521" i="3"/>
  <c r="K520" i="3"/>
  <c r="K517" i="3"/>
  <c r="K516" i="3"/>
  <c r="K513" i="3"/>
  <c r="K512" i="3"/>
  <c r="L633" i="3"/>
  <c r="L631" i="3"/>
  <c r="L592" i="3"/>
  <c r="L584" i="3"/>
  <c r="L576" i="3"/>
  <c r="L568" i="3"/>
  <c r="M565" i="3"/>
  <c r="AS565" i="3"/>
  <c r="AB565" i="3"/>
  <c r="BH565" i="3"/>
  <c r="L637" i="3"/>
  <c r="L635" i="3"/>
  <c r="K634" i="3"/>
  <c r="L632" i="3"/>
  <c r="K632" i="3"/>
  <c r="L629" i="3"/>
  <c r="L627" i="3"/>
  <c r="K626" i="3"/>
  <c r="L625" i="3"/>
  <c r="K625" i="3"/>
  <c r="L624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K592" i="3"/>
  <c r="L588" i="3"/>
  <c r="L586" i="3"/>
  <c r="K585" i="3"/>
  <c r="K584" i="3"/>
  <c r="L581" i="3"/>
  <c r="L580" i="3"/>
  <c r="P580" i="3" s="1"/>
  <c r="L578" i="3"/>
  <c r="K577" i="3"/>
  <c r="K576" i="3"/>
  <c r="L572" i="3"/>
  <c r="M572" i="3" s="1"/>
  <c r="K569" i="3"/>
  <c r="K568" i="3"/>
  <c r="L564" i="3"/>
  <c r="O564" i="3" s="1"/>
  <c r="L558" i="3"/>
  <c r="L557" i="3"/>
  <c r="L556" i="3"/>
  <c r="N555" i="3"/>
  <c r="P555" i="3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L550" i="3"/>
  <c r="L549" i="3"/>
  <c r="L548" i="3"/>
  <c r="N547" i="3"/>
  <c r="P547" i="3"/>
  <c r="R547" i="3"/>
  <c r="T547" i="3"/>
  <c r="V547" i="3"/>
  <c r="X547" i="3"/>
  <c r="Z547" i="3"/>
  <c r="AB547" i="3"/>
  <c r="AD547" i="3"/>
  <c r="AF547" i="3"/>
  <c r="AH547" i="3"/>
  <c r="AJ547" i="3"/>
  <c r="AL547" i="3"/>
  <c r="AN547" i="3"/>
  <c r="AP547" i="3"/>
  <c r="AR547" i="3"/>
  <c r="AT547" i="3"/>
  <c r="AV547" i="3"/>
  <c r="AX547" i="3"/>
  <c r="AZ547" i="3"/>
  <c r="BB547" i="3"/>
  <c r="BD547" i="3"/>
  <c r="BF547" i="3"/>
  <c r="BH547" i="3"/>
  <c r="M547" i="3"/>
  <c r="O547" i="3"/>
  <c r="Q547" i="3"/>
  <c r="S547" i="3"/>
  <c r="U547" i="3"/>
  <c r="W547" i="3"/>
  <c r="Y547" i="3"/>
  <c r="AA547" i="3"/>
  <c r="AC547" i="3"/>
  <c r="AE547" i="3"/>
  <c r="AG547" i="3"/>
  <c r="AI547" i="3"/>
  <c r="AK547" i="3"/>
  <c r="AM547" i="3"/>
  <c r="AO547" i="3"/>
  <c r="AQ547" i="3"/>
  <c r="AS547" i="3"/>
  <c r="AU547" i="3"/>
  <c r="AW547" i="3"/>
  <c r="AY547" i="3"/>
  <c r="BA547" i="3"/>
  <c r="BC547" i="3"/>
  <c r="BE547" i="3"/>
  <c r="BG547" i="3"/>
  <c r="BI547" i="3"/>
  <c r="L542" i="3"/>
  <c r="L541" i="3"/>
  <c r="L540" i="3"/>
  <c r="AR539" i="3"/>
  <c r="AK539" i="3"/>
  <c r="BG539" i="3"/>
  <c r="L534" i="3"/>
  <c r="L533" i="3"/>
  <c r="L532" i="3"/>
  <c r="K531" i="3"/>
  <c r="L526" i="3"/>
  <c r="L525" i="3"/>
  <c r="L524" i="3"/>
  <c r="N524" i="3" s="1"/>
  <c r="K523" i="3"/>
  <c r="K522" i="3"/>
  <c r="L518" i="3"/>
  <c r="L517" i="3"/>
  <c r="L516" i="3"/>
  <c r="N516" i="3" s="1"/>
  <c r="K515" i="3"/>
  <c r="K514" i="3"/>
  <c r="L510" i="3"/>
  <c r="L509" i="3"/>
  <c r="L508" i="3"/>
  <c r="BI638" i="3"/>
  <c r="BG638" i="3"/>
  <c r="BE638" i="3"/>
  <c r="BC638" i="3"/>
  <c r="BA638" i="3"/>
  <c r="AY638" i="3"/>
  <c r="AW638" i="3"/>
  <c r="AU638" i="3"/>
  <c r="AS638" i="3"/>
  <c r="AQ638" i="3"/>
  <c r="AO638" i="3"/>
  <c r="AM638" i="3"/>
  <c r="AK638" i="3"/>
  <c r="AI638" i="3"/>
  <c r="AG638" i="3"/>
  <c r="AE638" i="3"/>
  <c r="AC638" i="3"/>
  <c r="AA638" i="3"/>
  <c r="Y638" i="3"/>
  <c r="W638" i="3"/>
  <c r="U638" i="3"/>
  <c r="S638" i="3"/>
  <c r="Q638" i="3"/>
  <c r="O638" i="3"/>
  <c r="M638" i="3"/>
  <c r="AX636" i="3"/>
  <c r="AH636" i="3"/>
  <c r="R636" i="3"/>
  <c r="AY630" i="3"/>
  <c r="AI630" i="3"/>
  <c r="S630" i="3"/>
  <c r="AZ628" i="3"/>
  <c r="AJ628" i="3"/>
  <c r="T628" i="3"/>
  <c r="L560" i="3"/>
  <c r="M560" i="3" s="1"/>
  <c r="K559" i="3"/>
  <c r="K558" i="3"/>
  <c r="K557" i="3"/>
  <c r="U556" i="3"/>
  <c r="AK556" i="3"/>
  <c r="BA556" i="3"/>
  <c r="T556" i="3"/>
  <c r="AJ556" i="3"/>
  <c r="AZ556" i="3"/>
  <c r="L554" i="3"/>
  <c r="L553" i="3"/>
  <c r="M553" i="3" s="1"/>
  <c r="L552" i="3"/>
  <c r="K551" i="3"/>
  <c r="K550" i="3"/>
  <c r="K549" i="3"/>
  <c r="K548" i="3"/>
  <c r="L546" i="3"/>
  <c r="L545" i="3"/>
  <c r="P545" i="3" s="1"/>
  <c r="L544" i="3"/>
  <c r="K543" i="3"/>
  <c r="K542" i="3"/>
  <c r="K541" i="3"/>
  <c r="K540" i="3"/>
  <c r="L538" i="3"/>
  <c r="P538" i="3" s="1"/>
  <c r="L537" i="3"/>
  <c r="L536" i="3"/>
  <c r="P536" i="3" s="1"/>
  <c r="K535" i="3"/>
  <c r="K534" i="3"/>
  <c r="K533" i="3"/>
  <c r="T532" i="3"/>
  <c r="AJ532" i="3"/>
  <c r="AZ532" i="3"/>
  <c r="S532" i="3"/>
  <c r="AI532" i="3"/>
  <c r="AY532" i="3"/>
  <c r="L530" i="3"/>
  <c r="W530" i="3" s="1"/>
  <c r="L529" i="3"/>
  <c r="L528" i="3"/>
  <c r="AN528" i="3" s="1"/>
  <c r="K527" i="3"/>
  <c r="K526" i="3"/>
  <c r="X525" i="3"/>
  <c r="AN525" i="3"/>
  <c r="BD525" i="3"/>
  <c r="Q525" i="3"/>
  <c r="Y525" i="3"/>
  <c r="AG525" i="3"/>
  <c r="AO525" i="3"/>
  <c r="AW525" i="3"/>
  <c r="BE525" i="3"/>
  <c r="P524" i="3"/>
  <c r="T524" i="3"/>
  <c r="X524" i="3"/>
  <c r="AB524" i="3"/>
  <c r="AF524" i="3"/>
  <c r="AJ524" i="3"/>
  <c r="AN524" i="3"/>
  <c r="AR524" i="3"/>
  <c r="AV524" i="3"/>
  <c r="AZ524" i="3"/>
  <c r="BD524" i="3"/>
  <c r="BH524" i="3"/>
  <c r="O524" i="3"/>
  <c r="S524" i="3"/>
  <c r="W524" i="3"/>
  <c r="AA524" i="3"/>
  <c r="AE524" i="3"/>
  <c r="AI524" i="3"/>
  <c r="AM524" i="3"/>
  <c r="AQ524" i="3"/>
  <c r="AU524" i="3"/>
  <c r="AY524" i="3"/>
  <c r="BC524" i="3"/>
  <c r="BG524" i="3"/>
  <c r="L522" i="3"/>
  <c r="L521" i="3"/>
  <c r="L520" i="3"/>
  <c r="P520" i="3" s="1"/>
  <c r="K519" i="3"/>
  <c r="K518" i="3"/>
  <c r="X517" i="3"/>
  <c r="AN517" i="3"/>
  <c r="BD517" i="3"/>
  <c r="W517" i="3"/>
  <c r="AM517" i="3"/>
  <c r="BC517" i="3"/>
  <c r="P516" i="3"/>
  <c r="T516" i="3"/>
  <c r="X516" i="3"/>
  <c r="AB516" i="3"/>
  <c r="AF516" i="3"/>
  <c r="AJ516" i="3"/>
  <c r="AN516" i="3"/>
  <c r="AR516" i="3"/>
  <c r="AV516" i="3"/>
  <c r="AZ516" i="3"/>
  <c r="BD516" i="3"/>
  <c r="BH516" i="3"/>
  <c r="O516" i="3"/>
  <c r="S516" i="3"/>
  <c r="W516" i="3"/>
  <c r="AA516" i="3"/>
  <c r="AE516" i="3"/>
  <c r="AI516" i="3"/>
  <c r="AM516" i="3"/>
  <c r="AQ516" i="3"/>
  <c r="AU516" i="3"/>
  <c r="AY516" i="3"/>
  <c r="BC516" i="3"/>
  <c r="BG516" i="3"/>
  <c r="L514" i="3"/>
  <c r="L513" i="3"/>
  <c r="L512" i="3"/>
  <c r="AI512" i="3" s="1"/>
  <c r="K511" i="3"/>
  <c r="K510" i="3"/>
  <c r="K509" i="3"/>
  <c r="K508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N507" i="3"/>
  <c r="V507" i="3"/>
  <c r="AD507" i="3"/>
  <c r="AL507" i="3"/>
  <c r="AT507" i="3"/>
  <c r="BB507" i="3"/>
  <c r="P507" i="3"/>
  <c r="X507" i="3"/>
  <c r="AF507" i="3"/>
  <c r="AN507" i="3"/>
  <c r="AV507" i="3"/>
  <c r="BD507" i="3"/>
  <c r="BH638" i="3"/>
  <c r="BF638" i="3"/>
  <c r="BD638" i="3"/>
  <c r="BB638" i="3"/>
  <c r="AZ638" i="3"/>
  <c r="AX638" i="3"/>
  <c r="AV638" i="3"/>
  <c r="AT638" i="3"/>
  <c r="AR638" i="3"/>
  <c r="AP638" i="3"/>
  <c r="AN638" i="3"/>
  <c r="AL638" i="3"/>
  <c r="AJ638" i="3"/>
  <c r="AH638" i="3"/>
  <c r="AF638" i="3"/>
  <c r="AD638" i="3"/>
  <c r="AB638" i="3"/>
  <c r="Z638" i="3"/>
  <c r="X638" i="3"/>
  <c r="V638" i="3"/>
  <c r="T638" i="3"/>
  <c r="R638" i="3"/>
  <c r="BL638" i="3" s="1"/>
  <c r="P638" i="3"/>
  <c r="BE636" i="3"/>
  <c r="AW636" i="3"/>
  <c r="AO636" i="3"/>
  <c r="AG636" i="3"/>
  <c r="Y636" i="3"/>
  <c r="Q636" i="3"/>
  <c r="BD630" i="3"/>
  <c r="AV630" i="3"/>
  <c r="AN630" i="3"/>
  <c r="AF630" i="3"/>
  <c r="X630" i="3"/>
  <c r="P630" i="3"/>
  <c r="BC628" i="3"/>
  <c r="AU628" i="3"/>
  <c r="AM628" i="3"/>
  <c r="AE628" i="3"/>
  <c r="W628" i="3"/>
  <c r="O628" i="3"/>
  <c r="BN555" i="3"/>
  <c r="BK547" i="3"/>
  <c r="K637" i="3"/>
  <c r="K633" i="3"/>
  <c r="K629" i="3"/>
  <c r="L623" i="3"/>
  <c r="L621" i="3"/>
  <c r="L619" i="3"/>
  <c r="L617" i="3"/>
  <c r="L615" i="3"/>
  <c r="L613" i="3"/>
  <c r="L611" i="3"/>
  <c r="L609" i="3"/>
  <c r="L582" i="3"/>
  <c r="L577" i="3"/>
  <c r="L561" i="3"/>
  <c r="P561" i="3" s="1"/>
  <c r="L589" i="3"/>
  <c r="O589" i="3" s="1"/>
  <c r="L573" i="3"/>
  <c r="O573" i="3" s="1"/>
  <c r="K635" i="3"/>
  <c r="K631" i="3"/>
  <c r="K627" i="3"/>
  <c r="L622" i="3"/>
  <c r="L620" i="3"/>
  <c r="L618" i="3"/>
  <c r="L616" i="3"/>
  <c r="L614" i="3"/>
  <c r="L612" i="3"/>
  <c r="L610" i="3"/>
  <c r="L590" i="3"/>
  <c r="L585" i="3"/>
  <c r="L569" i="3"/>
  <c r="K590" i="3"/>
  <c r="K586" i="3"/>
  <c r="K582" i="3"/>
  <c r="K578" i="3"/>
  <c r="K574" i="3"/>
  <c r="K570" i="3"/>
  <c r="K566" i="3"/>
  <c r="K562" i="3"/>
  <c r="K591" i="3"/>
  <c r="K587" i="3"/>
  <c r="K583" i="3"/>
  <c r="K579" i="3"/>
  <c r="K575" i="3"/>
  <c r="K571" i="3"/>
  <c r="K567" i="3"/>
  <c r="K563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BM638" i="3" l="1"/>
  <c r="BL555" i="3"/>
  <c r="L506" i="3"/>
  <c r="L505" i="3"/>
  <c r="L504" i="3"/>
  <c r="P517" i="3"/>
  <c r="P525" i="3"/>
  <c r="AB532" i="3"/>
  <c r="M556" i="3"/>
  <c r="AC565" i="3"/>
  <c r="BH628" i="3"/>
  <c r="L392" i="3"/>
  <c r="L388" i="3"/>
  <c r="L383" i="3"/>
  <c r="L380" i="3"/>
  <c r="L359" i="3"/>
  <c r="L356" i="3"/>
  <c r="L339" i="3"/>
  <c r="S628" i="3"/>
  <c r="AA628" i="3"/>
  <c r="AI628" i="3"/>
  <c r="AQ628" i="3"/>
  <c r="AY628" i="3"/>
  <c r="BG628" i="3"/>
  <c r="T630" i="3"/>
  <c r="AB630" i="3"/>
  <c r="AJ630" i="3"/>
  <c r="AR630" i="3"/>
  <c r="AZ630" i="3"/>
  <c r="BH630" i="3"/>
  <c r="U636" i="3"/>
  <c r="AC636" i="3"/>
  <c r="AK636" i="3"/>
  <c r="AS636" i="3"/>
  <c r="BA636" i="3"/>
  <c r="BI636" i="3"/>
  <c r="BH507" i="3"/>
  <c r="AZ507" i="3"/>
  <c r="AR507" i="3"/>
  <c r="AJ507" i="3"/>
  <c r="AB507" i="3"/>
  <c r="T507" i="3"/>
  <c r="BF507" i="3"/>
  <c r="AX507" i="3"/>
  <c r="AP507" i="3"/>
  <c r="AH507" i="3"/>
  <c r="Z507" i="3"/>
  <c r="R507" i="3"/>
  <c r="BI507" i="3"/>
  <c r="BE507" i="3"/>
  <c r="BA507" i="3"/>
  <c r="AW507" i="3"/>
  <c r="AS507" i="3"/>
  <c r="AO507" i="3"/>
  <c r="AK507" i="3"/>
  <c r="AG507" i="3"/>
  <c r="AC507" i="3"/>
  <c r="BK507" i="3" s="1"/>
  <c r="Y507" i="3"/>
  <c r="U507" i="3"/>
  <c r="Q507" i="3"/>
  <c r="O513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AU517" i="3"/>
  <c r="AE517" i="3"/>
  <c r="O517" i="3"/>
  <c r="AV517" i="3"/>
  <c r="AF517" i="3"/>
  <c r="N521" i="3"/>
  <c r="BI525" i="3"/>
  <c r="BA525" i="3"/>
  <c r="AS525" i="3"/>
  <c r="AK525" i="3"/>
  <c r="AC525" i="3"/>
  <c r="U525" i="3"/>
  <c r="M525" i="3"/>
  <c r="AV525" i="3"/>
  <c r="AF525" i="3"/>
  <c r="BG532" i="3"/>
  <c r="AQ532" i="3"/>
  <c r="AA532" i="3"/>
  <c r="BH532" i="3"/>
  <c r="AR532" i="3"/>
  <c r="N537" i="3"/>
  <c r="N544" i="3"/>
  <c r="N546" i="3"/>
  <c r="BH556" i="3"/>
  <c r="AR556" i="3"/>
  <c r="AB556" i="3"/>
  <c r="BI556" i="3"/>
  <c r="AS556" i="3"/>
  <c r="AC556" i="3"/>
  <c r="AB628" i="3"/>
  <c r="AR628" i="3"/>
  <c r="AA630" i="3"/>
  <c r="AQ630" i="3"/>
  <c r="Z636" i="3"/>
  <c r="AP636" i="3"/>
  <c r="AZ539" i="3"/>
  <c r="U539" i="3"/>
  <c r="AR565" i="3"/>
  <c r="BI565" i="3"/>
  <c r="L404" i="3"/>
  <c r="AX512" i="3"/>
  <c r="AY512" i="3"/>
  <c r="S512" i="3"/>
  <c r="W528" i="3"/>
  <c r="BC530" i="3"/>
  <c r="AN530" i="3"/>
  <c r="L364" i="3"/>
  <c r="K340" i="3"/>
  <c r="AN512" i="3"/>
  <c r="R512" i="3"/>
  <c r="AY528" i="3"/>
  <c r="BJ555" i="3"/>
  <c r="BK555" i="3"/>
  <c r="T517" i="3"/>
  <c r="BC521" i="3"/>
  <c r="AM521" i="3"/>
  <c r="W521" i="3"/>
  <c r="BD521" i="3"/>
  <c r="AN521" i="3"/>
  <c r="X521" i="3"/>
  <c r="BC537" i="3"/>
  <c r="W537" i="3"/>
  <c r="AN537" i="3"/>
  <c r="T521" i="3"/>
  <c r="AB521" i="3"/>
  <c r="AJ521" i="3"/>
  <c r="AR521" i="3"/>
  <c r="AZ521" i="3"/>
  <c r="BH521" i="3"/>
  <c r="S521" i="3"/>
  <c r="AA521" i="3"/>
  <c r="AI521" i="3"/>
  <c r="AQ521" i="3"/>
  <c r="AY521" i="3"/>
  <c r="BG521" i="3"/>
  <c r="N525" i="3"/>
  <c r="R525" i="3"/>
  <c r="V525" i="3"/>
  <c r="Z525" i="3"/>
  <c r="AD525" i="3"/>
  <c r="AH525" i="3"/>
  <c r="AL525" i="3"/>
  <c r="AP525" i="3"/>
  <c r="AT525" i="3"/>
  <c r="AX525" i="3"/>
  <c r="BB525" i="3"/>
  <c r="BF525" i="3"/>
  <c r="N532" i="3"/>
  <c r="R532" i="3"/>
  <c r="V532" i="3"/>
  <c r="Z532" i="3"/>
  <c r="AD532" i="3"/>
  <c r="AH532" i="3"/>
  <c r="AL532" i="3"/>
  <c r="AP532" i="3"/>
  <c r="AT532" i="3"/>
  <c r="AX532" i="3"/>
  <c r="BB532" i="3"/>
  <c r="BF532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T537" i="3"/>
  <c r="AB537" i="3"/>
  <c r="AJ537" i="3"/>
  <c r="AR537" i="3"/>
  <c r="AZ537" i="3"/>
  <c r="BH537" i="3"/>
  <c r="S537" i="3"/>
  <c r="AA537" i="3"/>
  <c r="AI537" i="3"/>
  <c r="AQ537" i="3"/>
  <c r="AY537" i="3"/>
  <c r="BG537" i="3"/>
  <c r="P537" i="3"/>
  <c r="AF537" i="3"/>
  <c r="AV537" i="3"/>
  <c r="O537" i="3"/>
  <c r="AE537" i="3"/>
  <c r="AU537" i="3"/>
  <c r="N539" i="3"/>
  <c r="R539" i="3"/>
  <c r="V539" i="3"/>
  <c r="Z539" i="3"/>
  <c r="AD539" i="3"/>
  <c r="AH539" i="3"/>
  <c r="AL539" i="3"/>
  <c r="AP539" i="3"/>
  <c r="AT539" i="3"/>
  <c r="AX539" i="3"/>
  <c r="O539" i="3"/>
  <c r="S539" i="3"/>
  <c r="W539" i="3"/>
  <c r="AA539" i="3"/>
  <c r="AE539" i="3"/>
  <c r="AI539" i="3"/>
  <c r="AM539" i="3"/>
  <c r="AQ539" i="3"/>
  <c r="AU539" i="3"/>
  <c r="AY539" i="3"/>
  <c r="BB539" i="3"/>
  <c r="BF539" i="3"/>
  <c r="BA539" i="3"/>
  <c r="BE539" i="3"/>
  <c r="BI539" i="3"/>
  <c r="P539" i="3"/>
  <c r="X539" i="3"/>
  <c r="AF539" i="3"/>
  <c r="AN539" i="3"/>
  <c r="AV539" i="3"/>
  <c r="Q539" i="3"/>
  <c r="Y539" i="3"/>
  <c r="AG539" i="3"/>
  <c r="AO539" i="3"/>
  <c r="AW539" i="3"/>
  <c r="BD539" i="3"/>
  <c r="BC539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Q565" i="3"/>
  <c r="Y565" i="3"/>
  <c r="AG565" i="3"/>
  <c r="AO565" i="3"/>
  <c r="AW565" i="3"/>
  <c r="BE565" i="3"/>
  <c r="P565" i="3"/>
  <c r="X565" i="3"/>
  <c r="AF565" i="3"/>
  <c r="AN565" i="3"/>
  <c r="AV565" i="3"/>
  <c r="BD565" i="3"/>
  <c r="M628" i="3"/>
  <c r="BF628" i="3"/>
  <c r="BB628" i="3"/>
  <c r="AX628" i="3"/>
  <c r="AT628" i="3"/>
  <c r="AP628" i="3"/>
  <c r="AL628" i="3"/>
  <c r="AH628" i="3"/>
  <c r="AD628" i="3"/>
  <c r="Z628" i="3"/>
  <c r="V628" i="3"/>
  <c r="R628" i="3"/>
  <c r="N628" i="3"/>
  <c r="N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M636" i="3"/>
  <c r="BH636" i="3"/>
  <c r="BD636" i="3"/>
  <c r="AZ636" i="3"/>
  <c r="AV636" i="3"/>
  <c r="AR636" i="3"/>
  <c r="AN636" i="3"/>
  <c r="AJ636" i="3"/>
  <c r="AF636" i="3"/>
  <c r="AB636" i="3"/>
  <c r="X636" i="3"/>
  <c r="T636" i="3"/>
  <c r="P636" i="3"/>
  <c r="L424" i="3"/>
  <c r="L420" i="3"/>
  <c r="L408" i="3"/>
  <c r="L403" i="3"/>
  <c r="L375" i="3"/>
  <c r="L372" i="3"/>
  <c r="L367" i="3"/>
  <c r="K339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R630" i="3"/>
  <c r="V630" i="3"/>
  <c r="Z630" i="3"/>
  <c r="AD630" i="3"/>
  <c r="AH630" i="3"/>
  <c r="AL630" i="3"/>
  <c r="AP630" i="3"/>
  <c r="AT630" i="3"/>
  <c r="AX630" i="3"/>
  <c r="BB630" i="3"/>
  <c r="BF630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M512" i="3"/>
  <c r="O512" i="3"/>
  <c r="W512" i="3"/>
  <c r="AE512" i="3"/>
  <c r="AM512" i="3"/>
  <c r="AU512" i="3"/>
  <c r="BC512" i="3"/>
  <c r="N512" i="3"/>
  <c r="Z512" i="3"/>
  <c r="AP512" i="3"/>
  <c r="BF512" i="3"/>
  <c r="AF512" i="3"/>
  <c r="AV512" i="3"/>
  <c r="BG517" i="3"/>
  <c r="AY517" i="3"/>
  <c r="AQ517" i="3"/>
  <c r="AI517" i="3"/>
  <c r="AA517" i="3"/>
  <c r="S517" i="3"/>
  <c r="BH517" i="3"/>
  <c r="AZ517" i="3"/>
  <c r="AR517" i="3"/>
  <c r="AJ517" i="3"/>
  <c r="AB517" i="3"/>
  <c r="BG525" i="3"/>
  <c r="BC525" i="3"/>
  <c r="AY525" i="3"/>
  <c r="AU525" i="3"/>
  <c r="AQ525" i="3"/>
  <c r="AM525" i="3"/>
  <c r="AI525" i="3"/>
  <c r="AE525" i="3"/>
  <c r="AA525" i="3"/>
  <c r="W525" i="3"/>
  <c r="S525" i="3"/>
  <c r="BK525" i="3" s="1"/>
  <c r="O525" i="3"/>
  <c r="BH525" i="3"/>
  <c r="AZ525" i="3"/>
  <c r="AR525" i="3"/>
  <c r="AJ525" i="3"/>
  <c r="AB525" i="3"/>
  <c r="T525" i="3"/>
  <c r="N528" i="3"/>
  <c r="T528" i="3"/>
  <c r="AB528" i="3"/>
  <c r="AJ528" i="3"/>
  <c r="AR528" i="3"/>
  <c r="AZ528" i="3"/>
  <c r="BH528" i="3"/>
  <c r="S528" i="3"/>
  <c r="AA528" i="3"/>
  <c r="AI528" i="3"/>
  <c r="AQ528" i="3"/>
  <c r="P528" i="3"/>
  <c r="AF528" i="3"/>
  <c r="AV528" i="3"/>
  <c r="O528" i="3"/>
  <c r="AE528" i="3"/>
  <c r="AU528" i="3"/>
  <c r="BC528" i="3"/>
  <c r="N530" i="3"/>
  <c r="T530" i="3"/>
  <c r="AB530" i="3"/>
  <c r="AJ530" i="3"/>
  <c r="AR530" i="3"/>
  <c r="AZ530" i="3"/>
  <c r="BH530" i="3"/>
  <c r="S530" i="3"/>
  <c r="AA530" i="3"/>
  <c r="AI530" i="3"/>
  <c r="AQ530" i="3"/>
  <c r="AY530" i="3"/>
  <c r="BG530" i="3"/>
  <c r="P530" i="3"/>
  <c r="AF530" i="3"/>
  <c r="AV530" i="3"/>
  <c r="O530" i="3"/>
  <c r="AE530" i="3"/>
  <c r="AU530" i="3"/>
  <c r="BC532" i="3"/>
  <c r="AU532" i="3"/>
  <c r="AM532" i="3"/>
  <c r="AE532" i="3"/>
  <c r="W532" i="3"/>
  <c r="O532" i="3"/>
  <c r="BD532" i="3"/>
  <c r="AV532" i="3"/>
  <c r="AN532" i="3"/>
  <c r="AF532" i="3"/>
  <c r="X532" i="3"/>
  <c r="P532" i="3"/>
  <c r="BK532" i="3" s="1"/>
  <c r="BD556" i="3"/>
  <c r="AV556" i="3"/>
  <c r="AN556" i="3"/>
  <c r="AF556" i="3"/>
  <c r="X556" i="3"/>
  <c r="P556" i="3"/>
  <c r="BE556" i="3"/>
  <c r="AW556" i="3"/>
  <c r="AO556" i="3"/>
  <c r="AG556" i="3"/>
  <c r="Y556" i="3"/>
  <c r="Q556" i="3"/>
  <c r="P628" i="3"/>
  <c r="X628" i="3"/>
  <c r="AF628" i="3"/>
  <c r="AN628" i="3"/>
  <c r="AV628" i="3"/>
  <c r="BD628" i="3"/>
  <c r="O630" i="3"/>
  <c r="W630" i="3"/>
  <c r="AE630" i="3"/>
  <c r="AM630" i="3"/>
  <c r="AU630" i="3"/>
  <c r="BC630" i="3"/>
  <c r="N636" i="3"/>
  <c r="V636" i="3"/>
  <c r="AD636" i="3"/>
  <c r="AL636" i="3"/>
  <c r="AT636" i="3"/>
  <c r="BB636" i="3"/>
  <c r="BJ638" i="3"/>
  <c r="BD512" i="3"/>
  <c r="X512" i="3"/>
  <c r="AH512" i="3"/>
  <c r="BG512" i="3"/>
  <c r="AQ512" i="3"/>
  <c r="AA512" i="3"/>
  <c r="AU521" i="3"/>
  <c r="AE521" i="3"/>
  <c r="O521" i="3"/>
  <c r="AV521" i="3"/>
  <c r="AF521" i="3"/>
  <c r="P521" i="3"/>
  <c r="BG528" i="3"/>
  <c r="AM528" i="3"/>
  <c r="BD528" i="3"/>
  <c r="X528" i="3"/>
  <c r="AM530" i="3"/>
  <c r="BD530" i="3"/>
  <c r="X530" i="3"/>
  <c r="AM537" i="3"/>
  <c r="BD537" i="3"/>
  <c r="X537" i="3"/>
  <c r="BH539" i="3"/>
  <c r="AS539" i="3"/>
  <c r="AC539" i="3"/>
  <c r="M539" i="3"/>
  <c r="AJ539" i="3"/>
  <c r="T539" i="3"/>
  <c r="AZ565" i="3"/>
  <c r="AJ565" i="3"/>
  <c r="T565" i="3"/>
  <c r="BA565" i="3"/>
  <c r="AK565" i="3"/>
  <c r="U565" i="3"/>
  <c r="P529" i="3"/>
  <c r="P552" i="3"/>
  <c r="P554" i="3"/>
  <c r="BK638" i="3"/>
  <c r="N517" i="3"/>
  <c r="M581" i="3"/>
  <c r="M588" i="3"/>
  <c r="L384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I529" i="3"/>
  <c r="BE529" i="3"/>
  <c r="BA529" i="3"/>
  <c r="AW529" i="3"/>
  <c r="AS529" i="3"/>
  <c r="AO529" i="3"/>
  <c r="AK529" i="3"/>
  <c r="AG529" i="3"/>
  <c r="AC529" i="3"/>
  <c r="Y529" i="3"/>
  <c r="U529" i="3"/>
  <c r="Q529" i="3"/>
  <c r="M529" i="3"/>
  <c r="BF529" i="3"/>
  <c r="BB529" i="3"/>
  <c r="AX529" i="3"/>
  <c r="AT529" i="3"/>
  <c r="AP529" i="3"/>
  <c r="AL529" i="3"/>
  <c r="AH529" i="3"/>
  <c r="AD529" i="3"/>
  <c r="Z529" i="3"/>
  <c r="V529" i="3"/>
  <c r="R529" i="3"/>
  <c r="N529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BI536" i="3"/>
  <c r="BE536" i="3"/>
  <c r="BA536" i="3"/>
  <c r="AW536" i="3"/>
  <c r="AS536" i="3"/>
  <c r="AO536" i="3"/>
  <c r="AK536" i="3"/>
  <c r="AG536" i="3"/>
  <c r="AC536" i="3"/>
  <c r="Y536" i="3"/>
  <c r="U536" i="3"/>
  <c r="Q536" i="3"/>
  <c r="M536" i="3"/>
  <c r="BF536" i="3"/>
  <c r="BB536" i="3"/>
  <c r="AX536" i="3"/>
  <c r="AT536" i="3"/>
  <c r="AP536" i="3"/>
  <c r="AL536" i="3"/>
  <c r="AH536" i="3"/>
  <c r="AD536" i="3"/>
  <c r="Z536" i="3"/>
  <c r="V536" i="3"/>
  <c r="R536" i="3"/>
  <c r="N536" i="3"/>
  <c r="BI538" i="3"/>
  <c r="BE538" i="3"/>
  <c r="BA538" i="3"/>
  <c r="AW538" i="3"/>
  <c r="AS538" i="3"/>
  <c r="AO538" i="3"/>
  <c r="AK538" i="3"/>
  <c r="AG538" i="3"/>
  <c r="AC538" i="3"/>
  <c r="Y538" i="3"/>
  <c r="U538" i="3"/>
  <c r="Q538" i="3"/>
  <c r="M538" i="3"/>
  <c r="BF538" i="3"/>
  <c r="BB538" i="3"/>
  <c r="AX538" i="3"/>
  <c r="AT538" i="3"/>
  <c r="AP538" i="3"/>
  <c r="AL538" i="3"/>
  <c r="AH538" i="3"/>
  <c r="AD538" i="3"/>
  <c r="Z538" i="3"/>
  <c r="V538" i="3"/>
  <c r="R538" i="3"/>
  <c r="N538" i="3"/>
  <c r="BN539" i="3"/>
  <c r="BG544" i="3"/>
  <c r="BC544" i="3"/>
  <c r="AY544" i="3"/>
  <c r="AU544" i="3"/>
  <c r="AQ544" i="3"/>
  <c r="AM544" i="3"/>
  <c r="AI544" i="3"/>
  <c r="AE544" i="3"/>
  <c r="AA544" i="3"/>
  <c r="W544" i="3"/>
  <c r="S544" i="3"/>
  <c r="O544" i="3"/>
  <c r="BH544" i="3"/>
  <c r="BD544" i="3"/>
  <c r="AZ544" i="3"/>
  <c r="AV544" i="3"/>
  <c r="AR544" i="3"/>
  <c r="AN544" i="3"/>
  <c r="AJ544" i="3"/>
  <c r="AF544" i="3"/>
  <c r="AB544" i="3"/>
  <c r="X544" i="3"/>
  <c r="T544" i="3"/>
  <c r="P544" i="3"/>
  <c r="BI545" i="3"/>
  <c r="BE545" i="3"/>
  <c r="BA545" i="3"/>
  <c r="AW545" i="3"/>
  <c r="AS545" i="3"/>
  <c r="AO545" i="3"/>
  <c r="AK545" i="3"/>
  <c r="AG545" i="3"/>
  <c r="AC545" i="3"/>
  <c r="Y545" i="3"/>
  <c r="U545" i="3"/>
  <c r="Q545" i="3"/>
  <c r="M545" i="3"/>
  <c r="BF545" i="3"/>
  <c r="BB545" i="3"/>
  <c r="AX545" i="3"/>
  <c r="AT545" i="3"/>
  <c r="AP545" i="3"/>
  <c r="AL545" i="3"/>
  <c r="AH545" i="3"/>
  <c r="AD545" i="3"/>
  <c r="Z545" i="3"/>
  <c r="V545" i="3"/>
  <c r="R545" i="3"/>
  <c r="N545" i="3"/>
  <c r="BG546" i="3"/>
  <c r="BC546" i="3"/>
  <c r="AY546" i="3"/>
  <c r="AU546" i="3"/>
  <c r="AQ546" i="3"/>
  <c r="AM546" i="3"/>
  <c r="AI546" i="3"/>
  <c r="AE546" i="3"/>
  <c r="AA546" i="3"/>
  <c r="W546" i="3"/>
  <c r="S546" i="3"/>
  <c r="O546" i="3"/>
  <c r="BH546" i="3"/>
  <c r="BD546" i="3"/>
  <c r="AZ546" i="3"/>
  <c r="AV546" i="3"/>
  <c r="AR546" i="3"/>
  <c r="AN546" i="3"/>
  <c r="AJ546" i="3"/>
  <c r="AF546" i="3"/>
  <c r="AB546" i="3"/>
  <c r="X546" i="3"/>
  <c r="T546" i="3"/>
  <c r="P546" i="3"/>
  <c r="BJ547" i="3"/>
  <c r="BN547" i="3"/>
  <c r="BF552" i="3"/>
  <c r="AX552" i="3"/>
  <c r="AP552" i="3"/>
  <c r="AH552" i="3"/>
  <c r="BH552" i="3"/>
  <c r="AZ552" i="3"/>
  <c r="AR552" i="3"/>
  <c r="AJ552" i="3"/>
  <c r="AB552" i="3"/>
  <c r="BG552" i="3"/>
  <c r="BC552" i="3"/>
  <c r="AY552" i="3"/>
  <c r="AU552" i="3"/>
  <c r="AQ552" i="3"/>
  <c r="AM552" i="3"/>
  <c r="AI552" i="3"/>
  <c r="AE552" i="3"/>
  <c r="AA552" i="3"/>
  <c r="W552" i="3"/>
  <c r="S552" i="3"/>
  <c r="O552" i="3"/>
  <c r="Z552" i="3"/>
  <c r="V552" i="3"/>
  <c r="R552" i="3"/>
  <c r="N552" i="3"/>
  <c r="BG553" i="3"/>
  <c r="BC553" i="3"/>
  <c r="AY553" i="3"/>
  <c r="AU553" i="3"/>
  <c r="AQ553" i="3"/>
  <c r="AM553" i="3"/>
  <c r="AI553" i="3"/>
  <c r="AB553" i="3"/>
  <c r="T553" i="3"/>
  <c r="BH553" i="3"/>
  <c r="BD553" i="3"/>
  <c r="AZ553" i="3"/>
  <c r="AV553" i="3"/>
  <c r="AR553" i="3"/>
  <c r="AN553" i="3"/>
  <c r="AJ553" i="3"/>
  <c r="AD553" i="3"/>
  <c r="V553" i="3"/>
  <c r="N553" i="3"/>
  <c r="AE553" i="3"/>
  <c r="AA553" i="3"/>
  <c r="W553" i="3"/>
  <c r="S553" i="3"/>
  <c r="O553" i="3"/>
  <c r="BI554" i="3"/>
  <c r="BE554" i="3"/>
  <c r="BA554" i="3"/>
  <c r="AW554" i="3"/>
  <c r="AS554" i="3"/>
  <c r="AO554" i="3"/>
  <c r="AK554" i="3"/>
  <c r="AG554" i="3"/>
  <c r="AC554" i="3"/>
  <c r="Y554" i="3"/>
  <c r="U554" i="3"/>
  <c r="Q554" i="3"/>
  <c r="M554" i="3"/>
  <c r="BF554" i="3"/>
  <c r="BB554" i="3"/>
  <c r="AX554" i="3"/>
  <c r="AT554" i="3"/>
  <c r="AP554" i="3"/>
  <c r="AL554" i="3"/>
  <c r="AH554" i="3"/>
  <c r="AD554" i="3"/>
  <c r="Z554" i="3"/>
  <c r="V554" i="3"/>
  <c r="R554" i="3"/>
  <c r="N554" i="3"/>
  <c r="BF560" i="3"/>
  <c r="BB560" i="3"/>
  <c r="AX560" i="3"/>
  <c r="AT560" i="3"/>
  <c r="AP560" i="3"/>
  <c r="AL560" i="3"/>
  <c r="AH560" i="3"/>
  <c r="AD560" i="3"/>
  <c r="Z560" i="3"/>
  <c r="V560" i="3"/>
  <c r="R560" i="3"/>
  <c r="N560" i="3"/>
  <c r="BG560" i="3"/>
  <c r="BC560" i="3"/>
  <c r="AY560" i="3"/>
  <c r="AU560" i="3"/>
  <c r="AQ560" i="3"/>
  <c r="AM560" i="3"/>
  <c r="AI560" i="3"/>
  <c r="AE560" i="3"/>
  <c r="AA560" i="3"/>
  <c r="W560" i="3"/>
  <c r="S560" i="3"/>
  <c r="O560" i="3"/>
  <c r="BI561" i="3"/>
  <c r="BE561" i="3"/>
  <c r="BA561" i="3"/>
  <c r="AW561" i="3"/>
  <c r="AS561" i="3"/>
  <c r="AO561" i="3"/>
  <c r="AK561" i="3"/>
  <c r="AG561" i="3"/>
  <c r="AC561" i="3"/>
  <c r="Y561" i="3"/>
  <c r="U561" i="3"/>
  <c r="Q561" i="3"/>
  <c r="M561" i="3"/>
  <c r="BF561" i="3"/>
  <c r="BB561" i="3"/>
  <c r="AX561" i="3"/>
  <c r="AT561" i="3"/>
  <c r="AP561" i="3"/>
  <c r="AL561" i="3"/>
  <c r="AH561" i="3"/>
  <c r="AD561" i="3"/>
  <c r="Z561" i="3"/>
  <c r="V561" i="3"/>
  <c r="R561" i="3"/>
  <c r="N561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M577" i="3"/>
  <c r="O577" i="3"/>
  <c r="Q577" i="3"/>
  <c r="S577" i="3"/>
  <c r="U577" i="3"/>
  <c r="W577" i="3"/>
  <c r="Y577" i="3"/>
  <c r="AA577" i="3"/>
  <c r="AC577" i="3"/>
  <c r="AE577" i="3"/>
  <c r="AG577" i="3"/>
  <c r="AI577" i="3"/>
  <c r="AK577" i="3"/>
  <c r="AM577" i="3"/>
  <c r="AO577" i="3"/>
  <c r="AQ577" i="3"/>
  <c r="AS577" i="3"/>
  <c r="AU577" i="3"/>
  <c r="AW577" i="3"/>
  <c r="AY577" i="3"/>
  <c r="BA577" i="3"/>
  <c r="BC577" i="3"/>
  <c r="BE577" i="3"/>
  <c r="BG577" i="3"/>
  <c r="BI577" i="3"/>
  <c r="N577" i="3"/>
  <c r="P577" i="3"/>
  <c r="R577" i="3"/>
  <c r="T577" i="3"/>
  <c r="V577" i="3"/>
  <c r="X577" i="3"/>
  <c r="Z577" i="3"/>
  <c r="AB577" i="3"/>
  <c r="AD577" i="3"/>
  <c r="AF577" i="3"/>
  <c r="AH577" i="3"/>
  <c r="AJ577" i="3"/>
  <c r="AL577" i="3"/>
  <c r="AN577" i="3"/>
  <c r="AP577" i="3"/>
  <c r="AR577" i="3"/>
  <c r="AT577" i="3"/>
  <c r="AV577" i="3"/>
  <c r="AX577" i="3"/>
  <c r="AZ577" i="3"/>
  <c r="BB577" i="3"/>
  <c r="BD577" i="3"/>
  <c r="BF577" i="3"/>
  <c r="BH577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N614" i="3"/>
  <c r="P614" i="3"/>
  <c r="R614" i="3"/>
  <c r="T614" i="3"/>
  <c r="V614" i="3"/>
  <c r="X614" i="3"/>
  <c r="Z614" i="3"/>
  <c r="AB614" i="3"/>
  <c r="AD614" i="3"/>
  <c r="AF614" i="3"/>
  <c r="AH614" i="3"/>
  <c r="AJ614" i="3"/>
  <c r="AL614" i="3"/>
  <c r="AN614" i="3"/>
  <c r="AP614" i="3"/>
  <c r="AR614" i="3"/>
  <c r="AT614" i="3"/>
  <c r="AV614" i="3"/>
  <c r="AX614" i="3"/>
  <c r="AZ614" i="3"/>
  <c r="BB614" i="3"/>
  <c r="BD614" i="3"/>
  <c r="BF614" i="3"/>
  <c r="BH614" i="3"/>
  <c r="M614" i="3"/>
  <c r="O614" i="3"/>
  <c r="Q614" i="3"/>
  <c r="S614" i="3"/>
  <c r="U614" i="3"/>
  <c r="W614" i="3"/>
  <c r="Y614" i="3"/>
  <c r="AA614" i="3"/>
  <c r="AC614" i="3"/>
  <c r="AE614" i="3"/>
  <c r="AG614" i="3"/>
  <c r="AI614" i="3"/>
  <c r="AK614" i="3"/>
  <c r="AM614" i="3"/>
  <c r="AO614" i="3"/>
  <c r="AQ614" i="3"/>
  <c r="AS614" i="3"/>
  <c r="AU614" i="3"/>
  <c r="AW614" i="3"/>
  <c r="AY614" i="3"/>
  <c r="BA614" i="3"/>
  <c r="BC614" i="3"/>
  <c r="BE614" i="3"/>
  <c r="BG614" i="3"/>
  <c r="BI614" i="3"/>
  <c r="M616" i="3"/>
  <c r="O616" i="3"/>
  <c r="Q616" i="3"/>
  <c r="S616" i="3"/>
  <c r="U616" i="3"/>
  <c r="W616" i="3"/>
  <c r="Y616" i="3"/>
  <c r="AA616" i="3"/>
  <c r="AC616" i="3"/>
  <c r="AE616" i="3"/>
  <c r="AG616" i="3"/>
  <c r="AI616" i="3"/>
  <c r="AK616" i="3"/>
  <c r="AM616" i="3"/>
  <c r="AO616" i="3"/>
  <c r="AQ616" i="3"/>
  <c r="AS616" i="3"/>
  <c r="AU616" i="3"/>
  <c r="AW616" i="3"/>
  <c r="AY616" i="3"/>
  <c r="BA616" i="3"/>
  <c r="BC616" i="3"/>
  <c r="BE616" i="3"/>
  <c r="BG616" i="3"/>
  <c r="BI616" i="3"/>
  <c r="N616" i="3"/>
  <c r="P616" i="3"/>
  <c r="R616" i="3"/>
  <c r="T616" i="3"/>
  <c r="V616" i="3"/>
  <c r="X616" i="3"/>
  <c r="Z616" i="3"/>
  <c r="AB616" i="3"/>
  <c r="AD616" i="3"/>
  <c r="AF616" i="3"/>
  <c r="AH616" i="3"/>
  <c r="AJ616" i="3"/>
  <c r="AL616" i="3"/>
  <c r="AN616" i="3"/>
  <c r="AP616" i="3"/>
  <c r="AR616" i="3"/>
  <c r="AT616" i="3"/>
  <c r="AV616" i="3"/>
  <c r="AX616" i="3"/>
  <c r="AZ616" i="3"/>
  <c r="BB616" i="3"/>
  <c r="BD616" i="3"/>
  <c r="BF616" i="3"/>
  <c r="BH616" i="3"/>
  <c r="N618" i="3"/>
  <c r="P618" i="3"/>
  <c r="R618" i="3"/>
  <c r="T618" i="3"/>
  <c r="V618" i="3"/>
  <c r="X618" i="3"/>
  <c r="Z618" i="3"/>
  <c r="AB618" i="3"/>
  <c r="AD618" i="3"/>
  <c r="AF618" i="3"/>
  <c r="AH618" i="3"/>
  <c r="AJ618" i="3"/>
  <c r="AL618" i="3"/>
  <c r="AN618" i="3"/>
  <c r="AP618" i="3"/>
  <c r="AR618" i="3"/>
  <c r="AT618" i="3"/>
  <c r="AV618" i="3"/>
  <c r="AX618" i="3"/>
  <c r="AZ618" i="3"/>
  <c r="BB618" i="3"/>
  <c r="BD618" i="3"/>
  <c r="BF618" i="3"/>
  <c r="BH618" i="3"/>
  <c r="M618" i="3"/>
  <c r="O618" i="3"/>
  <c r="Q618" i="3"/>
  <c r="S618" i="3"/>
  <c r="U618" i="3"/>
  <c r="W618" i="3"/>
  <c r="Y618" i="3"/>
  <c r="AA618" i="3"/>
  <c r="AC618" i="3"/>
  <c r="AE618" i="3"/>
  <c r="AG618" i="3"/>
  <c r="AI618" i="3"/>
  <c r="AK618" i="3"/>
  <c r="AM618" i="3"/>
  <c r="AO618" i="3"/>
  <c r="AQ618" i="3"/>
  <c r="AS618" i="3"/>
  <c r="AU618" i="3"/>
  <c r="AW618" i="3"/>
  <c r="AY618" i="3"/>
  <c r="BA618" i="3"/>
  <c r="BC618" i="3"/>
  <c r="BE618" i="3"/>
  <c r="BG618" i="3"/>
  <c r="BI618" i="3"/>
  <c r="M620" i="3"/>
  <c r="O620" i="3"/>
  <c r="Q620" i="3"/>
  <c r="S620" i="3"/>
  <c r="U620" i="3"/>
  <c r="W620" i="3"/>
  <c r="Y620" i="3"/>
  <c r="AA620" i="3"/>
  <c r="AC620" i="3"/>
  <c r="AE620" i="3"/>
  <c r="AG620" i="3"/>
  <c r="AI620" i="3"/>
  <c r="AK620" i="3"/>
  <c r="AM620" i="3"/>
  <c r="AO620" i="3"/>
  <c r="AQ620" i="3"/>
  <c r="AS620" i="3"/>
  <c r="AU620" i="3"/>
  <c r="AW620" i="3"/>
  <c r="AY620" i="3"/>
  <c r="BA620" i="3"/>
  <c r="BC620" i="3"/>
  <c r="BE620" i="3"/>
  <c r="BG620" i="3"/>
  <c r="BI620" i="3"/>
  <c r="N620" i="3"/>
  <c r="P620" i="3"/>
  <c r="R620" i="3"/>
  <c r="T620" i="3"/>
  <c r="V620" i="3"/>
  <c r="X620" i="3"/>
  <c r="Z620" i="3"/>
  <c r="AB620" i="3"/>
  <c r="AD620" i="3"/>
  <c r="AF620" i="3"/>
  <c r="AH620" i="3"/>
  <c r="AJ620" i="3"/>
  <c r="AL620" i="3"/>
  <c r="AN620" i="3"/>
  <c r="AP620" i="3"/>
  <c r="AR620" i="3"/>
  <c r="AT620" i="3"/>
  <c r="AV620" i="3"/>
  <c r="AX620" i="3"/>
  <c r="AZ620" i="3"/>
  <c r="BB620" i="3"/>
  <c r="BD620" i="3"/>
  <c r="BF620" i="3"/>
  <c r="BH620" i="3"/>
  <c r="N622" i="3"/>
  <c r="P622" i="3"/>
  <c r="R622" i="3"/>
  <c r="T622" i="3"/>
  <c r="V622" i="3"/>
  <c r="X622" i="3"/>
  <c r="Z622" i="3"/>
  <c r="AB622" i="3"/>
  <c r="AD622" i="3"/>
  <c r="AF622" i="3"/>
  <c r="AH622" i="3"/>
  <c r="AJ622" i="3"/>
  <c r="AL622" i="3"/>
  <c r="AN622" i="3"/>
  <c r="AP622" i="3"/>
  <c r="AR622" i="3"/>
  <c r="AT622" i="3"/>
  <c r="AV622" i="3"/>
  <c r="AX622" i="3"/>
  <c r="AZ622" i="3"/>
  <c r="BB622" i="3"/>
  <c r="BD622" i="3"/>
  <c r="BF622" i="3"/>
  <c r="BH622" i="3"/>
  <c r="M622" i="3"/>
  <c r="O622" i="3"/>
  <c r="Q622" i="3"/>
  <c r="S622" i="3"/>
  <c r="U622" i="3"/>
  <c r="W622" i="3"/>
  <c r="Y622" i="3"/>
  <c r="AA622" i="3"/>
  <c r="AC622" i="3"/>
  <c r="AE622" i="3"/>
  <c r="AG622" i="3"/>
  <c r="AI622" i="3"/>
  <c r="AK622" i="3"/>
  <c r="AM622" i="3"/>
  <c r="AO622" i="3"/>
  <c r="AQ622" i="3"/>
  <c r="AS622" i="3"/>
  <c r="AU622" i="3"/>
  <c r="AW622" i="3"/>
  <c r="AY622" i="3"/>
  <c r="BA622" i="3"/>
  <c r="BC622" i="3"/>
  <c r="BE622" i="3"/>
  <c r="BG622" i="3"/>
  <c r="BI622" i="3"/>
  <c r="M624" i="3"/>
  <c r="O624" i="3"/>
  <c r="Q624" i="3"/>
  <c r="S624" i="3"/>
  <c r="U624" i="3"/>
  <c r="W624" i="3"/>
  <c r="Y624" i="3"/>
  <c r="AA624" i="3"/>
  <c r="AC624" i="3"/>
  <c r="AE624" i="3"/>
  <c r="AG624" i="3"/>
  <c r="AI624" i="3"/>
  <c r="AK624" i="3"/>
  <c r="AM624" i="3"/>
  <c r="AO624" i="3"/>
  <c r="AQ624" i="3"/>
  <c r="AS624" i="3"/>
  <c r="AU624" i="3"/>
  <c r="AW624" i="3"/>
  <c r="AY624" i="3"/>
  <c r="BA624" i="3"/>
  <c r="BC624" i="3"/>
  <c r="BE624" i="3"/>
  <c r="BG624" i="3"/>
  <c r="BI624" i="3"/>
  <c r="N624" i="3"/>
  <c r="P624" i="3"/>
  <c r="R624" i="3"/>
  <c r="T624" i="3"/>
  <c r="V624" i="3"/>
  <c r="X624" i="3"/>
  <c r="Z624" i="3"/>
  <c r="AB624" i="3"/>
  <c r="AD624" i="3"/>
  <c r="AF624" i="3"/>
  <c r="AH624" i="3"/>
  <c r="AJ624" i="3"/>
  <c r="AL624" i="3"/>
  <c r="AN624" i="3"/>
  <c r="AP624" i="3"/>
  <c r="AR624" i="3"/>
  <c r="AT624" i="3"/>
  <c r="AV624" i="3"/>
  <c r="AX624" i="3"/>
  <c r="AZ624" i="3"/>
  <c r="BB624" i="3"/>
  <c r="BD624" i="3"/>
  <c r="BF624" i="3"/>
  <c r="BH624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N626" i="3"/>
  <c r="P626" i="3"/>
  <c r="R626" i="3"/>
  <c r="T626" i="3"/>
  <c r="V626" i="3"/>
  <c r="X626" i="3"/>
  <c r="Z626" i="3"/>
  <c r="AB626" i="3"/>
  <c r="AD626" i="3"/>
  <c r="AF626" i="3"/>
  <c r="AH626" i="3"/>
  <c r="AJ626" i="3"/>
  <c r="AL626" i="3"/>
  <c r="AN626" i="3"/>
  <c r="AP626" i="3"/>
  <c r="AR626" i="3"/>
  <c r="AT626" i="3"/>
  <c r="AV626" i="3"/>
  <c r="AX626" i="3"/>
  <c r="AZ626" i="3"/>
  <c r="BB626" i="3"/>
  <c r="BD626" i="3"/>
  <c r="BF626" i="3"/>
  <c r="BH626" i="3"/>
  <c r="M626" i="3"/>
  <c r="O626" i="3"/>
  <c r="Q626" i="3"/>
  <c r="S626" i="3"/>
  <c r="U626" i="3"/>
  <c r="W626" i="3"/>
  <c r="Y626" i="3"/>
  <c r="AA626" i="3"/>
  <c r="AC626" i="3"/>
  <c r="AE626" i="3"/>
  <c r="AG626" i="3"/>
  <c r="AI626" i="3"/>
  <c r="AK626" i="3"/>
  <c r="AM626" i="3"/>
  <c r="AO626" i="3"/>
  <c r="AQ626" i="3"/>
  <c r="AS626" i="3"/>
  <c r="AU626" i="3"/>
  <c r="AW626" i="3"/>
  <c r="AY626" i="3"/>
  <c r="BA626" i="3"/>
  <c r="BC626" i="3"/>
  <c r="BE626" i="3"/>
  <c r="BG626" i="3"/>
  <c r="BI626" i="3"/>
  <c r="BH564" i="3"/>
  <c r="BD564" i="3"/>
  <c r="AZ564" i="3"/>
  <c r="AV564" i="3"/>
  <c r="AR564" i="3"/>
  <c r="AN564" i="3"/>
  <c r="AJ564" i="3"/>
  <c r="AF564" i="3"/>
  <c r="AB564" i="3"/>
  <c r="X564" i="3"/>
  <c r="T564" i="3"/>
  <c r="P564" i="3"/>
  <c r="BI564" i="3"/>
  <c r="BE564" i="3"/>
  <c r="BA564" i="3"/>
  <c r="AW564" i="3"/>
  <c r="AS564" i="3"/>
  <c r="AO564" i="3"/>
  <c r="AK564" i="3"/>
  <c r="AG564" i="3"/>
  <c r="AC564" i="3"/>
  <c r="Y564" i="3"/>
  <c r="U564" i="3"/>
  <c r="Q564" i="3"/>
  <c r="M564" i="3"/>
  <c r="BL565" i="3"/>
  <c r="BM565" i="3"/>
  <c r="BF572" i="3"/>
  <c r="BB572" i="3"/>
  <c r="AX572" i="3"/>
  <c r="AT572" i="3"/>
  <c r="AP572" i="3"/>
  <c r="AL572" i="3"/>
  <c r="AH572" i="3"/>
  <c r="AD572" i="3"/>
  <c r="Z572" i="3"/>
  <c r="V572" i="3"/>
  <c r="R572" i="3"/>
  <c r="N572" i="3"/>
  <c r="BG572" i="3"/>
  <c r="BC572" i="3"/>
  <c r="AY572" i="3"/>
  <c r="AU572" i="3"/>
  <c r="AQ572" i="3"/>
  <c r="AM572" i="3"/>
  <c r="AI572" i="3"/>
  <c r="AE572" i="3"/>
  <c r="AA572" i="3"/>
  <c r="W572" i="3"/>
  <c r="S572" i="3"/>
  <c r="O572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M573" i="3"/>
  <c r="BH580" i="3"/>
  <c r="BD580" i="3"/>
  <c r="AZ580" i="3"/>
  <c r="AV580" i="3"/>
  <c r="AR580" i="3"/>
  <c r="AN580" i="3"/>
  <c r="AJ580" i="3"/>
  <c r="AF580" i="3"/>
  <c r="AB580" i="3"/>
  <c r="X580" i="3"/>
  <c r="T580" i="3"/>
  <c r="O580" i="3"/>
  <c r="BG580" i="3"/>
  <c r="BC580" i="3"/>
  <c r="AY580" i="3"/>
  <c r="AU580" i="3"/>
  <c r="AQ580" i="3"/>
  <c r="AM580" i="3"/>
  <c r="AI580" i="3"/>
  <c r="AE580" i="3"/>
  <c r="AA580" i="3"/>
  <c r="W580" i="3"/>
  <c r="S580" i="3"/>
  <c r="M580" i="3"/>
  <c r="N580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F588" i="3"/>
  <c r="BB588" i="3"/>
  <c r="AX588" i="3"/>
  <c r="AT588" i="3"/>
  <c r="AP588" i="3"/>
  <c r="AL588" i="3"/>
  <c r="AH588" i="3"/>
  <c r="AD588" i="3"/>
  <c r="Z588" i="3"/>
  <c r="V588" i="3"/>
  <c r="R588" i="3"/>
  <c r="N588" i="3"/>
  <c r="BG588" i="3"/>
  <c r="BC588" i="3"/>
  <c r="AY588" i="3"/>
  <c r="AU588" i="3"/>
  <c r="AQ588" i="3"/>
  <c r="AM588" i="3"/>
  <c r="AI588" i="3"/>
  <c r="AE588" i="3"/>
  <c r="AA588" i="3"/>
  <c r="W588" i="3"/>
  <c r="S588" i="3"/>
  <c r="O588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M589" i="3"/>
  <c r="L412" i="3"/>
  <c r="L368" i="3"/>
  <c r="L340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79" i="3"/>
  <c r="P579" i="3"/>
  <c r="R579" i="3"/>
  <c r="T579" i="3"/>
  <c r="V579" i="3"/>
  <c r="X579" i="3"/>
  <c r="Z579" i="3"/>
  <c r="AB579" i="3"/>
  <c r="AD579" i="3"/>
  <c r="AF579" i="3"/>
  <c r="AH579" i="3"/>
  <c r="AJ579" i="3"/>
  <c r="AL579" i="3"/>
  <c r="AN579" i="3"/>
  <c r="AP579" i="3"/>
  <c r="AR579" i="3"/>
  <c r="AT579" i="3"/>
  <c r="AV579" i="3"/>
  <c r="AX579" i="3"/>
  <c r="AZ579" i="3"/>
  <c r="BB579" i="3"/>
  <c r="BD579" i="3"/>
  <c r="BF579" i="3"/>
  <c r="BH579" i="3"/>
  <c r="M579" i="3"/>
  <c r="O579" i="3"/>
  <c r="Q579" i="3"/>
  <c r="S579" i="3"/>
  <c r="U579" i="3"/>
  <c r="W579" i="3"/>
  <c r="Y579" i="3"/>
  <c r="AA579" i="3"/>
  <c r="AC579" i="3"/>
  <c r="AE579" i="3"/>
  <c r="AG579" i="3"/>
  <c r="AI579" i="3"/>
  <c r="AK579" i="3"/>
  <c r="AM579" i="3"/>
  <c r="AO579" i="3"/>
  <c r="AQ579" i="3"/>
  <c r="AS579" i="3"/>
  <c r="AU579" i="3"/>
  <c r="AW579" i="3"/>
  <c r="AY579" i="3"/>
  <c r="BA579" i="3"/>
  <c r="BC579" i="3"/>
  <c r="BE579" i="3"/>
  <c r="BG579" i="3"/>
  <c r="BI579" i="3"/>
  <c r="N587" i="3"/>
  <c r="P587" i="3"/>
  <c r="R587" i="3"/>
  <c r="T587" i="3"/>
  <c r="V587" i="3"/>
  <c r="X587" i="3"/>
  <c r="Z587" i="3"/>
  <c r="AB587" i="3"/>
  <c r="AD587" i="3"/>
  <c r="AF587" i="3"/>
  <c r="AH587" i="3"/>
  <c r="AJ587" i="3"/>
  <c r="AL587" i="3"/>
  <c r="AN587" i="3"/>
  <c r="AP587" i="3"/>
  <c r="AR587" i="3"/>
  <c r="AT587" i="3"/>
  <c r="AV587" i="3"/>
  <c r="AX587" i="3"/>
  <c r="AZ587" i="3"/>
  <c r="BB587" i="3"/>
  <c r="BD587" i="3"/>
  <c r="BF587" i="3"/>
  <c r="BH587" i="3"/>
  <c r="M587" i="3"/>
  <c r="O587" i="3"/>
  <c r="Q587" i="3"/>
  <c r="S587" i="3"/>
  <c r="U587" i="3"/>
  <c r="W587" i="3"/>
  <c r="Y587" i="3"/>
  <c r="AA587" i="3"/>
  <c r="AC587" i="3"/>
  <c r="AE587" i="3"/>
  <c r="AG587" i="3"/>
  <c r="AI587" i="3"/>
  <c r="AK587" i="3"/>
  <c r="AM587" i="3"/>
  <c r="AO587" i="3"/>
  <c r="AQ587" i="3"/>
  <c r="AS587" i="3"/>
  <c r="AU587" i="3"/>
  <c r="AW587" i="3"/>
  <c r="AY587" i="3"/>
  <c r="BA587" i="3"/>
  <c r="BC587" i="3"/>
  <c r="BE587" i="3"/>
  <c r="BG587" i="3"/>
  <c r="BI587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M627" i="3"/>
  <c r="O627" i="3"/>
  <c r="Q627" i="3"/>
  <c r="S627" i="3"/>
  <c r="U627" i="3"/>
  <c r="W627" i="3"/>
  <c r="Y627" i="3"/>
  <c r="AA627" i="3"/>
  <c r="AC627" i="3"/>
  <c r="AE627" i="3"/>
  <c r="AG627" i="3"/>
  <c r="AI627" i="3"/>
  <c r="AK627" i="3"/>
  <c r="AM627" i="3"/>
  <c r="AO627" i="3"/>
  <c r="AQ627" i="3"/>
  <c r="AS627" i="3"/>
  <c r="AU627" i="3"/>
  <c r="AW627" i="3"/>
  <c r="AY627" i="3"/>
  <c r="BA627" i="3"/>
  <c r="BC627" i="3"/>
  <c r="BE627" i="3"/>
  <c r="BG627" i="3"/>
  <c r="BI627" i="3"/>
  <c r="N627" i="3"/>
  <c r="P627" i="3"/>
  <c r="R627" i="3"/>
  <c r="T627" i="3"/>
  <c r="V627" i="3"/>
  <c r="X627" i="3"/>
  <c r="Z627" i="3"/>
  <c r="AB627" i="3"/>
  <c r="AD627" i="3"/>
  <c r="AF627" i="3"/>
  <c r="AH627" i="3"/>
  <c r="AJ627" i="3"/>
  <c r="AL627" i="3"/>
  <c r="AN627" i="3"/>
  <c r="AP627" i="3"/>
  <c r="AR627" i="3"/>
  <c r="AT627" i="3"/>
  <c r="AV627" i="3"/>
  <c r="AX627" i="3"/>
  <c r="AZ627" i="3"/>
  <c r="BB627" i="3"/>
  <c r="BD627" i="3"/>
  <c r="BF627" i="3"/>
  <c r="BH627" i="3"/>
  <c r="N635" i="3"/>
  <c r="P635" i="3"/>
  <c r="R635" i="3"/>
  <c r="T635" i="3"/>
  <c r="V635" i="3"/>
  <c r="X635" i="3"/>
  <c r="Z635" i="3"/>
  <c r="AB635" i="3"/>
  <c r="AD635" i="3"/>
  <c r="AF635" i="3"/>
  <c r="AH635" i="3"/>
  <c r="AJ635" i="3"/>
  <c r="AL635" i="3"/>
  <c r="AN635" i="3"/>
  <c r="AP635" i="3"/>
  <c r="AR635" i="3"/>
  <c r="AT635" i="3"/>
  <c r="AV635" i="3"/>
  <c r="AX635" i="3"/>
  <c r="AZ635" i="3"/>
  <c r="BB635" i="3"/>
  <c r="BD635" i="3"/>
  <c r="BF635" i="3"/>
  <c r="BH635" i="3"/>
  <c r="M635" i="3"/>
  <c r="O635" i="3"/>
  <c r="Q635" i="3"/>
  <c r="S635" i="3"/>
  <c r="U635" i="3"/>
  <c r="W635" i="3"/>
  <c r="Y635" i="3"/>
  <c r="AA635" i="3"/>
  <c r="AC635" i="3"/>
  <c r="AE635" i="3"/>
  <c r="AG635" i="3"/>
  <c r="AI635" i="3"/>
  <c r="AK635" i="3"/>
  <c r="AM635" i="3"/>
  <c r="AO635" i="3"/>
  <c r="AQ635" i="3"/>
  <c r="AS635" i="3"/>
  <c r="AU635" i="3"/>
  <c r="AW635" i="3"/>
  <c r="AY635" i="3"/>
  <c r="BA635" i="3"/>
  <c r="BC635" i="3"/>
  <c r="BE635" i="3"/>
  <c r="BG635" i="3"/>
  <c r="BI635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O629" i="3"/>
  <c r="Q629" i="3"/>
  <c r="S629" i="3"/>
  <c r="U629" i="3"/>
  <c r="W629" i="3"/>
  <c r="Y629" i="3"/>
  <c r="AA629" i="3"/>
  <c r="AC629" i="3"/>
  <c r="AE629" i="3"/>
  <c r="AG629" i="3"/>
  <c r="AI629" i="3"/>
  <c r="AK629" i="3"/>
  <c r="AM629" i="3"/>
  <c r="AO629" i="3"/>
  <c r="AQ629" i="3"/>
  <c r="AS629" i="3"/>
  <c r="AU629" i="3"/>
  <c r="AW629" i="3"/>
  <c r="AY629" i="3"/>
  <c r="BA629" i="3"/>
  <c r="BC629" i="3"/>
  <c r="BE629" i="3"/>
  <c r="BG629" i="3"/>
  <c r="BI629" i="3"/>
  <c r="M637" i="3"/>
  <c r="O637" i="3"/>
  <c r="Q637" i="3"/>
  <c r="S637" i="3"/>
  <c r="U637" i="3"/>
  <c r="W637" i="3"/>
  <c r="Y637" i="3"/>
  <c r="AA637" i="3"/>
  <c r="AC637" i="3"/>
  <c r="AE637" i="3"/>
  <c r="AG637" i="3"/>
  <c r="AI637" i="3"/>
  <c r="AK637" i="3"/>
  <c r="AM637" i="3"/>
  <c r="AO637" i="3"/>
  <c r="AQ637" i="3"/>
  <c r="AS637" i="3"/>
  <c r="AU637" i="3"/>
  <c r="AW637" i="3"/>
  <c r="AY637" i="3"/>
  <c r="BA637" i="3"/>
  <c r="BC637" i="3"/>
  <c r="BE637" i="3"/>
  <c r="BG637" i="3"/>
  <c r="BI637" i="3"/>
  <c r="N637" i="3"/>
  <c r="P637" i="3"/>
  <c r="R637" i="3"/>
  <c r="T637" i="3"/>
  <c r="V637" i="3"/>
  <c r="X637" i="3"/>
  <c r="Z637" i="3"/>
  <c r="AB637" i="3"/>
  <c r="AD637" i="3"/>
  <c r="AF637" i="3"/>
  <c r="AH637" i="3"/>
  <c r="AJ637" i="3"/>
  <c r="AL637" i="3"/>
  <c r="AN637" i="3"/>
  <c r="AP637" i="3"/>
  <c r="AR637" i="3"/>
  <c r="AT637" i="3"/>
  <c r="AV637" i="3"/>
  <c r="AX637" i="3"/>
  <c r="AZ637" i="3"/>
  <c r="BB637" i="3"/>
  <c r="BD637" i="3"/>
  <c r="BF637" i="3"/>
  <c r="BH637" i="3"/>
  <c r="BJ507" i="3"/>
  <c r="BL507" i="3"/>
  <c r="BN507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O511" i="3"/>
  <c r="AQ511" i="3"/>
  <c r="AS511" i="3"/>
  <c r="AU511" i="3"/>
  <c r="AW511" i="3"/>
  <c r="AY511" i="3"/>
  <c r="BA511" i="3"/>
  <c r="BC511" i="3"/>
  <c r="BE511" i="3"/>
  <c r="BG511" i="3"/>
  <c r="BI511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BJ516" i="3"/>
  <c r="BN516" i="3"/>
  <c r="BK516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BJ525" i="3"/>
  <c r="BN525" i="3"/>
  <c r="N527" i="3"/>
  <c r="P527" i="3"/>
  <c r="R527" i="3"/>
  <c r="T527" i="3"/>
  <c r="V527" i="3"/>
  <c r="X527" i="3"/>
  <c r="Z527" i="3"/>
  <c r="AB527" i="3"/>
  <c r="AD527" i="3"/>
  <c r="AF527" i="3"/>
  <c r="AH527" i="3"/>
  <c r="AJ527" i="3"/>
  <c r="AL527" i="3"/>
  <c r="AN527" i="3"/>
  <c r="AP527" i="3"/>
  <c r="AR527" i="3"/>
  <c r="AT527" i="3"/>
  <c r="AV527" i="3"/>
  <c r="AX527" i="3"/>
  <c r="AZ527" i="3"/>
  <c r="BB527" i="3"/>
  <c r="BD527" i="3"/>
  <c r="BF527" i="3"/>
  <c r="BH527" i="3"/>
  <c r="M527" i="3"/>
  <c r="O527" i="3"/>
  <c r="Q527" i="3"/>
  <c r="S527" i="3"/>
  <c r="U527" i="3"/>
  <c r="W527" i="3"/>
  <c r="Y527" i="3"/>
  <c r="AA527" i="3"/>
  <c r="AC527" i="3"/>
  <c r="AE527" i="3"/>
  <c r="AG527" i="3"/>
  <c r="AI527" i="3"/>
  <c r="AK527" i="3"/>
  <c r="AM527" i="3"/>
  <c r="AO527" i="3"/>
  <c r="AQ527" i="3"/>
  <c r="AS527" i="3"/>
  <c r="AU527" i="3"/>
  <c r="AW527" i="3"/>
  <c r="AY527" i="3"/>
  <c r="BA527" i="3"/>
  <c r="BC527" i="3"/>
  <c r="BE527" i="3"/>
  <c r="BG527" i="3"/>
  <c r="BI527" i="3"/>
  <c r="BN532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BI513" i="3"/>
  <c r="BE513" i="3"/>
  <c r="BA513" i="3"/>
  <c r="AW513" i="3"/>
  <c r="AS513" i="3"/>
  <c r="AO513" i="3"/>
  <c r="AK513" i="3"/>
  <c r="AG513" i="3"/>
  <c r="AC513" i="3"/>
  <c r="Y513" i="3"/>
  <c r="U513" i="3"/>
  <c r="N513" i="3"/>
  <c r="BF513" i="3"/>
  <c r="BB513" i="3"/>
  <c r="AX513" i="3"/>
  <c r="AT513" i="3"/>
  <c r="AP513" i="3"/>
  <c r="AL513" i="3"/>
  <c r="AH513" i="3"/>
  <c r="AD513" i="3"/>
  <c r="Z513" i="3"/>
  <c r="V513" i="3"/>
  <c r="P513" i="3"/>
  <c r="Q513" i="3"/>
  <c r="M513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BI520" i="3"/>
  <c r="BE520" i="3"/>
  <c r="BA520" i="3"/>
  <c r="AW520" i="3"/>
  <c r="AS520" i="3"/>
  <c r="AO520" i="3"/>
  <c r="AK520" i="3"/>
  <c r="AG520" i="3"/>
  <c r="AC520" i="3"/>
  <c r="Y520" i="3"/>
  <c r="U520" i="3"/>
  <c r="Q520" i="3"/>
  <c r="M520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L477" i="3"/>
  <c r="L419" i="3"/>
  <c r="L396" i="3"/>
  <c r="L376" i="3"/>
  <c r="L360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75" i="3"/>
  <c r="P575" i="3"/>
  <c r="R575" i="3"/>
  <c r="T575" i="3"/>
  <c r="V575" i="3"/>
  <c r="X575" i="3"/>
  <c r="Z575" i="3"/>
  <c r="AB575" i="3"/>
  <c r="AD575" i="3"/>
  <c r="AF575" i="3"/>
  <c r="AH575" i="3"/>
  <c r="AJ575" i="3"/>
  <c r="AL575" i="3"/>
  <c r="AN575" i="3"/>
  <c r="AP575" i="3"/>
  <c r="AR575" i="3"/>
  <c r="AT575" i="3"/>
  <c r="AV575" i="3"/>
  <c r="AX575" i="3"/>
  <c r="AZ575" i="3"/>
  <c r="BB575" i="3"/>
  <c r="BD575" i="3"/>
  <c r="BF575" i="3"/>
  <c r="BH575" i="3"/>
  <c r="M575" i="3"/>
  <c r="O575" i="3"/>
  <c r="Q575" i="3"/>
  <c r="S575" i="3"/>
  <c r="U575" i="3"/>
  <c r="W575" i="3"/>
  <c r="Y575" i="3"/>
  <c r="AA575" i="3"/>
  <c r="AC575" i="3"/>
  <c r="AE575" i="3"/>
  <c r="AG575" i="3"/>
  <c r="AI575" i="3"/>
  <c r="AK575" i="3"/>
  <c r="AM575" i="3"/>
  <c r="AO575" i="3"/>
  <c r="AQ575" i="3"/>
  <c r="AS575" i="3"/>
  <c r="AU575" i="3"/>
  <c r="AW575" i="3"/>
  <c r="AY575" i="3"/>
  <c r="BA575" i="3"/>
  <c r="BC575" i="3"/>
  <c r="BE575" i="3"/>
  <c r="BG575" i="3"/>
  <c r="BI575" i="3"/>
  <c r="N583" i="3"/>
  <c r="P583" i="3"/>
  <c r="R583" i="3"/>
  <c r="T583" i="3"/>
  <c r="V583" i="3"/>
  <c r="X583" i="3"/>
  <c r="Z583" i="3"/>
  <c r="AB583" i="3"/>
  <c r="AD583" i="3"/>
  <c r="AF583" i="3"/>
  <c r="AH583" i="3"/>
  <c r="AJ583" i="3"/>
  <c r="AL583" i="3"/>
  <c r="AN583" i="3"/>
  <c r="AP583" i="3"/>
  <c r="AR583" i="3"/>
  <c r="AT583" i="3"/>
  <c r="AV583" i="3"/>
  <c r="AX583" i="3"/>
  <c r="AZ583" i="3"/>
  <c r="BB583" i="3"/>
  <c r="BD583" i="3"/>
  <c r="BF583" i="3"/>
  <c r="BH583" i="3"/>
  <c r="M583" i="3"/>
  <c r="O583" i="3"/>
  <c r="Q583" i="3"/>
  <c r="S583" i="3"/>
  <c r="U583" i="3"/>
  <c r="W583" i="3"/>
  <c r="Y583" i="3"/>
  <c r="AA583" i="3"/>
  <c r="AC583" i="3"/>
  <c r="AE583" i="3"/>
  <c r="AG583" i="3"/>
  <c r="AI583" i="3"/>
  <c r="AK583" i="3"/>
  <c r="AM583" i="3"/>
  <c r="AO583" i="3"/>
  <c r="AQ583" i="3"/>
  <c r="AS583" i="3"/>
  <c r="AU583" i="3"/>
  <c r="AW583" i="3"/>
  <c r="AY583" i="3"/>
  <c r="BA583" i="3"/>
  <c r="BC583" i="3"/>
  <c r="BE583" i="3"/>
  <c r="BG583" i="3"/>
  <c r="BI583" i="3"/>
  <c r="N591" i="3"/>
  <c r="P591" i="3"/>
  <c r="R591" i="3"/>
  <c r="T591" i="3"/>
  <c r="V591" i="3"/>
  <c r="X591" i="3"/>
  <c r="Z591" i="3"/>
  <c r="AB591" i="3"/>
  <c r="AD591" i="3"/>
  <c r="AF591" i="3"/>
  <c r="AH591" i="3"/>
  <c r="AJ591" i="3"/>
  <c r="AL591" i="3"/>
  <c r="AN591" i="3"/>
  <c r="AP591" i="3"/>
  <c r="AR591" i="3"/>
  <c r="AT591" i="3"/>
  <c r="AV591" i="3"/>
  <c r="AX591" i="3"/>
  <c r="AZ591" i="3"/>
  <c r="BB591" i="3"/>
  <c r="BD591" i="3"/>
  <c r="BF591" i="3"/>
  <c r="BH591" i="3"/>
  <c r="M591" i="3"/>
  <c r="O591" i="3"/>
  <c r="Q591" i="3"/>
  <c r="S591" i="3"/>
  <c r="U591" i="3"/>
  <c r="W591" i="3"/>
  <c r="Y591" i="3"/>
  <c r="AA591" i="3"/>
  <c r="AC591" i="3"/>
  <c r="AE591" i="3"/>
  <c r="AG591" i="3"/>
  <c r="AI591" i="3"/>
  <c r="AK591" i="3"/>
  <c r="AM591" i="3"/>
  <c r="AO591" i="3"/>
  <c r="AQ591" i="3"/>
  <c r="AS591" i="3"/>
  <c r="AU591" i="3"/>
  <c r="AW591" i="3"/>
  <c r="AY591" i="3"/>
  <c r="BA591" i="3"/>
  <c r="BC591" i="3"/>
  <c r="BE591" i="3"/>
  <c r="BG591" i="3"/>
  <c r="BI591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631" i="3"/>
  <c r="P631" i="3"/>
  <c r="R631" i="3"/>
  <c r="T631" i="3"/>
  <c r="V631" i="3"/>
  <c r="X631" i="3"/>
  <c r="Z631" i="3"/>
  <c r="AB631" i="3"/>
  <c r="AD631" i="3"/>
  <c r="AF631" i="3"/>
  <c r="AH631" i="3"/>
  <c r="AJ631" i="3"/>
  <c r="AL631" i="3"/>
  <c r="AN631" i="3"/>
  <c r="AP631" i="3"/>
  <c r="AR631" i="3"/>
  <c r="AT631" i="3"/>
  <c r="AV631" i="3"/>
  <c r="AX631" i="3"/>
  <c r="AZ631" i="3"/>
  <c r="BB631" i="3"/>
  <c r="BD631" i="3"/>
  <c r="BF631" i="3"/>
  <c r="BH631" i="3"/>
  <c r="M631" i="3"/>
  <c r="O631" i="3"/>
  <c r="Q631" i="3"/>
  <c r="S631" i="3"/>
  <c r="U631" i="3"/>
  <c r="W631" i="3"/>
  <c r="Y631" i="3"/>
  <c r="AA631" i="3"/>
  <c r="AC631" i="3"/>
  <c r="AE631" i="3"/>
  <c r="AG631" i="3"/>
  <c r="AI631" i="3"/>
  <c r="AK631" i="3"/>
  <c r="AM631" i="3"/>
  <c r="AO631" i="3"/>
  <c r="AQ631" i="3"/>
  <c r="AS631" i="3"/>
  <c r="AU631" i="3"/>
  <c r="AW631" i="3"/>
  <c r="AY631" i="3"/>
  <c r="BA631" i="3"/>
  <c r="BC631" i="3"/>
  <c r="BE631" i="3"/>
  <c r="BG631" i="3"/>
  <c r="BI631" i="3"/>
  <c r="N633" i="3"/>
  <c r="P633" i="3"/>
  <c r="R633" i="3"/>
  <c r="T633" i="3"/>
  <c r="V633" i="3"/>
  <c r="X633" i="3"/>
  <c r="Z633" i="3"/>
  <c r="AB633" i="3"/>
  <c r="AD633" i="3"/>
  <c r="AF633" i="3"/>
  <c r="AH633" i="3"/>
  <c r="AJ633" i="3"/>
  <c r="AL633" i="3"/>
  <c r="AN633" i="3"/>
  <c r="AP633" i="3"/>
  <c r="AR633" i="3"/>
  <c r="AT633" i="3"/>
  <c r="AV633" i="3"/>
  <c r="AX633" i="3"/>
  <c r="AZ633" i="3"/>
  <c r="BB633" i="3"/>
  <c r="BD633" i="3"/>
  <c r="BF633" i="3"/>
  <c r="BH633" i="3"/>
  <c r="M633" i="3"/>
  <c r="O633" i="3"/>
  <c r="Q633" i="3"/>
  <c r="S633" i="3"/>
  <c r="U633" i="3"/>
  <c r="W633" i="3"/>
  <c r="Y633" i="3"/>
  <c r="AA633" i="3"/>
  <c r="AC633" i="3"/>
  <c r="AE633" i="3"/>
  <c r="AG633" i="3"/>
  <c r="AI633" i="3"/>
  <c r="AK633" i="3"/>
  <c r="AM633" i="3"/>
  <c r="AO633" i="3"/>
  <c r="AQ633" i="3"/>
  <c r="AS633" i="3"/>
  <c r="AU633" i="3"/>
  <c r="AW633" i="3"/>
  <c r="AY633" i="3"/>
  <c r="BA633" i="3"/>
  <c r="BC633" i="3"/>
  <c r="BE633" i="3"/>
  <c r="BG633" i="3"/>
  <c r="BI633" i="3"/>
  <c r="BK556" i="3"/>
  <c r="BM507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N510" i="3"/>
  <c r="P510" i="3"/>
  <c r="R510" i="3"/>
  <c r="T510" i="3"/>
  <c r="V510" i="3"/>
  <c r="X510" i="3"/>
  <c r="Z510" i="3"/>
  <c r="AB510" i="3"/>
  <c r="AD510" i="3"/>
  <c r="O510" i="3"/>
  <c r="S510" i="3"/>
  <c r="W510" i="3"/>
  <c r="AA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M510" i="3"/>
  <c r="Q510" i="3"/>
  <c r="U510" i="3"/>
  <c r="Y510" i="3"/>
  <c r="AC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BM516" i="3"/>
  <c r="BL516" i="3"/>
  <c r="BI517" i="3"/>
  <c r="BE517" i="3"/>
  <c r="BA517" i="3"/>
  <c r="AW517" i="3"/>
  <c r="AS517" i="3"/>
  <c r="AO517" i="3"/>
  <c r="AK517" i="3"/>
  <c r="AG517" i="3"/>
  <c r="AC517" i="3"/>
  <c r="Y517" i="3"/>
  <c r="U517" i="3"/>
  <c r="Q517" i="3"/>
  <c r="M517" i="3"/>
  <c r="BF517" i="3"/>
  <c r="BB517" i="3"/>
  <c r="AX517" i="3"/>
  <c r="AT517" i="3"/>
  <c r="AP517" i="3"/>
  <c r="AL517" i="3"/>
  <c r="AH517" i="3"/>
  <c r="AD517" i="3"/>
  <c r="Z517" i="3"/>
  <c r="V517" i="3"/>
  <c r="R517" i="3"/>
  <c r="BL517" i="3" s="1"/>
  <c r="N519" i="3"/>
  <c r="P519" i="3"/>
  <c r="R519" i="3"/>
  <c r="T519" i="3"/>
  <c r="V519" i="3"/>
  <c r="X519" i="3"/>
  <c r="M519" i="3"/>
  <c r="O519" i="3"/>
  <c r="Q519" i="3"/>
  <c r="S519" i="3"/>
  <c r="U519" i="3"/>
  <c r="W519" i="3"/>
  <c r="Y519" i="3"/>
  <c r="AA519" i="3"/>
  <c r="AC519" i="3"/>
  <c r="AE519" i="3"/>
  <c r="AG519" i="3"/>
  <c r="Z519" i="3"/>
  <c r="AD519" i="3"/>
  <c r="AH519" i="3"/>
  <c r="AJ519" i="3"/>
  <c r="AL519" i="3"/>
  <c r="AN519" i="3"/>
  <c r="AP519" i="3"/>
  <c r="AR519" i="3"/>
  <c r="AT519" i="3"/>
  <c r="AV519" i="3"/>
  <c r="AX519" i="3"/>
  <c r="AZ519" i="3"/>
  <c r="BB519" i="3"/>
  <c r="BD519" i="3"/>
  <c r="BF519" i="3"/>
  <c r="BH519" i="3"/>
  <c r="AB519" i="3"/>
  <c r="AF519" i="3"/>
  <c r="AI519" i="3"/>
  <c r="AK519" i="3"/>
  <c r="AM519" i="3"/>
  <c r="AO519" i="3"/>
  <c r="AQ519" i="3"/>
  <c r="AS519" i="3"/>
  <c r="AU519" i="3"/>
  <c r="AW519" i="3"/>
  <c r="AY519" i="3"/>
  <c r="BA519" i="3"/>
  <c r="BC519" i="3"/>
  <c r="BE519" i="3"/>
  <c r="BG519" i="3"/>
  <c r="BI519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M524" i="3"/>
  <c r="BF524" i="3"/>
  <c r="BB524" i="3"/>
  <c r="AX524" i="3"/>
  <c r="AT524" i="3"/>
  <c r="AP524" i="3"/>
  <c r="AL524" i="3"/>
  <c r="AH524" i="3"/>
  <c r="AD524" i="3"/>
  <c r="Z524" i="3"/>
  <c r="V524" i="3"/>
  <c r="R524" i="3"/>
  <c r="BM525" i="3"/>
  <c r="N526" i="3"/>
  <c r="P526" i="3"/>
  <c r="R526" i="3"/>
  <c r="M526" i="3"/>
  <c r="O526" i="3"/>
  <c r="Q526" i="3"/>
  <c r="S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BL532" i="3"/>
  <c r="N533" i="3"/>
  <c r="P533" i="3"/>
  <c r="R533" i="3"/>
  <c r="T533" i="3"/>
  <c r="V533" i="3"/>
  <c r="X533" i="3"/>
  <c r="Z533" i="3"/>
  <c r="AB533" i="3"/>
  <c r="AD533" i="3"/>
  <c r="AF533" i="3"/>
  <c r="AH533" i="3"/>
  <c r="AJ533" i="3"/>
  <c r="AL533" i="3"/>
  <c r="AN533" i="3"/>
  <c r="AP533" i="3"/>
  <c r="AR533" i="3"/>
  <c r="AT533" i="3"/>
  <c r="AV533" i="3"/>
  <c r="AX533" i="3"/>
  <c r="AZ533" i="3"/>
  <c r="BB533" i="3"/>
  <c r="BD533" i="3"/>
  <c r="BF533" i="3"/>
  <c r="BH533" i="3"/>
  <c r="M533" i="3"/>
  <c r="O533" i="3"/>
  <c r="Q533" i="3"/>
  <c r="S533" i="3"/>
  <c r="U533" i="3"/>
  <c r="W533" i="3"/>
  <c r="Y533" i="3"/>
  <c r="AA533" i="3"/>
  <c r="AC533" i="3"/>
  <c r="AE533" i="3"/>
  <c r="AG533" i="3"/>
  <c r="AI533" i="3"/>
  <c r="AK533" i="3"/>
  <c r="AM533" i="3"/>
  <c r="AO533" i="3"/>
  <c r="AQ533" i="3"/>
  <c r="AS533" i="3"/>
  <c r="AU533" i="3"/>
  <c r="AW533" i="3"/>
  <c r="AY533" i="3"/>
  <c r="BA533" i="3"/>
  <c r="BC533" i="3"/>
  <c r="BE533" i="3"/>
  <c r="BG533" i="3"/>
  <c r="BI533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9" i="3"/>
  <c r="P549" i="3"/>
  <c r="R549" i="3"/>
  <c r="T549" i="3"/>
  <c r="V549" i="3"/>
  <c r="X549" i="3"/>
  <c r="Z549" i="3"/>
  <c r="AB549" i="3"/>
  <c r="AD549" i="3"/>
  <c r="AF549" i="3"/>
  <c r="AH549" i="3"/>
  <c r="AJ549" i="3"/>
  <c r="AL549" i="3"/>
  <c r="AN549" i="3"/>
  <c r="AP549" i="3"/>
  <c r="AR549" i="3"/>
  <c r="AT549" i="3"/>
  <c r="AV549" i="3"/>
  <c r="AX549" i="3"/>
  <c r="AZ549" i="3"/>
  <c r="BB549" i="3"/>
  <c r="BD549" i="3"/>
  <c r="BF549" i="3"/>
  <c r="BH549" i="3"/>
  <c r="M549" i="3"/>
  <c r="O549" i="3"/>
  <c r="Q549" i="3"/>
  <c r="S549" i="3"/>
  <c r="U549" i="3"/>
  <c r="W549" i="3"/>
  <c r="Y549" i="3"/>
  <c r="AA549" i="3"/>
  <c r="AC549" i="3"/>
  <c r="AE549" i="3"/>
  <c r="AG549" i="3"/>
  <c r="AI549" i="3"/>
  <c r="AK549" i="3"/>
  <c r="AM549" i="3"/>
  <c r="AO549" i="3"/>
  <c r="AQ549" i="3"/>
  <c r="AS549" i="3"/>
  <c r="AU549" i="3"/>
  <c r="AW549" i="3"/>
  <c r="AY549" i="3"/>
  <c r="BA549" i="3"/>
  <c r="BC549" i="3"/>
  <c r="BE549" i="3"/>
  <c r="BG549" i="3"/>
  <c r="BI549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BL628" i="3"/>
  <c r="BL636" i="3"/>
  <c r="BN638" i="3"/>
  <c r="BH512" i="3"/>
  <c r="AZ512" i="3"/>
  <c r="AR512" i="3"/>
  <c r="AJ512" i="3"/>
  <c r="AB512" i="3"/>
  <c r="T512" i="3"/>
  <c r="BB512" i="3"/>
  <c r="AT512" i="3"/>
  <c r="AL512" i="3"/>
  <c r="AD512" i="3"/>
  <c r="V512" i="3"/>
  <c r="P512" i="3"/>
  <c r="BI512" i="3"/>
  <c r="BE512" i="3"/>
  <c r="BA512" i="3"/>
  <c r="AW512" i="3"/>
  <c r="AS512" i="3"/>
  <c r="AO512" i="3"/>
  <c r="AK512" i="3"/>
  <c r="AG512" i="3"/>
  <c r="AC512" i="3"/>
  <c r="Y512" i="3"/>
  <c r="U512" i="3"/>
  <c r="BL512" i="3" s="1"/>
  <c r="Q512" i="3"/>
  <c r="BG513" i="3"/>
  <c r="BC513" i="3"/>
  <c r="AY513" i="3"/>
  <c r="AU513" i="3"/>
  <c r="AQ513" i="3"/>
  <c r="AM513" i="3"/>
  <c r="AI513" i="3"/>
  <c r="AE513" i="3"/>
  <c r="AA513" i="3"/>
  <c r="W513" i="3"/>
  <c r="R513" i="3"/>
  <c r="BH513" i="3"/>
  <c r="BD513" i="3"/>
  <c r="AZ513" i="3"/>
  <c r="AV513" i="3"/>
  <c r="AR513" i="3"/>
  <c r="AN513" i="3"/>
  <c r="AJ513" i="3"/>
  <c r="AF513" i="3"/>
  <c r="AB513" i="3"/>
  <c r="X513" i="3"/>
  <c r="T513" i="3"/>
  <c r="S513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G520" i="3"/>
  <c r="BC520" i="3"/>
  <c r="AY520" i="3"/>
  <c r="AU520" i="3"/>
  <c r="AQ520" i="3"/>
  <c r="AM520" i="3"/>
  <c r="AI520" i="3"/>
  <c r="AE520" i="3"/>
  <c r="AA520" i="3"/>
  <c r="W520" i="3"/>
  <c r="S520" i="3"/>
  <c r="O520" i="3"/>
  <c r="BH520" i="3"/>
  <c r="BD520" i="3"/>
  <c r="AZ520" i="3"/>
  <c r="AV520" i="3"/>
  <c r="AR520" i="3"/>
  <c r="AN520" i="3"/>
  <c r="AJ520" i="3"/>
  <c r="AF520" i="3"/>
  <c r="AB520" i="3"/>
  <c r="X520" i="3"/>
  <c r="T520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BL521" i="3" s="1"/>
  <c r="N523" i="3"/>
  <c r="P523" i="3"/>
  <c r="R523" i="3"/>
  <c r="T523" i="3"/>
  <c r="V523" i="3"/>
  <c r="X523" i="3"/>
  <c r="Z523" i="3"/>
  <c r="AB523" i="3"/>
  <c r="AD523" i="3"/>
  <c r="AF523" i="3"/>
  <c r="AH523" i="3"/>
  <c r="AJ523" i="3"/>
  <c r="AL523" i="3"/>
  <c r="AN523" i="3"/>
  <c r="AP523" i="3"/>
  <c r="AR523" i="3"/>
  <c r="AT523" i="3"/>
  <c r="AV523" i="3"/>
  <c r="AX523" i="3"/>
  <c r="AZ523" i="3"/>
  <c r="BB523" i="3"/>
  <c r="BD523" i="3"/>
  <c r="BF523" i="3"/>
  <c r="BH523" i="3"/>
  <c r="M523" i="3"/>
  <c r="O523" i="3"/>
  <c r="Q523" i="3"/>
  <c r="S523" i="3"/>
  <c r="U523" i="3"/>
  <c r="W523" i="3"/>
  <c r="Y523" i="3"/>
  <c r="AA523" i="3"/>
  <c r="AC523" i="3"/>
  <c r="AE523" i="3"/>
  <c r="AG523" i="3"/>
  <c r="AI523" i="3"/>
  <c r="AK523" i="3"/>
  <c r="AM523" i="3"/>
  <c r="AO523" i="3"/>
  <c r="AQ523" i="3"/>
  <c r="AS523" i="3"/>
  <c r="AU523" i="3"/>
  <c r="AW523" i="3"/>
  <c r="AY523" i="3"/>
  <c r="BA523" i="3"/>
  <c r="BC523" i="3"/>
  <c r="BE523" i="3"/>
  <c r="BG523" i="3"/>
  <c r="BI523" i="3"/>
  <c r="BI528" i="3"/>
  <c r="BE528" i="3"/>
  <c r="BA528" i="3"/>
  <c r="AW528" i="3"/>
  <c r="AS528" i="3"/>
  <c r="AO528" i="3"/>
  <c r="AK528" i="3"/>
  <c r="AG528" i="3"/>
  <c r="AC528" i="3"/>
  <c r="Y528" i="3"/>
  <c r="U528" i="3"/>
  <c r="Q528" i="3"/>
  <c r="M528" i="3"/>
  <c r="BF528" i="3"/>
  <c r="BB528" i="3"/>
  <c r="AX528" i="3"/>
  <c r="AT528" i="3"/>
  <c r="AP528" i="3"/>
  <c r="AL528" i="3"/>
  <c r="AH528" i="3"/>
  <c r="AD528" i="3"/>
  <c r="Z528" i="3"/>
  <c r="V528" i="3"/>
  <c r="R528" i="3"/>
  <c r="BG529" i="3"/>
  <c r="BC529" i="3"/>
  <c r="AY529" i="3"/>
  <c r="AU529" i="3"/>
  <c r="AQ529" i="3"/>
  <c r="AM529" i="3"/>
  <c r="AI529" i="3"/>
  <c r="AE529" i="3"/>
  <c r="AA529" i="3"/>
  <c r="W529" i="3"/>
  <c r="S529" i="3"/>
  <c r="O529" i="3"/>
  <c r="BH529" i="3"/>
  <c r="BD529" i="3"/>
  <c r="AZ529" i="3"/>
  <c r="AV529" i="3"/>
  <c r="AR529" i="3"/>
  <c r="AN529" i="3"/>
  <c r="AJ529" i="3"/>
  <c r="AF529" i="3"/>
  <c r="AB529" i="3"/>
  <c r="X529" i="3"/>
  <c r="T529" i="3"/>
  <c r="BI530" i="3"/>
  <c r="BE530" i="3"/>
  <c r="BA530" i="3"/>
  <c r="AW530" i="3"/>
  <c r="AS530" i="3"/>
  <c r="AO530" i="3"/>
  <c r="AK530" i="3"/>
  <c r="AG530" i="3"/>
  <c r="AC530" i="3"/>
  <c r="Y530" i="3"/>
  <c r="U530" i="3"/>
  <c r="Q530" i="3"/>
  <c r="M530" i="3"/>
  <c r="BF530" i="3"/>
  <c r="BB530" i="3"/>
  <c r="AX530" i="3"/>
  <c r="AT530" i="3"/>
  <c r="AP530" i="3"/>
  <c r="AL530" i="3"/>
  <c r="AH530" i="3"/>
  <c r="AD530" i="3"/>
  <c r="Z530" i="3"/>
  <c r="V530" i="3"/>
  <c r="R530" i="3"/>
  <c r="BL530" i="3" s="1"/>
  <c r="BG536" i="3"/>
  <c r="BC536" i="3"/>
  <c r="AY536" i="3"/>
  <c r="AU536" i="3"/>
  <c r="AQ536" i="3"/>
  <c r="AM536" i="3"/>
  <c r="AI536" i="3"/>
  <c r="AE536" i="3"/>
  <c r="AA536" i="3"/>
  <c r="W536" i="3"/>
  <c r="S536" i="3"/>
  <c r="O536" i="3"/>
  <c r="BH536" i="3"/>
  <c r="BD536" i="3"/>
  <c r="AZ536" i="3"/>
  <c r="AV536" i="3"/>
  <c r="AR536" i="3"/>
  <c r="AN536" i="3"/>
  <c r="AJ536" i="3"/>
  <c r="AF536" i="3"/>
  <c r="AB536" i="3"/>
  <c r="X536" i="3"/>
  <c r="T536" i="3"/>
  <c r="BI537" i="3"/>
  <c r="BE537" i="3"/>
  <c r="BA537" i="3"/>
  <c r="AW537" i="3"/>
  <c r="AS537" i="3"/>
  <c r="AO537" i="3"/>
  <c r="AK537" i="3"/>
  <c r="AG537" i="3"/>
  <c r="AC537" i="3"/>
  <c r="Y537" i="3"/>
  <c r="U537" i="3"/>
  <c r="Q537" i="3"/>
  <c r="M537" i="3"/>
  <c r="BF537" i="3"/>
  <c r="BB537" i="3"/>
  <c r="AX537" i="3"/>
  <c r="AT537" i="3"/>
  <c r="AP537" i="3"/>
  <c r="AL537" i="3"/>
  <c r="AH537" i="3"/>
  <c r="AD537" i="3"/>
  <c r="Z537" i="3"/>
  <c r="V537" i="3"/>
  <c r="R537" i="3"/>
  <c r="BG538" i="3"/>
  <c r="BC538" i="3"/>
  <c r="AY538" i="3"/>
  <c r="AU538" i="3"/>
  <c r="AQ538" i="3"/>
  <c r="AM538" i="3"/>
  <c r="AI538" i="3"/>
  <c r="AE538" i="3"/>
  <c r="AA538" i="3"/>
  <c r="W538" i="3"/>
  <c r="S538" i="3"/>
  <c r="O538" i="3"/>
  <c r="BH538" i="3"/>
  <c r="BD538" i="3"/>
  <c r="AZ538" i="3"/>
  <c r="AV538" i="3"/>
  <c r="AR538" i="3"/>
  <c r="AN538" i="3"/>
  <c r="AJ538" i="3"/>
  <c r="AF538" i="3"/>
  <c r="AB538" i="3"/>
  <c r="X538" i="3"/>
  <c r="T538" i="3"/>
  <c r="BL539" i="3"/>
  <c r="BI544" i="3"/>
  <c r="BE544" i="3"/>
  <c r="BA544" i="3"/>
  <c r="AW544" i="3"/>
  <c r="AS544" i="3"/>
  <c r="AO544" i="3"/>
  <c r="AK544" i="3"/>
  <c r="AG544" i="3"/>
  <c r="AC544" i="3"/>
  <c r="Y544" i="3"/>
  <c r="U544" i="3"/>
  <c r="Q544" i="3"/>
  <c r="M544" i="3"/>
  <c r="BF544" i="3"/>
  <c r="BB544" i="3"/>
  <c r="AX544" i="3"/>
  <c r="AT544" i="3"/>
  <c r="AP544" i="3"/>
  <c r="AL544" i="3"/>
  <c r="AH544" i="3"/>
  <c r="AD544" i="3"/>
  <c r="Z544" i="3"/>
  <c r="V544" i="3"/>
  <c r="R544" i="3"/>
  <c r="BG545" i="3"/>
  <c r="BC545" i="3"/>
  <c r="AY545" i="3"/>
  <c r="AU545" i="3"/>
  <c r="AQ545" i="3"/>
  <c r="AM545" i="3"/>
  <c r="AI545" i="3"/>
  <c r="AE545" i="3"/>
  <c r="AA545" i="3"/>
  <c r="W545" i="3"/>
  <c r="S545" i="3"/>
  <c r="O545" i="3"/>
  <c r="BH545" i="3"/>
  <c r="BD545" i="3"/>
  <c r="AZ545" i="3"/>
  <c r="AV545" i="3"/>
  <c r="AR545" i="3"/>
  <c r="AN545" i="3"/>
  <c r="AJ545" i="3"/>
  <c r="AF545" i="3"/>
  <c r="AB545" i="3"/>
  <c r="X545" i="3"/>
  <c r="T545" i="3"/>
  <c r="BI546" i="3"/>
  <c r="BE546" i="3"/>
  <c r="BA546" i="3"/>
  <c r="AW546" i="3"/>
  <c r="AS546" i="3"/>
  <c r="AO546" i="3"/>
  <c r="AK546" i="3"/>
  <c r="AG546" i="3"/>
  <c r="AC546" i="3"/>
  <c r="Y546" i="3"/>
  <c r="U546" i="3"/>
  <c r="Q546" i="3"/>
  <c r="M546" i="3"/>
  <c r="BF546" i="3"/>
  <c r="BB546" i="3"/>
  <c r="AX546" i="3"/>
  <c r="AT546" i="3"/>
  <c r="AP546" i="3"/>
  <c r="AL546" i="3"/>
  <c r="AH546" i="3"/>
  <c r="AD546" i="3"/>
  <c r="Z546" i="3"/>
  <c r="V546" i="3"/>
  <c r="R546" i="3"/>
  <c r="BM547" i="3"/>
  <c r="BL547" i="3"/>
  <c r="BB552" i="3"/>
  <c r="AT552" i="3"/>
  <c r="AL552" i="3"/>
  <c r="AD552" i="3"/>
  <c r="BD552" i="3"/>
  <c r="AV552" i="3"/>
  <c r="AN552" i="3"/>
  <c r="AF552" i="3"/>
  <c r="BI552" i="3"/>
  <c r="BE552" i="3"/>
  <c r="BA552" i="3"/>
  <c r="AW552" i="3"/>
  <c r="AS552" i="3"/>
  <c r="AO552" i="3"/>
  <c r="AK552" i="3"/>
  <c r="AG552" i="3"/>
  <c r="AC552" i="3"/>
  <c r="Y552" i="3"/>
  <c r="U552" i="3"/>
  <c r="Q552" i="3"/>
  <c r="M552" i="3"/>
  <c r="X552" i="3"/>
  <c r="T552" i="3"/>
  <c r="BI553" i="3"/>
  <c r="BE553" i="3"/>
  <c r="BA553" i="3"/>
  <c r="AW553" i="3"/>
  <c r="AS553" i="3"/>
  <c r="AO553" i="3"/>
  <c r="AK553" i="3"/>
  <c r="AF553" i="3"/>
  <c r="X553" i="3"/>
  <c r="P553" i="3"/>
  <c r="BF553" i="3"/>
  <c r="BB553" i="3"/>
  <c r="AX553" i="3"/>
  <c r="AT553" i="3"/>
  <c r="AP553" i="3"/>
  <c r="AL553" i="3"/>
  <c r="AH553" i="3"/>
  <c r="Z553" i="3"/>
  <c r="R553" i="3"/>
  <c r="AG553" i="3"/>
  <c r="AC553" i="3"/>
  <c r="Y553" i="3"/>
  <c r="U553" i="3"/>
  <c r="Q553" i="3"/>
  <c r="BG554" i="3"/>
  <c r="BC554" i="3"/>
  <c r="AY554" i="3"/>
  <c r="AU554" i="3"/>
  <c r="AQ554" i="3"/>
  <c r="AM554" i="3"/>
  <c r="AI554" i="3"/>
  <c r="AE554" i="3"/>
  <c r="AA554" i="3"/>
  <c r="W554" i="3"/>
  <c r="S554" i="3"/>
  <c r="O554" i="3"/>
  <c r="BH554" i="3"/>
  <c r="BD554" i="3"/>
  <c r="AZ554" i="3"/>
  <c r="AV554" i="3"/>
  <c r="AR554" i="3"/>
  <c r="AN554" i="3"/>
  <c r="AJ554" i="3"/>
  <c r="AF554" i="3"/>
  <c r="AB554" i="3"/>
  <c r="X554" i="3"/>
  <c r="T554" i="3"/>
  <c r="BM555" i="3"/>
  <c r="BH560" i="3"/>
  <c r="BD560" i="3"/>
  <c r="AZ560" i="3"/>
  <c r="AV560" i="3"/>
  <c r="AR560" i="3"/>
  <c r="AN560" i="3"/>
  <c r="AJ560" i="3"/>
  <c r="AF560" i="3"/>
  <c r="AB560" i="3"/>
  <c r="X560" i="3"/>
  <c r="T560" i="3"/>
  <c r="P560" i="3"/>
  <c r="BI560" i="3"/>
  <c r="BE560" i="3"/>
  <c r="BA560" i="3"/>
  <c r="AW560" i="3"/>
  <c r="AS560" i="3"/>
  <c r="AO560" i="3"/>
  <c r="AK560" i="3"/>
  <c r="AG560" i="3"/>
  <c r="AC560" i="3"/>
  <c r="Y560" i="3"/>
  <c r="U560" i="3"/>
  <c r="Q560" i="3"/>
  <c r="BG561" i="3"/>
  <c r="BC561" i="3"/>
  <c r="AY561" i="3"/>
  <c r="AU561" i="3"/>
  <c r="AQ561" i="3"/>
  <c r="AM561" i="3"/>
  <c r="AI561" i="3"/>
  <c r="AE561" i="3"/>
  <c r="AA561" i="3"/>
  <c r="W561" i="3"/>
  <c r="S561" i="3"/>
  <c r="O561" i="3"/>
  <c r="BH561" i="3"/>
  <c r="BD561" i="3"/>
  <c r="AZ561" i="3"/>
  <c r="AV561" i="3"/>
  <c r="AR561" i="3"/>
  <c r="AN561" i="3"/>
  <c r="AJ561" i="3"/>
  <c r="AF561" i="3"/>
  <c r="AB561" i="3"/>
  <c r="X561" i="3"/>
  <c r="T561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M585" i="3"/>
  <c r="O585" i="3"/>
  <c r="Q585" i="3"/>
  <c r="S585" i="3"/>
  <c r="U585" i="3"/>
  <c r="W585" i="3"/>
  <c r="Y585" i="3"/>
  <c r="AA585" i="3"/>
  <c r="AC585" i="3"/>
  <c r="AE585" i="3"/>
  <c r="AG585" i="3"/>
  <c r="AI585" i="3"/>
  <c r="AK585" i="3"/>
  <c r="AM585" i="3"/>
  <c r="AO585" i="3"/>
  <c r="AQ585" i="3"/>
  <c r="AS585" i="3"/>
  <c r="AU585" i="3"/>
  <c r="AW585" i="3"/>
  <c r="AY585" i="3"/>
  <c r="BA585" i="3"/>
  <c r="BC585" i="3"/>
  <c r="BE585" i="3"/>
  <c r="BG585" i="3"/>
  <c r="BI585" i="3"/>
  <c r="N585" i="3"/>
  <c r="P585" i="3"/>
  <c r="R585" i="3"/>
  <c r="T585" i="3"/>
  <c r="V585" i="3"/>
  <c r="X585" i="3"/>
  <c r="Z585" i="3"/>
  <c r="AB585" i="3"/>
  <c r="AD585" i="3"/>
  <c r="AF585" i="3"/>
  <c r="AH585" i="3"/>
  <c r="AJ585" i="3"/>
  <c r="AL585" i="3"/>
  <c r="AN585" i="3"/>
  <c r="AP585" i="3"/>
  <c r="AR585" i="3"/>
  <c r="AT585" i="3"/>
  <c r="AV585" i="3"/>
  <c r="AX585" i="3"/>
  <c r="AZ585" i="3"/>
  <c r="BB585" i="3"/>
  <c r="BD585" i="3"/>
  <c r="BF585" i="3"/>
  <c r="BH585" i="3"/>
  <c r="M593" i="3"/>
  <c r="O593" i="3"/>
  <c r="Q593" i="3"/>
  <c r="S593" i="3"/>
  <c r="U593" i="3"/>
  <c r="W593" i="3"/>
  <c r="Y593" i="3"/>
  <c r="AA593" i="3"/>
  <c r="AC593" i="3"/>
  <c r="AE593" i="3"/>
  <c r="AG593" i="3"/>
  <c r="AI593" i="3"/>
  <c r="AK593" i="3"/>
  <c r="AM593" i="3"/>
  <c r="AO593" i="3"/>
  <c r="AQ593" i="3"/>
  <c r="AS593" i="3"/>
  <c r="AU593" i="3"/>
  <c r="AW593" i="3"/>
  <c r="AY593" i="3"/>
  <c r="BA593" i="3"/>
  <c r="BC593" i="3"/>
  <c r="BE593" i="3"/>
  <c r="BG593" i="3"/>
  <c r="BI593" i="3"/>
  <c r="N593" i="3"/>
  <c r="P593" i="3"/>
  <c r="R593" i="3"/>
  <c r="T593" i="3"/>
  <c r="V593" i="3"/>
  <c r="X593" i="3"/>
  <c r="Z593" i="3"/>
  <c r="AB593" i="3"/>
  <c r="AD593" i="3"/>
  <c r="AF593" i="3"/>
  <c r="AH593" i="3"/>
  <c r="AJ593" i="3"/>
  <c r="AL593" i="3"/>
  <c r="AN593" i="3"/>
  <c r="AP593" i="3"/>
  <c r="AR593" i="3"/>
  <c r="AT593" i="3"/>
  <c r="AV593" i="3"/>
  <c r="AX593" i="3"/>
  <c r="AZ593" i="3"/>
  <c r="BB593" i="3"/>
  <c r="BD593" i="3"/>
  <c r="BF593" i="3"/>
  <c r="BH593" i="3"/>
  <c r="N594" i="3"/>
  <c r="P594" i="3"/>
  <c r="R594" i="3"/>
  <c r="T594" i="3"/>
  <c r="V594" i="3"/>
  <c r="X594" i="3"/>
  <c r="Z594" i="3"/>
  <c r="AB594" i="3"/>
  <c r="AD594" i="3"/>
  <c r="AF594" i="3"/>
  <c r="AH594" i="3"/>
  <c r="AJ594" i="3"/>
  <c r="AL594" i="3"/>
  <c r="AN594" i="3"/>
  <c r="AP594" i="3"/>
  <c r="AR594" i="3"/>
  <c r="AT594" i="3"/>
  <c r="AV594" i="3"/>
  <c r="AX594" i="3"/>
  <c r="AZ594" i="3"/>
  <c r="BB594" i="3"/>
  <c r="BD594" i="3"/>
  <c r="BF594" i="3"/>
  <c r="BH594" i="3"/>
  <c r="M594" i="3"/>
  <c r="O594" i="3"/>
  <c r="Q594" i="3"/>
  <c r="S594" i="3"/>
  <c r="U594" i="3"/>
  <c r="W594" i="3"/>
  <c r="Y594" i="3"/>
  <c r="AA594" i="3"/>
  <c r="AC594" i="3"/>
  <c r="AE594" i="3"/>
  <c r="AG594" i="3"/>
  <c r="AI594" i="3"/>
  <c r="AK594" i="3"/>
  <c r="AM594" i="3"/>
  <c r="AO594" i="3"/>
  <c r="AQ594" i="3"/>
  <c r="AS594" i="3"/>
  <c r="AU594" i="3"/>
  <c r="AW594" i="3"/>
  <c r="AY594" i="3"/>
  <c r="BA594" i="3"/>
  <c r="BC594" i="3"/>
  <c r="BE594" i="3"/>
  <c r="BG594" i="3"/>
  <c r="BI594" i="3"/>
  <c r="N595" i="3"/>
  <c r="P595" i="3"/>
  <c r="R595" i="3"/>
  <c r="T595" i="3"/>
  <c r="V595" i="3"/>
  <c r="X595" i="3"/>
  <c r="Z595" i="3"/>
  <c r="AB595" i="3"/>
  <c r="AD595" i="3"/>
  <c r="AF595" i="3"/>
  <c r="AH595" i="3"/>
  <c r="AJ595" i="3"/>
  <c r="AL595" i="3"/>
  <c r="AN595" i="3"/>
  <c r="AP595" i="3"/>
  <c r="AR595" i="3"/>
  <c r="AT595" i="3"/>
  <c r="AV595" i="3"/>
  <c r="AX595" i="3"/>
  <c r="AZ595" i="3"/>
  <c r="BB595" i="3"/>
  <c r="BD595" i="3"/>
  <c r="BF595" i="3"/>
  <c r="BH595" i="3"/>
  <c r="M595" i="3"/>
  <c r="O595" i="3"/>
  <c r="Q595" i="3"/>
  <c r="S595" i="3"/>
  <c r="U595" i="3"/>
  <c r="W595" i="3"/>
  <c r="Y595" i="3"/>
  <c r="AA595" i="3"/>
  <c r="AC595" i="3"/>
  <c r="AE595" i="3"/>
  <c r="AG595" i="3"/>
  <c r="AI595" i="3"/>
  <c r="AK595" i="3"/>
  <c r="AM595" i="3"/>
  <c r="AO595" i="3"/>
  <c r="AQ595" i="3"/>
  <c r="AS595" i="3"/>
  <c r="AU595" i="3"/>
  <c r="AW595" i="3"/>
  <c r="AY595" i="3"/>
  <c r="BA595" i="3"/>
  <c r="BC595" i="3"/>
  <c r="BE595" i="3"/>
  <c r="BG595" i="3"/>
  <c r="BI595" i="3"/>
  <c r="M596" i="3"/>
  <c r="O596" i="3"/>
  <c r="Q596" i="3"/>
  <c r="S596" i="3"/>
  <c r="U596" i="3"/>
  <c r="W596" i="3"/>
  <c r="Y596" i="3"/>
  <c r="AA596" i="3"/>
  <c r="AC596" i="3"/>
  <c r="AE596" i="3"/>
  <c r="AG596" i="3"/>
  <c r="AI596" i="3"/>
  <c r="AK596" i="3"/>
  <c r="AM596" i="3"/>
  <c r="AO596" i="3"/>
  <c r="AQ596" i="3"/>
  <c r="AS596" i="3"/>
  <c r="AU596" i="3"/>
  <c r="AW596" i="3"/>
  <c r="AY596" i="3"/>
  <c r="BA596" i="3"/>
  <c r="BC596" i="3"/>
  <c r="BE596" i="3"/>
  <c r="BG596" i="3"/>
  <c r="BI596" i="3"/>
  <c r="N596" i="3"/>
  <c r="P596" i="3"/>
  <c r="R596" i="3"/>
  <c r="T596" i="3"/>
  <c r="V596" i="3"/>
  <c r="X596" i="3"/>
  <c r="Z596" i="3"/>
  <c r="AB596" i="3"/>
  <c r="AD596" i="3"/>
  <c r="AF596" i="3"/>
  <c r="AH596" i="3"/>
  <c r="AJ596" i="3"/>
  <c r="AL596" i="3"/>
  <c r="AN596" i="3"/>
  <c r="AP596" i="3"/>
  <c r="AR596" i="3"/>
  <c r="AT596" i="3"/>
  <c r="AV596" i="3"/>
  <c r="AX596" i="3"/>
  <c r="AZ596" i="3"/>
  <c r="BB596" i="3"/>
  <c r="BD596" i="3"/>
  <c r="BF596" i="3"/>
  <c r="BH596" i="3"/>
  <c r="M597" i="3"/>
  <c r="O597" i="3"/>
  <c r="Q597" i="3"/>
  <c r="S597" i="3"/>
  <c r="U597" i="3"/>
  <c r="W597" i="3"/>
  <c r="Y597" i="3"/>
  <c r="AA597" i="3"/>
  <c r="AC597" i="3"/>
  <c r="AE597" i="3"/>
  <c r="AG597" i="3"/>
  <c r="AI597" i="3"/>
  <c r="AK597" i="3"/>
  <c r="AM597" i="3"/>
  <c r="AO597" i="3"/>
  <c r="AQ597" i="3"/>
  <c r="AS597" i="3"/>
  <c r="AU597" i="3"/>
  <c r="AW597" i="3"/>
  <c r="AY597" i="3"/>
  <c r="BA597" i="3"/>
  <c r="BC597" i="3"/>
  <c r="BE597" i="3"/>
  <c r="BG597" i="3"/>
  <c r="BI597" i="3"/>
  <c r="N597" i="3"/>
  <c r="P597" i="3"/>
  <c r="R597" i="3"/>
  <c r="T597" i="3"/>
  <c r="V597" i="3"/>
  <c r="X597" i="3"/>
  <c r="Z597" i="3"/>
  <c r="AB597" i="3"/>
  <c r="AD597" i="3"/>
  <c r="AF597" i="3"/>
  <c r="AH597" i="3"/>
  <c r="AJ597" i="3"/>
  <c r="AL597" i="3"/>
  <c r="AN597" i="3"/>
  <c r="AP597" i="3"/>
  <c r="AR597" i="3"/>
  <c r="AT597" i="3"/>
  <c r="AV597" i="3"/>
  <c r="AX597" i="3"/>
  <c r="AZ597" i="3"/>
  <c r="BB597" i="3"/>
  <c r="BD597" i="3"/>
  <c r="BF597" i="3"/>
  <c r="BH597" i="3"/>
  <c r="N598" i="3"/>
  <c r="P598" i="3"/>
  <c r="R598" i="3"/>
  <c r="T598" i="3"/>
  <c r="V598" i="3"/>
  <c r="X598" i="3"/>
  <c r="Z598" i="3"/>
  <c r="AB598" i="3"/>
  <c r="AD598" i="3"/>
  <c r="AF598" i="3"/>
  <c r="AH598" i="3"/>
  <c r="AJ598" i="3"/>
  <c r="AL598" i="3"/>
  <c r="AN598" i="3"/>
  <c r="AP598" i="3"/>
  <c r="AR598" i="3"/>
  <c r="AT598" i="3"/>
  <c r="AV598" i="3"/>
  <c r="AX598" i="3"/>
  <c r="AZ598" i="3"/>
  <c r="BB598" i="3"/>
  <c r="BD598" i="3"/>
  <c r="BF598" i="3"/>
  <c r="BH598" i="3"/>
  <c r="M598" i="3"/>
  <c r="O598" i="3"/>
  <c r="Q598" i="3"/>
  <c r="S598" i="3"/>
  <c r="U598" i="3"/>
  <c r="W598" i="3"/>
  <c r="Y598" i="3"/>
  <c r="AA598" i="3"/>
  <c r="AC598" i="3"/>
  <c r="AE598" i="3"/>
  <c r="AG598" i="3"/>
  <c r="AI598" i="3"/>
  <c r="AK598" i="3"/>
  <c r="AM598" i="3"/>
  <c r="AO598" i="3"/>
  <c r="AQ598" i="3"/>
  <c r="AS598" i="3"/>
  <c r="AU598" i="3"/>
  <c r="AW598" i="3"/>
  <c r="AY598" i="3"/>
  <c r="BA598" i="3"/>
  <c r="BC598" i="3"/>
  <c r="BE598" i="3"/>
  <c r="BG598" i="3"/>
  <c r="BI598" i="3"/>
  <c r="N599" i="3"/>
  <c r="P599" i="3"/>
  <c r="R599" i="3"/>
  <c r="T599" i="3"/>
  <c r="V599" i="3"/>
  <c r="X599" i="3"/>
  <c r="Z599" i="3"/>
  <c r="AB599" i="3"/>
  <c r="AD599" i="3"/>
  <c r="AF599" i="3"/>
  <c r="AH599" i="3"/>
  <c r="AJ599" i="3"/>
  <c r="AL599" i="3"/>
  <c r="AN599" i="3"/>
  <c r="AP599" i="3"/>
  <c r="AR599" i="3"/>
  <c r="AT599" i="3"/>
  <c r="AV599" i="3"/>
  <c r="AX599" i="3"/>
  <c r="AZ599" i="3"/>
  <c r="BB599" i="3"/>
  <c r="BD599" i="3"/>
  <c r="BF599" i="3"/>
  <c r="BH599" i="3"/>
  <c r="M599" i="3"/>
  <c r="O599" i="3"/>
  <c r="Q599" i="3"/>
  <c r="S599" i="3"/>
  <c r="U599" i="3"/>
  <c r="W599" i="3"/>
  <c r="Y599" i="3"/>
  <c r="AA599" i="3"/>
  <c r="AC599" i="3"/>
  <c r="AE599" i="3"/>
  <c r="AG599" i="3"/>
  <c r="AI599" i="3"/>
  <c r="AK599" i="3"/>
  <c r="AM599" i="3"/>
  <c r="AO599" i="3"/>
  <c r="AQ599" i="3"/>
  <c r="AS599" i="3"/>
  <c r="AU599" i="3"/>
  <c r="AW599" i="3"/>
  <c r="AY599" i="3"/>
  <c r="BA599" i="3"/>
  <c r="BC599" i="3"/>
  <c r="BE599" i="3"/>
  <c r="BG599" i="3"/>
  <c r="BI599" i="3"/>
  <c r="M600" i="3"/>
  <c r="O600" i="3"/>
  <c r="Q600" i="3"/>
  <c r="S600" i="3"/>
  <c r="U600" i="3"/>
  <c r="W600" i="3"/>
  <c r="Y600" i="3"/>
  <c r="AA600" i="3"/>
  <c r="AC600" i="3"/>
  <c r="AE600" i="3"/>
  <c r="AG600" i="3"/>
  <c r="AI600" i="3"/>
  <c r="AK600" i="3"/>
  <c r="AM600" i="3"/>
  <c r="AO600" i="3"/>
  <c r="AQ600" i="3"/>
  <c r="AS600" i="3"/>
  <c r="AU600" i="3"/>
  <c r="AW600" i="3"/>
  <c r="AY600" i="3"/>
  <c r="BA600" i="3"/>
  <c r="BC600" i="3"/>
  <c r="BE600" i="3"/>
  <c r="BG600" i="3"/>
  <c r="BI600" i="3"/>
  <c r="N600" i="3"/>
  <c r="P600" i="3"/>
  <c r="R600" i="3"/>
  <c r="T600" i="3"/>
  <c r="V600" i="3"/>
  <c r="X600" i="3"/>
  <c r="Z600" i="3"/>
  <c r="AB600" i="3"/>
  <c r="AD600" i="3"/>
  <c r="AF600" i="3"/>
  <c r="AH600" i="3"/>
  <c r="AJ600" i="3"/>
  <c r="AL600" i="3"/>
  <c r="AN600" i="3"/>
  <c r="AP600" i="3"/>
  <c r="AR600" i="3"/>
  <c r="AT600" i="3"/>
  <c r="AV600" i="3"/>
  <c r="AX600" i="3"/>
  <c r="AZ600" i="3"/>
  <c r="BB600" i="3"/>
  <c r="BD600" i="3"/>
  <c r="BF600" i="3"/>
  <c r="BH600" i="3"/>
  <c r="M601" i="3"/>
  <c r="O601" i="3"/>
  <c r="Q601" i="3"/>
  <c r="S601" i="3"/>
  <c r="U601" i="3"/>
  <c r="W601" i="3"/>
  <c r="Y601" i="3"/>
  <c r="AA601" i="3"/>
  <c r="AC601" i="3"/>
  <c r="AE601" i="3"/>
  <c r="AG601" i="3"/>
  <c r="AI601" i="3"/>
  <c r="AK601" i="3"/>
  <c r="AM601" i="3"/>
  <c r="AO601" i="3"/>
  <c r="AQ601" i="3"/>
  <c r="AS601" i="3"/>
  <c r="AU601" i="3"/>
  <c r="AW601" i="3"/>
  <c r="AY601" i="3"/>
  <c r="BA601" i="3"/>
  <c r="BC601" i="3"/>
  <c r="BE601" i="3"/>
  <c r="BG601" i="3"/>
  <c r="BI601" i="3"/>
  <c r="N601" i="3"/>
  <c r="P601" i="3"/>
  <c r="R601" i="3"/>
  <c r="T601" i="3"/>
  <c r="V601" i="3"/>
  <c r="X601" i="3"/>
  <c r="Z601" i="3"/>
  <c r="AB601" i="3"/>
  <c r="AD601" i="3"/>
  <c r="AF601" i="3"/>
  <c r="AH601" i="3"/>
  <c r="AJ601" i="3"/>
  <c r="AL601" i="3"/>
  <c r="AN601" i="3"/>
  <c r="AP601" i="3"/>
  <c r="AR601" i="3"/>
  <c r="AT601" i="3"/>
  <c r="AV601" i="3"/>
  <c r="AX601" i="3"/>
  <c r="AZ601" i="3"/>
  <c r="BB601" i="3"/>
  <c r="BD601" i="3"/>
  <c r="BF601" i="3"/>
  <c r="BH601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603" i="3"/>
  <c r="P603" i="3"/>
  <c r="R603" i="3"/>
  <c r="T603" i="3"/>
  <c r="V603" i="3"/>
  <c r="X603" i="3"/>
  <c r="Z603" i="3"/>
  <c r="AB603" i="3"/>
  <c r="AD603" i="3"/>
  <c r="AF603" i="3"/>
  <c r="AH603" i="3"/>
  <c r="AJ603" i="3"/>
  <c r="AL603" i="3"/>
  <c r="AN603" i="3"/>
  <c r="AP603" i="3"/>
  <c r="AR603" i="3"/>
  <c r="AT603" i="3"/>
  <c r="AV603" i="3"/>
  <c r="AX603" i="3"/>
  <c r="AZ603" i="3"/>
  <c r="BB603" i="3"/>
  <c r="BD603" i="3"/>
  <c r="BF603" i="3"/>
  <c r="BH603" i="3"/>
  <c r="M603" i="3"/>
  <c r="O603" i="3"/>
  <c r="Q603" i="3"/>
  <c r="S603" i="3"/>
  <c r="U603" i="3"/>
  <c r="W603" i="3"/>
  <c r="Y603" i="3"/>
  <c r="AA603" i="3"/>
  <c r="AC603" i="3"/>
  <c r="AE603" i="3"/>
  <c r="AG603" i="3"/>
  <c r="AI603" i="3"/>
  <c r="AK603" i="3"/>
  <c r="AM603" i="3"/>
  <c r="AO603" i="3"/>
  <c r="AQ603" i="3"/>
  <c r="AS603" i="3"/>
  <c r="AU603" i="3"/>
  <c r="AW603" i="3"/>
  <c r="AY603" i="3"/>
  <c r="BA603" i="3"/>
  <c r="BC603" i="3"/>
  <c r="BE603" i="3"/>
  <c r="BG603" i="3"/>
  <c r="BI603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M605" i="3"/>
  <c r="O605" i="3"/>
  <c r="Q605" i="3"/>
  <c r="S605" i="3"/>
  <c r="U605" i="3"/>
  <c r="W605" i="3"/>
  <c r="Y605" i="3"/>
  <c r="AA605" i="3"/>
  <c r="AC605" i="3"/>
  <c r="AE605" i="3"/>
  <c r="AG605" i="3"/>
  <c r="AI605" i="3"/>
  <c r="AK605" i="3"/>
  <c r="AM605" i="3"/>
  <c r="AO605" i="3"/>
  <c r="AQ605" i="3"/>
  <c r="AS605" i="3"/>
  <c r="AU605" i="3"/>
  <c r="AW605" i="3"/>
  <c r="AY605" i="3"/>
  <c r="BA605" i="3"/>
  <c r="BC605" i="3"/>
  <c r="BE605" i="3"/>
  <c r="BG605" i="3"/>
  <c r="BI605" i="3"/>
  <c r="N605" i="3"/>
  <c r="P605" i="3"/>
  <c r="R605" i="3"/>
  <c r="T605" i="3"/>
  <c r="V605" i="3"/>
  <c r="X605" i="3"/>
  <c r="Z605" i="3"/>
  <c r="AB605" i="3"/>
  <c r="AD605" i="3"/>
  <c r="AF605" i="3"/>
  <c r="AH605" i="3"/>
  <c r="AJ605" i="3"/>
  <c r="AL605" i="3"/>
  <c r="AN605" i="3"/>
  <c r="AP605" i="3"/>
  <c r="AR605" i="3"/>
  <c r="AT605" i="3"/>
  <c r="AV605" i="3"/>
  <c r="AX605" i="3"/>
  <c r="AZ605" i="3"/>
  <c r="BB605" i="3"/>
  <c r="BD605" i="3"/>
  <c r="BF605" i="3"/>
  <c r="BH605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N607" i="3"/>
  <c r="M607" i="3"/>
  <c r="O607" i="3"/>
  <c r="Q607" i="3"/>
  <c r="S607" i="3"/>
  <c r="P607" i="3"/>
  <c r="T607" i="3"/>
  <c r="V607" i="3"/>
  <c r="X607" i="3"/>
  <c r="Z607" i="3"/>
  <c r="AB607" i="3"/>
  <c r="AD607" i="3"/>
  <c r="AF607" i="3"/>
  <c r="AH607" i="3"/>
  <c r="AJ607" i="3"/>
  <c r="AL607" i="3"/>
  <c r="AN607" i="3"/>
  <c r="AP607" i="3"/>
  <c r="AR607" i="3"/>
  <c r="AT607" i="3"/>
  <c r="AV607" i="3"/>
  <c r="AX607" i="3"/>
  <c r="AZ607" i="3"/>
  <c r="BB607" i="3"/>
  <c r="BD607" i="3"/>
  <c r="BF607" i="3"/>
  <c r="BH607" i="3"/>
  <c r="R607" i="3"/>
  <c r="U607" i="3"/>
  <c r="W607" i="3"/>
  <c r="Y607" i="3"/>
  <c r="AA607" i="3"/>
  <c r="AC607" i="3"/>
  <c r="AE607" i="3"/>
  <c r="AG607" i="3"/>
  <c r="AI607" i="3"/>
  <c r="AK607" i="3"/>
  <c r="AM607" i="3"/>
  <c r="AO607" i="3"/>
  <c r="AQ607" i="3"/>
  <c r="AS607" i="3"/>
  <c r="AU607" i="3"/>
  <c r="AW607" i="3"/>
  <c r="AY607" i="3"/>
  <c r="BA607" i="3"/>
  <c r="BC607" i="3"/>
  <c r="BE607" i="3"/>
  <c r="BG607" i="3"/>
  <c r="BI607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M609" i="3"/>
  <c r="O609" i="3"/>
  <c r="Q609" i="3"/>
  <c r="S609" i="3"/>
  <c r="U609" i="3"/>
  <c r="W609" i="3"/>
  <c r="Y609" i="3"/>
  <c r="AA609" i="3"/>
  <c r="AC609" i="3"/>
  <c r="AE609" i="3"/>
  <c r="AG609" i="3"/>
  <c r="AI609" i="3"/>
  <c r="AK609" i="3"/>
  <c r="AM609" i="3"/>
  <c r="AO609" i="3"/>
  <c r="AQ609" i="3"/>
  <c r="AS609" i="3"/>
  <c r="AU609" i="3"/>
  <c r="AW609" i="3"/>
  <c r="AY609" i="3"/>
  <c r="BA609" i="3"/>
  <c r="BC609" i="3"/>
  <c r="BE609" i="3"/>
  <c r="BG609" i="3"/>
  <c r="BI609" i="3"/>
  <c r="N609" i="3"/>
  <c r="P609" i="3"/>
  <c r="R609" i="3"/>
  <c r="T609" i="3"/>
  <c r="V609" i="3"/>
  <c r="X609" i="3"/>
  <c r="Z609" i="3"/>
  <c r="AB609" i="3"/>
  <c r="AD609" i="3"/>
  <c r="AF609" i="3"/>
  <c r="AH609" i="3"/>
  <c r="AJ609" i="3"/>
  <c r="AL609" i="3"/>
  <c r="AN609" i="3"/>
  <c r="AP609" i="3"/>
  <c r="AR609" i="3"/>
  <c r="AT609" i="3"/>
  <c r="AV609" i="3"/>
  <c r="AX609" i="3"/>
  <c r="AZ609" i="3"/>
  <c r="BB609" i="3"/>
  <c r="BD609" i="3"/>
  <c r="BF609" i="3"/>
  <c r="BH609" i="3"/>
  <c r="N611" i="3"/>
  <c r="P611" i="3"/>
  <c r="R611" i="3"/>
  <c r="T611" i="3"/>
  <c r="V611" i="3"/>
  <c r="X611" i="3"/>
  <c r="Z611" i="3"/>
  <c r="AB611" i="3"/>
  <c r="AD611" i="3"/>
  <c r="AF611" i="3"/>
  <c r="AH611" i="3"/>
  <c r="AJ611" i="3"/>
  <c r="AL611" i="3"/>
  <c r="AN611" i="3"/>
  <c r="AP611" i="3"/>
  <c r="AR611" i="3"/>
  <c r="AT611" i="3"/>
  <c r="AV611" i="3"/>
  <c r="AX611" i="3"/>
  <c r="AZ611" i="3"/>
  <c r="BB611" i="3"/>
  <c r="BD611" i="3"/>
  <c r="BF611" i="3"/>
  <c r="BH611" i="3"/>
  <c r="M611" i="3"/>
  <c r="O611" i="3"/>
  <c r="Q611" i="3"/>
  <c r="S611" i="3"/>
  <c r="U611" i="3"/>
  <c r="W611" i="3"/>
  <c r="Y611" i="3"/>
  <c r="AA611" i="3"/>
  <c r="AC611" i="3"/>
  <c r="AE611" i="3"/>
  <c r="AG611" i="3"/>
  <c r="AI611" i="3"/>
  <c r="AK611" i="3"/>
  <c r="AM611" i="3"/>
  <c r="AO611" i="3"/>
  <c r="AQ611" i="3"/>
  <c r="AS611" i="3"/>
  <c r="AU611" i="3"/>
  <c r="AW611" i="3"/>
  <c r="AY611" i="3"/>
  <c r="BA611" i="3"/>
  <c r="BC611" i="3"/>
  <c r="BE611" i="3"/>
  <c r="BG611" i="3"/>
  <c r="BI611" i="3"/>
  <c r="M613" i="3"/>
  <c r="O613" i="3"/>
  <c r="Q613" i="3"/>
  <c r="S613" i="3"/>
  <c r="U613" i="3"/>
  <c r="W613" i="3"/>
  <c r="Y613" i="3"/>
  <c r="AA613" i="3"/>
  <c r="AC613" i="3"/>
  <c r="AE613" i="3"/>
  <c r="AG613" i="3"/>
  <c r="AI613" i="3"/>
  <c r="AK613" i="3"/>
  <c r="AM613" i="3"/>
  <c r="AO613" i="3"/>
  <c r="AQ613" i="3"/>
  <c r="AS613" i="3"/>
  <c r="AU613" i="3"/>
  <c r="AW613" i="3"/>
  <c r="AY613" i="3"/>
  <c r="BA613" i="3"/>
  <c r="BC613" i="3"/>
  <c r="BE613" i="3"/>
  <c r="BG613" i="3"/>
  <c r="BI613" i="3"/>
  <c r="N613" i="3"/>
  <c r="P613" i="3"/>
  <c r="R613" i="3"/>
  <c r="T613" i="3"/>
  <c r="V613" i="3"/>
  <c r="X613" i="3"/>
  <c r="Z613" i="3"/>
  <c r="AB613" i="3"/>
  <c r="AD613" i="3"/>
  <c r="AF613" i="3"/>
  <c r="AH613" i="3"/>
  <c r="AJ613" i="3"/>
  <c r="AL613" i="3"/>
  <c r="AN613" i="3"/>
  <c r="AP613" i="3"/>
  <c r="AR613" i="3"/>
  <c r="AT613" i="3"/>
  <c r="AV613" i="3"/>
  <c r="AX613" i="3"/>
  <c r="AZ613" i="3"/>
  <c r="BB613" i="3"/>
  <c r="BD613" i="3"/>
  <c r="BF613" i="3"/>
  <c r="BH613" i="3"/>
  <c r="N615" i="3"/>
  <c r="P615" i="3"/>
  <c r="R615" i="3"/>
  <c r="T615" i="3"/>
  <c r="V615" i="3"/>
  <c r="X615" i="3"/>
  <c r="Z615" i="3"/>
  <c r="AB615" i="3"/>
  <c r="AD615" i="3"/>
  <c r="AF615" i="3"/>
  <c r="AH615" i="3"/>
  <c r="AJ615" i="3"/>
  <c r="AL615" i="3"/>
  <c r="AN615" i="3"/>
  <c r="AP615" i="3"/>
  <c r="AR615" i="3"/>
  <c r="AT615" i="3"/>
  <c r="AV615" i="3"/>
  <c r="AX615" i="3"/>
  <c r="AZ615" i="3"/>
  <c r="BB615" i="3"/>
  <c r="BD615" i="3"/>
  <c r="BF615" i="3"/>
  <c r="BH615" i="3"/>
  <c r="M615" i="3"/>
  <c r="O615" i="3"/>
  <c r="Q615" i="3"/>
  <c r="S615" i="3"/>
  <c r="U615" i="3"/>
  <c r="W615" i="3"/>
  <c r="Y615" i="3"/>
  <c r="AA615" i="3"/>
  <c r="AC615" i="3"/>
  <c r="AE615" i="3"/>
  <c r="AG615" i="3"/>
  <c r="AI615" i="3"/>
  <c r="AK615" i="3"/>
  <c r="AM615" i="3"/>
  <c r="AO615" i="3"/>
  <c r="AQ615" i="3"/>
  <c r="AS615" i="3"/>
  <c r="AU615" i="3"/>
  <c r="AW615" i="3"/>
  <c r="AY615" i="3"/>
  <c r="BA615" i="3"/>
  <c r="BC615" i="3"/>
  <c r="BE615" i="3"/>
  <c r="BG615" i="3"/>
  <c r="BI615" i="3"/>
  <c r="M617" i="3"/>
  <c r="O617" i="3"/>
  <c r="Q617" i="3"/>
  <c r="S617" i="3"/>
  <c r="U617" i="3"/>
  <c r="W617" i="3"/>
  <c r="Y617" i="3"/>
  <c r="AA617" i="3"/>
  <c r="AC617" i="3"/>
  <c r="AE617" i="3"/>
  <c r="AG617" i="3"/>
  <c r="AI617" i="3"/>
  <c r="AK617" i="3"/>
  <c r="AM617" i="3"/>
  <c r="AO617" i="3"/>
  <c r="AQ617" i="3"/>
  <c r="AS617" i="3"/>
  <c r="AU617" i="3"/>
  <c r="AW617" i="3"/>
  <c r="AY617" i="3"/>
  <c r="BA617" i="3"/>
  <c r="BC617" i="3"/>
  <c r="BE617" i="3"/>
  <c r="BG617" i="3"/>
  <c r="BI617" i="3"/>
  <c r="N617" i="3"/>
  <c r="P617" i="3"/>
  <c r="R617" i="3"/>
  <c r="T617" i="3"/>
  <c r="V617" i="3"/>
  <c r="X617" i="3"/>
  <c r="Z617" i="3"/>
  <c r="AB617" i="3"/>
  <c r="AD617" i="3"/>
  <c r="AF617" i="3"/>
  <c r="AH617" i="3"/>
  <c r="AJ617" i="3"/>
  <c r="AL617" i="3"/>
  <c r="AN617" i="3"/>
  <c r="AP617" i="3"/>
  <c r="AR617" i="3"/>
  <c r="AT617" i="3"/>
  <c r="AV617" i="3"/>
  <c r="AX617" i="3"/>
  <c r="AZ617" i="3"/>
  <c r="BB617" i="3"/>
  <c r="BD617" i="3"/>
  <c r="BF617" i="3"/>
  <c r="BH617" i="3"/>
  <c r="N619" i="3"/>
  <c r="P619" i="3"/>
  <c r="R619" i="3"/>
  <c r="T619" i="3"/>
  <c r="V619" i="3"/>
  <c r="X619" i="3"/>
  <c r="Z619" i="3"/>
  <c r="AB619" i="3"/>
  <c r="AD619" i="3"/>
  <c r="AF619" i="3"/>
  <c r="AH619" i="3"/>
  <c r="AJ619" i="3"/>
  <c r="AL619" i="3"/>
  <c r="AN619" i="3"/>
  <c r="AP619" i="3"/>
  <c r="AR619" i="3"/>
  <c r="AT619" i="3"/>
  <c r="AV619" i="3"/>
  <c r="AX619" i="3"/>
  <c r="AZ619" i="3"/>
  <c r="BB619" i="3"/>
  <c r="BD619" i="3"/>
  <c r="BF619" i="3"/>
  <c r="BH619" i="3"/>
  <c r="M619" i="3"/>
  <c r="O619" i="3"/>
  <c r="Q619" i="3"/>
  <c r="S619" i="3"/>
  <c r="U619" i="3"/>
  <c r="W619" i="3"/>
  <c r="Y619" i="3"/>
  <c r="AA619" i="3"/>
  <c r="AC619" i="3"/>
  <c r="AE619" i="3"/>
  <c r="AG619" i="3"/>
  <c r="AI619" i="3"/>
  <c r="AK619" i="3"/>
  <c r="AM619" i="3"/>
  <c r="AO619" i="3"/>
  <c r="AQ619" i="3"/>
  <c r="AS619" i="3"/>
  <c r="AU619" i="3"/>
  <c r="AW619" i="3"/>
  <c r="AY619" i="3"/>
  <c r="BA619" i="3"/>
  <c r="BC619" i="3"/>
  <c r="BE619" i="3"/>
  <c r="BG619" i="3"/>
  <c r="BI619" i="3"/>
  <c r="M621" i="3"/>
  <c r="O621" i="3"/>
  <c r="Q621" i="3"/>
  <c r="S621" i="3"/>
  <c r="U621" i="3"/>
  <c r="W621" i="3"/>
  <c r="Y621" i="3"/>
  <c r="AA621" i="3"/>
  <c r="AC621" i="3"/>
  <c r="AE621" i="3"/>
  <c r="AG621" i="3"/>
  <c r="AI621" i="3"/>
  <c r="AK621" i="3"/>
  <c r="AM621" i="3"/>
  <c r="AO621" i="3"/>
  <c r="AQ621" i="3"/>
  <c r="AS621" i="3"/>
  <c r="AU621" i="3"/>
  <c r="AW621" i="3"/>
  <c r="AY621" i="3"/>
  <c r="BA621" i="3"/>
  <c r="BC621" i="3"/>
  <c r="BE621" i="3"/>
  <c r="BG621" i="3"/>
  <c r="BI621" i="3"/>
  <c r="N621" i="3"/>
  <c r="P621" i="3"/>
  <c r="R621" i="3"/>
  <c r="T621" i="3"/>
  <c r="V621" i="3"/>
  <c r="X621" i="3"/>
  <c r="Z621" i="3"/>
  <c r="AB621" i="3"/>
  <c r="AD621" i="3"/>
  <c r="AF621" i="3"/>
  <c r="AH621" i="3"/>
  <c r="AJ621" i="3"/>
  <c r="AL621" i="3"/>
  <c r="AN621" i="3"/>
  <c r="AP621" i="3"/>
  <c r="AR621" i="3"/>
  <c r="AT621" i="3"/>
  <c r="AV621" i="3"/>
  <c r="AX621" i="3"/>
  <c r="AZ621" i="3"/>
  <c r="BB621" i="3"/>
  <c r="BD621" i="3"/>
  <c r="BF621" i="3"/>
  <c r="BH621" i="3"/>
  <c r="N623" i="3"/>
  <c r="P623" i="3"/>
  <c r="R623" i="3"/>
  <c r="T623" i="3"/>
  <c r="V623" i="3"/>
  <c r="X623" i="3"/>
  <c r="Z623" i="3"/>
  <c r="AB623" i="3"/>
  <c r="AD623" i="3"/>
  <c r="AF623" i="3"/>
  <c r="AH623" i="3"/>
  <c r="AJ623" i="3"/>
  <c r="AL623" i="3"/>
  <c r="AN623" i="3"/>
  <c r="AP623" i="3"/>
  <c r="AR623" i="3"/>
  <c r="AT623" i="3"/>
  <c r="AV623" i="3"/>
  <c r="AX623" i="3"/>
  <c r="AZ623" i="3"/>
  <c r="BB623" i="3"/>
  <c r="BD623" i="3"/>
  <c r="BF623" i="3"/>
  <c r="BH623" i="3"/>
  <c r="M623" i="3"/>
  <c r="O623" i="3"/>
  <c r="Q623" i="3"/>
  <c r="S623" i="3"/>
  <c r="U623" i="3"/>
  <c r="W623" i="3"/>
  <c r="Y623" i="3"/>
  <c r="AA623" i="3"/>
  <c r="AC623" i="3"/>
  <c r="AE623" i="3"/>
  <c r="AG623" i="3"/>
  <c r="AI623" i="3"/>
  <c r="AK623" i="3"/>
  <c r="AM623" i="3"/>
  <c r="AO623" i="3"/>
  <c r="AQ623" i="3"/>
  <c r="AS623" i="3"/>
  <c r="AU623" i="3"/>
  <c r="AW623" i="3"/>
  <c r="AY623" i="3"/>
  <c r="BA623" i="3"/>
  <c r="BC623" i="3"/>
  <c r="BE623" i="3"/>
  <c r="BG623" i="3"/>
  <c r="BI623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4" i="3"/>
  <c r="P634" i="3"/>
  <c r="R634" i="3"/>
  <c r="T634" i="3"/>
  <c r="V634" i="3"/>
  <c r="X634" i="3"/>
  <c r="Z634" i="3"/>
  <c r="AB634" i="3"/>
  <c r="AD634" i="3"/>
  <c r="AF634" i="3"/>
  <c r="AH634" i="3"/>
  <c r="AJ634" i="3"/>
  <c r="AL634" i="3"/>
  <c r="AN634" i="3"/>
  <c r="AP634" i="3"/>
  <c r="AR634" i="3"/>
  <c r="AT634" i="3"/>
  <c r="AV634" i="3"/>
  <c r="AX634" i="3"/>
  <c r="AZ634" i="3"/>
  <c r="BB634" i="3"/>
  <c r="BD634" i="3"/>
  <c r="BF634" i="3"/>
  <c r="BH634" i="3"/>
  <c r="M634" i="3"/>
  <c r="O634" i="3"/>
  <c r="Q634" i="3"/>
  <c r="S634" i="3"/>
  <c r="U634" i="3"/>
  <c r="W634" i="3"/>
  <c r="Y634" i="3"/>
  <c r="AA634" i="3"/>
  <c r="AC634" i="3"/>
  <c r="AE634" i="3"/>
  <c r="AG634" i="3"/>
  <c r="AI634" i="3"/>
  <c r="AK634" i="3"/>
  <c r="AM634" i="3"/>
  <c r="AO634" i="3"/>
  <c r="AQ634" i="3"/>
  <c r="AS634" i="3"/>
  <c r="AU634" i="3"/>
  <c r="AW634" i="3"/>
  <c r="AY634" i="3"/>
  <c r="BA634" i="3"/>
  <c r="BC634" i="3"/>
  <c r="BE634" i="3"/>
  <c r="BG634" i="3"/>
  <c r="BI634" i="3"/>
  <c r="BF564" i="3"/>
  <c r="BB564" i="3"/>
  <c r="AX564" i="3"/>
  <c r="AT564" i="3"/>
  <c r="AP564" i="3"/>
  <c r="AL564" i="3"/>
  <c r="AH564" i="3"/>
  <c r="AD564" i="3"/>
  <c r="Z564" i="3"/>
  <c r="V564" i="3"/>
  <c r="R564" i="3"/>
  <c r="N564" i="3"/>
  <c r="BG564" i="3"/>
  <c r="BC564" i="3"/>
  <c r="AY564" i="3"/>
  <c r="AU564" i="3"/>
  <c r="AQ564" i="3"/>
  <c r="AM564" i="3"/>
  <c r="AI564" i="3"/>
  <c r="AE564" i="3"/>
  <c r="AA564" i="3"/>
  <c r="W564" i="3"/>
  <c r="S564" i="3"/>
  <c r="BK565" i="3"/>
  <c r="BH572" i="3"/>
  <c r="BD572" i="3"/>
  <c r="AZ572" i="3"/>
  <c r="AV572" i="3"/>
  <c r="AR572" i="3"/>
  <c r="AN572" i="3"/>
  <c r="AJ572" i="3"/>
  <c r="AF572" i="3"/>
  <c r="AB572" i="3"/>
  <c r="X572" i="3"/>
  <c r="T572" i="3"/>
  <c r="P572" i="3"/>
  <c r="BI572" i="3"/>
  <c r="BE572" i="3"/>
  <c r="BA572" i="3"/>
  <c r="AW572" i="3"/>
  <c r="AS572" i="3"/>
  <c r="AO572" i="3"/>
  <c r="AK572" i="3"/>
  <c r="AG572" i="3"/>
  <c r="AC572" i="3"/>
  <c r="Y572" i="3"/>
  <c r="U572" i="3"/>
  <c r="Q572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BF580" i="3"/>
  <c r="BB580" i="3"/>
  <c r="AX580" i="3"/>
  <c r="AT580" i="3"/>
  <c r="AP580" i="3"/>
  <c r="AL580" i="3"/>
  <c r="AH580" i="3"/>
  <c r="AD580" i="3"/>
  <c r="Z580" i="3"/>
  <c r="V580" i="3"/>
  <c r="R580" i="3"/>
  <c r="BI580" i="3"/>
  <c r="BE580" i="3"/>
  <c r="BA580" i="3"/>
  <c r="AW580" i="3"/>
  <c r="AS580" i="3"/>
  <c r="AO580" i="3"/>
  <c r="AK580" i="3"/>
  <c r="AG580" i="3"/>
  <c r="AC580" i="3"/>
  <c r="Y580" i="3"/>
  <c r="U580" i="3"/>
  <c r="Q580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H588" i="3"/>
  <c r="BD588" i="3"/>
  <c r="AZ588" i="3"/>
  <c r="AV588" i="3"/>
  <c r="AR588" i="3"/>
  <c r="AN588" i="3"/>
  <c r="AJ588" i="3"/>
  <c r="AF588" i="3"/>
  <c r="AB588" i="3"/>
  <c r="X588" i="3"/>
  <c r="T588" i="3"/>
  <c r="P588" i="3"/>
  <c r="BI588" i="3"/>
  <c r="BE588" i="3"/>
  <c r="BA588" i="3"/>
  <c r="AW588" i="3"/>
  <c r="AS588" i="3"/>
  <c r="AO588" i="3"/>
  <c r="AK588" i="3"/>
  <c r="AG588" i="3"/>
  <c r="AC588" i="3"/>
  <c r="Y588" i="3"/>
  <c r="U588" i="3"/>
  <c r="Q588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K503" i="3"/>
  <c r="K477" i="3"/>
  <c r="L476" i="3"/>
  <c r="K476" i="3"/>
  <c r="L475" i="3"/>
  <c r="K475" i="3"/>
  <c r="S475" i="3" s="1"/>
  <c r="L474" i="3"/>
  <c r="K474" i="3"/>
  <c r="L473" i="3"/>
  <c r="K473" i="3"/>
  <c r="N473" i="3" s="1"/>
  <c r="L472" i="3"/>
  <c r="K472" i="3"/>
  <c r="L471" i="3"/>
  <c r="K471" i="3"/>
  <c r="BH471" i="3" s="1"/>
  <c r="L470" i="3"/>
  <c r="K470" i="3"/>
  <c r="L469" i="3"/>
  <c r="K469" i="3"/>
  <c r="BC469" i="3" s="1"/>
  <c r="L468" i="3"/>
  <c r="K468" i="3"/>
  <c r="L467" i="3"/>
  <c r="K467" i="3"/>
  <c r="AZ467" i="3" s="1"/>
  <c r="L466" i="3"/>
  <c r="K466" i="3"/>
  <c r="L465" i="3"/>
  <c r="K465" i="3"/>
  <c r="AU465" i="3" s="1"/>
  <c r="L464" i="3"/>
  <c r="K464" i="3"/>
  <c r="L463" i="3"/>
  <c r="K463" i="3"/>
  <c r="L462" i="3"/>
  <c r="K462" i="3"/>
  <c r="Y462" i="3" s="1"/>
  <c r="L461" i="3"/>
  <c r="K461" i="3"/>
  <c r="L460" i="3"/>
  <c r="K460" i="3"/>
  <c r="T460" i="3" s="1"/>
  <c r="L459" i="3"/>
  <c r="K459" i="3"/>
  <c r="L458" i="3"/>
  <c r="K458" i="3"/>
  <c r="L457" i="3"/>
  <c r="K457" i="3"/>
  <c r="L456" i="3"/>
  <c r="K456" i="3"/>
  <c r="K402" i="3"/>
  <c r="K380" i="3"/>
  <c r="K364" i="3"/>
  <c r="K418" i="3"/>
  <c r="K388" i="3"/>
  <c r="K372" i="3"/>
  <c r="K356" i="3"/>
  <c r="K355" i="3"/>
  <c r="K354" i="3"/>
  <c r="K353" i="3"/>
  <c r="K350" i="3"/>
  <c r="K349" i="3"/>
  <c r="K346" i="3"/>
  <c r="K345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K425" i="3"/>
  <c r="L416" i="3"/>
  <c r="L411" i="3"/>
  <c r="K410" i="3"/>
  <c r="L400" i="3"/>
  <c r="L395" i="3"/>
  <c r="K394" i="3"/>
  <c r="L387" i="3"/>
  <c r="K384" i="3"/>
  <c r="L379" i="3"/>
  <c r="K376" i="3"/>
  <c r="L371" i="3"/>
  <c r="K368" i="3"/>
  <c r="L363" i="3"/>
  <c r="K360" i="3"/>
  <c r="L352" i="3"/>
  <c r="L348" i="3"/>
  <c r="L34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V340" i="3"/>
  <c r="AD340" i="3"/>
  <c r="AL340" i="3"/>
  <c r="AT340" i="3"/>
  <c r="BB340" i="3"/>
  <c r="P340" i="3"/>
  <c r="X340" i="3"/>
  <c r="AF340" i="3"/>
  <c r="AN340" i="3"/>
  <c r="AV340" i="3"/>
  <c r="BD340" i="3"/>
  <c r="K506" i="3"/>
  <c r="K504" i="3"/>
  <c r="L503" i="3"/>
  <c r="P503" i="3" s="1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79" i="3"/>
  <c r="K479" i="3"/>
  <c r="L425" i="3"/>
  <c r="K422" i="3"/>
  <c r="K421" i="3"/>
  <c r="L417" i="3"/>
  <c r="K414" i="3"/>
  <c r="L409" i="3"/>
  <c r="K406" i="3"/>
  <c r="L401" i="3"/>
  <c r="K398" i="3"/>
  <c r="L393" i="3"/>
  <c r="K390" i="3"/>
  <c r="K389" i="3"/>
  <c r="K387" i="3"/>
  <c r="K386" i="3"/>
  <c r="K385" i="3"/>
  <c r="K383" i="3"/>
  <c r="K382" i="3"/>
  <c r="K381" i="3"/>
  <c r="K379" i="3"/>
  <c r="K378" i="3"/>
  <c r="K377" i="3"/>
  <c r="K375" i="3"/>
  <c r="K374" i="3"/>
  <c r="K373" i="3"/>
  <c r="K371" i="3"/>
  <c r="K370" i="3"/>
  <c r="K369" i="3"/>
  <c r="K367" i="3"/>
  <c r="K366" i="3"/>
  <c r="K365" i="3"/>
  <c r="K363" i="3"/>
  <c r="K362" i="3"/>
  <c r="K361" i="3"/>
  <c r="K359" i="3"/>
  <c r="K358" i="3"/>
  <c r="K357" i="3"/>
  <c r="L355" i="3"/>
  <c r="L354" i="3"/>
  <c r="L353" i="3"/>
  <c r="K352" i="3"/>
  <c r="K351" i="3"/>
  <c r="L347" i="3"/>
  <c r="L346" i="3"/>
  <c r="L345" i="3"/>
  <c r="K344" i="3"/>
  <c r="K343" i="3"/>
  <c r="K342" i="3"/>
  <c r="K341" i="3"/>
  <c r="O339" i="3"/>
  <c r="S339" i="3"/>
  <c r="W339" i="3"/>
  <c r="AA339" i="3"/>
  <c r="AE339" i="3"/>
  <c r="AI339" i="3"/>
  <c r="AM339" i="3"/>
  <c r="AQ339" i="3"/>
  <c r="AU339" i="3"/>
  <c r="AY339" i="3"/>
  <c r="BC339" i="3"/>
  <c r="BG339" i="3"/>
  <c r="N339" i="3"/>
  <c r="V339" i="3"/>
  <c r="AD339" i="3"/>
  <c r="AL339" i="3"/>
  <c r="AT339" i="3"/>
  <c r="BB339" i="3"/>
  <c r="P339" i="3"/>
  <c r="X339" i="3"/>
  <c r="AF339" i="3"/>
  <c r="AN339" i="3"/>
  <c r="AV339" i="3"/>
  <c r="BD339" i="3"/>
  <c r="K505" i="3"/>
  <c r="L480" i="3"/>
  <c r="L478" i="3"/>
  <c r="AQ477" i="3"/>
  <c r="Z477" i="3"/>
  <c r="BF477" i="3"/>
  <c r="T476" i="3"/>
  <c r="AJ475" i="3"/>
  <c r="AY475" i="3"/>
  <c r="Q474" i="3"/>
  <c r="AE473" i="3"/>
  <c r="AT473" i="3"/>
  <c r="BI472" i="3"/>
  <c r="AB471" i="3"/>
  <c r="AQ471" i="3"/>
  <c r="BF470" i="3"/>
  <c r="W469" i="3"/>
  <c r="AL469" i="3"/>
  <c r="BA468" i="3"/>
  <c r="T467" i="3"/>
  <c r="AI467" i="3"/>
  <c r="AX466" i="3"/>
  <c r="O465" i="3"/>
  <c r="AD465" i="3"/>
  <c r="AS464" i="3"/>
  <c r="BH464" i="3"/>
  <c r="AA463" i="3"/>
  <c r="AP462" i="3"/>
  <c r="BE462" i="3"/>
  <c r="V461" i="3"/>
  <c r="AK460" i="3"/>
  <c r="AZ460" i="3"/>
  <c r="S459" i="3"/>
  <c r="AH458" i="3"/>
  <c r="AO458" i="3"/>
  <c r="W457" i="3"/>
  <c r="BC457" i="3"/>
  <c r="AL457" i="3"/>
  <c r="U456" i="3"/>
  <c r="BA456" i="3"/>
  <c r="AJ456" i="3"/>
  <c r="T455" i="3"/>
  <c r="AZ455" i="3"/>
  <c r="AI455" i="3"/>
  <c r="R454" i="3"/>
  <c r="AX454" i="3"/>
  <c r="AG454" i="3"/>
  <c r="P453" i="3"/>
  <c r="AV453" i="3"/>
  <c r="AE453" i="3"/>
  <c r="M452" i="3"/>
  <c r="AS452" i="3"/>
  <c r="AB452" i="3"/>
  <c r="BH452" i="3"/>
  <c r="AQ451" i="3"/>
  <c r="Z451" i="3"/>
  <c r="BF451" i="3"/>
  <c r="AP450" i="3"/>
  <c r="Y450" i="3"/>
  <c r="BE450" i="3"/>
  <c r="AM449" i="3"/>
  <c r="V449" i="3"/>
  <c r="BB449" i="3"/>
  <c r="AL448" i="3"/>
  <c r="U448" i="3"/>
  <c r="BA448" i="3"/>
  <c r="AJ447" i="3"/>
  <c r="S447" i="3"/>
  <c r="AY447" i="3"/>
  <c r="AH446" i="3"/>
  <c r="Q446" i="3"/>
  <c r="AW446" i="3"/>
  <c r="AF445" i="3"/>
  <c r="O445" i="3"/>
  <c r="AU445" i="3"/>
  <c r="AD444" i="3"/>
  <c r="M444" i="3"/>
  <c r="AS444" i="3"/>
  <c r="AB443" i="3"/>
  <c r="BH443" i="3"/>
  <c r="AQ443" i="3"/>
  <c r="Z442" i="3"/>
  <c r="BF442" i="3"/>
  <c r="AO442" i="3"/>
  <c r="X441" i="3"/>
  <c r="BD441" i="3"/>
  <c r="AM441" i="3"/>
  <c r="V440" i="3"/>
  <c r="AL440" i="3"/>
  <c r="BB440" i="3"/>
  <c r="U440" i="3"/>
  <c r="AK440" i="3"/>
  <c r="BA440" i="3"/>
  <c r="T439" i="3"/>
  <c r="AJ439" i="3"/>
  <c r="AZ439" i="3"/>
  <c r="S439" i="3"/>
  <c r="AI439" i="3"/>
  <c r="AY439" i="3"/>
  <c r="Q438" i="3"/>
  <c r="AG438" i="3"/>
  <c r="AW438" i="3"/>
  <c r="P438" i="3"/>
  <c r="AF438" i="3"/>
  <c r="AV438" i="3"/>
  <c r="O437" i="3"/>
  <c r="AE437" i="3"/>
  <c r="AU437" i="3"/>
  <c r="N437" i="3"/>
  <c r="AD437" i="3"/>
  <c r="AT437" i="3"/>
  <c r="M436" i="3"/>
  <c r="AC436" i="3"/>
  <c r="AS436" i="3"/>
  <c r="T436" i="3"/>
  <c r="AJ436" i="3"/>
  <c r="BC436" i="3"/>
  <c r="BH436" i="3"/>
  <c r="AA435" i="3"/>
  <c r="AQ435" i="3"/>
  <c r="BG435" i="3"/>
  <c r="Z435" i="3"/>
  <c r="AP435" i="3"/>
  <c r="BF435" i="3"/>
  <c r="Y434" i="3"/>
  <c r="AO434" i="3"/>
  <c r="BE434" i="3"/>
  <c r="X434" i="3"/>
  <c r="AN434" i="3"/>
  <c r="BD434" i="3"/>
  <c r="W433" i="3"/>
  <c r="AM433" i="3"/>
  <c r="BC433" i="3"/>
  <c r="V433" i="3"/>
  <c r="AL433" i="3"/>
  <c r="BB433" i="3"/>
  <c r="U432" i="3"/>
  <c r="AK432" i="3"/>
  <c r="BA432" i="3"/>
  <c r="T432" i="3"/>
  <c r="AJ432" i="3"/>
  <c r="AZ432" i="3"/>
  <c r="S431" i="3"/>
  <c r="AE431" i="3"/>
  <c r="AM431" i="3"/>
  <c r="AU431" i="3"/>
  <c r="BC431" i="3"/>
  <c r="N431" i="3"/>
  <c r="V431" i="3"/>
  <c r="AD431" i="3"/>
  <c r="AL431" i="3"/>
  <c r="AT431" i="3"/>
  <c r="BB431" i="3"/>
  <c r="M430" i="3"/>
  <c r="U430" i="3"/>
  <c r="AC430" i="3"/>
  <c r="AK430" i="3"/>
  <c r="AS430" i="3"/>
  <c r="BA430" i="3"/>
  <c r="BI430" i="3"/>
  <c r="T430" i="3"/>
  <c r="AB430" i="3"/>
  <c r="AJ430" i="3"/>
  <c r="AR430" i="3"/>
  <c r="AZ430" i="3"/>
  <c r="BH430" i="3"/>
  <c r="S429" i="3"/>
  <c r="AA429" i="3"/>
  <c r="AI429" i="3"/>
  <c r="AQ429" i="3"/>
  <c r="AY429" i="3"/>
  <c r="BG429" i="3"/>
  <c r="R429" i="3"/>
  <c r="Z429" i="3"/>
  <c r="AH429" i="3"/>
  <c r="AP429" i="3"/>
  <c r="AX429" i="3"/>
  <c r="BF429" i="3"/>
  <c r="Q428" i="3"/>
  <c r="Y428" i="3"/>
  <c r="AG428" i="3"/>
  <c r="AO428" i="3"/>
  <c r="AW428" i="3"/>
  <c r="BE428" i="3"/>
  <c r="P428" i="3"/>
  <c r="X428" i="3"/>
  <c r="AF428" i="3"/>
  <c r="AN428" i="3"/>
  <c r="AV428" i="3"/>
  <c r="BD428" i="3"/>
  <c r="O427" i="3"/>
  <c r="W427" i="3"/>
  <c r="AE427" i="3"/>
  <c r="AM427" i="3"/>
  <c r="AU427" i="3"/>
  <c r="BC427" i="3"/>
  <c r="N427" i="3"/>
  <c r="V427" i="3"/>
  <c r="AD427" i="3"/>
  <c r="AL427" i="3"/>
  <c r="AT427" i="3"/>
  <c r="BB427" i="3"/>
  <c r="M426" i="3"/>
  <c r="U426" i="3"/>
  <c r="AC426" i="3"/>
  <c r="AK426" i="3"/>
  <c r="AS426" i="3"/>
  <c r="BA426" i="3"/>
  <c r="BI426" i="3"/>
  <c r="T426" i="3"/>
  <c r="AB426" i="3"/>
  <c r="AJ426" i="3"/>
  <c r="AR426" i="3"/>
  <c r="AZ426" i="3"/>
  <c r="BH426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L422" i="3"/>
  <c r="L421" i="3"/>
  <c r="L414" i="3"/>
  <c r="L413" i="3"/>
  <c r="L406" i="3"/>
  <c r="L405" i="3"/>
  <c r="L398" i="3"/>
  <c r="L397" i="3"/>
  <c r="L390" i="3"/>
  <c r="L389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L386" i="3"/>
  <c r="L385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N384" i="3"/>
  <c r="R384" i="3"/>
  <c r="V384" i="3"/>
  <c r="Z384" i="3"/>
  <c r="AD384" i="3"/>
  <c r="AH384" i="3"/>
  <c r="AL384" i="3"/>
  <c r="AP384" i="3"/>
  <c r="AT384" i="3"/>
  <c r="AX384" i="3"/>
  <c r="BB384" i="3"/>
  <c r="BD384" i="3"/>
  <c r="BF384" i="3"/>
  <c r="BH384" i="3"/>
  <c r="P384" i="3"/>
  <c r="T384" i="3"/>
  <c r="X384" i="3"/>
  <c r="AB384" i="3"/>
  <c r="AF384" i="3"/>
  <c r="AJ384" i="3"/>
  <c r="AN384" i="3"/>
  <c r="AR384" i="3"/>
  <c r="AV384" i="3"/>
  <c r="AZ384" i="3"/>
  <c r="BC384" i="3"/>
  <c r="BE384" i="3"/>
  <c r="BG384" i="3"/>
  <c r="BI384" i="3"/>
  <c r="L382" i="3"/>
  <c r="L381" i="3"/>
  <c r="N380" i="3"/>
  <c r="M380" i="3"/>
  <c r="U380" i="3"/>
  <c r="AC380" i="3"/>
  <c r="AK380" i="3"/>
  <c r="AS380" i="3"/>
  <c r="BA380" i="3"/>
  <c r="BI380" i="3"/>
  <c r="AH380" i="3"/>
  <c r="AX380" i="3"/>
  <c r="AB380" i="3"/>
  <c r="AR380" i="3"/>
  <c r="BH380" i="3"/>
  <c r="L378" i="3"/>
  <c r="L377" i="3"/>
  <c r="T376" i="3"/>
  <c r="AB376" i="3"/>
  <c r="AJ376" i="3"/>
  <c r="AR376" i="3"/>
  <c r="AZ376" i="3"/>
  <c r="BH376" i="3"/>
  <c r="S376" i="3"/>
  <c r="AA376" i="3"/>
  <c r="AI376" i="3"/>
  <c r="AQ376" i="3"/>
  <c r="AY376" i="3"/>
  <c r="BG376" i="3"/>
  <c r="L374" i="3"/>
  <c r="L373" i="3"/>
  <c r="R372" i="3"/>
  <c r="Z372" i="3"/>
  <c r="AH372" i="3"/>
  <c r="AP372" i="3"/>
  <c r="AX372" i="3"/>
  <c r="BF372" i="3"/>
  <c r="Q372" i="3"/>
  <c r="Y372" i="3"/>
  <c r="AG372" i="3"/>
  <c r="AO372" i="3"/>
  <c r="AW372" i="3"/>
  <c r="BE372" i="3"/>
  <c r="L370" i="3"/>
  <c r="L369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L366" i="3"/>
  <c r="L365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L362" i="3"/>
  <c r="L361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L358" i="3"/>
  <c r="L357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P355" i="3"/>
  <c r="X355" i="3"/>
  <c r="AF355" i="3"/>
  <c r="AJ355" i="3"/>
  <c r="AN355" i="3"/>
  <c r="AR355" i="3"/>
  <c r="AV355" i="3"/>
  <c r="AZ355" i="3"/>
  <c r="BD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O353" i="3"/>
  <c r="S353" i="3"/>
  <c r="W353" i="3"/>
  <c r="AA353" i="3"/>
  <c r="AE353" i="3"/>
  <c r="AI353" i="3"/>
  <c r="AM353" i="3"/>
  <c r="AQ353" i="3"/>
  <c r="AU353" i="3"/>
  <c r="AY353" i="3"/>
  <c r="BC353" i="3"/>
  <c r="BG353" i="3"/>
  <c r="L351" i="3"/>
  <c r="L350" i="3"/>
  <c r="N350" i="3" s="1"/>
  <c r="L349" i="3"/>
  <c r="P349" i="3" s="1"/>
  <c r="K348" i="3"/>
  <c r="K347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N345" i="3"/>
  <c r="R345" i="3"/>
  <c r="V345" i="3"/>
  <c r="Z345" i="3"/>
  <c r="AD345" i="3"/>
  <c r="AH345" i="3"/>
  <c r="AL345" i="3"/>
  <c r="AP345" i="3"/>
  <c r="AT345" i="3"/>
  <c r="AX345" i="3"/>
  <c r="BB345" i="3"/>
  <c r="BF345" i="3"/>
  <c r="M345" i="3"/>
  <c r="Q345" i="3"/>
  <c r="U345" i="3"/>
  <c r="Y345" i="3"/>
  <c r="AC345" i="3"/>
  <c r="AG345" i="3"/>
  <c r="AK345" i="3"/>
  <c r="AO345" i="3"/>
  <c r="AS345" i="3"/>
  <c r="AW345" i="3"/>
  <c r="BA345" i="3"/>
  <c r="BE345" i="3"/>
  <c r="BI345" i="3"/>
  <c r="L343" i="3"/>
  <c r="L342" i="3"/>
  <c r="L341" i="3"/>
  <c r="K480" i="3"/>
  <c r="L415" i="3"/>
  <c r="L410" i="3"/>
  <c r="L399" i="3"/>
  <c r="L394" i="3"/>
  <c r="O394" i="3" s="1"/>
  <c r="K478" i="3"/>
  <c r="L423" i="3"/>
  <c r="L418" i="3"/>
  <c r="M418" i="3" s="1"/>
  <c r="L407" i="3"/>
  <c r="L402" i="3"/>
  <c r="N402" i="3" s="1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BN425" i="3" l="1"/>
  <c r="BJ565" i="3"/>
  <c r="BN628" i="3"/>
  <c r="BN565" i="3"/>
  <c r="BJ539" i="3"/>
  <c r="AN441" i="3"/>
  <c r="W441" i="3"/>
  <c r="BC441" i="3"/>
  <c r="AP442" i="3"/>
  <c r="Y442" i="3"/>
  <c r="BE442" i="3"/>
  <c r="AR443" i="3"/>
  <c r="AA443" i="3"/>
  <c r="BG443" i="3"/>
  <c r="N444" i="3"/>
  <c r="AT444" i="3"/>
  <c r="AC444" i="3"/>
  <c r="BI444" i="3"/>
  <c r="P445" i="3"/>
  <c r="AV445" i="3"/>
  <c r="AE445" i="3"/>
  <c r="R446" i="3"/>
  <c r="AX446" i="3"/>
  <c r="AG446" i="3"/>
  <c r="T447" i="3"/>
  <c r="AZ447" i="3"/>
  <c r="AI447" i="3"/>
  <c r="V448" i="3"/>
  <c r="BB448" i="3"/>
  <c r="AK448" i="3"/>
  <c r="W449" i="3"/>
  <c r="BC449" i="3"/>
  <c r="AL449" i="3"/>
  <c r="Z450" i="3"/>
  <c r="BF450" i="3"/>
  <c r="AO450" i="3"/>
  <c r="AA451" i="3"/>
  <c r="BG451" i="3"/>
  <c r="AP451" i="3"/>
  <c r="AC452" i="3"/>
  <c r="BI452" i="3"/>
  <c r="AR452" i="3"/>
  <c r="AF453" i="3"/>
  <c r="O453" i="3"/>
  <c r="AU453" i="3"/>
  <c r="AH454" i="3"/>
  <c r="Q454" i="3"/>
  <c r="AW454" i="3"/>
  <c r="AJ455" i="3"/>
  <c r="S455" i="3"/>
  <c r="AY455" i="3"/>
  <c r="AK456" i="3"/>
  <c r="T456" i="3"/>
  <c r="AZ456" i="3"/>
  <c r="AM457" i="3"/>
  <c r="V457" i="3"/>
  <c r="BB457" i="3"/>
  <c r="Q458" i="3"/>
  <c r="BE458" i="3"/>
  <c r="AJ459" i="3"/>
  <c r="AY459" i="3"/>
  <c r="AM461" i="3"/>
  <c r="BB461" i="3"/>
  <c r="AR463" i="3"/>
  <c r="BG463" i="3"/>
  <c r="M464" i="3"/>
  <c r="AB464" i="3"/>
  <c r="R466" i="3"/>
  <c r="AG466" i="3"/>
  <c r="U468" i="3"/>
  <c r="AJ468" i="3"/>
  <c r="Z470" i="3"/>
  <c r="AO470" i="3"/>
  <c r="AC472" i="3"/>
  <c r="AR472" i="3"/>
  <c r="AH474" i="3"/>
  <c r="AW474" i="3"/>
  <c r="AK476" i="3"/>
  <c r="AZ476" i="3"/>
  <c r="AA477" i="3"/>
  <c r="BG477" i="3"/>
  <c r="AP477" i="3"/>
  <c r="BN384" i="3"/>
  <c r="BL630" i="3"/>
  <c r="P345" i="3"/>
  <c r="N353" i="3"/>
  <c r="O426" i="3"/>
  <c r="S426" i="3"/>
  <c r="W426" i="3"/>
  <c r="AA426" i="3"/>
  <c r="AE426" i="3"/>
  <c r="AI426" i="3"/>
  <c r="AM426" i="3"/>
  <c r="AQ426" i="3"/>
  <c r="AU426" i="3"/>
  <c r="AY426" i="3"/>
  <c r="BC426" i="3"/>
  <c r="BG426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O428" i="3"/>
  <c r="S428" i="3"/>
  <c r="W428" i="3"/>
  <c r="AA428" i="3"/>
  <c r="AE428" i="3"/>
  <c r="AI428" i="3"/>
  <c r="AM428" i="3"/>
  <c r="AQ428" i="3"/>
  <c r="AU428" i="3"/>
  <c r="AY428" i="3"/>
  <c r="BC428" i="3"/>
  <c r="BG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O431" i="3"/>
  <c r="W431" i="3"/>
  <c r="AC431" i="3"/>
  <c r="AG431" i="3"/>
  <c r="AK431" i="3"/>
  <c r="AO431" i="3"/>
  <c r="AS431" i="3"/>
  <c r="AW431" i="3"/>
  <c r="BA431" i="3"/>
  <c r="BE431" i="3"/>
  <c r="BI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Q432" i="3"/>
  <c r="Y432" i="3"/>
  <c r="AG432" i="3"/>
  <c r="AO432" i="3"/>
  <c r="AW432" i="3"/>
  <c r="BE432" i="3"/>
  <c r="P432" i="3"/>
  <c r="X432" i="3"/>
  <c r="AF432" i="3"/>
  <c r="AN432" i="3"/>
  <c r="AV432" i="3"/>
  <c r="BD432" i="3"/>
  <c r="S433" i="3"/>
  <c r="AA433" i="3"/>
  <c r="AI433" i="3"/>
  <c r="AQ433" i="3"/>
  <c r="AY433" i="3"/>
  <c r="BG433" i="3"/>
  <c r="R433" i="3"/>
  <c r="Z433" i="3"/>
  <c r="AH433" i="3"/>
  <c r="AP433" i="3"/>
  <c r="AX433" i="3"/>
  <c r="BF433" i="3"/>
  <c r="M434" i="3"/>
  <c r="U434" i="3"/>
  <c r="AC434" i="3"/>
  <c r="AK434" i="3"/>
  <c r="AS434" i="3"/>
  <c r="BA434" i="3"/>
  <c r="BI434" i="3"/>
  <c r="T434" i="3"/>
  <c r="AB434" i="3"/>
  <c r="AJ434" i="3"/>
  <c r="AR434" i="3"/>
  <c r="AZ434" i="3"/>
  <c r="BH434" i="3"/>
  <c r="O435" i="3"/>
  <c r="W435" i="3"/>
  <c r="AE435" i="3"/>
  <c r="AM435" i="3"/>
  <c r="AU435" i="3"/>
  <c r="BC435" i="3"/>
  <c r="N435" i="3"/>
  <c r="V435" i="3"/>
  <c r="AD435" i="3"/>
  <c r="AL435" i="3"/>
  <c r="AT435" i="3"/>
  <c r="BB435" i="3"/>
  <c r="Q436" i="3"/>
  <c r="Y436" i="3"/>
  <c r="AG436" i="3"/>
  <c r="AO436" i="3"/>
  <c r="AW436" i="3"/>
  <c r="P436" i="3"/>
  <c r="X436" i="3"/>
  <c r="AF436" i="3"/>
  <c r="AN436" i="3"/>
  <c r="AV436" i="3"/>
  <c r="BG436" i="3"/>
  <c r="BD436" i="3"/>
  <c r="S437" i="3"/>
  <c r="AA437" i="3"/>
  <c r="AI437" i="3"/>
  <c r="AQ437" i="3"/>
  <c r="AY437" i="3"/>
  <c r="BG437" i="3"/>
  <c r="R437" i="3"/>
  <c r="Z437" i="3"/>
  <c r="AH437" i="3"/>
  <c r="AP437" i="3"/>
  <c r="AX437" i="3"/>
  <c r="BF437" i="3"/>
  <c r="M438" i="3"/>
  <c r="U438" i="3"/>
  <c r="AC438" i="3"/>
  <c r="AK438" i="3"/>
  <c r="AS438" i="3"/>
  <c r="BA438" i="3"/>
  <c r="BI438" i="3"/>
  <c r="T438" i="3"/>
  <c r="AB438" i="3"/>
  <c r="AJ438" i="3"/>
  <c r="AR438" i="3"/>
  <c r="AZ438" i="3"/>
  <c r="BH438" i="3"/>
  <c r="P439" i="3"/>
  <c r="X439" i="3"/>
  <c r="AF439" i="3"/>
  <c r="AN439" i="3"/>
  <c r="AV439" i="3"/>
  <c r="BD439" i="3"/>
  <c r="O439" i="3"/>
  <c r="W439" i="3"/>
  <c r="AE439" i="3"/>
  <c r="AM439" i="3"/>
  <c r="AU439" i="3"/>
  <c r="BC439" i="3"/>
  <c r="R440" i="3"/>
  <c r="Z440" i="3"/>
  <c r="AH440" i="3"/>
  <c r="AP440" i="3"/>
  <c r="AX440" i="3"/>
  <c r="BF440" i="3"/>
  <c r="Q440" i="3"/>
  <c r="Y440" i="3"/>
  <c r="AG440" i="3"/>
  <c r="AO440" i="3"/>
  <c r="AW440" i="3"/>
  <c r="BE440" i="3"/>
  <c r="T441" i="3"/>
  <c r="AB441" i="3"/>
  <c r="AJ441" i="3"/>
  <c r="AR441" i="3"/>
  <c r="AZ441" i="3"/>
  <c r="BH441" i="3"/>
  <c r="S441" i="3"/>
  <c r="AA441" i="3"/>
  <c r="AI441" i="3"/>
  <c r="AQ441" i="3"/>
  <c r="AY441" i="3"/>
  <c r="BG441" i="3"/>
  <c r="N442" i="3"/>
  <c r="V442" i="3"/>
  <c r="AD442" i="3"/>
  <c r="AL442" i="3"/>
  <c r="AT442" i="3"/>
  <c r="BB442" i="3"/>
  <c r="M442" i="3"/>
  <c r="U442" i="3"/>
  <c r="AC442" i="3"/>
  <c r="AK442" i="3"/>
  <c r="AS442" i="3"/>
  <c r="BA442" i="3"/>
  <c r="BI442" i="3"/>
  <c r="P443" i="3"/>
  <c r="X443" i="3"/>
  <c r="AF443" i="3"/>
  <c r="AN443" i="3"/>
  <c r="AV443" i="3"/>
  <c r="BD443" i="3"/>
  <c r="O443" i="3"/>
  <c r="W443" i="3"/>
  <c r="AE443" i="3"/>
  <c r="AM443" i="3"/>
  <c r="AU443" i="3"/>
  <c r="BC443" i="3"/>
  <c r="R444" i="3"/>
  <c r="Z444" i="3"/>
  <c r="AH444" i="3"/>
  <c r="AP444" i="3"/>
  <c r="AX444" i="3"/>
  <c r="BF444" i="3"/>
  <c r="Q444" i="3"/>
  <c r="Y444" i="3"/>
  <c r="AG444" i="3"/>
  <c r="AO444" i="3"/>
  <c r="AW444" i="3"/>
  <c r="BE444" i="3"/>
  <c r="T445" i="3"/>
  <c r="AB445" i="3"/>
  <c r="AJ445" i="3"/>
  <c r="AR445" i="3"/>
  <c r="AZ445" i="3"/>
  <c r="BH445" i="3"/>
  <c r="S445" i="3"/>
  <c r="AA445" i="3"/>
  <c r="AI445" i="3"/>
  <c r="AQ445" i="3"/>
  <c r="AY445" i="3"/>
  <c r="BG445" i="3"/>
  <c r="N446" i="3"/>
  <c r="V446" i="3"/>
  <c r="AD446" i="3"/>
  <c r="AL446" i="3"/>
  <c r="AT446" i="3"/>
  <c r="BB446" i="3"/>
  <c r="M446" i="3"/>
  <c r="U446" i="3"/>
  <c r="AC446" i="3"/>
  <c r="AK446" i="3"/>
  <c r="AS446" i="3"/>
  <c r="BA446" i="3"/>
  <c r="BI446" i="3"/>
  <c r="P447" i="3"/>
  <c r="X447" i="3"/>
  <c r="AF447" i="3"/>
  <c r="AN447" i="3"/>
  <c r="AV447" i="3"/>
  <c r="BD447" i="3"/>
  <c r="O447" i="3"/>
  <c r="W447" i="3"/>
  <c r="AE447" i="3"/>
  <c r="AM447" i="3"/>
  <c r="AU447" i="3"/>
  <c r="BC447" i="3"/>
  <c r="R448" i="3"/>
  <c r="Z448" i="3"/>
  <c r="AH448" i="3"/>
  <c r="AP448" i="3"/>
  <c r="AX448" i="3"/>
  <c r="BF448" i="3"/>
  <c r="Q448" i="3"/>
  <c r="Y448" i="3"/>
  <c r="AG448" i="3"/>
  <c r="AO448" i="3"/>
  <c r="AW448" i="3"/>
  <c r="BE448" i="3"/>
  <c r="S449" i="3"/>
  <c r="AA449" i="3"/>
  <c r="AI449" i="3"/>
  <c r="AQ449" i="3"/>
  <c r="AY449" i="3"/>
  <c r="BG449" i="3"/>
  <c r="R449" i="3"/>
  <c r="Z449" i="3"/>
  <c r="AH449" i="3"/>
  <c r="AP449" i="3"/>
  <c r="AX449" i="3"/>
  <c r="BF449" i="3"/>
  <c r="N450" i="3"/>
  <c r="V450" i="3"/>
  <c r="AD450" i="3"/>
  <c r="AL450" i="3"/>
  <c r="AT450" i="3"/>
  <c r="BB450" i="3"/>
  <c r="M450" i="3"/>
  <c r="U450" i="3"/>
  <c r="AC450" i="3"/>
  <c r="AK450" i="3"/>
  <c r="AS450" i="3"/>
  <c r="BA450" i="3"/>
  <c r="BI450" i="3"/>
  <c r="O451" i="3"/>
  <c r="W451" i="3"/>
  <c r="AE451" i="3"/>
  <c r="AM451" i="3"/>
  <c r="AU451" i="3"/>
  <c r="BC451" i="3"/>
  <c r="N451" i="3"/>
  <c r="V451" i="3"/>
  <c r="AD451" i="3"/>
  <c r="AL451" i="3"/>
  <c r="AT451" i="3"/>
  <c r="BB451" i="3"/>
  <c r="Q452" i="3"/>
  <c r="Y452" i="3"/>
  <c r="AG452" i="3"/>
  <c r="AO452" i="3"/>
  <c r="AW452" i="3"/>
  <c r="BE452" i="3"/>
  <c r="P452" i="3"/>
  <c r="X452" i="3"/>
  <c r="AF452" i="3"/>
  <c r="AN452" i="3"/>
  <c r="AV452" i="3"/>
  <c r="BD452" i="3"/>
  <c r="T453" i="3"/>
  <c r="AB453" i="3"/>
  <c r="AJ453" i="3"/>
  <c r="AR453" i="3"/>
  <c r="AZ453" i="3"/>
  <c r="BH453" i="3"/>
  <c r="S453" i="3"/>
  <c r="AA453" i="3"/>
  <c r="AI453" i="3"/>
  <c r="AQ453" i="3"/>
  <c r="AY453" i="3"/>
  <c r="BG453" i="3"/>
  <c r="N454" i="3"/>
  <c r="V454" i="3"/>
  <c r="AD454" i="3"/>
  <c r="AL454" i="3"/>
  <c r="AT454" i="3"/>
  <c r="BB454" i="3"/>
  <c r="M454" i="3"/>
  <c r="U454" i="3"/>
  <c r="AC454" i="3"/>
  <c r="AK454" i="3"/>
  <c r="AS454" i="3"/>
  <c r="BA454" i="3"/>
  <c r="BI454" i="3"/>
  <c r="P455" i="3"/>
  <c r="X455" i="3"/>
  <c r="AF455" i="3"/>
  <c r="AN455" i="3"/>
  <c r="AV455" i="3"/>
  <c r="BD455" i="3"/>
  <c r="O455" i="3"/>
  <c r="W455" i="3"/>
  <c r="AE455" i="3"/>
  <c r="AM455" i="3"/>
  <c r="AU455" i="3"/>
  <c r="BC455" i="3"/>
  <c r="N355" i="3"/>
  <c r="R355" i="3"/>
  <c r="V355" i="3"/>
  <c r="Z355" i="3"/>
  <c r="AD355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P380" i="3"/>
  <c r="T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V380" i="3"/>
  <c r="AD380" i="3"/>
  <c r="AL380" i="3"/>
  <c r="AT380" i="3"/>
  <c r="BB380" i="3"/>
  <c r="X380" i="3"/>
  <c r="AF380" i="3"/>
  <c r="AN380" i="3"/>
  <c r="AV380" i="3"/>
  <c r="BD380" i="3"/>
  <c r="Q456" i="3"/>
  <c r="Y456" i="3"/>
  <c r="AG456" i="3"/>
  <c r="AO456" i="3"/>
  <c r="AW456" i="3"/>
  <c r="BE456" i="3"/>
  <c r="P456" i="3"/>
  <c r="X456" i="3"/>
  <c r="AF456" i="3"/>
  <c r="AN456" i="3"/>
  <c r="AV456" i="3"/>
  <c r="BD456" i="3"/>
  <c r="S457" i="3"/>
  <c r="AA457" i="3"/>
  <c r="AI457" i="3"/>
  <c r="AQ457" i="3"/>
  <c r="AY457" i="3"/>
  <c r="BG457" i="3"/>
  <c r="R457" i="3"/>
  <c r="Z457" i="3"/>
  <c r="AH457" i="3"/>
  <c r="AP457" i="3"/>
  <c r="AX457" i="3"/>
  <c r="BF457" i="3"/>
  <c r="N458" i="3"/>
  <c r="V458" i="3"/>
  <c r="AD458" i="3"/>
  <c r="AL458" i="3"/>
  <c r="AT458" i="3"/>
  <c r="BB458" i="3"/>
  <c r="M458" i="3"/>
  <c r="U458" i="3"/>
  <c r="AC458" i="3"/>
  <c r="Z458" i="3"/>
  <c r="AP458" i="3"/>
  <c r="BF458" i="3"/>
  <c r="Y458" i="3"/>
  <c r="AK458" i="3"/>
  <c r="AS458" i="3"/>
  <c r="BA458" i="3"/>
  <c r="BI458" i="3"/>
  <c r="P459" i="3"/>
  <c r="X459" i="3"/>
  <c r="AF459" i="3"/>
  <c r="AN459" i="3"/>
  <c r="AV459" i="3"/>
  <c r="BD459" i="3"/>
  <c r="O459" i="3"/>
  <c r="W459" i="3"/>
  <c r="AE459" i="3"/>
  <c r="AM459" i="3"/>
  <c r="AU459" i="3"/>
  <c r="BC459" i="3"/>
  <c r="AB459" i="3"/>
  <c r="AR459" i="3"/>
  <c r="BH459" i="3"/>
  <c r="AA459" i="3"/>
  <c r="AQ459" i="3"/>
  <c r="BG459" i="3"/>
  <c r="Q460" i="3"/>
  <c r="Y460" i="3"/>
  <c r="AG460" i="3"/>
  <c r="AO460" i="3"/>
  <c r="AW460" i="3"/>
  <c r="BE460" i="3"/>
  <c r="P460" i="3"/>
  <c r="X460" i="3"/>
  <c r="AF460" i="3"/>
  <c r="AN460" i="3"/>
  <c r="AV460" i="3"/>
  <c r="BD460" i="3"/>
  <c r="M460" i="3"/>
  <c r="AC460" i="3"/>
  <c r="AS460" i="3"/>
  <c r="BI460" i="3"/>
  <c r="AB460" i="3"/>
  <c r="AR460" i="3"/>
  <c r="BH460" i="3"/>
  <c r="S461" i="3"/>
  <c r="AA461" i="3"/>
  <c r="AI461" i="3"/>
  <c r="AQ461" i="3"/>
  <c r="AY461" i="3"/>
  <c r="BG461" i="3"/>
  <c r="R461" i="3"/>
  <c r="Z461" i="3"/>
  <c r="AH461" i="3"/>
  <c r="AP461" i="3"/>
  <c r="AX461" i="3"/>
  <c r="BF461" i="3"/>
  <c r="O461" i="3"/>
  <c r="AE461" i="3"/>
  <c r="AU461" i="3"/>
  <c r="N461" i="3"/>
  <c r="AD461" i="3"/>
  <c r="AT461" i="3"/>
  <c r="N462" i="3"/>
  <c r="V462" i="3"/>
  <c r="AD462" i="3"/>
  <c r="AL462" i="3"/>
  <c r="AT462" i="3"/>
  <c r="BB462" i="3"/>
  <c r="M462" i="3"/>
  <c r="U462" i="3"/>
  <c r="AC462" i="3"/>
  <c r="AK462" i="3"/>
  <c r="AS462" i="3"/>
  <c r="BA462" i="3"/>
  <c r="BI462" i="3"/>
  <c r="R462" i="3"/>
  <c r="AH462" i="3"/>
  <c r="AX462" i="3"/>
  <c r="Q462" i="3"/>
  <c r="AG462" i="3"/>
  <c r="AW462" i="3"/>
  <c r="P463" i="3"/>
  <c r="X463" i="3"/>
  <c r="AF463" i="3"/>
  <c r="AN463" i="3"/>
  <c r="AV463" i="3"/>
  <c r="BD463" i="3"/>
  <c r="O463" i="3"/>
  <c r="W463" i="3"/>
  <c r="AE463" i="3"/>
  <c r="AM463" i="3"/>
  <c r="AU463" i="3"/>
  <c r="BC463" i="3"/>
  <c r="T463" i="3"/>
  <c r="AJ463" i="3"/>
  <c r="AZ463" i="3"/>
  <c r="S463" i="3"/>
  <c r="AI463" i="3"/>
  <c r="AY463" i="3"/>
  <c r="Q464" i="3"/>
  <c r="Y464" i="3"/>
  <c r="AG464" i="3"/>
  <c r="AO464" i="3"/>
  <c r="AW464" i="3"/>
  <c r="BE464" i="3"/>
  <c r="P464" i="3"/>
  <c r="X464" i="3"/>
  <c r="AF464" i="3"/>
  <c r="AN464" i="3"/>
  <c r="AV464" i="3"/>
  <c r="BD464" i="3"/>
  <c r="U464" i="3"/>
  <c r="AK464" i="3"/>
  <c r="BA464" i="3"/>
  <c r="T464" i="3"/>
  <c r="AJ464" i="3"/>
  <c r="AZ464" i="3"/>
  <c r="S465" i="3"/>
  <c r="AA465" i="3"/>
  <c r="AI465" i="3"/>
  <c r="AQ465" i="3"/>
  <c r="AY465" i="3"/>
  <c r="BG465" i="3"/>
  <c r="R465" i="3"/>
  <c r="Z465" i="3"/>
  <c r="AH465" i="3"/>
  <c r="AP465" i="3"/>
  <c r="AX465" i="3"/>
  <c r="BF465" i="3"/>
  <c r="W465" i="3"/>
  <c r="AM465" i="3"/>
  <c r="BC465" i="3"/>
  <c r="V465" i="3"/>
  <c r="AL465" i="3"/>
  <c r="BB465" i="3"/>
  <c r="N466" i="3"/>
  <c r="V466" i="3"/>
  <c r="AD466" i="3"/>
  <c r="AL466" i="3"/>
  <c r="AT466" i="3"/>
  <c r="BB466" i="3"/>
  <c r="M466" i="3"/>
  <c r="U466" i="3"/>
  <c r="AC466" i="3"/>
  <c r="AK466" i="3"/>
  <c r="AS466" i="3"/>
  <c r="BA466" i="3"/>
  <c r="BI466" i="3"/>
  <c r="Z466" i="3"/>
  <c r="AP466" i="3"/>
  <c r="BF466" i="3"/>
  <c r="Y466" i="3"/>
  <c r="AO466" i="3"/>
  <c r="BE466" i="3"/>
  <c r="P467" i="3"/>
  <c r="X467" i="3"/>
  <c r="AF467" i="3"/>
  <c r="AN467" i="3"/>
  <c r="AV467" i="3"/>
  <c r="BD467" i="3"/>
  <c r="O467" i="3"/>
  <c r="W467" i="3"/>
  <c r="AE467" i="3"/>
  <c r="AM467" i="3"/>
  <c r="AU467" i="3"/>
  <c r="BC467" i="3"/>
  <c r="AB467" i="3"/>
  <c r="AR467" i="3"/>
  <c r="BH467" i="3"/>
  <c r="AA467" i="3"/>
  <c r="AQ467" i="3"/>
  <c r="BG467" i="3"/>
  <c r="Q468" i="3"/>
  <c r="Y468" i="3"/>
  <c r="AG468" i="3"/>
  <c r="AO468" i="3"/>
  <c r="AW468" i="3"/>
  <c r="BE468" i="3"/>
  <c r="P468" i="3"/>
  <c r="X468" i="3"/>
  <c r="AF468" i="3"/>
  <c r="AN468" i="3"/>
  <c r="AV468" i="3"/>
  <c r="BD468" i="3"/>
  <c r="M468" i="3"/>
  <c r="AC468" i="3"/>
  <c r="AS468" i="3"/>
  <c r="BI468" i="3"/>
  <c r="AB468" i="3"/>
  <c r="AR468" i="3"/>
  <c r="BH468" i="3"/>
  <c r="S469" i="3"/>
  <c r="AA469" i="3"/>
  <c r="AI469" i="3"/>
  <c r="AQ469" i="3"/>
  <c r="AY469" i="3"/>
  <c r="BG469" i="3"/>
  <c r="R469" i="3"/>
  <c r="Z469" i="3"/>
  <c r="AH469" i="3"/>
  <c r="AP469" i="3"/>
  <c r="AX469" i="3"/>
  <c r="BF469" i="3"/>
  <c r="O469" i="3"/>
  <c r="AE469" i="3"/>
  <c r="AU469" i="3"/>
  <c r="N469" i="3"/>
  <c r="AD469" i="3"/>
  <c r="AT469" i="3"/>
  <c r="N470" i="3"/>
  <c r="V470" i="3"/>
  <c r="AD470" i="3"/>
  <c r="AL470" i="3"/>
  <c r="AT470" i="3"/>
  <c r="BB470" i="3"/>
  <c r="M470" i="3"/>
  <c r="U470" i="3"/>
  <c r="AC470" i="3"/>
  <c r="AK470" i="3"/>
  <c r="AS470" i="3"/>
  <c r="BA470" i="3"/>
  <c r="BI470" i="3"/>
  <c r="R470" i="3"/>
  <c r="AH470" i="3"/>
  <c r="AX470" i="3"/>
  <c r="Q470" i="3"/>
  <c r="AG470" i="3"/>
  <c r="AW470" i="3"/>
  <c r="P471" i="3"/>
  <c r="X471" i="3"/>
  <c r="AF471" i="3"/>
  <c r="AN471" i="3"/>
  <c r="AV471" i="3"/>
  <c r="BD471" i="3"/>
  <c r="O471" i="3"/>
  <c r="W471" i="3"/>
  <c r="AE471" i="3"/>
  <c r="AM471" i="3"/>
  <c r="AU471" i="3"/>
  <c r="BC471" i="3"/>
  <c r="T471" i="3"/>
  <c r="AJ471" i="3"/>
  <c r="AZ471" i="3"/>
  <c r="S471" i="3"/>
  <c r="AI471" i="3"/>
  <c r="AY471" i="3"/>
  <c r="Q472" i="3"/>
  <c r="Y472" i="3"/>
  <c r="AG472" i="3"/>
  <c r="AO472" i="3"/>
  <c r="AW472" i="3"/>
  <c r="BE472" i="3"/>
  <c r="P472" i="3"/>
  <c r="X472" i="3"/>
  <c r="AF472" i="3"/>
  <c r="AN472" i="3"/>
  <c r="AV472" i="3"/>
  <c r="BD472" i="3"/>
  <c r="U472" i="3"/>
  <c r="AK472" i="3"/>
  <c r="BA472" i="3"/>
  <c r="T472" i="3"/>
  <c r="AJ472" i="3"/>
  <c r="AZ472" i="3"/>
  <c r="S473" i="3"/>
  <c r="AA473" i="3"/>
  <c r="AI473" i="3"/>
  <c r="AQ473" i="3"/>
  <c r="AY473" i="3"/>
  <c r="BG473" i="3"/>
  <c r="R473" i="3"/>
  <c r="Z473" i="3"/>
  <c r="AH473" i="3"/>
  <c r="AP473" i="3"/>
  <c r="AX473" i="3"/>
  <c r="BF473" i="3"/>
  <c r="W473" i="3"/>
  <c r="AM473" i="3"/>
  <c r="BC473" i="3"/>
  <c r="V473" i="3"/>
  <c r="AL473" i="3"/>
  <c r="BB473" i="3"/>
  <c r="N474" i="3"/>
  <c r="V474" i="3"/>
  <c r="AD474" i="3"/>
  <c r="AL474" i="3"/>
  <c r="AT474" i="3"/>
  <c r="BB474" i="3"/>
  <c r="M474" i="3"/>
  <c r="U474" i="3"/>
  <c r="AC474" i="3"/>
  <c r="AK474" i="3"/>
  <c r="AS474" i="3"/>
  <c r="BA474" i="3"/>
  <c r="BI474" i="3"/>
  <c r="Z474" i="3"/>
  <c r="AP474" i="3"/>
  <c r="BF474" i="3"/>
  <c r="Y474" i="3"/>
  <c r="AO474" i="3"/>
  <c r="BE474" i="3"/>
  <c r="P475" i="3"/>
  <c r="X475" i="3"/>
  <c r="AF475" i="3"/>
  <c r="AN475" i="3"/>
  <c r="AV475" i="3"/>
  <c r="BD475" i="3"/>
  <c r="O475" i="3"/>
  <c r="W475" i="3"/>
  <c r="AE475" i="3"/>
  <c r="AM475" i="3"/>
  <c r="AU475" i="3"/>
  <c r="BC475" i="3"/>
  <c r="AB475" i="3"/>
  <c r="AR475" i="3"/>
  <c r="BH475" i="3"/>
  <c r="AA475" i="3"/>
  <c r="AQ475" i="3"/>
  <c r="BG475" i="3"/>
  <c r="Q476" i="3"/>
  <c r="Y476" i="3"/>
  <c r="AG476" i="3"/>
  <c r="AO476" i="3"/>
  <c r="AW476" i="3"/>
  <c r="BE476" i="3"/>
  <c r="P476" i="3"/>
  <c r="X476" i="3"/>
  <c r="AF476" i="3"/>
  <c r="AN476" i="3"/>
  <c r="AV476" i="3"/>
  <c r="BD476" i="3"/>
  <c r="M476" i="3"/>
  <c r="AC476" i="3"/>
  <c r="AS476" i="3"/>
  <c r="BI476" i="3"/>
  <c r="AB476" i="3"/>
  <c r="AR476" i="3"/>
  <c r="BH476" i="3"/>
  <c r="M477" i="3"/>
  <c r="Q477" i="3"/>
  <c r="U477" i="3"/>
  <c r="Y477" i="3"/>
  <c r="AC477" i="3"/>
  <c r="AG477" i="3"/>
  <c r="AK477" i="3"/>
  <c r="AO477" i="3"/>
  <c r="AS477" i="3"/>
  <c r="AW477" i="3"/>
  <c r="BA477" i="3"/>
  <c r="BE477" i="3"/>
  <c r="BI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O477" i="3"/>
  <c r="W477" i="3"/>
  <c r="AE477" i="3"/>
  <c r="AM477" i="3"/>
  <c r="AU477" i="3"/>
  <c r="BC477" i="3"/>
  <c r="N477" i="3"/>
  <c r="V477" i="3"/>
  <c r="AD477" i="3"/>
  <c r="AL477" i="3"/>
  <c r="AT477" i="3"/>
  <c r="BB477" i="3"/>
  <c r="BM537" i="3"/>
  <c r="BM528" i="3"/>
  <c r="BL513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M376" i="3"/>
  <c r="Q376" i="3"/>
  <c r="U376" i="3"/>
  <c r="Y376" i="3"/>
  <c r="AC376" i="3"/>
  <c r="AG376" i="3"/>
  <c r="AK376" i="3"/>
  <c r="AO376" i="3"/>
  <c r="AS376" i="3"/>
  <c r="AW376" i="3"/>
  <c r="BA376" i="3"/>
  <c r="BE376" i="3"/>
  <c r="BI376" i="3"/>
  <c r="O410" i="3"/>
  <c r="BG345" i="3"/>
  <c r="BC345" i="3"/>
  <c r="AY345" i="3"/>
  <c r="AU345" i="3"/>
  <c r="AQ345" i="3"/>
  <c r="AM345" i="3"/>
  <c r="AI345" i="3"/>
  <c r="AE345" i="3"/>
  <c r="AA345" i="3"/>
  <c r="W345" i="3"/>
  <c r="S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F353" i="3"/>
  <c r="BB353" i="3"/>
  <c r="AX353" i="3"/>
  <c r="AT353" i="3"/>
  <c r="AP353" i="3"/>
  <c r="AL353" i="3"/>
  <c r="AH353" i="3"/>
  <c r="AD353" i="3"/>
  <c r="Z353" i="3"/>
  <c r="V353" i="3"/>
  <c r="R353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M355" i="3"/>
  <c r="BN355" i="3" s="1"/>
  <c r="BF355" i="3"/>
  <c r="BB355" i="3"/>
  <c r="AX355" i="3"/>
  <c r="AT355" i="3"/>
  <c r="AP355" i="3"/>
  <c r="AL355" i="3"/>
  <c r="AH355" i="3"/>
  <c r="AB355" i="3"/>
  <c r="T355" i="3"/>
  <c r="BI372" i="3"/>
  <c r="BA372" i="3"/>
  <c r="AS372" i="3"/>
  <c r="AK372" i="3"/>
  <c r="AC372" i="3"/>
  <c r="U372" i="3"/>
  <c r="M372" i="3"/>
  <c r="BB372" i="3"/>
  <c r="AT372" i="3"/>
  <c r="AL372" i="3"/>
  <c r="AD372" i="3"/>
  <c r="V372" i="3"/>
  <c r="N372" i="3"/>
  <c r="BC376" i="3"/>
  <c r="AU376" i="3"/>
  <c r="AM376" i="3"/>
  <c r="AE376" i="3"/>
  <c r="W376" i="3"/>
  <c r="O376" i="3"/>
  <c r="BD376" i="3"/>
  <c r="AV376" i="3"/>
  <c r="AN376" i="3"/>
  <c r="AF376" i="3"/>
  <c r="X376" i="3"/>
  <c r="P376" i="3"/>
  <c r="AZ380" i="3"/>
  <c r="AJ380" i="3"/>
  <c r="BF380" i="3"/>
  <c r="AP380" i="3"/>
  <c r="Z380" i="3"/>
  <c r="BE380" i="3"/>
  <c r="AW380" i="3"/>
  <c r="AO380" i="3"/>
  <c r="AG380" i="3"/>
  <c r="Y380" i="3"/>
  <c r="Q380" i="3"/>
  <c r="R380" i="3"/>
  <c r="BD426" i="3"/>
  <c r="AV426" i="3"/>
  <c r="AN426" i="3"/>
  <c r="AF426" i="3"/>
  <c r="X426" i="3"/>
  <c r="P426" i="3"/>
  <c r="BE426" i="3"/>
  <c r="AW426" i="3"/>
  <c r="AO426" i="3"/>
  <c r="AG426" i="3"/>
  <c r="Y426" i="3"/>
  <c r="Q426" i="3"/>
  <c r="BF427" i="3"/>
  <c r="AX427" i="3"/>
  <c r="AP427" i="3"/>
  <c r="AH427" i="3"/>
  <c r="Z427" i="3"/>
  <c r="R427" i="3"/>
  <c r="BG427" i="3"/>
  <c r="AY427" i="3"/>
  <c r="AQ427" i="3"/>
  <c r="AI427" i="3"/>
  <c r="AA427" i="3"/>
  <c r="S427" i="3"/>
  <c r="BM427" i="3" s="1"/>
  <c r="BH428" i="3"/>
  <c r="AZ428" i="3"/>
  <c r="AR428" i="3"/>
  <c r="AJ428" i="3"/>
  <c r="AB428" i="3"/>
  <c r="T428" i="3"/>
  <c r="BI428" i="3"/>
  <c r="BA428" i="3"/>
  <c r="AS428" i="3"/>
  <c r="AK428" i="3"/>
  <c r="AC428" i="3"/>
  <c r="U428" i="3"/>
  <c r="M428" i="3"/>
  <c r="BB429" i="3"/>
  <c r="AT429" i="3"/>
  <c r="AL429" i="3"/>
  <c r="AD429" i="3"/>
  <c r="V429" i="3"/>
  <c r="N429" i="3"/>
  <c r="BC429" i="3"/>
  <c r="AU429" i="3"/>
  <c r="AM429" i="3"/>
  <c r="AE429" i="3"/>
  <c r="W429" i="3"/>
  <c r="O429" i="3"/>
  <c r="BD430" i="3"/>
  <c r="AV430" i="3"/>
  <c r="AN430" i="3"/>
  <c r="AF430" i="3"/>
  <c r="X430" i="3"/>
  <c r="P430" i="3"/>
  <c r="BE430" i="3"/>
  <c r="AW430" i="3"/>
  <c r="AO430" i="3"/>
  <c r="AG430" i="3"/>
  <c r="Y430" i="3"/>
  <c r="Q430" i="3"/>
  <c r="BF431" i="3"/>
  <c r="AX431" i="3"/>
  <c r="AP431" i="3"/>
  <c r="AH431" i="3"/>
  <c r="Z431" i="3"/>
  <c r="R431" i="3"/>
  <c r="BG431" i="3"/>
  <c r="AY431" i="3"/>
  <c r="AQ431" i="3"/>
  <c r="AI431" i="3"/>
  <c r="AA431" i="3"/>
  <c r="BH432" i="3"/>
  <c r="AR432" i="3"/>
  <c r="AB432" i="3"/>
  <c r="BI432" i="3"/>
  <c r="AS432" i="3"/>
  <c r="AC432" i="3"/>
  <c r="M432" i="3"/>
  <c r="AT433" i="3"/>
  <c r="AD433" i="3"/>
  <c r="N433" i="3"/>
  <c r="AU433" i="3"/>
  <c r="AE433" i="3"/>
  <c r="O433" i="3"/>
  <c r="AV434" i="3"/>
  <c r="AF434" i="3"/>
  <c r="P434" i="3"/>
  <c r="AW434" i="3"/>
  <c r="AG434" i="3"/>
  <c r="Q434" i="3"/>
  <c r="AX435" i="3"/>
  <c r="AH435" i="3"/>
  <c r="R435" i="3"/>
  <c r="AY435" i="3"/>
  <c r="AI435" i="3"/>
  <c r="S435" i="3"/>
  <c r="AX436" i="3"/>
  <c r="AR436" i="3"/>
  <c r="AB436" i="3"/>
  <c r="BA436" i="3"/>
  <c r="AK436" i="3"/>
  <c r="U436" i="3"/>
  <c r="BB437" i="3"/>
  <c r="AL437" i="3"/>
  <c r="V437" i="3"/>
  <c r="BC437" i="3"/>
  <c r="AM437" i="3"/>
  <c r="W437" i="3"/>
  <c r="BD438" i="3"/>
  <c r="AN438" i="3"/>
  <c r="X438" i="3"/>
  <c r="BE438" i="3"/>
  <c r="AO438" i="3"/>
  <c r="Y438" i="3"/>
  <c r="BG439" i="3"/>
  <c r="AQ439" i="3"/>
  <c r="AA439" i="3"/>
  <c r="BH439" i="3"/>
  <c r="AR439" i="3"/>
  <c r="AB439" i="3"/>
  <c r="BI440" i="3"/>
  <c r="AS440" i="3"/>
  <c r="AC440" i="3"/>
  <c r="M440" i="3"/>
  <c r="AT440" i="3"/>
  <c r="AD440" i="3"/>
  <c r="N440" i="3"/>
  <c r="AU441" i="3"/>
  <c r="AE441" i="3"/>
  <c r="O441" i="3"/>
  <c r="AV441" i="3"/>
  <c r="AF441" i="3"/>
  <c r="P441" i="3"/>
  <c r="AW442" i="3"/>
  <c r="AG442" i="3"/>
  <c r="Q442" i="3"/>
  <c r="AX442" i="3"/>
  <c r="AH442" i="3"/>
  <c r="R442" i="3"/>
  <c r="AY443" i="3"/>
  <c r="AI443" i="3"/>
  <c r="S443" i="3"/>
  <c r="AZ443" i="3"/>
  <c r="AJ443" i="3"/>
  <c r="T443" i="3"/>
  <c r="BA444" i="3"/>
  <c r="AK444" i="3"/>
  <c r="U444" i="3"/>
  <c r="BB444" i="3"/>
  <c r="AL444" i="3"/>
  <c r="V444" i="3"/>
  <c r="BC445" i="3"/>
  <c r="AM445" i="3"/>
  <c r="W445" i="3"/>
  <c r="BD445" i="3"/>
  <c r="AN445" i="3"/>
  <c r="X445" i="3"/>
  <c r="BE446" i="3"/>
  <c r="AO446" i="3"/>
  <c r="Y446" i="3"/>
  <c r="BF446" i="3"/>
  <c r="AP446" i="3"/>
  <c r="Z446" i="3"/>
  <c r="BG447" i="3"/>
  <c r="AQ447" i="3"/>
  <c r="AA447" i="3"/>
  <c r="BH447" i="3"/>
  <c r="AR447" i="3"/>
  <c r="AB447" i="3"/>
  <c r="BI448" i="3"/>
  <c r="AS448" i="3"/>
  <c r="AC448" i="3"/>
  <c r="M448" i="3"/>
  <c r="AT448" i="3"/>
  <c r="AD448" i="3"/>
  <c r="N448" i="3"/>
  <c r="AT449" i="3"/>
  <c r="AD449" i="3"/>
  <c r="N449" i="3"/>
  <c r="AU449" i="3"/>
  <c r="AE449" i="3"/>
  <c r="O449" i="3"/>
  <c r="AW450" i="3"/>
  <c r="AG450" i="3"/>
  <c r="Q450" i="3"/>
  <c r="AX450" i="3"/>
  <c r="AH450" i="3"/>
  <c r="R450" i="3"/>
  <c r="AX451" i="3"/>
  <c r="AH451" i="3"/>
  <c r="R451" i="3"/>
  <c r="AY451" i="3"/>
  <c r="AI451" i="3"/>
  <c r="S451" i="3"/>
  <c r="AZ452" i="3"/>
  <c r="AJ452" i="3"/>
  <c r="T452" i="3"/>
  <c r="BA452" i="3"/>
  <c r="AK452" i="3"/>
  <c r="U452" i="3"/>
  <c r="BC453" i="3"/>
  <c r="AM453" i="3"/>
  <c r="W453" i="3"/>
  <c r="BD453" i="3"/>
  <c r="AN453" i="3"/>
  <c r="X453" i="3"/>
  <c r="BE454" i="3"/>
  <c r="AO454" i="3"/>
  <c r="Y454" i="3"/>
  <c r="BF454" i="3"/>
  <c r="AP454" i="3"/>
  <c r="Z454" i="3"/>
  <c r="BG455" i="3"/>
  <c r="AQ455" i="3"/>
  <c r="AA455" i="3"/>
  <c r="BH455" i="3"/>
  <c r="AR455" i="3"/>
  <c r="AB455" i="3"/>
  <c r="BH456" i="3"/>
  <c r="AR456" i="3"/>
  <c r="AB456" i="3"/>
  <c r="BI456" i="3"/>
  <c r="AS456" i="3"/>
  <c r="AC456" i="3"/>
  <c r="M456" i="3"/>
  <c r="AT457" i="3"/>
  <c r="AD457" i="3"/>
  <c r="N457" i="3"/>
  <c r="AU457" i="3"/>
  <c r="AE457" i="3"/>
  <c r="O457" i="3"/>
  <c r="AW458" i="3"/>
  <c r="AG458" i="3"/>
  <c r="AX458" i="3"/>
  <c r="R458" i="3"/>
  <c r="AI459" i="3"/>
  <c r="AZ459" i="3"/>
  <c r="T459" i="3"/>
  <c r="AJ460" i="3"/>
  <c r="BA460" i="3"/>
  <c r="U460" i="3"/>
  <c r="AL461" i="3"/>
  <c r="BC461" i="3"/>
  <c r="W461" i="3"/>
  <c r="AO462" i="3"/>
  <c r="BF462" i="3"/>
  <c r="Z462" i="3"/>
  <c r="AQ463" i="3"/>
  <c r="BH463" i="3"/>
  <c r="AB463" i="3"/>
  <c r="AR464" i="3"/>
  <c r="BI464" i="3"/>
  <c r="AC464" i="3"/>
  <c r="AT465" i="3"/>
  <c r="N465" i="3"/>
  <c r="AE465" i="3"/>
  <c r="AW466" i="3"/>
  <c r="Q466" i="3"/>
  <c r="AH466" i="3"/>
  <c r="AY467" i="3"/>
  <c r="S467" i="3"/>
  <c r="AJ467" i="3"/>
  <c r="AZ468" i="3"/>
  <c r="T468" i="3"/>
  <c r="AK468" i="3"/>
  <c r="BB469" i="3"/>
  <c r="V469" i="3"/>
  <c r="AM469" i="3"/>
  <c r="BE470" i="3"/>
  <c r="Y470" i="3"/>
  <c r="AP470" i="3"/>
  <c r="BG471" i="3"/>
  <c r="AA471" i="3"/>
  <c r="AR471" i="3"/>
  <c r="BH472" i="3"/>
  <c r="AB472" i="3"/>
  <c r="AS472" i="3"/>
  <c r="M472" i="3"/>
  <c r="AD473" i="3"/>
  <c r="AU473" i="3"/>
  <c r="O473" i="3"/>
  <c r="AG474" i="3"/>
  <c r="AX474" i="3"/>
  <c r="R474" i="3"/>
  <c r="AI475" i="3"/>
  <c r="AZ475" i="3"/>
  <c r="T475" i="3"/>
  <c r="AJ476" i="3"/>
  <c r="BA476" i="3"/>
  <c r="U476" i="3"/>
  <c r="AX477" i="3"/>
  <c r="AH477" i="3"/>
  <c r="R477" i="3"/>
  <c r="AY477" i="3"/>
  <c r="AI477" i="3"/>
  <c r="S477" i="3"/>
  <c r="BK560" i="3"/>
  <c r="BK553" i="3"/>
  <c r="BM524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R340" i="3"/>
  <c r="Z340" i="3"/>
  <c r="AH340" i="3"/>
  <c r="AP340" i="3"/>
  <c r="AX340" i="3"/>
  <c r="BF340" i="3"/>
  <c r="T340" i="3"/>
  <c r="AB340" i="3"/>
  <c r="AJ340" i="3"/>
  <c r="AR340" i="3"/>
  <c r="AZ340" i="3"/>
  <c r="BH340" i="3"/>
  <c r="BM539" i="3"/>
  <c r="BJ532" i="3"/>
  <c r="BM532" i="3"/>
  <c r="BL525" i="3"/>
  <c r="BM630" i="3"/>
  <c r="BM628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R339" i="3"/>
  <c r="Z339" i="3"/>
  <c r="AH339" i="3"/>
  <c r="AP339" i="3"/>
  <c r="AX339" i="3"/>
  <c r="BF339" i="3"/>
  <c r="T339" i="3"/>
  <c r="AB339" i="3"/>
  <c r="AJ339" i="3"/>
  <c r="AR339" i="3"/>
  <c r="AZ339" i="3"/>
  <c r="BH339" i="3"/>
  <c r="BK636" i="3"/>
  <c r="BJ630" i="3"/>
  <c r="BM556" i="3"/>
  <c r="BK581" i="3"/>
  <c r="BK621" i="3"/>
  <c r="BK617" i="3"/>
  <c r="BK613" i="3"/>
  <c r="BK609" i="3"/>
  <c r="BK605" i="3"/>
  <c r="BK601" i="3"/>
  <c r="BK597" i="3"/>
  <c r="BK593" i="3"/>
  <c r="BN576" i="3"/>
  <c r="BL537" i="3"/>
  <c r="BL528" i="3"/>
  <c r="BJ512" i="3"/>
  <c r="BL524" i="3"/>
  <c r="BM517" i="3"/>
  <c r="BN568" i="3"/>
  <c r="BN560" i="3"/>
  <c r="BK539" i="3"/>
  <c r="BN636" i="3"/>
  <c r="BM636" i="3"/>
  <c r="BK630" i="3"/>
  <c r="BN630" i="3"/>
  <c r="BJ628" i="3"/>
  <c r="BK628" i="3"/>
  <c r="BJ556" i="3"/>
  <c r="BN556" i="3"/>
  <c r="BL556" i="3"/>
  <c r="BJ636" i="3"/>
  <c r="K335" i="3"/>
  <c r="M431" i="3"/>
  <c r="Q431" i="3"/>
  <c r="U431" i="3"/>
  <c r="Y431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N432" i="3"/>
  <c r="R432" i="3"/>
  <c r="V432" i="3"/>
  <c r="Z432" i="3"/>
  <c r="AD432" i="3"/>
  <c r="AH432" i="3"/>
  <c r="AL432" i="3"/>
  <c r="AP432" i="3"/>
  <c r="AT432" i="3"/>
  <c r="AX432" i="3"/>
  <c r="BB432" i="3"/>
  <c r="BF432" i="3"/>
  <c r="M433" i="3"/>
  <c r="Q433" i="3"/>
  <c r="U433" i="3"/>
  <c r="Y433" i="3"/>
  <c r="AC433" i="3"/>
  <c r="AG433" i="3"/>
  <c r="AK433" i="3"/>
  <c r="AO433" i="3"/>
  <c r="AS433" i="3"/>
  <c r="AW433" i="3"/>
  <c r="BA433" i="3"/>
  <c r="BE433" i="3"/>
  <c r="BI433" i="3"/>
  <c r="P433" i="3"/>
  <c r="BK433" i="3" s="1"/>
  <c r="T433" i="3"/>
  <c r="X433" i="3"/>
  <c r="AB433" i="3"/>
  <c r="AF433" i="3"/>
  <c r="AJ433" i="3"/>
  <c r="AN433" i="3"/>
  <c r="AR433" i="3"/>
  <c r="AV433" i="3"/>
  <c r="AZ433" i="3"/>
  <c r="BD433" i="3"/>
  <c r="BH433" i="3"/>
  <c r="O434" i="3"/>
  <c r="S434" i="3"/>
  <c r="W434" i="3"/>
  <c r="AA434" i="3"/>
  <c r="AE434" i="3"/>
  <c r="AI434" i="3"/>
  <c r="AM434" i="3"/>
  <c r="AQ434" i="3"/>
  <c r="AU434" i="3"/>
  <c r="AY434" i="3"/>
  <c r="BC434" i="3"/>
  <c r="BG434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O436" i="3"/>
  <c r="S436" i="3"/>
  <c r="W436" i="3"/>
  <c r="AA436" i="3"/>
  <c r="AE436" i="3"/>
  <c r="AI436" i="3"/>
  <c r="AM436" i="3"/>
  <c r="AQ436" i="3"/>
  <c r="AU436" i="3"/>
  <c r="AY436" i="3"/>
  <c r="N436" i="3"/>
  <c r="R436" i="3"/>
  <c r="V436" i="3"/>
  <c r="Z436" i="3"/>
  <c r="AD436" i="3"/>
  <c r="AH436" i="3"/>
  <c r="AL436" i="3"/>
  <c r="AP436" i="3"/>
  <c r="AT436" i="3"/>
  <c r="AZ436" i="3"/>
  <c r="BE436" i="3"/>
  <c r="BI436" i="3"/>
  <c r="BB436" i="3"/>
  <c r="BF436" i="3"/>
  <c r="M437" i="3"/>
  <c r="Q437" i="3"/>
  <c r="U437" i="3"/>
  <c r="Y437" i="3"/>
  <c r="AC437" i="3"/>
  <c r="AG437" i="3"/>
  <c r="AK437" i="3"/>
  <c r="AO437" i="3"/>
  <c r="AS437" i="3"/>
  <c r="AW437" i="3"/>
  <c r="BA437" i="3"/>
  <c r="BE437" i="3"/>
  <c r="BI437" i="3"/>
  <c r="P437" i="3"/>
  <c r="BK437" i="3" s="1"/>
  <c r="T437" i="3"/>
  <c r="X437" i="3"/>
  <c r="AB437" i="3"/>
  <c r="AF437" i="3"/>
  <c r="AJ437" i="3"/>
  <c r="AN437" i="3"/>
  <c r="AR437" i="3"/>
  <c r="AV437" i="3"/>
  <c r="AZ437" i="3"/>
  <c r="BD437" i="3"/>
  <c r="BH437" i="3"/>
  <c r="O438" i="3"/>
  <c r="S438" i="3"/>
  <c r="W438" i="3"/>
  <c r="AA438" i="3"/>
  <c r="AE438" i="3"/>
  <c r="AI438" i="3"/>
  <c r="AM438" i="3"/>
  <c r="AQ438" i="3"/>
  <c r="AU438" i="3"/>
  <c r="AY438" i="3"/>
  <c r="BC438" i="3"/>
  <c r="BG438" i="3"/>
  <c r="N438" i="3"/>
  <c r="BN438" i="3" s="1"/>
  <c r="R438" i="3"/>
  <c r="V438" i="3"/>
  <c r="Z438" i="3"/>
  <c r="AD438" i="3"/>
  <c r="AH438" i="3"/>
  <c r="AL438" i="3"/>
  <c r="AP438" i="3"/>
  <c r="AT438" i="3"/>
  <c r="AX438" i="3"/>
  <c r="BB438" i="3"/>
  <c r="BF438" i="3"/>
  <c r="N439" i="3"/>
  <c r="R439" i="3"/>
  <c r="V439" i="3"/>
  <c r="Z439" i="3"/>
  <c r="AD439" i="3"/>
  <c r="AH439" i="3"/>
  <c r="AL439" i="3"/>
  <c r="AP439" i="3"/>
  <c r="AT439" i="3"/>
  <c r="AX439" i="3"/>
  <c r="BB439" i="3"/>
  <c r="BF439" i="3"/>
  <c r="M439" i="3"/>
  <c r="BN439" i="3" s="1"/>
  <c r="Q439" i="3"/>
  <c r="U439" i="3"/>
  <c r="Y439" i="3"/>
  <c r="AC439" i="3"/>
  <c r="AG439" i="3"/>
  <c r="AK439" i="3"/>
  <c r="AO439" i="3"/>
  <c r="AS439" i="3"/>
  <c r="AW439" i="3"/>
  <c r="BA439" i="3"/>
  <c r="BE439" i="3"/>
  <c r="BI439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O440" i="3"/>
  <c r="S440" i="3"/>
  <c r="W440" i="3"/>
  <c r="AA440" i="3"/>
  <c r="AE440" i="3"/>
  <c r="AI440" i="3"/>
  <c r="AM440" i="3"/>
  <c r="AQ440" i="3"/>
  <c r="AU440" i="3"/>
  <c r="AY440" i="3"/>
  <c r="BC440" i="3"/>
  <c r="BG440" i="3"/>
  <c r="N441" i="3"/>
  <c r="R441" i="3"/>
  <c r="V441" i="3"/>
  <c r="Z441" i="3"/>
  <c r="AD441" i="3"/>
  <c r="AH441" i="3"/>
  <c r="AL441" i="3"/>
  <c r="AP441" i="3"/>
  <c r="AT441" i="3"/>
  <c r="AX441" i="3"/>
  <c r="BB441" i="3"/>
  <c r="BF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P442" i="3"/>
  <c r="T442" i="3"/>
  <c r="X442" i="3"/>
  <c r="AB442" i="3"/>
  <c r="AF442" i="3"/>
  <c r="AJ442" i="3"/>
  <c r="AN442" i="3"/>
  <c r="AR442" i="3"/>
  <c r="AV442" i="3"/>
  <c r="AZ442" i="3"/>
  <c r="BD442" i="3"/>
  <c r="BH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N443" i="3"/>
  <c r="R443" i="3"/>
  <c r="V443" i="3"/>
  <c r="Z443" i="3"/>
  <c r="AD443" i="3"/>
  <c r="AH443" i="3"/>
  <c r="AL443" i="3"/>
  <c r="AP443" i="3"/>
  <c r="AT443" i="3"/>
  <c r="AX443" i="3"/>
  <c r="BB443" i="3"/>
  <c r="BF443" i="3"/>
  <c r="M443" i="3"/>
  <c r="BN443" i="3" s="1"/>
  <c r="Q443" i="3"/>
  <c r="U443" i="3"/>
  <c r="Y443" i="3"/>
  <c r="AC443" i="3"/>
  <c r="AG443" i="3"/>
  <c r="AK443" i="3"/>
  <c r="AO443" i="3"/>
  <c r="AS443" i="3"/>
  <c r="AW443" i="3"/>
  <c r="BA443" i="3"/>
  <c r="BE443" i="3"/>
  <c r="BI443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O444" i="3"/>
  <c r="S444" i="3"/>
  <c r="W444" i="3"/>
  <c r="AA444" i="3"/>
  <c r="AE444" i="3"/>
  <c r="AI444" i="3"/>
  <c r="AM444" i="3"/>
  <c r="AQ444" i="3"/>
  <c r="AU444" i="3"/>
  <c r="AY444" i="3"/>
  <c r="BC444" i="3"/>
  <c r="BG444" i="3"/>
  <c r="N445" i="3"/>
  <c r="R445" i="3"/>
  <c r="V445" i="3"/>
  <c r="Z445" i="3"/>
  <c r="AD445" i="3"/>
  <c r="AH445" i="3"/>
  <c r="AL445" i="3"/>
  <c r="AP445" i="3"/>
  <c r="AT445" i="3"/>
  <c r="AX445" i="3"/>
  <c r="BB445" i="3"/>
  <c r="BF445" i="3"/>
  <c r="M445" i="3"/>
  <c r="Q445" i="3"/>
  <c r="BN445" i="3" s="1"/>
  <c r="U445" i="3"/>
  <c r="Y445" i="3"/>
  <c r="AC445" i="3"/>
  <c r="AG445" i="3"/>
  <c r="AK445" i="3"/>
  <c r="AO445" i="3"/>
  <c r="AS445" i="3"/>
  <c r="AW445" i="3"/>
  <c r="BA445" i="3"/>
  <c r="BE445" i="3"/>
  <c r="BI445" i="3"/>
  <c r="P446" i="3"/>
  <c r="BK446" i="3" s="1"/>
  <c r="T446" i="3"/>
  <c r="X446" i="3"/>
  <c r="AB446" i="3"/>
  <c r="AF446" i="3"/>
  <c r="AJ446" i="3"/>
  <c r="AN446" i="3"/>
  <c r="AR446" i="3"/>
  <c r="AV446" i="3"/>
  <c r="AZ446" i="3"/>
  <c r="BD446" i="3"/>
  <c r="BH446" i="3"/>
  <c r="O446" i="3"/>
  <c r="S446" i="3"/>
  <c r="W446" i="3"/>
  <c r="AA446" i="3"/>
  <c r="AE446" i="3"/>
  <c r="AI446" i="3"/>
  <c r="AM446" i="3"/>
  <c r="AQ446" i="3"/>
  <c r="AU446" i="3"/>
  <c r="AY446" i="3"/>
  <c r="BC446" i="3"/>
  <c r="BG446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M447" i="3"/>
  <c r="Q447" i="3"/>
  <c r="U447" i="3"/>
  <c r="Y447" i="3"/>
  <c r="AC447" i="3"/>
  <c r="AG447" i="3"/>
  <c r="AK447" i="3"/>
  <c r="AO447" i="3"/>
  <c r="AS447" i="3"/>
  <c r="AW447" i="3"/>
  <c r="BA447" i="3"/>
  <c r="BE447" i="3"/>
  <c r="BI447" i="3"/>
  <c r="P448" i="3"/>
  <c r="T448" i="3"/>
  <c r="X448" i="3"/>
  <c r="AB448" i="3"/>
  <c r="AF448" i="3"/>
  <c r="AJ448" i="3"/>
  <c r="AN448" i="3"/>
  <c r="AR448" i="3"/>
  <c r="AV448" i="3"/>
  <c r="AZ448" i="3"/>
  <c r="BD448" i="3"/>
  <c r="BH448" i="3"/>
  <c r="O448" i="3"/>
  <c r="S448" i="3"/>
  <c r="W448" i="3"/>
  <c r="AA448" i="3"/>
  <c r="AE448" i="3"/>
  <c r="AI448" i="3"/>
  <c r="AM448" i="3"/>
  <c r="AQ448" i="3"/>
  <c r="AU448" i="3"/>
  <c r="AY448" i="3"/>
  <c r="BC448" i="3"/>
  <c r="BG448" i="3"/>
  <c r="M449" i="3"/>
  <c r="Q449" i="3"/>
  <c r="U449" i="3"/>
  <c r="Y449" i="3"/>
  <c r="AC449" i="3"/>
  <c r="AG449" i="3"/>
  <c r="AK449" i="3"/>
  <c r="AO449" i="3"/>
  <c r="AS449" i="3"/>
  <c r="AW449" i="3"/>
  <c r="BA449" i="3"/>
  <c r="BE449" i="3"/>
  <c r="BI449" i="3"/>
  <c r="P449" i="3"/>
  <c r="T449" i="3"/>
  <c r="X449" i="3"/>
  <c r="AB449" i="3"/>
  <c r="AF449" i="3"/>
  <c r="AJ449" i="3"/>
  <c r="AN449" i="3"/>
  <c r="AR449" i="3"/>
  <c r="AV449" i="3"/>
  <c r="AZ449" i="3"/>
  <c r="BD449" i="3"/>
  <c r="BH449" i="3"/>
  <c r="P450" i="3"/>
  <c r="T450" i="3"/>
  <c r="X450" i="3"/>
  <c r="AB450" i="3"/>
  <c r="AF450" i="3"/>
  <c r="AJ450" i="3"/>
  <c r="AN450" i="3"/>
  <c r="AR450" i="3"/>
  <c r="AV450" i="3"/>
  <c r="AZ450" i="3"/>
  <c r="BD450" i="3"/>
  <c r="BH450" i="3"/>
  <c r="O450" i="3"/>
  <c r="BN450" i="3" s="1"/>
  <c r="S450" i="3"/>
  <c r="W450" i="3"/>
  <c r="AA450" i="3"/>
  <c r="AE450" i="3"/>
  <c r="AI450" i="3"/>
  <c r="AM450" i="3"/>
  <c r="AQ450" i="3"/>
  <c r="AU450" i="3"/>
  <c r="AY450" i="3"/>
  <c r="BC450" i="3"/>
  <c r="BG450" i="3"/>
  <c r="M451" i="3"/>
  <c r="Q451" i="3"/>
  <c r="U451" i="3"/>
  <c r="Y451" i="3"/>
  <c r="AC451" i="3"/>
  <c r="AG451" i="3"/>
  <c r="AK451" i="3"/>
  <c r="AO451" i="3"/>
  <c r="AS451" i="3"/>
  <c r="AW451" i="3"/>
  <c r="BA451" i="3"/>
  <c r="BE451" i="3"/>
  <c r="BI451" i="3"/>
  <c r="P451" i="3"/>
  <c r="T451" i="3"/>
  <c r="X451" i="3"/>
  <c r="AB451" i="3"/>
  <c r="AF451" i="3"/>
  <c r="AJ451" i="3"/>
  <c r="AN451" i="3"/>
  <c r="AR451" i="3"/>
  <c r="AV451" i="3"/>
  <c r="AZ451" i="3"/>
  <c r="BD451" i="3"/>
  <c r="BH451" i="3"/>
  <c r="O452" i="3"/>
  <c r="S452" i="3"/>
  <c r="W452" i="3"/>
  <c r="AA452" i="3"/>
  <c r="AE452" i="3"/>
  <c r="AI452" i="3"/>
  <c r="AM452" i="3"/>
  <c r="AQ452" i="3"/>
  <c r="AU452" i="3"/>
  <c r="AY452" i="3"/>
  <c r="BC452" i="3"/>
  <c r="BG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N453" i="3"/>
  <c r="R453" i="3"/>
  <c r="V453" i="3"/>
  <c r="Z453" i="3"/>
  <c r="AD453" i="3"/>
  <c r="AH453" i="3"/>
  <c r="AL453" i="3"/>
  <c r="AP453" i="3"/>
  <c r="AT453" i="3"/>
  <c r="AX453" i="3"/>
  <c r="BB453" i="3"/>
  <c r="BF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O454" i="3"/>
  <c r="S454" i="3"/>
  <c r="W454" i="3"/>
  <c r="AA454" i="3"/>
  <c r="AE454" i="3"/>
  <c r="AI454" i="3"/>
  <c r="AM454" i="3"/>
  <c r="AQ454" i="3"/>
  <c r="AU454" i="3"/>
  <c r="AY454" i="3"/>
  <c r="BC454" i="3"/>
  <c r="BG454" i="3"/>
  <c r="N455" i="3"/>
  <c r="R455" i="3"/>
  <c r="V455" i="3"/>
  <c r="Z455" i="3"/>
  <c r="AD455" i="3"/>
  <c r="AH455" i="3"/>
  <c r="AL455" i="3"/>
  <c r="AP455" i="3"/>
  <c r="AT455" i="3"/>
  <c r="AX455" i="3"/>
  <c r="BB455" i="3"/>
  <c r="BF455" i="3"/>
  <c r="M455" i="3"/>
  <c r="BN455" i="3" s="1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O456" i="3"/>
  <c r="S456" i="3"/>
  <c r="W456" i="3"/>
  <c r="AA456" i="3"/>
  <c r="AE456" i="3"/>
  <c r="AI456" i="3"/>
  <c r="AM456" i="3"/>
  <c r="AQ456" i="3"/>
  <c r="AU456" i="3"/>
  <c r="AY456" i="3"/>
  <c r="BC456" i="3"/>
  <c r="BG456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M457" i="3"/>
  <c r="Q457" i="3"/>
  <c r="U457" i="3"/>
  <c r="Y457" i="3"/>
  <c r="AC457" i="3"/>
  <c r="AG457" i="3"/>
  <c r="AK457" i="3"/>
  <c r="AO457" i="3"/>
  <c r="AS457" i="3"/>
  <c r="AW457" i="3"/>
  <c r="BA457" i="3"/>
  <c r="BE457" i="3"/>
  <c r="BI457" i="3"/>
  <c r="P457" i="3"/>
  <c r="BK457" i="3" s="1"/>
  <c r="T457" i="3"/>
  <c r="X457" i="3"/>
  <c r="AB457" i="3"/>
  <c r="AF457" i="3"/>
  <c r="AJ457" i="3"/>
  <c r="AN457" i="3"/>
  <c r="AR457" i="3"/>
  <c r="AV457" i="3"/>
  <c r="AZ457" i="3"/>
  <c r="BD457" i="3"/>
  <c r="BH457" i="3"/>
  <c r="P458" i="3"/>
  <c r="T458" i="3"/>
  <c r="X458" i="3"/>
  <c r="AB458" i="3"/>
  <c r="AF458" i="3"/>
  <c r="AJ458" i="3"/>
  <c r="AN458" i="3"/>
  <c r="AR458" i="3"/>
  <c r="AV458" i="3"/>
  <c r="AZ458" i="3"/>
  <c r="BD458" i="3"/>
  <c r="BH458" i="3"/>
  <c r="O458" i="3"/>
  <c r="S458" i="3"/>
  <c r="W458" i="3"/>
  <c r="AA458" i="3"/>
  <c r="AE458" i="3"/>
  <c r="AI458" i="3"/>
  <c r="AM458" i="3"/>
  <c r="AQ458" i="3"/>
  <c r="AU458" i="3"/>
  <c r="AY458" i="3"/>
  <c r="BC458" i="3"/>
  <c r="BG458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BN459" i="3" s="1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M461" i="3"/>
  <c r="Q461" i="3"/>
  <c r="U461" i="3"/>
  <c r="Y461" i="3"/>
  <c r="AC461" i="3"/>
  <c r="AG461" i="3"/>
  <c r="AK461" i="3"/>
  <c r="AO461" i="3"/>
  <c r="AS461" i="3"/>
  <c r="AW461" i="3"/>
  <c r="BA461" i="3"/>
  <c r="BE461" i="3"/>
  <c r="BI461" i="3"/>
  <c r="P461" i="3"/>
  <c r="BK461" i="3" s="1"/>
  <c r="T461" i="3"/>
  <c r="X461" i="3"/>
  <c r="AB461" i="3"/>
  <c r="AF461" i="3"/>
  <c r="AJ461" i="3"/>
  <c r="AN461" i="3"/>
  <c r="AR461" i="3"/>
  <c r="AV461" i="3"/>
  <c r="AZ461" i="3"/>
  <c r="BD461" i="3"/>
  <c r="BH461" i="3"/>
  <c r="P462" i="3"/>
  <c r="BK462" i="3" s="1"/>
  <c r="T462" i="3"/>
  <c r="X462" i="3"/>
  <c r="AB462" i="3"/>
  <c r="AF462" i="3"/>
  <c r="AJ462" i="3"/>
  <c r="AN462" i="3"/>
  <c r="AR462" i="3"/>
  <c r="AV462" i="3"/>
  <c r="AZ462" i="3"/>
  <c r="BD462" i="3"/>
  <c r="BH462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BN463" i="3" s="1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N464" i="3"/>
  <c r="R464" i="3"/>
  <c r="V464" i="3"/>
  <c r="Z464" i="3"/>
  <c r="AD464" i="3"/>
  <c r="AH464" i="3"/>
  <c r="AL464" i="3"/>
  <c r="AP464" i="3"/>
  <c r="AT464" i="3"/>
  <c r="AX464" i="3"/>
  <c r="BB464" i="3"/>
  <c r="BF464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T465" i="3"/>
  <c r="X465" i="3"/>
  <c r="AB465" i="3"/>
  <c r="AF465" i="3"/>
  <c r="AJ465" i="3"/>
  <c r="AN465" i="3"/>
  <c r="AR465" i="3"/>
  <c r="AV465" i="3"/>
  <c r="AZ465" i="3"/>
  <c r="BD465" i="3"/>
  <c r="BH465" i="3"/>
  <c r="P466" i="3"/>
  <c r="BK466" i="3" s="1"/>
  <c r="T466" i="3"/>
  <c r="X466" i="3"/>
  <c r="AB466" i="3"/>
  <c r="AF466" i="3"/>
  <c r="AJ466" i="3"/>
  <c r="AN466" i="3"/>
  <c r="AR466" i="3"/>
  <c r="AV466" i="3"/>
  <c r="AZ466" i="3"/>
  <c r="BD466" i="3"/>
  <c r="BH466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7" i="3"/>
  <c r="R467" i="3"/>
  <c r="V467" i="3"/>
  <c r="Z467" i="3"/>
  <c r="AD467" i="3"/>
  <c r="AH467" i="3"/>
  <c r="AL467" i="3"/>
  <c r="AP467" i="3"/>
  <c r="AT467" i="3"/>
  <c r="AX467" i="3"/>
  <c r="BB467" i="3"/>
  <c r="BF467" i="3"/>
  <c r="M467" i="3"/>
  <c r="Q467" i="3"/>
  <c r="U467" i="3"/>
  <c r="Y467" i="3"/>
  <c r="AC467" i="3"/>
  <c r="AG467" i="3"/>
  <c r="AK467" i="3"/>
  <c r="AO467" i="3"/>
  <c r="AS467" i="3"/>
  <c r="AW467" i="3"/>
  <c r="BA467" i="3"/>
  <c r="BE467" i="3"/>
  <c r="BI467" i="3"/>
  <c r="O468" i="3"/>
  <c r="S468" i="3"/>
  <c r="W468" i="3"/>
  <c r="AA468" i="3"/>
  <c r="AE468" i="3"/>
  <c r="AI468" i="3"/>
  <c r="AM468" i="3"/>
  <c r="AQ468" i="3"/>
  <c r="AU468" i="3"/>
  <c r="AY468" i="3"/>
  <c r="BC468" i="3"/>
  <c r="BG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69" i="3"/>
  <c r="Q469" i="3"/>
  <c r="U469" i="3"/>
  <c r="Y469" i="3"/>
  <c r="AC469" i="3"/>
  <c r="AG469" i="3"/>
  <c r="AK469" i="3"/>
  <c r="AO469" i="3"/>
  <c r="AS469" i="3"/>
  <c r="AW469" i="3"/>
  <c r="BA469" i="3"/>
  <c r="BE469" i="3"/>
  <c r="BI469" i="3"/>
  <c r="P469" i="3"/>
  <c r="BK469" i="3" s="1"/>
  <c r="T469" i="3"/>
  <c r="X469" i="3"/>
  <c r="AB469" i="3"/>
  <c r="AF469" i="3"/>
  <c r="AJ469" i="3"/>
  <c r="AN469" i="3"/>
  <c r="AR469" i="3"/>
  <c r="AV469" i="3"/>
  <c r="AZ469" i="3"/>
  <c r="BD469" i="3"/>
  <c r="BH469" i="3"/>
  <c r="P470" i="3"/>
  <c r="BK470" i="3" s="1"/>
  <c r="T470" i="3"/>
  <c r="X470" i="3"/>
  <c r="AB470" i="3"/>
  <c r="AF470" i="3"/>
  <c r="AJ470" i="3"/>
  <c r="AN470" i="3"/>
  <c r="AR470" i="3"/>
  <c r="AV470" i="3"/>
  <c r="AZ470" i="3"/>
  <c r="BD470" i="3"/>
  <c r="BH470" i="3"/>
  <c r="O470" i="3"/>
  <c r="S470" i="3"/>
  <c r="W470" i="3"/>
  <c r="AA470" i="3"/>
  <c r="AE470" i="3"/>
  <c r="AI470" i="3"/>
  <c r="AM470" i="3"/>
  <c r="AQ470" i="3"/>
  <c r="AU470" i="3"/>
  <c r="AY470" i="3"/>
  <c r="BC470" i="3"/>
  <c r="BG470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M471" i="3"/>
  <c r="BN471" i="3" s="1"/>
  <c r="Q471" i="3"/>
  <c r="U471" i="3"/>
  <c r="Y471" i="3"/>
  <c r="AC471" i="3"/>
  <c r="AG471" i="3"/>
  <c r="AK471" i="3"/>
  <c r="AO471" i="3"/>
  <c r="AS471" i="3"/>
  <c r="AW471" i="3"/>
  <c r="BA471" i="3"/>
  <c r="BE471" i="3"/>
  <c r="BI471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N472" i="3"/>
  <c r="R472" i="3"/>
  <c r="V472" i="3"/>
  <c r="Z472" i="3"/>
  <c r="AD472" i="3"/>
  <c r="AH472" i="3"/>
  <c r="AL472" i="3"/>
  <c r="AP472" i="3"/>
  <c r="AT472" i="3"/>
  <c r="AX472" i="3"/>
  <c r="BB472" i="3"/>
  <c r="BF47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P473" i="3"/>
  <c r="BK473" i="3" s="1"/>
  <c r="T473" i="3"/>
  <c r="X473" i="3"/>
  <c r="AB473" i="3"/>
  <c r="AF473" i="3"/>
  <c r="AJ473" i="3"/>
  <c r="AN473" i="3"/>
  <c r="AR473" i="3"/>
  <c r="AV473" i="3"/>
  <c r="AZ473" i="3"/>
  <c r="BD473" i="3"/>
  <c r="BH473" i="3"/>
  <c r="P474" i="3"/>
  <c r="BK474" i="3" s="1"/>
  <c r="T474" i="3"/>
  <c r="X474" i="3"/>
  <c r="AB474" i="3"/>
  <c r="AF474" i="3"/>
  <c r="AJ474" i="3"/>
  <c r="AN474" i="3"/>
  <c r="AR474" i="3"/>
  <c r="AV474" i="3"/>
  <c r="AZ474" i="3"/>
  <c r="BD474" i="3"/>
  <c r="BH474" i="3"/>
  <c r="O474" i="3"/>
  <c r="S474" i="3"/>
  <c r="W474" i="3"/>
  <c r="AA474" i="3"/>
  <c r="AE474" i="3"/>
  <c r="AI474" i="3"/>
  <c r="AM474" i="3"/>
  <c r="AQ474" i="3"/>
  <c r="AU474" i="3"/>
  <c r="AY474" i="3"/>
  <c r="BC474" i="3"/>
  <c r="BG474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M475" i="3"/>
  <c r="BN475" i="3" s="1"/>
  <c r="Q475" i="3"/>
  <c r="U475" i="3"/>
  <c r="Y475" i="3"/>
  <c r="AC475" i="3"/>
  <c r="AG475" i="3"/>
  <c r="AK475" i="3"/>
  <c r="AO475" i="3"/>
  <c r="AS475" i="3"/>
  <c r="AW475" i="3"/>
  <c r="BA475" i="3"/>
  <c r="BE475" i="3"/>
  <c r="BI475" i="3"/>
  <c r="O476" i="3"/>
  <c r="S476" i="3"/>
  <c r="W476" i="3"/>
  <c r="AA476" i="3"/>
  <c r="AE476" i="3"/>
  <c r="AI476" i="3"/>
  <c r="AM476" i="3"/>
  <c r="AQ476" i="3"/>
  <c r="AU476" i="3"/>
  <c r="AY476" i="3"/>
  <c r="BC476" i="3"/>
  <c r="BG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BI503" i="3"/>
  <c r="BJ589" i="3"/>
  <c r="BN588" i="3"/>
  <c r="BK588" i="3"/>
  <c r="BJ573" i="3"/>
  <c r="BN572" i="3"/>
  <c r="BK572" i="3"/>
  <c r="BL564" i="3"/>
  <c r="BM634" i="3"/>
  <c r="BJ634" i="3"/>
  <c r="BK634" i="3"/>
  <c r="BN632" i="3"/>
  <c r="BL632" i="3"/>
  <c r="BJ632" i="3"/>
  <c r="BM623" i="3"/>
  <c r="BK623" i="3"/>
  <c r="BM621" i="3"/>
  <c r="BN621" i="3"/>
  <c r="BM619" i="3"/>
  <c r="BK619" i="3"/>
  <c r="BM617" i="3"/>
  <c r="BN617" i="3"/>
  <c r="BM615" i="3"/>
  <c r="BK615" i="3"/>
  <c r="BM613" i="3"/>
  <c r="BN613" i="3"/>
  <c r="BM611" i="3"/>
  <c r="BK611" i="3"/>
  <c r="BM609" i="3"/>
  <c r="BN609" i="3"/>
  <c r="BJ608" i="3"/>
  <c r="BL608" i="3"/>
  <c r="BM607" i="3"/>
  <c r="BJ607" i="3"/>
  <c r="BL606" i="3"/>
  <c r="BM606" i="3"/>
  <c r="BK606" i="3"/>
  <c r="BM605" i="3"/>
  <c r="BN605" i="3"/>
  <c r="BJ604" i="3"/>
  <c r="BL604" i="3"/>
  <c r="BN603" i="3"/>
  <c r="BL603" i="3"/>
  <c r="BJ603" i="3"/>
  <c r="BL602" i="3"/>
  <c r="BM602" i="3"/>
  <c r="BK602" i="3"/>
  <c r="BM601" i="3"/>
  <c r="BN601" i="3"/>
  <c r="BJ600" i="3"/>
  <c r="BL600" i="3"/>
  <c r="BN599" i="3"/>
  <c r="BL599" i="3"/>
  <c r="BJ599" i="3"/>
  <c r="BL598" i="3"/>
  <c r="BM598" i="3"/>
  <c r="BK598" i="3"/>
  <c r="BM597" i="3"/>
  <c r="BN597" i="3"/>
  <c r="BJ596" i="3"/>
  <c r="BL596" i="3"/>
  <c r="BN595" i="3"/>
  <c r="BL595" i="3"/>
  <c r="BJ595" i="3"/>
  <c r="BL594" i="3"/>
  <c r="BM594" i="3"/>
  <c r="BK594" i="3"/>
  <c r="BM593" i="3"/>
  <c r="BN593" i="3"/>
  <c r="BL585" i="3"/>
  <c r="BJ585" i="3"/>
  <c r="BM576" i="3"/>
  <c r="BK576" i="3"/>
  <c r="BL569" i="3"/>
  <c r="BJ569" i="3"/>
  <c r="BM569" i="3"/>
  <c r="BM561" i="3"/>
  <c r="BL560" i="3"/>
  <c r="BM554" i="3"/>
  <c r="BJ552" i="3"/>
  <c r="BJ546" i="3"/>
  <c r="BM545" i="3"/>
  <c r="BN544" i="3"/>
  <c r="BK544" i="3"/>
  <c r="BL538" i="3"/>
  <c r="BJ537" i="3"/>
  <c r="BM536" i="3"/>
  <c r="BN530" i="3"/>
  <c r="BK530" i="3"/>
  <c r="BM530" i="3"/>
  <c r="BL529" i="3"/>
  <c r="BJ528" i="3"/>
  <c r="BJ523" i="3"/>
  <c r="BN523" i="3"/>
  <c r="BK523" i="3"/>
  <c r="BN521" i="3"/>
  <c r="BK521" i="3"/>
  <c r="BM521" i="3"/>
  <c r="BL520" i="3"/>
  <c r="BJ514" i="3"/>
  <c r="BN514" i="3"/>
  <c r="BK514" i="3"/>
  <c r="BN512" i="3"/>
  <c r="BK512" i="3"/>
  <c r="BM512" i="3"/>
  <c r="BN558" i="3"/>
  <c r="BK558" i="3"/>
  <c r="BM551" i="3"/>
  <c r="BL551" i="3"/>
  <c r="BN580" i="3"/>
  <c r="BN553" i="3"/>
  <c r="BL589" i="3"/>
  <c r="BM588" i="3"/>
  <c r="BM573" i="3"/>
  <c r="BL573" i="3"/>
  <c r="BM572" i="3"/>
  <c r="BJ564" i="3"/>
  <c r="BN634" i="3"/>
  <c r="BL634" i="3"/>
  <c r="BM632" i="3"/>
  <c r="BK632" i="3"/>
  <c r="BN623" i="3"/>
  <c r="BL623" i="3"/>
  <c r="BJ623" i="3"/>
  <c r="BL621" i="3"/>
  <c r="BJ621" i="3"/>
  <c r="BN619" i="3"/>
  <c r="BL619" i="3"/>
  <c r="BJ619" i="3"/>
  <c r="BL617" i="3"/>
  <c r="BJ617" i="3"/>
  <c r="BN615" i="3"/>
  <c r="BL615" i="3"/>
  <c r="BJ615" i="3"/>
  <c r="BL613" i="3"/>
  <c r="BJ613" i="3"/>
  <c r="BN611" i="3"/>
  <c r="BL611" i="3"/>
  <c r="BJ611" i="3"/>
  <c r="BL609" i="3"/>
  <c r="BJ609" i="3"/>
  <c r="BM608" i="3"/>
  <c r="BK608" i="3"/>
  <c r="BN608" i="3"/>
  <c r="BL607" i="3"/>
  <c r="BK607" i="3"/>
  <c r="BN607" i="3"/>
  <c r="BN606" i="3"/>
  <c r="BJ606" i="3"/>
  <c r="BL605" i="3"/>
  <c r="BJ605" i="3"/>
  <c r="BM604" i="3"/>
  <c r="BK604" i="3"/>
  <c r="BN604" i="3"/>
  <c r="BM603" i="3"/>
  <c r="BK603" i="3"/>
  <c r="BN602" i="3"/>
  <c r="BJ602" i="3"/>
  <c r="BL601" i="3"/>
  <c r="BJ601" i="3"/>
  <c r="BM600" i="3"/>
  <c r="BK600" i="3"/>
  <c r="BN600" i="3"/>
  <c r="BM599" i="3"/>
  <c r="BK599" i="3"/>
  <c r="BN598" i="3"/>
  <c r="BJ598" i="3"/>
  <c r="BL597" i="3"/>
  <c r="BJ597" i="3"/>
  <c r="BM596" i="3"/>
  <c r="BK596" i="3"/>
  <c r="BN596" i="3"/>
  <c r="BM595" i="3"/>
  <c r="BK595" i="3"/>
  <c r="BN594" i="3"/>
  <c r="BJ594" i="3"/>
  <c r="BL593" i="3"/>
  <c r="BJ593" i="3"/>
  <c r="BM585" i="3"/>
  <c r="BK585" i="3"/>
  <c r="BN585" i="3"/>
  <c r="BJ576" i="3"/>
  <c r="BL576" i="3"/>
  <c r="BK569" i="3"/>
  <c r="BN569" i="3"/>
  <c r="BL561" i="3"/>
  <c r="BL554" i="3"/>
  <c r="BJ553" i="3"/>
  <c r="BN552" i="3"/>
  <c r="BK552" i="3"/>
  <c r="BN546" i="3"/>
  <c r="BK546" i="3"/>
  <c r="BL545" i="3"/>
  <c r="BJ544" i="3"/>
  <c r="BM538" i="3"/>
  <c r="BN537" i="3"/>
  <c r="BK537" i="3"/>
  <c r="BL536" i="3"/>
  <c r="BJ530" i="3"/>
  <c r="BM529" i="3"/>
  <c r="BN528" i="3"/>
  <c r="BK528" i="3"/>
  <c r="BM523" i="3"/>
  <c r="BL523" i="3"/>
  <c r="BJ521" i="3"/>
  <c r="BM520" i="3"/>
  <c r="BM514" i="3"/>
  <c r="BL514" i="3"/>
  <c r="BM513" i="3"/>
  <c r="BJ558" i="3"/>
  <c r="BM558" i="3"/>
  <c r="BL558" i="3"/>
  <c r="BJ551" i="3"/>
  <c r="BN551" i="3"/>
  <c r="BK551" i="3"/>
  <c r="BM549" i="3"/>
  <c r="BL549" i="3"/>
  <c r="BJ542" i="3"/>
  <c r="BN542" i="3"/>
  <c r="BK542" i="3"/>
  <c r="BM540" i="3"/>
  <c r="BL540" i="3"/>
  <c r="BJ535" i="3"/>
  <c r="BN535" i="3"/>
  <c r="BK535" i="3"/>
  <c r="BM533" i="3"/>
  <c r="BL533" i="3"/>
  <c r="BM526" i="3"/>
  <c r="BL526" i="3"/>
  <c r="BN524" i="3"/>
  <c r="BK524" i="3"/>
  <c r="BM519" i="3"/>
  <c r="BL519" i="3"/>
  <c r="BJ517" i="3"/>
  <c r="BJ510" i="3"/>
  <c r="BM510" i="3"/>
  <c r="BJ508" i="3"/>
  <c r="BM633" i="3"/>
  <c r="BJ633" i="3"/>
  <c r="BK633" i="3"/>
  <c r="BN631" i="3"/>
  <c r="BL590" i="3"/>
  <c r="BM590" i="3"/>
  <c r="BK590" i="3"/>
  <c r="BN582" i="3"/>
  <c r="BJ582" i="3"/>
  <c r="BL574" i="3"/>
  <c r="BM574" i="3"/>
  <c r="BN574" i="3"/>
  <c r="BK566" i="3"/>
  <c r="BJ566" i="3"/>
  <c r="BM591" i="3"/>
  <c r="BK591" i="3"/>
  <c r="BN583" i="3"/>
  <c r="BL583" i="3"/>
  <c r="BJ583" i="3"/>
  <c r="BM575" i="3"/>
  <c r="BK575" i="3"/>
  <c r="BN567" i="3"/>
  <c r="BL567" i="3"/>
  <c r="BJ567" i="3"/>
  <c r="BN520" i="3"/>
  <c r="BK520" i="3"/>
  <c r="BM515" i="3"/>
  <c r="BL515" i="3"/>
  <c r="BN513" i="3"/>
  <c r="BK513" i="3"/>
  <c r="BM559" i="3"/>
  <c r="BK559" i="3"/>
  <c r="BN559" i="3"/>
  <c r="BJ559" i="3"/>
  <c r="BL557" i="3"/>
  <c r="BJ550" i="3"/>
  <c r="BN550" i="3"/>
  <c r="BK550" i="3"/>
  <c r="BM548" i="3"/>
  <c r="BL548" i="3"/>
  <c r="BJ543" i="3"/>
  <c r="BN543" i="3"/>
  <c r="BK543" i="3"/>
  <c r="BM541" i="3"/>
  <c r="BL541" i="3"/>
  <c r="BJ534" i="3"/>
  <c r="BN534" i="3"/>
  <c r="BK534" i="3"/>
  <c r="BJ527" i="3"/>
  <c r="BN527" i="3"/>
  <c r="BK527" i="3"/>
  <c r="BM518" i="3"/>
  <c r="BL518" i="3"/>
  <c r="BM511" i="3"/>
  <c r="BL511" i="3"/>
  <c r="BM509" i="3"/>
  <c r="BK509" i="3"/>
  <c r="BN509" i="3"/>
  <c r="BK637" i="3"/>
  <c r="BN637" i="3"/>
  <c r="BM629" i="3"/>
  <c r="BL629" i="3"/>
  <c r="BN635" i="3"/>
  <c r="BL635" i="3"/>
  <c r="BJ635" i="3"/>
  <c r="BN627" i="3"/>
  <c r="BJ627" i="3"/>
  <c r="BM627" i="3"/>
  <c r="BL627" i="3"/>
  <c r="BN586" i="3"/>
  <c r="BJ586" i="3"/>
  <c r="BL578" i="3"/>
  <c r="BM578" i="3"/>
  <c r="BN578" i="3"/>
  <c r="BK570" i="3"/>
  <c r="BJ570" i="3"/>
  <c r="BM562" i="3"/>
  <c r="BN587" i="3"/>
  <c r="BL587" i="3"/>
  <c r="BJ587" i="3"/>
  <c r="BM579" i="3"/>
  <c r="BK579" i="3"/>
  <c r="BN571" i="3"/>
  <c r="BL571" i="3"/>
  <c r="BJ571" i="3"/>
  <c r="BM563" i="3"/>
  <c r="BL563" i="3"/>
  <c r="BK589" i="3"/>
  <c r="BL588" i="3"/>
  <c r="BJ588" i="3"/>
  <c r="BJ581" i="3"/>
  <c r="BJ580" i="3"/>
  <c r="BM580" i="3"/>
  <c r="BK573" i="3"/>
  <c r="BL572" i="3"/>
  <c r="BJ572" i="3"/>
  <c r="BN564" i="3"/>
  <c r="BK626" i="3"/>
  <c r="BN626" i="3"/>
  <c r="BJ626" i="3"/>
  <c r="BJ625" i="3"/>
  <c r="BM625" i="3"/>
  <c r="BL625" i="3"/>
  <c r="BK624" i="3"/>
  <c r="BN624" i="3"/>
  <c r="BL622" i="3"/>
  <c r="BM622" i="3"/>
  <c r="BK622" i="3"/>
  <c r="BM620" i="3"/>
  <c r="BK620" i="3"/>
  <c r="BN620" i="3"/>
  <c r="BL618" i="3"/>
  <c r="BM618" i="3"/>
  <c r="BK618" i="3"/>
  <c r="BM616" i="3"/>
  <c r="BK616" i="3"/>
  <c r="BN616" i="3"/>
  <c r="BL614" i="3"/>
  <c r="BM614" i="3"/>
  <c r="BK614" i="3"/>
  <c r="BM612" i="3"/>
  <c r="BK612" i="3"/>
  <c r="BN612" i="3"/>
  <c r="BL610" i="3"/>
  <c r="BM610" i="3"/>
  <c r="BK610" i="3"/>
  <c r="BM592" i="3"/>
  <c r="BK592" i="3"/>
  <c r="BN592" i="3"/>
  <c r="BJ584" i="3"/>
  <c r="BL584" i="3"/>
  <c r="BK577" i="3"/>
  <c r="BN577" i="3"/>
  <c r="BJ568" i="3"/>
  <c r="BL568" i="3"/>
  <c r="BN561" i="3"/>
  <c r="BJ561" i="3"/>
  <c r="BK561" i="3"/>
  <c r="BM560" i="3"/>
  <c r="BL553" i="3"/>
  <c r="BL552" i="3"/>
  <c r="BM546" i="3"/>
  <c r="BJ545" i="3"/>
  <c r="BL544" i="3"/>
  <c r="BN538" i="3"/>
  <c r="BK538" i="3"/>
  <c r="BJ536" i="3"/>
  <c r="BJ531" i="3"/>
  <c r="BN531" i="3"/>
  <c r="BK531" i="3"/>
  <c r="BJ529" i="3"/>
  <c r="BJ522" i="3"/>
  <c r="BN522" i="3"/>
  <c r="BK522" i="3"/>
  <c r="BN581" i="3"/>
  <c r="BJ549" i="3"/>
  <c r="BN549" i="3"/>
  <c r="BK549" i="3"/>
  <c r="BM542" i="3"/>
  <c r="BL542" i="3"/>
  <c r="BJ540" i="3"/>
  <c r="BN540" i="3"/>
  <c r="BK540" i="3"/>
  <c r="BM535" i="3"/>
  <c r="BL535" i="3"/>
  <c r="BJ533" i="3"/>
  <c r="BN533" i="3"/>
  <c r="BK533" i="3"/>
  <c r="BJ526" i="3"/>
  <c r="BN526" i="3"/>
  <c r="BK526" i="3"/>
  <c r="BJ524" i="3"/>
  <c r="BJ519" i="3"/>
  <c r="BN519" i="3"/>
  <c r="BK519" i="3"/>
  <c r="BN517" i="3"/>
  <c r="BK517" i="3"/>
  <c r="BN510" i="3"/>
  <c r="BK510" i="3"/>
  <c r="BL510" i="3"/>
  <c r="BN508" i="3"/>
  <c r="BK508" i="3"/>
  <c r="BM508" i="3"/>
  <c r="BL508" i="3"/>
  <c r="BN633" i="3"/>
  <c r="BL633" i="3"/>
  <c r="BM631" i="3"/>
  <c r="BL631" i="3"/>
  <c r="BJ631" i="3"/>
  <c r="BK631" i="3"/>
  <c r="BN590" i="3"/>
  <c r="BJ590" i="3"/>
  <c r="BL582" i="3"/>
  <c r="BM582" i="3"/>
  <c r="BK582" i="3"/>
  <c r="BK574" i="3"/>
  <c r="BJ574" i="3"/>
  <c r="BL566" i="3"/>
  <c r="BM566" i="3"/>
  <c r="BN566" i="3"/>
  <c r="BN591" i="3"/>
  <c r="BL591" i="3"/>
  <c r="BJ591" i="3"/>
  <c r="BM583" i="3"/>
  <c r="BK583" i="3"/>
  <c r="BN575" i="3"/>
  <c r="BL575" i="3"/>
  <c r="BJ575" i="3"/>
  <c r="BM567" i="3"/>
  <c r="BK567" i="3"/>
  <c r="BJ520" i="3"/>
  <c r="BJ515" i="3"/>
  <c r="BN515" i="3"/>
  <c r="BK515" i="3"/>
  <c r="BJ513" i="3"/>
  <c r="BL559" i="3"/>
  <c r="BM557" i="3"/>
  <c r="BN557" i="3"/>
  <c r="BK557" i="3"/>
  <c r="BJ557" i="3"/>
  <c r="BM550" i="3"/>
  <c r="BL550" i="3"/>
  <c r="BJ548" i="3"/>
  <c r="BN548" i="3"/>
  <c r="BK548" i="3"/>
  <c r="BM543" i="3"/>
  <c r="BL543" i="3"/>
  <c r="BJ541" i="3"/>
  <c r="BN541" i="3"/>
  <c r="BK541" i="3"/>
  <c r="BM534" i="3"/>
  <c r="BL534" i="3"/>
  <c r="BM527" i="3"/>
  <c r="BL527" i="3"/>
  <c r="BJ518" i="3"/>
  <c r="BN518" i="3"/>
  <c r="BK518" i="3"/>
  <c r="BJ511" i="3"/>
  <c r="BN511" i="3"/>
  <c r="BK511" i="3"/>
  <c r="BL509" i="3"/>
  <c r="BJ509" i="3"/>
  <c r="BL637" i="3"/>
  <c r="BJ637" i="3"/>
  <c r="BM637" i="3"/>
  <c r="BK629" i="3"/>
  <c r="BN629" i="3"/>
  <c r="BJ629" i="3"/>
  <c r="BM635" i="3"/>
  <c r="BK635" i="3"/>
  <c r="BK627" i="3"/>
  <c r="BL586" i="3"/>
  <c r="BM586" i="3"/>
  <c r="BK586" i="3"/>
  <c r="BK578" i="3"/>
  <c r="BJ578" i="3"/>
  <c r="BL570" i="3"/>
  <c r="BM570" i="3"/>
  <c r="BN570" i="3"/>
  <c r="BL562" i="3"/>
  <c r="BK562" i="3"/>
  <c r="BN562" i="3"/>
  <c r="BJ562" i="3"/>
  <c r="BM587" i="3"/>
  <c r="BK587" i="3"/>
  <c r="BN579" i="3"/>
  <c r="BL579" i="3"/>
  <c r="BJ579" i="3"/>
  <c r="BM571" i="3"/>
  <c r="BK571" i="3"/>
  <c r="BJ563" i="3"/>
  <c r="BK563" i="3"/>
  <c r="BN563" i="3"/>
  <c r="BN589" i="3"/>
  <c r="BM589" i="3"/>
  <c r="BM581" i="3"/>
  <c r="BL581" i="3"/>
  <c r="BK580" i="3"/>
  <c r="BL580" i="3"/>
  <c r="BN573" i="3"/>
  <c r="BK564" i="3"/>
  <c r="BM564" i="3"/>
  <c r="BM626" i="3"/>
  <c r="BL626" i="3"/>
  <c r="BN625" i="3"/>
  <c r="BK625" i="3"/>
  <c r="BJ624" i="3"/>
  <c r="BM624" i="3"/>
  <c r="BL624" i="3"/>
  <c r="BN622" i="3"/>
  <c r="BJ622" i="3"/>
  <c r="BJ620" i="3"/>
  <c r="BL620" i="3"/>
  <c r="BN618" i="3"/>
  <c r="BJ618" i="3"/>
  <c r="BJ616" i="3"/>
  <c r="BL616" i="3"/>
  <c r="BN614" i="3"/>
  <c r="BJ614" i="3"/>
  <c r="BJ612" i="3"/>
  <c r="BL612" i="3"/>
  <c r="BN610" i="3"/>
  <c r="BJ610" i="3"/>
  <c r="BJ592" i="3"/>
  <c r="BL592" i="3"/>
  <c r="BM584" i="3"/>
  <c r="BK584" i="3"/>
  <c r="BN584" i="3"/>
  <c r="BL577" i="3"/>
  <c r="BJ577" i="3"/>
  <c r="BM577" i="3"/>
  <c r="BM568" i="3"/>
  <c r="BK568" i="3"/>
  <c r="BJ560" i="3"/>
  <c r="BJ554" i="3"/>
  <c r="BN554" i="3"/>
  <c r="BK554" i="3"/>
  <c r="BM553" i="3"/>
  <c r="BM552" i="3"/>
  <c r="BL546" i="3"/>
  <c r="BN545" i="3"/>
  <c r="BK545" i="3"/>
  <c r="BM544" i="3"/>
  <c r="BJ538" i="3"/>
  <c r="BN536" i="3"/>
  <c r="BK536" i="3"/>
  <c r="BM531" i="3"/>
  <c r="BL531" i="3"/>
  <c r="BN529" i="3"/>
  <c r="BK529" i="3"/>
  <c r="BM522" i="3"/>
  <c r="BL522" i="3"/>
  <c r="BK465" i="3"/>
  <c r="BK477" i="3"/>
  <c r="BA503" i="3"/>
  <c r="AS503" i="3"/>
  <c r="AK503" i="3"/>
  <c r="AC503" i="3"/>
  <c r="U503" i="3"/>
  <c r="M503" i="3"/>
  <c r="BB503" i="3"/>
  <c r="AT503" i="3"/>
  <c r="AL503" i="3"/>
  <c r="AD503" i="3"/>
  <c r="V503" i="3"/>
  <c r="N503" i="3"/>
  <c r="BE503" i="3"/>
  <c r="AW503" i="3"/>
  <c r="AO503" i="3"/>
  <c r="AG503" i="3"/>
  <c r="Y503" i="3"/>
  <c r="Q503" i="3"/>
  <c r="BF503" i="3"/>
  <c r="AX503" i="3"/>
  <c r="AP503" i="3"/>
  <c r="AH503" i="3"/>
  <c r="Z503" i="3"/>
  <c r="R503" i="3"/>
  <c r="K33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9" i="3"/>
  <c r="P409" i="3"/>
  <c r="R409" i="3"/>
  <c r="T409" i="3"/>
  <c r="V409" i="3"/>
  <c r="X409" i="3"/>
  <c r="Z409" i="3"/>
  <c r="AB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AD409" i="3"/>
  <c r="AH409" i="3"/>
  <c r="AL409" i="3"/>
  <c r="AP409" i="3"/>
  <c r="AT409" i="3"/>
  <c r="AX409" i="3"/>
  <c r="BA409" i="3"/>
  <c r="BC409" i="3"/>
  <c r="BE409" i="3"/>
  <c r="BG409" i="3"/>
  <c r="BI409" i="3"/>
  <c r="AF409" i="3"/>
  <c r="AJ409" i="3"/>
  <c r="AN409" i="3"/>
  <c r="AR409" i="3"/>
  <c r="AV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BM345" i="3"/>
  <c r="BJ346" i="3"/>
  <c r="BN346" i="3"/>
  <c r="BK346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BJ353" i="3"/>
  <c r="BM354" i="3"/>
  <c r="BL354" i="3"/>
  <c r="BJ355" i="3"/>
  <c r="BM356" i="3"/>
  <c r="BL356" i="3"/>
  <c r="BJ360" i="3"/>
  <c r="BN360" i="3"/>
  <c r="BK360" i="3"/>
  <c r="BM364" i="3"/>
  <c r="BL364" i="3"/>
  <c r="BJ368" i="3"/>
  <c r="BN368" i="3"/>
  <c r="BK368" i="3"/>
  <c r="BM372" i="3"/>
  <c r="BJ376" i="3"/>
  <c r="BK376" i="3"/>
  <c r="BL380" i="3"/>
  <c r="BK384" i="3"/>
  <c r="BM388" i="3"/>
  <c r="BL388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H402" i="3"/>
  <c r="BD402" i="3"/>
  <c r="AZ402" i="3"/>
  <c r="AV402" i="3"/>
  <c r="AR402" i="3"/>
  <c r="AN402" i="3"/>
  <c r="AJ402" i="3"/>
  <c r="AF402" i="3"/>
  <c r="AB402" i="3"/>
  <c r="X402" i="3"/>
  <c r="T402" i="3"/>
  <c r="P402" i="3"/>
  <c r="BH410" i="3"/>
  <c r="BD410" i="3"/>
  <c r="AZ410" i="3"/>
  <c r="AV410" i="3"/>
  <c r="AR410" i="3"/>
  <c r="AN410" i="3"/>
  <c r="AJ410" i="3"/>
  <c r="AF410" i="3"/>
  <c r="AB410" i="3"/>
  <c r="X410" i="3"/>
  <c r="T410" i="3"/>
  <c r="P410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F418" i="3"/>
  <c r="BB418" i="3"/>
  <c r="AX418" i="3"/>
  <c r="AT418" i="3"/>
  <c r="AP418" i="3"/>
  <c r="AL418" i="3"/>
  <c r="AH418" i="3"/>
  <c r="AD418" i="3"/>
  <c r="Z418" i="3"/>
  <c r="V418" i="3"/>
  <c r="R418" i="3"/>
  <c r="N418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J425" i="3"/>
  <c r="BK425" i="3"/>
  <c r="BM426" i="3"/>
  <c r="BJ427" i="3"/>
  <c r="BM428" i="3"/>
  <c r="BJ429" i="3"/>
  <c r="BM430" i="3"/>
  <c r="BJ431" i="3"/>
  <c r="BM432" i="3"/>
  <c r="BJ433" i="3"/>
  <c r="BM434" i="3"/>
  <c r="BJ435" i="3"/>
  <c r="BM436" i="3"/>
  <c r="BJ437" i="3"/>
  <c r="BM438" i="3"/>
  <c r="BJ439" i="3"/>
  <c r="BK439" i="3"/>
  <c r="BL440" i="3"/>
  <c r="BN441" i="3"/>
  <c r="BM442" i="3"/>
  <c r="BK443" i="3"/>
  <c r="BL444" i="3"/>
  <c r="BK445" i="3"/>
  <c r="BK449" i="3"/>
  <c r="BK453" i="3"/>
  <c r="BM454" i="3"/>
  <c r="BJ454" i="3"/>
  <c r="BJ455" i="3"/>
  <c r="BL456" i="3"/>
  <c r="BN457" i="3"/>
  <c r="BN458" i="3"/>
  <c r="BL459" i="3"/>
  <c r="BM460" i="3"/>
  <c r="BM461" i="3"/>
  <c r="BN461" i="3"/>
  <c r="BN462" i="3"/>
  <c r="BL463" i="3"/>
  <c r="BM464" i="3"/>
  <c r="BM465" i="3"/>
  <c r="BM466" i="3"/>
  <c r="BJ466" i="3"/>
  <c r="BN467" i="3"/>
  <c r="BM469" i="3"/>
  <c r="BN470" i="3"/>
  <c r="BM471" i="3"/>
  <c r="BJ471" i="3"/>
  <c r="BM473" i="3"/>
  <c r="BN473" i="3"/>
  <c r="BJ474" i="3"/>
  <c r="BK475" i="3"/>
  <c r="BL475" i="3"/>
  <c r="BL476" i="3"/>
  <c r="BJ339" i="3"/>
  <c r="BK339" i="3"/>
  <c r="N342" i="3"/>
  <c r="P342" i="3"/>
  <c r="R342" i="3"/>
  <c r="T342" i="3"/>
  <c r="V342" i="3"/>
  <c r="X342" i="3"/>
  <c r="Z342" i="3"/>
  <c r="AB342" i="3"/>
  <c r="M342" i="3"/>
  <c r="Q342" i="3"/>
  <c r="U342" i="3"/>
  <c r="Y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O342" i="3"/>
  <c r="S342" i="3"/>
  <c r="W342" i="3"/>
  <c r="AA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BI349" i="3"/>
  <c r="BE349" i="3"/>
  <c r="BA349" i="3"/>
  <c r="AW349" i="3"/>
  <c r="AS349" i="3"/>
  <c r="AO349" i="3"/>
  <c r="AK349" i="3"/>
  <c r="AG349" i="3"/>
  <c r="AC349" i="3"/>
  <c r="Y349" i="3"/>
  <c r="U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G350" i="3"/>
  <c r="BC350" i="3"/>
  <c r="AY350" i="3"/>
  <c r="BF350" i="3"/>
  <c r="BB350" i="3"/>
  <c r="AW350" i="3"/>
  <c r="AS350" i="3"/>
  <c r="AO350" i="3"/>
  <c r="AK350" i="3"/>
  <c r="AG350" i="3"/>
  <c r="AC350" i="3"/>
  <c r="Y350" i="3"/>
  <c r="U350" i="3"/>
  <c r="Q350" i="3"/>
  <c r="M350" i="3"/>
  <c r="AV350" i="3"/>
  <c r="AR350" i="3"/>
  <c r="AN350" i="3"/>
  <c r="AJ350" i="3"/>
  <c r="AF350" i="3"/>
  <c r="AB350" i="3"/>
  <c r="X350" i="3"/>
  <c r="T350" i="3"/>
  <c r="P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71" i="3"/>
  <c r="P371" i="3"/>
  <c r="R371" i="3"/>
  <c r="T371" i="3"/>
  <c r="M371" i="3"/>
  <c r="O371" i="3"/>
  <c r="Q371" i="3"/>
  <c r="S371" i="3"/>
  <c r="U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R382" i="3"/>
  <c r="V382" i="3"/>
  <c r="Z382" i="3"/>
  <c r="AD382" i="3"/>
  <c r="AH382" i="3"/>
  <c r="AL382" i="3"/>
  <c r="AP382" i="3"/>
  <c r="AT382" i="3"/>
  <c r="AX382" i="3"/>
  <c r="BB382" i="3"/>
  <c r="BF382" i="3"/>
  <c r="P382" i="3"/>
  <c r="T382" i="3"/>
  <c r="X382" i="3"/>
  <c r="AB382" i="3"/>
  <c r="AF382" i="3"/>
  <c r="AJ382" i="3"/>
  <c r="AN382" i="3"/>
  <c r="AR382" i="3"/>
  <c r="AV382" i="3"/>
  <c r="AZ382" i="3"/>
  <c r="BD382" i="3"/>
  <c r="BH382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BB504" i="3"/>
  <c r="BD504" i="3"/>
  <c r="BF504" i="3"/>
  <c r="BH504" i="3"/>
  <c r="M504" i="3"/>
  <c r="O504" i="3"/>
  <c r="Q504" i="3"/>
  <c r="S504" i="3"/>
  <c r="U504" i="3"/>
  <c r="W504" i="3"/>
  <c r="Y504" i="3"/>
  <c r="AA504" i="3"/>
  <c r="AC504" i="3"/>
  <c r="AE504" i="3"/>
  <c r="AG504" i="3"/>
  <c r="AI504" i="3"/>
  <c r="AK504" i="3"/>
  <c r="AM504" i="3"/>
  <c r="AO504" i="3"/>
  <c r="AQ504" i="3"/>
  <c r="AS504" i="3"/>
  <c r="AU504" i="3"/>
  <c r="AW504" i="3"/>
  <c r="AY504" i="3"/>
  <c r="BA504" i="3"/>
  <c r="BC504" i="3"/>
  <c r="BE504" i="3"/>
  <c r="BG504" i="3"/>
  <c r="BI504" i="3"/>
  <c r="BL340" i="3"/>
  <c r="K2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BK355" i="3"/>
  <c r="BK345" i="3"/>
  <c r="BL346" i="3"/>
  <c r="BM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BL353" i="3"/>
  <c r="BJ354" i="3"/>
  <c r="BN354" i="3"/>
  <c r="BK354" i="3"/>
  <c r="BM355" i="3"/>
  <c r="BJ356" i="3"/>
  <c r="BN356" i="3"/>
  <c r="BK356" i="3"/>
  <c r="BM360" i="3"/>
  <c r="BL360" i="3"/>
  <c r="BJ364" i="3"/>
  <c r="BN364" i="3"/>
  <c r="BK364" i="3"/>
  <c r="BM368" i="3"/>
  <c r="BL368" i="3"/>
  <c r="BJ372" i="3"/>
  <c r="BK372" i="3"/>
  <c r="BL376" i="3"/>
  <c r="BN380" i="3"/>
  <c r="BJ384" i="3"/>
  <c r="BM384" i="3"/>
  <c r="BL384" i="3"/>
  <c r="BJ388" i="3"/>
  <c r="BN388" i="3"/>
  <c r="BK388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F402" i="3"/>
  <c r="BB402" i="3"/>
  <c r="AX402" i="3"/>
  <c r="AT402" i="3"/>
  <c r="AP402" i="3"/>
  <c r="AL402" i="3"/>
  <c r="AH402" i="3"/>
  <c r="AD402" i="3"/>
  <c r="Z402" i="3"/>
  <c r="V402" i="3"/>
  <c r="R402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H418" i="3"/>
  <c r="BD418" i="3"/>
  <c r="AZ418" i="3"/>
  <c r="AV418" i="3"/>
  <c r="AR418" i="3"/>
  <c r="AN418" i="3"/>
  <c r="AJ418" i="3"/>
  <c r="AF418" i="3"/>
  <c r="AB418" i="3"/>
  <c r="X418" i="3"/>
  <c r="T418" i="3"/>
  <c r="P418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BM425" i="3"/>
  <c r="BL425" i="3"/>
  <c r="BJ426" i="3"/>
  <c r="BK426" i="3"/>
  <c r="BL427" i="3"/>
  <c r="BN428" i="3"/>
  <c r="BM429" i="3"/>
  <c r="BJ430" i="3"/>
  <c r="BK430" i="3"/>
  <c r="BL431" i="3"/>
  <c r="BN432" i="3"/>
  <c r="BM433" i="3"/>
  <c r="BJ434" i="3"/>
  <c r="BK434" i="3"/>
  <c r="BL435" i="3"/>
  <c r="BN436" i="3"/>
  <c r="BM437" i="3"/>
  <c r="BJ438" i="3"/>
  <c r="BK438" i="3"/>
  <c r="BL439" i="3"/>
  <c r="BN440" i="3"/>
  <c r="BL441" i="3"/>
  <c r="BN442" i="3"/>
  <c r="BL443" i="3"/>
  <c r="BN444" i="3"/>
  <c r="BM446" i="3"/>
  <c r="BM447" i="3"/>
  <c r="BK450" i="3"/>
  <c r="BN451" i="3"/>
  <c r="BL452" i="3"/>
  <c r="BM453" i="3"/>
  <c r="BK455" i="3"/>
  <c r="BN456" i="3"/>
  <c r="BJ457" i="3"/>
  <c r="BK459" i="3"/>
  <c r="BN460" i="3"/>
  <c r="BJ461" i="3"/>
  <c r="BK463" i="3"/>
  <c r="BN464" i="3"/>
  <c r="BJ465" i="3"/>
  <c r="BK467" i="3"/>
  <c r="BN468" i="3"/>
  <c r="BJ469" i="3"/>
  <c r="BJ472" i="3"/>
  <c r="BL473" i="3"/>
  <c r="BM475" i="3"/>
  <c r="BN476" i="3"/>
  <c r="BL47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P341" i="3"/>
  <c r="T341" i="3"/>
  <c r="X341" i="3"/>
  <c r="AB341" i="3"/>
  <c r="AF341" i="3"/>
  <c r="AJ341" i="3"/>
  <c r="AN341" i="3"/>
  <c r="AR341" i="3"/>
  <c r="AV341" i="3"/>
  <c r="AZ341" i="3"/>
  <c r="BD341" i="3"/>
  <c r="BH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BG349" i="3"/>
  <c r="BC349" i="3"/>
  <c r="AY349" i="3"/>
  <c r="AU349" i="3"/>
  <c r="AQ349" i="3"/>
  <c r="AM349" i="3"/>
  <c r="AI349" i="3"/>
  <c r="AE349" i="3"/>
  <c r="AA349" i="3"/>
  <c r="W349" i="3"/>
  <c r="S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BI350" i="3"/>
  <c r="BE350" i="3"/>
  <c r="BA350" i="3"/>
  <c r="BH350" i="3"/>
  <c r="BD350" i="3"/>
  <c r="AZ350" i="3"/>
  <c r="AU350" i="3"/>
  <c r="AQ350" i="3"/>
  <c r="AM350" i="3"/>
  <c r="AI350" i="3"/>
  <c r="AE350" i="3"/>
  <c r="AA350" i="3"/>
  <c r="W350" i="3"/>
  <c r="S350" i="3"/>
  <c r="O350" i="3"/>
  <c r="AX350" i="3"/>
  <c r="AT350" i="3"/>
  <c r="AP350" i="3"/>
  <c r="AL350" i="3"/>
  <c r="AH350" i="3"/>
  <c r="AD350" i="3"/>
  <c r="Z350" i="3"/>
  <c r="V350" i="3"/>
  <c r="R350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N357" i="3"/>
  <c r="AP357" i="3"/>
  <c r="AR357" i="3"/>
  <c r="AT357" i="3"/>
  <c r="AV357" i="3"/>
  <c r="AX357" i="3"/>
  <c r="AZ357" i="3"/>
  <c r="BB357" i="3"/>
  <c r="BD357" i="3"/>
  <c r="BF357" i="3"/>
  <c r="BH357" i="3"/>
  <c r="AO357" i="3"/>
  <c r="AQ357" i="3"/>
  <c r="AS357" i="3"/>
  <c r="AU357" i="3"/>
  <c r="AW357" i="3"/>
  <c r="AY357" i="3"/>
  <c r="BA357" i="3"/>
  <c r="BC357" i="3"/>
  <c r="BE357" i="3"/>
  <c r="BG357" i="3"/>
  <c r="BI357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N383" i="3"/>
  <c r="R383" i="3"/>
  <c r="V383" i="3"/>
  <c r="Z383" i="3"/>
  <c r="AD383" i="3"/>
  <c r="AH383" i="3"/>
  <c r="AL383" i="3"/>
  <c r="AP383" i="3"/>
  <c r="AT383" i="3"/>
  <c r="AX383" i="3"/>
  <c r="BB383" i="3"/>
  <c r="BF383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M484" i="3"/>
  <c r="O484" i="3"/>
  <c r="Q484" i="3"/>
  <c r="S484" i="3"/>
  <c r="U484" i="3"/>
  <c r="W484" i="3"/>
  <c r="Y484" i="3"/>
  <c r="AA484" i="3"/>
  <c r="AC484" i="3"/>
  <c r="AE484" i="3"/>
  <c r="AG484" i="3"/>
  <c r="AI484" i="3"/>
  <c r="AK484" i="3"/>
  <c r="AM484" i="3"/>
  <c r="AO484" i="3"/>
  <c r="AQ484" i="3"/>
  <c r="AS484" i="3"/>
  <c r="AU484" i="3"/>
  <c r="AW484" i="3"/>
  <c r="AY484" i="3"/>
  <c r="BA484" i="3"/>
  <c r="BC484" i="3"/>
  <c r="BE484" i="3"/>
  <c r="BG484" i="3"/>
  <c r="BI484" i="3"/>
  <c r="N484" i="3"/>
  <c r="P484" i="3"/>
  <c r="BN484" i="3" s="1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M487" i="3"/>
  <c r="O487" i="3"/>
  <c r="Q487" i="3"/>
  <c r="S487" i="3"/>
  <c r="U487" i="3"/>
  <c r="W487" i="3"/>
  <c r="Y487" i="3"/>
  <c r="AA487" i="3"/>
  <c r="AC487" i="3"/>
  <c r="AE487" i="3"/>
  <c r="AG487" i="3"/>
  <c r="AI487" i="3"/>
  <c r="AK487" i="3"/>
  <c r="AM487" i="3"/>
  <c r="AO487" i="3"/>
  <c r="AQ487" i="3"/>
  <c r="AS487" i="3"/>
  <c r="AU487" i="3"/>
  <c r="AW487" i="3"/>
  <c r="AY487" i="3"/>
  <c r="BA487" i="3"/>
  <c r="BC487" i="3"/>
  <c r="BE487" i="3"/>
  <c r="BG487" i="3"/>
  <c r="BI487" i="3"/>
  <c r="M488" i="3"/>
  <c r="O488" i="3"/>
  <c r="Q488" i="3"/>
  <c r="S488" i="3"/>
  <c r="U488" i="3"/>
  <c r="W488" i="3"/>
  <c r="Y488" i="3"/>
  <c r="AA488" i="3"/>
  <c r="AC488" i="3"/>
  <c r="AE488" i="3"/>
  <c r="AG488" i="3"/>
  <c r="AI488" i="3"/>
  <c r="AK488" i="3"/>
  <c r="AM488" i="3"/>
  <c r="AO488" i="3"/>
  <c r="AQ488" i="3"/>
  <c r="AS488" i="3"/>
  <c r="AU488" i="3"/>
  <c r="AW488" i="3"/>
  <c r="AY488" i="3"/>
  <c r="BA488" i="3"/>
  <c r="BC488" i="3"/>
  <c r="BE488" i="3"/>
  <c r="BG488" i="3"/>
  <c r="BI488" i="3"/>
  <c r="N488" i="3"/>
  <c r="P488" i="3"/>
  <c r="R488" i="3"/>
  <c r="T488" i="3"/>
  <c r="V488" i="3"/>
  <c r="X488" i="3"/>
  <c r="Z488" i="3"/>
  <c r="AB488" i="3"/>
  <c r="AD488" i="3"/>
  <c r="AF488" i="3"/>
  <c r="AH488" i="3"/>
  <c r="AJ488" i="3"/>
  <c r="AL488" i="3"/>
  <c r="AN488" i="3"/>
  <c r="AP488" i="3"/>
  <c r="AR488" i="3"/>
  <c r="AT488" i="3"/>
  <c r="AV488" i="3"/>
  <c r="AX488" i="3"/>
  <c r="AZ488" i="3"/>
  <c r="BB488" i="3"/>
  <c r="BD488" i="3"/>
  <c r="BF488" i="3"/>
  <c r="BH488" i="3"/>
  <c r="M489" i="3"/>
  <c r="O489" i="3"/>
  <c r="Q489" i="3"/>
  <c r="S489" i="3"/>
  <c r="U489" i="3"/>
  <c r="W489" i="3"/>
  <c r="Y489" i="3"/>
  <c r="AA489" i="3"/>
  <c r="AC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N489" i="3"/>
  <c r="P489" i="3"/>
  <c r="R489" i="3"/>
  <c r="T489" i="3"/>
  <c r="V489" i="3"/>
  <c r="X489" i="3"/>
  <c r="Z489" i="3"/>
  <c r="AB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N490" i="3"/>
  <c r="P490" i="3"/>
  <c r="R490" i="3"/>
  <c r="T490" i="3"/>
  <c r="V490" i="3"/>
  <c r="X490" i="3"/>
  <c r="Z490" i="3"/>
  <c r="AB490" i="3"/>
  <c r="AD490" i="3"/>
  <c r="AF490" i="3"/>
  <c r="AH490" i="3"/>
  <c r="AJ490" i="3"/>
  <c r="AL490" i="3"/>
  <c r="AN490" i="3"/>
  <c r="AP490" i="3"/>
  <c r="AR490" i="3"/>
  <c r="AT490" i="3"/>
  <c r="AV490" i="3"/>
  <c r="AX490" i="3"/>
  <c r="AZ490" i="3"/>
  <c r="BB490" i="3"/>
  <c r="BD490" i="3"/>
  <c r="BF490" i="3"/>
  <c r="BH490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BA490" i="3"/>
  <c r="BE490" i="3"/>
  <c r="BI490" i="3"/>
  <c r="AY490" i="3"/>
  <c r="BC490" i="3"/>
  <c r="BG490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M494" i="3"/>
  <c r="O494" i="3"/>
  <c r="Q494" i="3"/>
  <c r="S494" i="3"/>
  <c r="U494" i="3"/>
  <c r="W494" i="3"/>
  <c r="Y494" i="3"/>
  <c r="AA494" i="3"/>
  <c r="AC494" i="3"/>
  <c r="AE494" i="3"/>
  <c r="AG494" i="3"/>
  <c r="AI494" i="3"/>
  <c r="AK494" i="3"/>
  <c r="AM494" i="3"/>
  <c r="AO494" i="3"/>
  <c r="AQ494" i="3"/>
  <c r="AS494" i="3"/>
  <c r="AU494" i="3"/>
  <c r="AW494" i="3"/>
  <c r="AY494" i="3"/>
  <c r="BA494" i="3"/>
  <c r="BC494" i="3"/>
  <c r="BE494" i="3"/>
  <c r="BG494" i="3"/>
  <c r="BI494" i="3"/>
  <c r="N494" i="3"/>
  <c r="P494" i="3"/>
  <c r="BK494" i="3" s="1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N496" i="3"/>
  <c r="P496" i="3"/>
  <c r="R496" i="3"/>
  <c r="T496" i="3"/>
  <c r="V496" i="3"/>
  <c r="X496" i="3"/>
  <c r="Z496" i="3"/>
  <c r="AB496" i="3"/>
  <c r="AD496" i="3"/>
  <c r="AF496" i="3"/>
  <c r="AH496" i="3"/>
  <c r="AJ496" i="3"/>
  <c r="AL496" i="3"/>
  <c r="AN496" i="3"/>
  <c r="AP496" i="3"/>
  <c r="AR496" i="3"/>
  <c r="AT496" i="3"/>
  <c r="AV496" i="3"/>
  <c r="AX496" i="3"/>
  <c r="AZ496" i="3"/>
  <c r="BB496" i="3"/>
  <c r="BD496" i="3"/>
  <c r="BF496" i="3"/>
  <c r="BH496" i="3"/>
  <c r="M496" i="3"/>
  <c r="O496" i="3"/>
  <c r="Q496" i="3"/>
  <c r="S496" i="3"/>
  <c r="U496" i="3"/>
  <c r="W496" i="3"/>
  <c r="Y496" i="3"/>
  <c r="AA496" i="3"/>
  <c r="AC496" i="3"/>
  <c r="AE496" i="3"/>
  <c r="AG496" i="3"/>
  <c r="AI496" i="3"/>
  <c r="AK496" i="3"/>
  <c r="AM496" i="3"/>
  <c r="AO496" i="3"/>
  <c r="AQ496" i="3"/>
  <c r="AS496" i="3"/>
  <c r="AU496" i="3"/>
  <c r="AW496" i="3"/>
  <c r="AY496" i="3"/>
  <c r="BA496" i="3"/>
  <c r="BC496" i="3"/>
  <c r="BE496" i="3"/>
  <c r="BG496" i="3"/>
  <c r="BI496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BK498" i="3" s="1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0" i="3"/>
  <c r="P500" i="3"/>
  <c r="BK500" i="3" s="1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BG503" i="3"/>
  <c r="BC503" i="3"/>
  <c r="AY503" i="3"/>
  <c r="AU503" i="3"/>
  <c r="AQ503" i="3"/>
  <c r="AM503" i="3"/>
  <c r="AI503" i="3"/>
  <c r="AE503" i="3"/>
  <c r="AA503" i="3"/>
  <c r="W503" i="3"/>
  <c r="S503" i="3"/>
  <c r="O503" i="3"/>
  <c r="BH503" i="3"/>
  <c r="BD503" i="3"/>
  <c r="AZ503" i="3"/>
  <c r="AV503" i="3"/>
  <c r="AR503" i="3"/>
  <c r="AN503" i="3"/>
  <c r="AJ503" i="3"/>
  <c r="AF503" i="3"/>
  <c r="AB503" i="3"/>
  <c r="X503" i="3"/>
  <c r="T503" i="3"/>
  <c r="BJ503" i="3" s="1"/>
  <c r="BN340" i="3"/>
  <c r="BK340" i="3"/>
  <c r="L338" i="3"/>
  <c r="K338" i="3"/>
  <c r="L337" i="3"/>
  <c r="L336" i="3"/>
  <c r="L335" i="3"/>
  <c r="N335" i="3" s="1"/>
  <c r="L334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AB297" i="3"/>
  <c r="AR297" i="3"/>
  <c r="BB297" i="3"/>
  <c r="M297" i="3"/>
  <c r="U297" i="3"/>
  <c r="AC297" i="3"/>
  <c r="AK297" i="3"/>
  <c r="AS297" i="3"/>
  <c r="BA297" i="3"/>
  <c r="BI297" i="3"/>
  <c r="BA335" i="3"/>
  <c r="K336" i="3"/>
  <c r="T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K151" i="3" l="1"/>
  <c r="K119" i="3"/>
  <c r="BE297" i="3"/>
  <c r="AW297" i="3"/>
  <c r="AO297" i="3"/>
  <c r="AG297" i="3"/>
  <c r="Y297" i="3"/>
  <c r="Q297" i="3"/>
  <c r="BF297" i="3"/>
  <c r="AX297" i="3"/>
  <c r="AJ297" i="3"/>
  <c r="T297" i="3"/>
  <c r="BJ475" i="3"/>
  <c r="BL474" i="3"/>
  <c r="BJ473" i="3"/>
  <c r="BL472" i="3"/>
  <c r="BL471" i="3"/>
  <c r="BL470" i="3"/>
  <c r="BL468" i="3"/>
  <c r="BL467" i="3"/>
  <c r="BJ467" i="3"/>
  <c r="BL466" i="3"/>
  <c r="BL464" i="3"/>
  <c r="BJ463" i="3"/>
  <c r="BJ462" i="3"/>
  <c r="BL462" i="3"/>
  <c r="BL460" i="3"/>
  <c r="BM459" i="3"/>
  <c r="BJ459" i="3"/>
  <c r="BJ458" i="3"/>
  <c r="BL458" i="3"/>
  <c r="BM457" i="3"/>
  <c r="BM456" i="3"/>
  <c r="BM455" i="3"/>
  <c r="BL454" i="3"/>
  <c r="BJ453" i="3"/>
  <c r="BK452" i="3"/>
  <c r="BM451" i="3"/>
  <c r="BM450" i="3"/>
  <c r="BM448" i="3"/>
  <c r="BK447" i="3"/>
  <c r="BM444" i="3"/>
  <c r="BJ443" i="3"/>
  <c r="BL442" i="3"/>
  <c r="BJ441" i="3"/>
  <c r="BM440" i="3"/>
  <c r="BM439" i="3"/>
  <c r="BL438" i="3"/>
  <c r="BL436" i="3"/>
  <c r="BM435" i="3"/>
  <c r="BK435" i="3"/>
  <c r="BL434" i="3"/>
  <c r="BL432" i="3"/>
  <c r="BL339" i="3"/>
  <c r="BN339" i="3"/>
  <c r="BM340" i="3"/>
  <c r="BJ340" i="3"/>
  <c r="BM467" i="3"/>
  <c r="BL457" i="3"/>
  <c r="BK448" i="3"/>
  <c r="BM443" i="3"/>
  <c r="BJ440" i="3"/>
  <c r="BN426" i="3"/>
  <c r="BN376" i="3"/>
  <c r="BN372" i="3"/>
  <c r="BL355" i="3"/>
  <c r="BM353" i="3"/>
  <c r="BL345" i="3"/>
  <c r="BJ345" i="3"/>
  <c r="BM376" i="3"/>
  <c r="BN477" i="3"/>
  <c r="BJ470" i="3"/>
  <c r="BN466" i="3"/>
  <c r="BL465" i="3"/>
  <c r="BM463" i="3"/>
  <c r="BL461" i="3"/>
  <c r="BM380" i="3"/>
  <c r="BJ380" i="3"/>
  <c r="BL372" i="3"/>
  <c r="BL455" i="3"/>
  <c r="BM449" i="3"/>
  <c r="BJ442" i="3"/>
  <c r="BM441" i="3"/>
  <c r="BL437" i="3"/>
  <c r="BK436" i="3"/>
  <c r="BN434" i="3"/>
  <c r="BM431" i="3"/>
  <c r="BN429" i="3"/>
  <c r="BJ428" i="3"/>
  <c r="BL428" i="3"/>
  <c r="AZ335" i="3"/>
  <c r="U335" i="3"/>
  <c r="Q338" i="3"/>
  <c r="BL430" i="3"/>
  <c r="BK427" i="3"/>
  <c r="BL426" i="3"/>
  <c r="M338" i="3"/>
  <c r="BN465" i="3"/>
  <c r="BK441" i="3"/>
  <c r="BM477" i="3"/>
  <c r="BJ476" i="3"/>
  <c r="BN469" i="3"/>
  <c r="BJ468" i="3"/>
  <c r="BJ464" i="3"/>
  <c r="BM462" i="3"/>
  <c r="BJ460" i="3"/>
  <c r="BM458" i="3"/>
  <c r="BJ456" i="3"/>
  <c r="BJ436" i="3"/>
  <c r="BL433" i="3"/>
  <c r="BK432" i="3"/>
  <c r="BJ432" i="3"/>
  <c r="BK431" i="3"/>
  <c r="BL429" i="3"/>
  <c r="BK428" i="3"/>
  <c r="P297" i="3"/>
  <c r="BI335" i="3"/>
  <c r="AJ335" i="3"/>
  <c r="AK335" i="3"/>
  <c r="AF338" i="3"/>
  <c r="BL450" i="3"/>
  <c r="BK353" i="3"/>
  <c r="AB335" i="3"/>
  <c r="AR335" i="3"/>
  <c r="BH335" i="3"/>
  <c r="M335" i="3"/>
  <c r="AC335" i="3"/>
  <c r="AS335" i="3"/>
  <c r="BG297" i="3"/>
  <c r="BC297" i="3"/>
  <c r="AY297" i="3"/>
  <c r="AU297" i="3"/>
  <c r="AQ297" i="3"/>
  <c r="AM297" i="3"/>
  <c r="AI297" i="3"/>
  <c r="AE297" i="3"/>
  <c r="AA297" i="3"/>
  <c r="W297" i="3"/>
  <c r="S297" i="3"/>
  <c r="O297" i="3"/>
  <c r="BH297" i="3"/>
  <c r="BD297" i="3"/>
  <c r="AZ297" i="3"/>
  <c r="AV297" i="3"/>
  <c r="AN297" i="3"/>
  <c r="AF297" i="3"/>
  <c r="X297" i="3"/>
  <c r="AW338" i="3"/>
  <c r="BN503" i="3"/>
  <c r="BM339" i="3"/>
  <c r="BJ477" i="3"/>
  <c r="BN472" i="3"/>
  <c r="BK471" i="3"/>
  <c r="BL469" i="3"/>
  <c r="BJ451" i="3"/>
  <c r="BN430" i="3"/>
  <c r="BK380" i="3"/>
  <c r="BN345" i="3"/>
  <c r="BN474" i="3"/>
  <c r="BN454" i="3"/>
  <c r="BN453" i="3"/>
  <c r="BK429" i="3"/>
  <c r="BN353" i="3"/>
  <c r="BN431" i="3"/>
  <c r="BN427" i="3"/>
  <c r="AV338" i="3"/>
  <c r="P338" i="3"/>
  <c r="AG338" i="3"/>
  <c r="BK418" i="3"/>
  <c r="BM474" i="3"/>
  <c r="BM470" i="3"/>
  <c r="BJ452" i="3"/>
  <c r="BN452" i="3"/>
  <c r="BJ450" i="3"/>
  <c r="BL449" i="3"/>
  <c r="BN449" i="3"/>
  <c r="BL448" i="3"/>
  <c r="BN448" i="3"/>
  <c r="BL447" i="3"/>
  <c r="BJ446" i="3"/>
  <c r="BM445" i="3"/>
  <c r="BJ445" i="3"/>
  <c r="BK444" i="3"/>
  <c r="BK440" i="3"/>
  <c r="BN437" i="3"/>
  <c r="BN433" i="3"/>
  <c r="L292" i="3"/>
  <c r="L288" i="3"/>
  <c r="K127" i="3"/>
  <c r="K123" i="3"/>
  <c r="K120" i="3"/>
  <c r="L119" i="3"/>
  <c r="L118" i="3"/>
  <c r="L117" i="3"/>
  <c r="BM476" i="3"/>
  <c r="BK476" i="3"/>
  <c r="BM472" i="3"/>
  <c r="BK472" i="3"/>
  <c r="BM468" i="3"/>
  <c r="BK468" i="3"/>
  <c r="BK464" i="3"/>
  <c r="BK460" i="3"/>
  <c r="BK458" i="3"/>
  <c r="BK456" i="3"/>
  <c r="BK454" i="3"/>
  <c r="BL453" i="3"/>
  <c r="BM452" i="3"/>
  <c r="BL451" i="3"/>
  <c r="BK451" i="3"/>
  <c r="BJ449" i="3"/>
  <c r="BJ448" i="3"/>
  <c r="BN447" i="3"/>
  <c r="BJ447" i="3"/>
  <c r="BL446" i="3"/>
  <c r="BN446" i="3"/>
  <c r="BL445" i="3"/>
  <c r="BJ444" i="3"/>
  <c r="BK442" i="3"/>
  <c r="BN435" i="3"/>
  <c r="BM503" i="3"/>
  <c r="L259" i="3"/>
  <c r="L258" i="3"/>
  <c r="L257" i="3"/>
  <c r="L254" i="3"/>
  <c r="L253" i="3"/>
  <c r="K184" i="3"/>
  <c r="K183" i="3"/>
  <c r="K180" i="3"/>
  <c r="K179" i="3"/>
  <c r="K176" i="3"/>
  <c r="K175" i="3"/>
  <c r="K172" i="3"/>
  <c r="K171" i="3"/>
  <c r="K168" i="3"/>
  <c r="K167" i="3"/>
  <c r="K164" i="3"/>
  <c r="K163" i="3"/>
  <c r="K156" i="3"/>
  <c r="K152" i="3"/>
  <c r="L151" i="3"/>
  <c r="L150" i="3"/>
  <c r="L149" i="3"/>
  <c r="L147" i="3"/>
  <c r="L146" i="3"/>
  <c r="L145" i="3"/>
  <c r="L143" i="3"/>
  <c r="L142" i="3"/>
  <c r="L141" i="3"/>
  <c r="L139" i="3"/>
  <c r="L138" i="3"/>
  <c r="L137" i="3"/>
  <c r="P335" i="3"/>
  <c r="X335" i="3"/>
  <c r="AF335" i="3"/>
  <c r="AN335" i="3"/>
  <c r="AV335" i="3"/>
  <c r="BD335" i="3"/>
  <c r="Q335" i="3"/>
  <c r="Y335" i="3"/>
  <c r="AG335" i="3"/>
  <c r="AO335" i="3"/>
  <c r="AW335" i="3"/>
  <c r="BE335" i="3"/>
  <c r="BD338" i="3"/>
  <c r="AN338" i="3"/>
  <c r="X338" i="3"/>
  <c r="BE338" i="3"/>
  <c r="AO338" i="3"/>
  <c r="Y338" i="3"/>
  <c r="BL410" i="3"/>
  <c r="BN418" i="3"/>
  <c r="BK505" i="3"/>
  <c r="BM394" i="3"/>
  <c r="BL394" i="3"/>
  <c r="BL344" i="3"/>
  <c r="BK506" i="3"/>
  <c r="BJ506" i="3"/>
  <c r="BM506" i="3"/>
  <c r="BL506" i="3"/>
  <c r="BN502" i="3"/>
  <c r="BJ502" i="3"/>
  <c r="BM501" i="3"/>
  <c r="BL501" i="3"/>
  <c r="BL500" i="3"/>
  <c r="BN500" i="3"/>
  <c r="BM499" i="3"/>
  <c r="BL499" i="3"/>
  <c r="BL498" i="3"/>
  <c r="BJ498" i="3"/>
  <c r="BN498" i="3"/>
  <c r="BM497" i="3"/>
  <c r="BL497" i="3"/>
  <c r="BJ496" i="3"/>
  <c r="BN496" i="3"/>
  <c r="BM495" i="3"/>
  <c r="BJ495" i="3"/>
  <c r="BL495" i="3"/>
  <c r="BM494" i="3"/>
  <c r="BJ494" i="3"/>
  <c r="BN494" i="3"/>
  <c r="BL493" i="3"/>
  <c r="BJ492" i="3"/>
  <c r="BN492" i="3"/>
  <c r="BK491" i="3"/>
  <c r="BJ491" i="3"/>
  <c r="BM491" i="3"/>
  <c r="BL491" i="3"/>
  <c r="BJ490" i="3"/>
  <c r="BN490" i="3"/>
  <c r="BK490" i="3"/>
  <c r="BK489" i="3"/>
  <c r="BJ489" i="3"/>
  <c r="BM489" i="3"/>
  <c r="BL489" i="3"/>
  <c r="BM488" i="3"/>
  <c r="BJ488" i="3"/>
  <c r="BN488" i="3"/>
  <c r="BK488" i="3"/>
  <c r="BM487" i="3"/>
  <c r="BK486" i="3"/>
  <c r="BM485" i="3"/>
  <c r="BL485" i="3"/>
  <c r="BJ485" i="3"/>
  <c r="BJ484" i="3"/>
  <c r="BK484" i="3"/>
  <c r="BM483" i="3"/>
  <c r="BK482" i="3"/>
  <c r="BM481" i="3"/>
  <c r="BL481" i="3"/>
  <c r="BJ481" i="3"/>
  <c r="BN479" i="3"/>
  <c r="BM479" i="3"/>
  <c r="BL479" i="3"/>
  <c r="BJ479" i="3"/>
  <c r="BM422" i="3"/>
  <c r="BL422" i="3"/>
  <c r="BJ389" i="3"/>
  <c r="BN389" i="3"/>
  <c r="BK389" i="3"/>
  <c r="BJ386" i="3"/>
  <c r="BM386" i="3"/>
  <c r="BL386" i="3"/>
  <c r="BL383" i="3"/>
  <c r="BJ383" i="3"/>
  <c r="BN383" i="3"/>
  <c r="BK383" i="3"/>
  <c r="BM381" i="3"/>
  <c r="BJ378" i="3"/>
  <c r="BN378" i="3"/>
  <c r="BK378" i="3"/>
  <c r="BM375" i="3"/>
  <c r="BL375" i="3"/>
  <c r="BJ373" i="3"/>
  <c r="BN373" i="3"/>
  <c r="BK373" i="3"/>
  <c r="BM370" i="3"/>
  <c r="BL370" i="3"/>
  <c r="BJ367" i="3"/>
  <c r="BN367" i="3"/>
  <c r="BK367" i="3"/>
  <c r="BM365" i="3"/>
  <c r="BL365" i="3"/>
  <c r="BJ362" i="3"/>
  <c r="BN362" i="3"/>
  <c r="BK362" i="3"/>
  <c r="BM359" i="3"/>
  <c r="BL359" i="3"/>
  <c r="BM357" i="3"/>
  <c r="BL357" i="3"/>
  <c r="BM352" i="3"/>
  <c r="BL352" i="3"/>
  <c r="BM350" i="3"/>
  <c r="BM349" i="3"/>
  <c r="BM343" i="3"/>
  <c r="BL343" i="3"/>
  <c r="BJ341" i="3"/>
  <c r="BK341" i="3"/>
  <c r="BN341" i="3"/>
  <c r="BM505" i="3"/>
  <c r="BJ505" i="3"/>
  <c r="BN505" i="3"/>
  <c r="BJ402" i="3"/>
  <c r="BJ347" i="3"/>
  <c r="BK347" i="3"/>
  <c r="BN347" i="3"/>
  <c r="BM480" i="3"/>
  <c r="BL480" i="3"/>
  <c r="BJ419" i="3"/>
  <c r="BK419" i="3"/>
  <c r="BN419" i="3"/>
  <c r="BM411" i="3"/>
  <c r="BL411" i="3"/>
  <c r="BJ403" i="3"/>
  <c r="BK403" i="3"/>
  <c r="BN403" i="3"/>
  <c r="BM395" i="3"/>
  <c r="BL395" i="3"/>
  <c r="BJ424" i="3"/>
  <c r="BN424" i="3"/>
  <c r="BK424" i="3"/>
  <c r="BM416" i="3"/>
  <c r="BL416" i="3"/>
  <c r="BJ408" i="3"/>
  <c r="BN408" i="3"/>
  <c r="BK408" i="3"/>
  <c r="BM400" i="3"/>
  <c r="BL400" i="3"/>
  <c r="BK392" i="3"/>
  <c r="BN392" i="3"/>
  <c r="BM413" i="3"/>
  <c r="BL413" i="3"/>
  <c r="BJ405" i="3"/>
  <c r="BK405" i="3"/>
  <c r="BN405" i="3"/>
  <c r="BJ397" i="3"/>
  <c r="BM397" i="3"/>
  <c r="BM504" i="3"/>
  <c r="BL504" i="3"/>
  <c r="BJ421" i="3"/>
  <c r="BK421" i="3"/>
  <c r="BN421" i="3"/>
  <c r="BM414" i="3"/>
  <c r="BL414" i="3"/>
  <c r="BJ406" i="3"/>
  <c r="BN406" i="3"/>
  <c r="BK406" i="3"/>
  <c r="BL398" i="3"/>
  <c r="BJ390" i="3"/>
  <c r="BN390" i="3"/>
  <c r="BK390" i="3"/>
  <c r="BM387" i="3"/>
  <c r="BL385" i="3"/>
  <c r="BJ385" i="3"/>
  <c r="BN385" i="3"/>
  <c r="BK385" i="3"/>
  <c r="BJ382" i="3"/>
  <c r="BM382" i="3"/>
  <c r="BL382" i="3"/>
  <c r="BJ379" i="3"/>
  <c r="BN379" i="3"/>
  <c r="BK379" i="3"/>
  <c r="BM377" i="3"/>
  <c r="BL377" i="3"/>
  <c r="BJ374" i="3"/>
  <c r="BN374" i="3"/>
  <c r="BK374" i="3"/>
  <c r="BM371" i="3"/>
  <c r="BL371" i="3"/>
  <c r="BJ369" i="3"/>
  <c r="BN369" i="3"/>
  <c r="BK369" i="3"/>
  <c r="BM366" i="3"/>
  <c r="BL366" i="3"/>
  <c r="BJ363" i="3"/>
  <c r="BN363" i="3"/>
  <c r="BK363" i="3"/>
  <c r="BM361" i="3"/>
  <c r="BL361" i="3"/>
  <c r="BJ358" i="3"/>
  <c r="BN358" i="3"/>
  <c r="BK358" i="3"/>
  <c r="BM351" i="3"/>
  <c r="BL351" i="3"/>
  <c r="BJ350" i="3"/>
  <c r="BN349" i="3"/>
  <c r="BK349" i="3"/>
  <c r="BM344" i="3"/>
  <c r="BM342" i="3"/>
  <c r="BN342" i="3"/>
  <c r="BK342" i="3"/>
  <c r="BM418" i="3"/>
  <c r="BJ410" i="3"/>
  <c r="BL402" i="3"/>
  <c r="BK394" i="3"/>
  <c r="BN394" i="3"/>
  <c r="BM348" i="3"/>
  <c r="BL348" i="3"/>
  <c r="BM478" i="3"/>
  <c r="BL478" i="3"/>
  <c r="BJ478" i="3"/>
  <c r="BN478" i="3"/>
  <c r="BJ423" i="3"/>
  <c r="BK423" i="3"/>
  <c r="BN423" i="3"/>
  <c r="BM415" i="3"/>
  <c r="BL415" i="3"/>
  <c r="BJ407" i="3"/>
  <c r="BK407" i="3"/>
  <c r="BN407" i="3"/>
  <c r="BM399" i="3"/>
  <c r="BL399" i="3"/>
  <c r="BM391" i="3"/>
  <c r="BN391" i="3"/>
  <c r="BK391" i="3"/>
  <c r="BJ391" i="3"/>
  <c r="BM420" i="3"/>
  <c r="BL420" i="3"/>
  <c r="BJ412" i="3"/>
  <c r="BN412" i="3"/>
  <c r="BK412" i="3"/>
  <c r="BM404" i="3"/>
  <c r="BL404" i="3"/>
  <c r="BJ396" i="3"/>
  <c r="BK396" i="3"/>
  <c r="BN396" i="3"/>
  <c r="BM417" i="3"/>
  <c r="BL417" i="3"/>
  <c r="BJ409" i="3"/>
  <c r="BK409" i="3"/>
  <c r="BN409" i="3"/>
  <c r="BM401" i="3"/>
  <c r="BL401" i="3"/>
  <c r="BM393" i="3"/>
  <c r="BK393" i="3"/>
  <c r="BN393" i="3"/>
  <c r="BJ393" i="3"/>
  <c r="L262" i="3"/>
  <c r="R335" i="3"/>
  <c r="V335" i="3"/>
  <c r="Z335" i="3"/>
  <c r="AD335" i="3"/>
  <c r="AH335" i="3"/>
  <c r="AL335" i="3"/>
  <c r="AP335" i="3"/>
  <c r="AT335" i="3"/>
  <c r="AX335" i="3"/>
  <c r="BB335" i="3"/>
  <c r="BF335" i="3"/>
  <c r="O335" i="3"/>
  <c r="S335" i="3"/>
  <c r="W335" i="3"/>
  <c r="AA335" i="3"/>
  <c r="AE335" i="3"/>
  <c r="AI335" i="3"/>
  <c r="AM335" i="3"/>
  <c r="AQ335" i="3"/>
  <c r="AU335" i="3"/>
  <c r="AY335" i="3"/>
  <c r="BC335" i="3"/>
  <c r="BG335" i="3"/>
  <c r="BH338" i="3"/>
  <c r="AZ338" i="3"/>
  <c r="AR338" i="3"/>
  <c r="AJ338" i="3"/>
  <c r="AB338" i="3"/>
  <c r="T338" i="3"/>
  <c r="BI338" i="3"/>
  <c r="BA338" i="3"/>
  <c r="AS338" i="3"/>
  <c r="AK338" i="3"/>
  <c r="AC338" i="3"/>
  <c r="U338" i="3"/>
  <c r="O338" i="3"/>
  <c r="BL503" i="3"/>
  <c r="BN506" i="3"/>
  <c r="BM502" i="3"/>
  <c r="BL502" i="3"/>
  <c r="BK502" i="3"/>
  <c r="BK501" i="3"/>
  <c r="BN501" i="3"/>
  <c r="BJ501" i="3"/>
  <c r="BJ500" i="3"/>
  <c r="BM500" i="3"/>
  <c r="BN499" i="3"/>
  <c r="BK499" i="3"/>
  <c r="BJ499" i="3"/>
  <c r="BM498" i="3"/>
  <c r="BN497" i="3"/>
  <c r="BK497" i="3"/>
  <c r="BJ497" i="3"/>
  <c r="BL496" i="3"/>
  <c r="BM496" i="3"/>
  <c r="BK496" i="3"/>
  <c r="BN495" i="3"/>
  <c r="BK495" i="3"/>
  <c r="BL494" i="3"/>
  <c r="BN493" i="3"/>
  <c r="BK493" i="3"/>
  <c r="BM493" i="3"/>
  <c r="BJ493" i="3"/>
  <c r="BL492" i="3"/>
  <c r="BM492" i="3"/>
  <c r="BK492" i="3"/>
  <c r="BN491" i="3"/>
  <c r="BL490" i="3"/>
  <c r="BM490" i="3"/>
  <c r="BN489" i="3"/>
  <c r="BL488" i="3"/>
  <c r="BN487" i="3"/>
  <c r="BK487" i="3"/>
  <c r="BL487" i="3"/>
  <c r="BJ487" i="3"/>
  <c r="BM486" i="3"/>
  <c r="BL486" i="3"/>
  <c r="BJ486" i="3"/>
  <c r="BN486" i="3"/>
  <c r="BK485" i="3"/>
  <c r="BN485" i="3"/>
  <c r="BM484" i="3"/>
  <c r="BL484" i="3"/>
  <c r="BK483" i="3"/>
  <c r="BN483" i="3"/>
  <c r="BL483" i="3"/>
  <c r="BJ483" i="3"/>
  <c r="BM482" i="3"/>
  <c r="BL482" i="3"/>
  <c r="BJ482" i="3"/>
  <c r="BN482" i="3"/>
  <c r="BK481" i="3"/>
  <c r="BN481" i="3"/>
  <c r="BK479" i="3"/>
  <c r="BJ422" i="3"/>
  <c r="BN422" i="3"/>
  <c r="BK422" i="3"/>
  <c r="BM389" i="3"/>
  <c r="BL389" i="3"/>
  <c r="BK386" i="3"/>
  <c r="BN386" i="3"/>
  <c r="BM383" i="3"/>
  <c r="BL381" i="3"/>
  <c r="BJ381" i="3"/>
  <c r="BN381" i="3"/>
  <c r="BK381" i="3"/>
  <c r="BM378" i="3"/>
  <c r="BL378" i="3"/>
  <c r="BJ375" i="3"/>
  <c r="BN375" i="3"/>
  <c r="BK375" i="3"/>
  <c r="BM373" i="3"/>
  <c r="BL373" i="3"/>
  <c r="BJ370" i="3"/>
  <c r="BN370" i="3"/>
  <c r="BK370" i="3"/>
  <c r="BM367" i="3"/>
  <c r="BL367" i="3"/>
  <c r="BJ365" i="3"/>
  <c r="BN365" i="3"/>
  <c r="BK365" i="3"/>
  <c r="BM362" i="3"/>
  <c r="BL362" i="3"/>
  <c r="BJ359" i="3"/>
  <c r="BN359" i="3"/>
  <c r="BK359" i="3"/>
  <c r="BJ357" i="3"/>
  <c r="BN357" i="3"/>
  <c r="BK357" i="3"/>
  <c r="BJ352" i="3"/>
  <c r="BN352" i="3"/>
  <c r="BK352" i="3"/>
  <c r="BL350" i="3"/>
  <c r="BL349" i="3"/>
  <c r="BJ343" i="3"/>
  <c r="BK343" i="3"/>
  <c r="BN343" i="3"/>
  <c r="BM341" i="3"/>
  <c r="BL341" i="3"/>
  <c r="BL505" i="3"/>
  <c r="BJ418" i="3"/>
  <c r="BM410" i="3"/>
  <c r="BN402" i="3"/>
  <c r="BK402" i="3"/>
  <c r="BJ394" i="3"/>
  <c r="BM347" i="3"/>
  <c r="BL347" i="3"/>
  <c r="BJ480" i="3"/>
  <c r="BN480" i="3"/>
  <c r="BK480" i="3"/>
  <c r="BM419" i="3"/>
  <c r="BL419" i="3"/>
  <c r="BJ411" i="3"/>
  <c r="BK411" i="3"/>
  <c r="BN411" i="3"/>
  <c r="BM403" i="3"/>
  <c r="BL403" i="3"/>
  <c r="BK395" i="3"/>
  <c r="BN395" i="3"/>
  <c r="BJ395" i="3"/>
  <c r="BM424" i="3"/>
  <c r="BL424" i="3"/>
  <c r="BJ416" i="3"/>
  <c r="BN416" i="3"/>
  <c r="BK416" i="3"/>
  <c r="BM408" i="3"/>
  <c r="BL408" i="3"/>
  <c r="BJ400" i="3"/>
  <c r="BN400" i="3"/>
  <c r="BK400" i="3"/>
  <c r="BJ392" i="3"/>
  <c r="BM392" i="3"/>
  <c r="BL392" i="3"/>
  <c r="BJ413" i="3"/>
  <c r="BK413" i="3"/>
  <c r="BN413" i="3"/>
  <c r="BM405" i="3"/>
  <c r="BL405" i="3"/>
  <c r="BL397" i="3"/>
  <c r="BK397" i="3"/>
  <c r="BN397" i="3"/>
  <c r="BK503" i="3"/>
  <c r="BK504" i="3"/>
  <c r="BN504" i="3"/>
  <c r="BJ504" i="3"/>
  <c r="BM421" i="3"/>
  <c r="BL421" i="3"/>
  <c r="BJ414" i="3"/>
  <c r="BN414" i="3"/>
  <c r="BK414" i="3"/>
  <c r="BM406" i="3"/>
  <c r="BL406" i="3"/>
  <c r="BK398" i="3"/>
  <c r="BM398" i="3"/>
  <c r="BN398" i="3"/>
  <c r="BJ398" i="3"/>
  <c r="BM390" i="3"/>
  <c r="BL390" i="3"/>
  <c r="BL387" i="3"/>
  <c r="BJ387" i="3"/>
  <c r="BN387" i="3"/>
  <c r="BK387" i="3"/>
  <c r="BM385" i="3"/>
  <c r="BK382" i="3"/>
  <c r="BN382" i="3"/>
  <c r="BM379" i="3"/>
  <c r="BL379" i="3"/>
  <c r="BJ377" i="3"/>
  <c r="BN377" i="3"/>
  <c r="BK377" i="3"/>
  <c r="BM374" i="3"/>
  <c r="BL374" i="3"/>
  <c r="BJ371" i="3"/>
  <c r="BN371" i="3"/>
  <c r="BK371" i="3"/>
  <c r="BM369" i="3"/>
  <c r="BL369" i="3"/>
  <c r="BJ366" i="3"/>
  <c r="BN366" i="3"/>
  <c r="BK366" i="3"/>
  <c r="BM363" i="3"/>
  <c r="BL363" i="3"/>
  <c r="BJ361" i="3"/>
  <c r="BN361" i="3"/>
  <c r="BK361" i="3"/>
  <c r="BM358" i="3"/>
  <c r="BL358" i="3"/>
  <c r="BJ351" i="3"/>
  <c r="BN351" i="3"/>
  <c r="BK351" i="3"/>
  <c r="BN350" i="3"/>
  <c r="BK350" i="3"/>
  <c r="BJ349" i="3"/>
  <c r="BJ344" i="3"/>
  <c r="BN344" i="3"/>
  <c r="BK344" i="3"/>
  <c r="BL342" i="3"/>
  <c r="BJ342" i="3"/>
  <c r="BL418" i="3"/>
  <c r="BN410" i="3"/>
  <c r="BK410" i="3"/>
  <c r="BM402" i="3"/>
  <c r="BJ348" i="3"/>
  <c r="BN348" i="3"/>
  <c r="BK348" i="3"/>
  <c r="BK478" i="3"/>
  <c r="BM423" i="3"/>
  <c r="BL423" i="3"/>
  <c r="BJ415" i="3"/>
  <c r="BK415" i="3"/>
  <c r="BN415" i="3"/>
  <c r="BM407" i="3"/>
  <c r="BL407" i="3"/>
  <c r="BJ399" i="3"/>
  <c r="BK399" i="3"/>
  <c r="BN399" i="3"/>
  <c r="BL391" i="3"/>
  <c r="BJ420" i="3"/>
  <c r="BN420" i="3"/>
  <c r="BK420" i="3"/>
  <c r="BM412" i="3"/>
  <c r="BL412" i="3"/>
  <c r="BJ404" i="3"/>
  <c r="BN404" i="3"/>
  <c r="BK404" i="3"/>
  <c r="BM396" i="3"/>
  <c r="BL396" i="3"/>
  <c r="BJ417" i="3"/>
  <c r="BK417" i="3"/>
  <c r="BN417" i="3"/>
  <c r="BM409" i="3"/>
  <c r="BL409" i="3"/>
  <c r="BJ401" i="3"/>
  <c r="BK401" i="3"/>
  <c r="BN401" i="3"/>
  <c r="BL393" i="3"/>
  <c r="L285" i="3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BJ338" i="3" s="1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BK338" i="3" s="1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AT297" i="3"/>
  <c r="AP297" i="3"/>
  <c r="AL297" i="3"/>
  <c r="AH297" i="3"/>
  <c r="AD297" i="3"/>
  <c r="Z297" i="3"/>
  <c r="V297" i="3"/>
  <c r="R297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K262" i="3"/>
  <c r="K253" i="3"/>
  <c r="O253" i="3" s="1"/>
  <c r="K150" i="3"/>
  <c r="K149" i="3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L283" i="3"/>
  <c r="K282" i="3"/>
  <c r="M282" i="3" s="1"/>
  <c r="L277" i="3"/>
  <c r="K276" i="3"/>
  <c r="L273" i="3"/>
  <c r="K272" i="3"/>
  <c r="N272" i="3" s="1"/>
  <c r="L269" i="3"/>
  <c r="K268" i="3"/>
  <c r="L265" i="3"/>
  <c r="K264" i="3"/>
  <c r="N264" i="3" s="1"/>
  <c r="L261" i="3"/>
  <c r="K257" i="3"/>
  <c r="M257" i="3" s="1"/>
  <c r="K146" i="3"/>
  <c r="K145" i="3"/>
  <c r="P145" i="3" s="1"/>
  <c r="K143" i="3"/>
  <c r="K142" i="3"/>
  <c r="M142" i="3" s="1"/>
  <c r="K141" i="3"/>
  <c r="K139" i="3"/>
  <c r="O139" i="3" s="1"/>
  <c r="K138" i="3"/>
  <c r="K137" i="3"/>
  <c r="O137" i="3" s="1"/>
  <c r="K126" i="3"/>
  <c r="K125" i="3"/>
  <c r="P125" i="3" s="1"/>
  <c r="K118" i="3"/>
  <c r="K117" i="3"/>
  <c r="P117" i="3" s="1"/>
  <c r="K260" i="3"/>
  <c r="K259" i="3"/>
  <c r="N259" i="3" s="1"/>
  <c r="L256" i="3"/>
  <c r="K255" i="3"/>
  <c r="N255" i="3" s="1"/>
  <c r="L252" i="3"/>
  <c r="L248" i="3"/>
  <c r="K248" i="3"/>
  <c r="L185" i="3"/>
  <c r="K185" i="3"/>
  <c r="P185" i="3" s="1"/>
  <c r="L181" i="3"/>
  <c r="K181" i="3"/>
  <c r="L177" i="3"/>
  <c r="K177" i="3"/>
  <c r="BI177" i="3" s="1"/>
  <c r="L173" i="3"/>
  <c r="K173" i="3"/>
  <c r="AP173" i="3" s="1"/>
  <c r="L169" i="3"/>
  <c r="K169" i="3"/>
  <c r="BE169" i="3" s="1"/>
  <c r="L165" i="3"/>
  <c r="K165" i="3"/>
  <c r="W165" i="3" s="1"/>
  <c r="K160" i="3"/>
  <c r="L158" i="3"/>
  <c r="K158" i="3"/>
  <c r="L157" i="3"/>
  <c r="K157" i="3"/>
  <c r="L155" i="3"/>
  <c r="BA155" i="3" s="1"/>
  <c r="K155" i="3"/>
  <c r="L154" i="3"/>
  <c r="K154" i="3"/>
  <c r="L153" i="3"/>
  <c r="K153" i="3"/>
  <c r="K148" i="3"/>
  <c r="K144" i="3"/>
  <c r="K140" i="3"/>
  <c r="K136" i="3"/>
  <c r="L135" i="3"/>
  <c r="L134" i="3"/>
  <c r="K134" i="3"/>
  <c r="L133" i="3"/>
  <c r="K133" i="3"/>
  <c r="L131" i="3"/>
  <c r="K131" i="3"/>
  <c r="L130" i="3"/>
  <c r="K130" i="3"/>
  <c r="L129" i="3"/>
  <c r="K129" i="3"/>
  <c r="K124" i="3"/>
  <c r="L123" i="3"/>
  <c r="L122" i="3"/>
  <c r="K122" i="3"/>
  <c r="L121" i="3"/>
  <c r="K121" i="3"/>
  <c r="K116" i="3"/>
  <c r="L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AO143" i="3"/>
  <c r="M139" i="3"/>
  <c r="U139" i="3"/>
  <c r="AC139" i="3"/>
  <c r="AK139" i="3"/>
  <c r="AS139" i="3"/>
  <c r="BA139" i="3"/>
  <c r="BI139" i="3"/>
  <c r="T139" i="3"/>
  <c r="AB139" i="3"/>
  <c r="AJ139" i="3"/>
  <c r="AR139" i="3"/>
  <c r="AZ139" i="3"/>
  <c r="BH139" i="3"/>
  <c r="AA173" i="3"/>
  <c r="M253" i="3"/>
  <c r="U253" i="3"/>
  <c r="AC253" i="3"/>
  <c r="AK253" i="3"/>
  <c r="AS253" i="3"/>
  <c r="BA253" i="3"/>
  <c r="BI253" i="3"/>
  <c r="T253" i="3"/>
  <c r="AB253" i="3"/>
  <c r="AJ253" i="3"/>
  <c r="AR253" i="3"/>
  <c r="AZ253" i="3"/>
  <c r="BH253" i="3"/>
  <c r="V153" i="3"/>
  <c r="M150" i="3"/>
  <c r="N145" i="3"/>
  <c r="V145" i="3"/>
  <c r="AD145" i="3"/>
  <c r="AL145" i="3"/>
  <c r="AT145" i="3"/>
  <c r="BB145" i="3"/>
  <c r="O145" i="3"/>
  <c r="AE145" i="3"/>
  <c r="AU145" i="3"/>
  <c r="M145" i="3"/>
  <c r="AC145" i="3"/>
  <c r="AS145" i="3"/>
  <c r="BI145" i="3"/>
  <c r="S142" i="3"/>
  <c r="AA142" i="3"/>
  <c r="AI142" i="3"/>
  <c r="AQ142" i="3"/>
  <c r="AY142" i="3"/>
  <c r="BG142" i="3"/>
  <c r="R142" i="3"/>
  <c r="Z142" i="3"/>
  <c r="AH142" i="3"/>
  <c r="AP142" i="3"/>
  <c r="AX142" i="3"/>
  <c r="BF142" i="3"/>
  <c r="Q137" i="3"/>
  <c r="Y137" i="3"/>
  <c r="AG137" i="3"/>
  <c r="AO137" i="3"/>
  <c r="AW137" i="3"/>
  <c r="BE137" i="3"/>
  <c r="P137" i="3"/>
  <c r="X137" i="3"/>
  <c r="AF137" i="3"/>
  <c r="AN137" i="3"/>
  <c r="AV137" i="3"/>
  <c r="BD137" i="3"/>
  <c r="BH292" i="3"/>
  <c r="AZ292" i="3"/>
  <c r="AR292" i="3"/>
  <c r="AJ292" i="3"/>
  <c r="AB292" i="3"/>
  <c r="T292" i="3"/>
  <c r="BH290" i="3"/>
  <c r="AZ290" i="3"/>
  <c r="AR290" i="3"/>
  <c r="AJ290" i="3"/>
  <c r="AB290" i="3"/>
  <c r="T290" i="3"/>
  <c r="BD288" i="3"/>
  <c r="BH286" i="3"/>
  <c r="AR286" i="3"/>
  <c r="AB286" i="3"/>
  <c r="BH284" i="3"/>
  <c r="AZ284" i="3"/>
  <c r="AR284" i="3"/>
  <c r="AJ284" i="3"/>
  <c r="AB284" i="3"/>
  <c r="T284" i="3"/>
  <c r="BH282" i="3"/>
  <c r="AZ282" i="3"/>
  <c r="AR282" i="3"/>
  <c r="AJ282" i="3"/>
  <c r="AB282" i="3"/>
  <c r="T282" i="3"/>
  <c r="BH278" i="3"/>
  <c r="AZ278" i="3"/>
  <c r="AR278" i="3"/>
  <c r="AJ278" i="3"/>
  <c r="AB278" i="3"/>
  <c r="T278" i="3"/>
  <c r="BI276" i="3"/>
  <c r="AS276" i="3"/>
  <c r="AC276" i="3"/>
  <c r="M276" i="3"/>
  <c r="S274" i="3"/>
  <c r="BC272" i="3"/>
  <c r="AU272" i="3"/>
  <c r="AM272" i="3"/>
  <c r="AE272" i="3"/>
  <c r="W272" i="3"/>
  <c r="O272" i="3"/>
  <c r="AW268" i="3"/>
  <c r="AG268" i="3"/>
  <c r="Q268" i="3"/>
  <c r="AX266" i="3"/>
  <c r="AH266" i="3"/>
  <c r="R266" i="3"/>
  <c r="BG264" i="3"/>
  <c r="AY264" i="3"/>
  <c r="AQ264" i="3"/>
  <c r="AI264" i="3"/>
  <c r="AA264" i="3"/>
  <c r="S264" i="3"/>
  <c r="AT262" i="3"/>
  <c r="AE260" i="3"/>
  <c r="BI259" i="3"/>
  <c r="BA259" i="3"/>
  <c r="AS259" i="3"/>
  <c r="AK259" i="3"/>
  <c r="AC259" i="3"/>
  <c r="U259" i="3"/>
  <c r="M259" i="3"/>
  <c r="BB257" i="3"/>
  <c r="AT257" i="3"/>
  <c r="AL257" i="3"/>
  <c r="AD257" i="3"/>
  <c r="V257" i="3"/>
  <c r="N257" i="3"/>
  <c r="BC255" i="3"/>
  <c r="AU255" i="3"/>
  <c r="AM255" i="3"/>
  <c r="AE255" i="3"/>
  <c r="W255" i="3"/>
  <c r="O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AJ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S149" i="3"/>
  <c r="AA149" i="3"/>
  <c r="AI149" i="3"/>
  <c r="AQ149" i="3"/>
  <c r="AY149" i="3"/>
  <c r="BG149" i="3"/>
  <c r="R149" i="3"/>
  <c r="Z149" i="3"/>
  <c r="AH149" i="3"/>
  <c r="AP149" i="3"/>
  <c r="AX149" i="3"/>
  <c r="BF149" i="3"/>
  <c r="T146" i="3"/>
  <c r="AI146" i="3"/>
  <c r="AX141" i="3"/>
  <c r="O138" i="3"/>
  <c r="AD138" i="3"/>
  <c r="AT135" i="3"/>
  <c r="BI135" i="3"/>
  <c r="BD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AA126" i="3"/>
  <c r="AP126" i="3"/>
  <c r="R125" i="3"/>
  <c r="Z125" i="3"/>
  <c r="AH125" i="3"/>
  <c r="AP125" i="3"/>
  <c r="AX125" i="3"/>
  <c r="BF125" i="3"/>
  <c r="Q125" i="3"/>
  <c r="Y125" i="3"/>
  <c r="AG125" i="3"/>
  <c r="AO125" i="3"/>
  <c r="AW125" i="3"/>
  <c r="BE125" i="3"/>
  <c r="BC123" i="3"/>
  <c r="BA122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AU118" i="3"/>
  <c r="BD118" i="3"/>
  <c r="N117" i="3"/>
  <c r="V117" i="3"/>
  <c r="AD117" i="3"/>
  <c r="AL117" i="3"/>
  <c r="AT117" i="3"/>
  <c r="BB117" i="3"/>
  <c r="M117" i="3"/>
  <c r="U117" i="3"/>
  <c r="AC117" i="3"/>
  <c r="AK117" i="3"/>
  <c r="AS117" i="3"/>
  <c r="BA117" i="3"/>
  <c r="BI117" i="3"/>
  <c r="O115" i="3"/>
  <c r="AU115" i="3"/>
  <c r="AD115" i="3"/>
  <c r="Y114" i="3"/>
  <c r="BC113" i="3"/>
  <c r="BE112" i="3"/>
  <c r="AJ111" i="3"/>
  <c r="AQ111" i="3"/>
  <c r="BE111" i="3"/>
  <c r="AP110" i="3"/>
  <c r="Y110" i="3"/>
  <c r="AY110" i="3"/>
  <c r="AM109" i="3"/>
  <c r="V109" i="3"/>
  <c r="BB109" i="3"/>
  <c r="AL108" i="3"/>
  <c r="U108" i="3"/>
  <c r="BA108" i="3"/>
  <c r="AJ107" i="3"/>
  <c r="S107" i="3"/>
  <c r="AY107" i="3"/>
  <c r="AD106" i="3"/>
  <c r="N106" i="3"/>
  <c r="AW106" i="3"/>
  <c r="W105" i="3"/>
  <c r="BC105" i="3"/>
  <c r="AF105" i="3"/>
  <c r="AC104" i="3"/>
  <c r="AX104" i="3"/>
  <c r="AS104" i="3"/>
  <c r="AB103" i="3"/>
  <c r="BH103" i="3"/>
  <c r="Y103" i="3"/>
  <c r="Z102" i="3"/>
  <c r="BF102" i="3"/>
  <c r="S102" i="3"/>
  <c r="L296" i="3"/>
  <c r="M296" i="3" s="1"/>
  <c r="L295" i="3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L140" i="3"/>
  <c r="L136" i="3"/>
  <c r="L132" i="3"/>
  <c r="P132" i="3" s="1"/>
  <c r="L128" i="3"/>
  <c r="N128" i="3" s="1"/>
  <c r="L124" i="3"/>
  <c r="O124" i="3" s="1"/>
  <c r="L120" i="3"/>
  <c r="O120" i="3" s="1"/>
  <c r="L116" i="3"/>
  <c r="M116" i="3" s="1"/>
  <c r="BC296" i="3"/>
  <c r="AU296" i="3"/>
  <c r="AM296" i="3"/>
  <c r="AE296" i="3"/>
  <c r="W296" i="3"/>
  <c r="O296" i="3"/>
  <c r="AR295" i="3"/>
  <c r="BE294" i="3"/>
  <c r="AW294" i="3"/>
  <c r="AO294" i="3"/>
  <c r="AG294" i="3"/>
  <c r="Y294" i="3"/>
  <c r="Q294" i="3"/>
  <c r="BG292" i="3"/>
  <c r="BC292" i="3"/>
  <c r="AY292" i="3"/>
  <c r="AU292" i="3"/>
  <c r="AQ292" i="3"/>
  <c r="AM292" i="3"/>
  <c r="AI292" i="3"/>
  <c r="AE292" i="3"/>
  <c r="AA292" i="3"/>
  <c r="W292" i="3"/>
  <c r="S292" i="3"/>
  <c r="O292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BG288" i="3"/>
  <c r="AQ288" i="3"/>
  <c r="AA288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BG282" i="3"/>
  <c r="BC282" i="3"/>
  <c r="AY282" i="3"/>
  <c r="AU282" i="3"/>
  <c r="AQ282" i="3"/>
  <c r="AM282" i="3"/>
  <c r="AI282" i="3"/>
  <c r="AE282" i="3"/>
  <c r="AA282" i="3"/>
  <c r="W282" i="3"/>
  <c r="S282" i="3"/>
  <c r="O282" i="3"/>
  <c r="BG278" i="3"/>
  <c r="BC278" i="3"/>
  <c r="AY278" i="3"/>
  <c r="AU278" i="3"/>
  <c r="AQ278" i="3"/>
  <c r="AM278" i="3"/>
  <c r="AI278" i="3"/>
  <c r="AE278" i="3"/>
  <c r="AA278" i="3"/>
  <c r="W278" i="3"/>
  <c r="S278" i="3"/>
  <c r="O278" i="3"/>
  <c r="BF276" i="3"/>
  <c r="BB276" i="3"/>
  <c r="AX276" i="3"/>
  <c r="AT276" i="3"/>
  <c r="AP276" i="3"/>
  <c r="AL276" i="3"/>
  <c r="AH276" i="3"/>
  <c r="AD276" i="3"/>
  <c r="Z276" i="3"/>
  <c r="V276" i="3"/>
  <c r="R276" i="3"/>
  <c r="BB274" i="3"/>
  <c r="AT274" i="3"/>
  <c r="AL274" i="3"/>
  <c r="AD274" i="3"/>
  <c r="V274" i="3"/>
  <c r="BF272" i="3"/>
  <c r="BB272" i="3"/>
  <c r="AX272" i="3"/>
  <c r="AT272" i="3"/>
  <c r="AP272" i="3"/>
  <c r="AL272" i="3"/>
  <c r="AH272" i="3"/>
  <c r="AD272" i="3"/>
  <c r="Z272" i="3"/>
  <c r="V272" i="3"/>
  <c r="R272" i="3"/>
  <c r="BC270" i="3"/>
  <c r="AU270" i="3"/>
  <c r="AM270" i="3"/>
  <c r="AE270" i="3"/>
  <c r="W270" i="3"/>
  <c r="O270" i="3"/>
  <c r="BH268" i="3"/>
  <c r="BD268" i="3"/>
  <c r="AZ268" i="3"/>
  <c r="AV268" i="3"/>
  <c r="AR268" i="3"/>
  <c r="AN268" i="3"/>
  <c r="AJ268" i="3"/>
  <c r="AF268" i="3"/>
  <c r="AB268" i="3"/>
  <c r="X268" i="3"/>
  <c r="T268" i="3"/>
  <c r="P268" i="3"/>
  <c r="BG266" i="3"/>
  <c r="BC266" i="3"/>
  <c r="AY266" i="3"/>
  <c r="AU266" i="3"/>
  <c r="AQ266" i="3"/>
  <c r="AM266" i="3"/>
  <c r="AI266" i="3"/>
  <c r="AE266" i="3"/>
  <c r="AA266" i="3"/>
  <c r="W266" i="3"/>
  <c r="S266" i="3"/>
  <c r="O266" i="3"/>
  <c r="BF264" i="3"/>
  <c r="BB264" i="3"/>
  <c r="AX264" i="3"/>
  <c r="AT264" i="3"/>
  <c r="AP264" i="3"/>
  <c r="AL264" i="3"/>
  <c r="AH264" i="3"/>
  <c r="AD264" i="3"/>
  <c r="Z264" i="3"/>
  <c r="V264" i="3"/>
  <c r="R264" i="3"/>
  <c r="BI262" i="3"/>
  <c r="BA262" i="3"/>
  <c r="AS262" i="3"/>
  <c r="AK262" i="3"/>
  <c r="AC262" i="3"/>
  <c r="U262" i="3"/>
  <c r="BH260" i="3"/>
  <c r="AZ260" i="3"/>
  <c r="AR260" i="3"/>
  <c r="AJ260" i="3"/>
  <c r="AD260" i="3"/>
  <c r="Z260" i="3"/>
  <c r="V260" i="3"/>
  <c r="R260" i="3"/>
  <c r="BF259" i="3"/>
  <c r="BB259" i="3"/>
  <c r="AX259" i="3"/>
  <c r="AT259" i="3"/>
  <c r="AP259" i="3"/>
  <c r="AL259" i="3"/>
  <c r="AH259" i="3"/>
  <c r="AD259" i="3"/>
  <c r="Z259" i="3"/>
  <c r="V259" i="3"/>
  <c r="R259" i="3"/>
  <c r="BI257" i="3"/>
  <c r="BE257" i="3"/>
  <c r="BA257" i="3"/>
  <c r="AW257" i="3"/>
  <c r="AS257" i="3"/>
  <c r="AO257" i="3"/>
  <c r="AK257" i="3"/>
  <c r="AG257" i="3"/>
  <c r="AC257" i="3"/>
  <c r="Y257" i="3"/>
  <c r="U257" i="3"/>
  <c r="Q257" i="3"/>
  <c r="BH255" i="3"/>
  <c r="BD255" i="3"/>
  <c r="AZ255" i="3"/>
  <c r="AV255" i="3"/>
  <c r="AR255" i="3"/>
  <c r="AN255" i="3"/>
  <c r="AJ255" i="3"/>
  <c r="AF255" i="3"/>
  <c r="AB255" i="3"/>
  <c r="X255" i="3"/>
  <c r="T255" i="3"/>
  <c r="P255" i="3"/>
  <c r="BK250" i="3"/>
  <c r="BJ151" i="3"/>
  <c r="BK127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S101" i="3" l="1"/>
  <c r="BB101" i="3"/>
  <c r="AY101" i="3"/>
  <c r="R102" i="3"/>
  <c r="AH102" i="3"/>
  <c r="AX102" i="3"/>
  <c r="U102" i="3"/>
  <c r="BA102" i="3"/>
  <c r="AI102" i="3"/>
  <c r="T103" i="3"/>
  <c r="AJ103" i="3"/>
  <c r="AZ103" i="3"/>
  <c r="AA103" i="3"/>
  <c r="BG103" i="3"/>
  <c r="AO103" i="3"/>
  <c r="U104" i="3"/>
  <c r="R104" i="3"/>
  <c r="AP104" i="3"/>
  <c r="BF104" i="3"/>
  <c r="AK104" i="3"/>
  <c r="BA104" i="3"/>
  <c r="O105" i="3"/>
  <c r="AE105" i="3"/>
  <c r="AU105" i="3"/>
  <c r="V105" i="3"/>
  <c r="BB105" i="3"/>
  <c r="AV105" i="3"/>
  <c r="V106" i="3"/>
  <c r="AL106" i="3"/>
  <c r="BB106" i="3"/>
  <c r="Y106" i="3"/>
  <c r="AO106" i="3"/>
  <c r="BE106" i="3"/>
  <c r="AB107" i="3"/>
  <c r="AR107" i="3"/>
  <c r="BH107" i="3"/>
  <c r="AA107" i="3"/>
  <c r="AQ107" i="3"/>
  <c r="BG107" i="3"/>
  <c r="N108" i="3"/>
  <c r="AD108" i="3"/>
  <c r="AT108" i="3"/>
  <c r="M108" i="3"/>
  <c r="AC108" i="3"/>
  <c r="AS108" i="3"/>
  <c r="BI108" i="3"/>
  <c r="O109" i="3"/>
  <c r="AE109" i="3"/>
  <c r="AU109" i="3"/>
  <c r="N109" i="3"/>
  <c r="AD109" i="3"/>
  <c r="AT109" i="3"/>
  <c r="R110" i="3"/>
  <c r="AH110" i="3"/>
  <c r="AX110" i="3"/>
  <c r="Q110" i="3"/>
  <c r="AG110" i="3"/>
  <c r="AW110" i="3"/>
  <c r="AB111" i="3"/>
  <c r="AR111" i="3"/>
  <c r="T111" i="3"/>
  <c r="AZ111" i="3"/>
  <c r="AA111" i="3"/>
  <c r="BG111" i="3"/>
  <c r="AO111" i="3"/>
  <c r="N112" i="3"/>
  <c r="AW112" i="3"/>
  <c r="T112" i="3"/>
  <c r="AR112" i="3"/>
  <c r="BH112" i="3"/>
  <c r="AO112" i="3"/>
  <c r="AJ112" i="3"/>
  <c r="AM113" i="3"/>
  <c r="V113" i="3"/>
  <c r="BB113" i="3"/>
  <c r="W113" i="3"/>
  <c r="AL113" i="3"/>
  <c r="AO114" i="3"/>
  <c r="X114" i="3"/>
  <c r="BD114" i="3"/>
  <c r="BE114" i="3"/>
  <c r="M115" i="3"/>
  <c r="W115" i="3"/>
  <c r="AM115" i="3"/>
  <c r="BC115" i="3"/>
  <c r="V115" i="3"/>
  <c r="AL115" i="3"/>
  <c r="BB115" i="3"/>
  <c r="AY121" i="3"/>
  <c r="S121" i="3"/>
  <c r="U122" i="3"/>
  <c r="AJ122" i="3"/>
  <c r="O123" i="3"/>
  <c r="AE123" i="3"/>
  <c r="AU123" i="3"/>
  <c r="N123" i="3"/>
  <c r="AD123" i="3"/>
  <c r="AT123" i="3"/>
  <c r="AM123" i="3"/>
  <c r="V123" i="3"/>
  <c r="BB123" i="3"/>
  <c r="X129" i="3"/>
  <c r="AM129" i="3"/>
  <c r="BF130" i="3"/>
  <c r="AO130" i="3"/>
  <c r="AE131" i="3"/>
  <c r="T131" i="3"/>
  <c r="AA133" i="3"/>
  <c r="AP133" i="3"/>
  <c r="BG133" i="3"/>
  <c r="BB134" i="3"/>
  <c r="V134" i="3"/>
  <c r="AD135" i="3"/>
  <c r="M135" i="3"/>
  <c r="AS135" i="3"/>
  <c r="AM153" i="3"/>
  <c r="BB153" i="3"/>
  <c r="BA154" i="3"/>
  <c r="U154" i="3"/>
  <c r="X157" i="3"/>
  <c r="AM157" i="3"/>
  <c r="X158" i="3"/>
  <c r="BD158" i="3"/>
  <c r="AE181" i="3"/>
  <c r="AT181" i="3"/>
  <c r="AQ248" i="3"/>
  <c r="BF248" i="3"/>
  <c r="Z248" i="3"/>
  <c r="BC260" i="3"/>
  <c r="AM260" i="3"/>
  <c r="W260" i="3"/>
  <c r="AU260" i="3"/>
  <c r="O260" i="3"/>
  <c r="BF260" i="3"/>
  <c r="BB260" i="3"/>
  <c r="AX260" i="3"/>
  <c r="AT260" i="3"/>
  <c r="AP260" i="3"/>
  <c r="AL260" i="3"/>
  <c r="AH260" i="3"/>
  <c r="W118" i="3"/>
  <c r="AM118" i="3"/>
  <c r="BC118" i="3"/>
  <c r="V118" i="3"/>
  <c r="AP118" i="3"/>
  <c r="AV118" i="3"/>
  <c r="AE118" i="3"/>
  <c r="N118" i="3"/>
  <c r="BF118" i="3"/>
  <c r="S126" i="3"/>
  <c r="AI126" i="3"/>
  <c r="AY126" i="3"/>
  <c r="R126" i="3"/>
  <c r="AH126" i="3"/>
  <c r="AX126" i="3"/>
  <c r="AQ126" i="3"/>
  <c r="Z126" i="3"/>
  <c r="BF126" i="3"/>
  <c r="W138" i="3"/>
  <c r="AM138" i="3"/>
  <c r="BC138" i="3"/>
  <c r="V138" i="3"/>
  <c r="AL138" i="3"/>
  <c r="BB138" i="3"/>
  <c r="AE138" i="3"/>
  <c r="N138" i="3"/>
  <c r="AT138" i="3"/>
  <c r="Z141" i="3"/>
  <c r="AP141" i="3"/>
  <c r="BF141" i="3"/>
  <c r="Y141" i="3"/>
  <c r="AO141" i="3"/>
  <c r="BE141" i="3"/>
  <c r="AH141" i="3"/>
  <c r="Q141" i="3"/>
  <c r="AW141" i="3"/>
  <c r="Y143" i="3"/>
  <c r="BE143" i="3"/>
  <c r="T143" i="3"/>
  <c r="AH143" i="3"/>
  <c r="U146" i="3"/>
  <c r="AL146" i="3"/>
  <c r="BB146" i="3"/>
  <c r="AA146" i="3"/>
  <c r="AQ146" i="3"/>
  <c r="BG146" i="3"/>
  <c r="AD146" i="3"/>
  <c r="O146" i="3"/>
  <c r="AY146" i="3"/>
  <c r="AZ295" i="3"/>
  <c r="AJ295" i="3"/>
  <c r="T295" i="3"/>
  <c r="BG274" i="3"/>
  <c r="AQ274" i="3"/>
  <c r="AA274" i="3"/>
  <c r="AI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AV288" i="3"/>
  <c r="AF288" i="3"/>
  <c r="P288" i="3"/>
  <c r="AN288" i="3"/>
  <c r="BC288" i="3"/>
  <c r="AU288" i="3"/>
  <c r="AM288" i="3"/>
  <c r="AE288" i="3"/>
  <c r="W288" i="3"/>
  <c r="O288" i="3"/>
  <c r="AB147" i="3"/>
  <c r="BH147" i="3"/>
  <c r="AQ147" i="3"/>
  <c r="AR147" i="3"/>
  <c r="BG147" i="3"/>
  <c r="V150" i="3"/>
  <c r="AL150" i="3"/>
  <c r="BB150" i="3"/>
  <c r="U150" i="3"/>
  <c r="AK150" i="3"/>
  <c r="BA150" i="3"/>
  <c r="N150" i="3"/>
  <c r="AT150" i="3"/>
  <c r="AC150" i="3"/>
  <c r="BI150" i="3"/>
  <c r="BB262" i="3"/>
  <c r="AL262" i="3"/>
  <c r="V262" i="3"/>
  <c r="AD262" i="3"/>
  <c r="BG262" i="3"/>
  <c r="BC262" i="3"/>
  <c r="AY262" i="3"/>
  <c r="AU262" i="3"/>
  <c r="AQ262" i="3"/>
  <c r="AM262" i="3"/>
  <c r="AI262" i="3"/>
  <c r="AE262" i="3"/>
  <c r="AA262" i="3"/>
  <c r="W262" i="3"/>
  <c r="S262" i="3"/>
  <c r="O262" i="3"/>
  <c r="BB270" i="3"/>
  <c r="AL270" i="3"/>
  <c r="V270" i="3"/>
  <c r="AT270" i="3"/>
  <c r="N270" i="3"/>
  <c r="BI270" i="3"/>
  <c r="BE270" i="3"/>
  <c r="BA270" i="3"/>
  <c r="AW270" i="3"/>
  <c r="AS270" i="3"/>
  <c r="AO270" i="3"/>
  <c r="AK270" i="3"/>
  <c r="AG270" i="3"/>
  <c r="AC270" i="3"/>
  <c r="Y270" i="3"/>
  <c r="U270" i="3"/>
  <c r="Q270" i="3"/>
  <c r="P260" i="3"/>
  <c r="T260" i="3"/>
  <c r="X260" i="3"/>
  <c r="AB260" i="3"/>
  <c r="AF260" i="3"/>
  <c r="AN260" i="3"/>
  <c r="AV260" i="3"/>
  <c r="BD260" i="3"/>
  <c r="Q262" i="3"/>
  <c r="Y262" i="3"/>
  <c r="AG262" i="3"/>
  <c r="AO262" i="3"/>
  <c r="AW262" i="3"/>
  <c r="BE262" i="3"/>
  <c r="S270" i="3"/>
  <c r="AA270" i="3"/>
  <c r="AI270" i="3"/>
  <c r="AQ270" i="3"/>
  <c r="AY270" i="3"/>
  <c r="BG270" i="3"/>
  <c r="R274" i="3"/>
  <c r="Z274" i="3"/>
  <c r="AH274" i="3"/>
  <c r="AP274" i="3"/>
  <c r="AX274" i="3"/>
  <c r="BF274" i="3"/>
  <c r="S288" i="3"/>
  <c r="AI288" i="3"/>
  <c r="AY288" i="3"/>
  <c r="AB295" i="3"/>
  <c r="BH295" i="3"/>
  <c r="BG295" i="3"/>
  <c r="AY102" i="3"/>
  <c r="AK102" i="3"/>
  <c r="AP102" i="3"/>
  <c r="BE103" i="3"/>
  <c r="AQ103" i="3"/>
  <c r="AR103" i="3"/>
  <c r="BI104" i="3"/>
  <c r="X104" i="3"/>
  <c r="AH104" i="3"/>
  <c r="M104" i="3"/>
  <c r="AL105" i="3"/>
  <c r="AM105" i="3"/>
  <c r="P105" i="3"/>
  <c r="AG106" i="3"/>
  <c r="AT106" i="3"/>
  <c r="Q106" i="3"/>
  <c r="AI107" i="3"/>
  <c r="AZ107" i="3"/>
  <c r="T107" i="3"/>
  <c r="AK108" i="3"/>
  <c r="BB108" i="3"/>
  <c r="V108" i="3"/>
  <c r="AL109" i="3"/>
  <c r="BC109" i="3"/>
  <c r="W109" i="3"/>
  <c r="AO110" i="3"/>
  <c r="BF110" i="3"/>
  <c r="Z110" i="3"/>
  <c r="Y111" i="3"/>
  <c r="BH111" i="3"/>
  <c r="AZ112" i="3"/>
  <c r="U112" i="3"/>
  <c r="AN114" i="3"/>
  <c r="AT115" i="3"/>
  <c r="N115" i="3"/>
  <c r="AE115" i="3"/>
  <c r="AD118" i="3"/>
  <c r="O118" i="3"/>
  <c r="AH121" i="3"/>
  <c r="AL123" i="3"/>
  <c r="W123" i="3"/>
  <c r="BG126" i="3"/>
  <c r="Z130" i="3"/>
  <c r="AC135" i="3"/>
  <c r="N135" i="3"/>
  <c r="AU138" i="3"/>
  <c r="AG141" i="3"/>
  <c r="R141" i="3"/>
  <c r="AT146" i="3"/>
  <c r="BD157" i="3"/>
  <c r="N262" i="3"/>
  <c r="AD270" i="3"/>
  <c r="AY274" i="3"/>
  <c r="X288" i="3"/>
  <c r="AK134" i="3"/>
  <c r="AS150" i="3"/>
  <c r="AD150" i="3"/>
  <c r="AO158" i="3"/>
  <c r="AL165" i="3"/>
  <c r="AZ143" i="3"/>
  <c r="AA147" i="3"/>
  <c r="BF266" i="3"/>
  <c r="AP266" i="3"/>
  <c r="Z266" i="3"/>
  <c r="AZ286" i="3"/>
  <c r="AJ286" i="3"/>
  <c r="T286" i="3"/>
  <c r="S115" i="3"/>
  <c r="AA115" i="3"/>
  <c r="AI115" i="3"/>
  <c r="AQ115" i="3"/>
  <c r="AY115" i="3"/>
  <c r="BG115" i="3"/>
  <c r="R115" i="3"/>
  <c r="Z115" i="3"/>
  <c r="AH115" i="3"/>
  <c r="AP115" i="3"/>
  <c r="AX115" i="3"/>
  <c r="BF115" i="3"/>
  <c r="V135" i="3"/>
  <c r="AL135" i="3"/>
  <c r="BB135" i="3"/>
  <c r="U135" i="3"/>
  <c r="AK135" i="3"/>
  <c r="BA135" i="3"/>
  <c r="BE268" i="3"/>
  <c r="AO268" i="3"/>
  <c r="Y268" i="3"/>
  <c r="BA276" i="3"/>
  <c r="AK276" i="3"/>
  <c r="U276" i="3"/>
  <c r="AA101" i="3"/>
  <c r="N102" i="3"/>
  <c r="P103" i="3"/>
  <c r="Q104" i="3"/>
  <c r="T105" i="3"/>
  <c r="M106" i="3"/>
  <c r="P107" i="3"/>
  <c r="R108" i="3"/>
  <c r="S109" i="3"/>
  <c r="N110" i="3"/>
  <c r="P111" i="3"/>
  <c r="Q112" i="3"/>
  <c r="S113" i="3"/>
  <c r="M114" i="3"/>
  <c r="AA121" i="3"/>
  <c r="M122" i="3"/>
  <c r="P129" i="3"/>
  <c r="R130" i="3"/>
  <c r="AJ131" i="3"/>
  <c r="S133" i="3"/>
  <c r="N134" i="3"/>
  <c r="O153" i="3"/>
  <c r="M154" i="3"/>
  <c r="AK155" i="3"/>
  <c r="P157" i="3"/>
  <c r="Q158" i="3"/>
  <c r="AM165" i="3"/>
  <c r="AO169" i="3"/>
  <c r="AQ173" i="3"/>
  <c r="M177" i="3"/>
  <c r="O181" i="3"/>
  <c r="N268" i="3"/>
  <c r="N276" i="3"/>
  <c r="M286" i="3"/>
  <c r="M149" i="3"/>
  <c r="M266" i="3"/>
  <c r="BK297" i="3"/>
  <c r="BN335" i="3"/>
  <c r="Q185" i="3"/>
  <c r="S248" i="3"/>
  <c r="P295" i="3"/>
  <c r="X295" i="3"/>
  <c r="AF295" i="3"/>
  <c r="AN295" i="3"/>
  <c r="AV295" i="3"/>
  <c r="BD295" i="3"/>
  <c r="AD112" i="3"/>
  <c r="AC112" i="3"/>
  <c r="M112" i="3"/>
  <c r="AT113" i="3"/>
  <c r="AD113" i="3"/>
  <c r="N113" i="3"/>
  <c r="AU113" i="3"/>
  <c r="AE113" i="3"/>
  <c r="O113" i="3"/>
  <c r="AV114" i="3"/>
  <c r="AF114" i="3"/>
  <c r="P114" i="3"/>
  <c r="AW114" i="3"/>
  <c r="AG114" i="3"/>
  <c r="Q114" i="3"/>
  <c r="BE117" i="3"/>
  <c r="AW117" i="3"/>
  <c r="AO117" i="3"/>
  <c r="AG117" i="3"/>
  <c r="Y117" i="3"/>
  <c r="Q117" i="3"/>
  <c r="BF117" i="3"/>
  <c r="AX117" i="3"/>
  <c r="AP117" i="3"/>
  <c r="AH117" i="3"/>
  <c r="Z117" i="3"/>
  <c r="R117" i="3"/>
  <c r="AX121" i="3"/>
  <c r="R121" i="3"/>
  <c r="AI121" i="3"/>
  <c r="AZ122" i="3"/>
  <c r="T122" i="3"/>
  <c r="AK122" i="3"/>
  <c r="BI125" i="3"/>
  <c r="BA125" i="3"/>
  <c r="AS125" i="3"/>
  <c r="AK125" i="3"/>
  <c r="AC125" i="3"/>
  <c r="U125" i="3"/>
  <c r="M125" i="3"/>
  <c r="BB125" i="3"/>
  <c r="AT125" i="3"/>
  <c r="AL125" i="3"/>
  <c r="AD125" i="3"/>
  <c r="V125" i="3"/>
  <c r="N125" i="3"/>
  <c r="BC129" i="3"/>
  <c r="W129" i="3"/>
  <c r="AN129" i="3"/>
  <c r="BE130" i="3"/>
  <c r="Y130" i="3"/>
  <c r="AP130" i="3"/>
  <c r="BF133" i="3"/>
  <c r="Z133" i="3"/>
  <c r="AQ133" i="3"/>
  <c r="BB149" i="3"/>
  <c r="AT149" i="3"/>
  <c r="AL149" i="3"/>
  <c r="AD149" i="3"/>
  <c r="V149" i="3"/>
  <c r="N149" i="3"/>
  <c r="BC149" i="3"/>
  <c r="AU149" i="3"/>
  <c r="AM149" i="3"/>
  <c r="AE149" i="3"/>
  <c r="W149" i="3"/>
  <c r="O149" i="3"/>
  <c r="AZ154" i="3"/>
  <c r="T154" i="3"/>
  <c r="AK154" i="3"/>
  <c r="BC157" i="3"/>
  <c r="W157" i="3"/>
  <c r="AN157" i="3"/>
  <c r="S255" i="3"/>
  <c r="AA255" i="3"/>
  <c r="AI255" i="3"/>
  <c r="AQ255" i="3"/>
  <c r="AY255" i="3"/>
  <c r="BG255" i="3"/>
  <c r="R257" i="3"/>
  <c r="Z257" i="3"/>
  <c r="AH257" i="3"/>
  <c r="AP257" i="3"/>
  <c r="AX257" i="3"/>
  <c r="BF257" i="3"/>
  <c r="Q259" i="3"/>
  <c r="Y259" i="3"/>
  <c r="AG259" i="3"/>
  <c r="AO259" i="3"/>
  <c r="AW259" i="3"/>
  <c r="BE259" i="3"/>
  <c r="O264" i="3"/>
  <c r="W264" i="3"/>
  <c r="AE264" i="3"/>
  <c r="AM264" i="3"/>
  <c r="AU264" i="3"/>
  <c r="BC264" i="3"/>
  <c r="N266" i="3"/>
  <c r="V266" i="3"/>
  <c r="AD266" i="3"/>
  <c r="AL266" i="3"/>
  <c r="AT266" i="3"/>
  <c r="BB266" i="3"/>
  <c r="M268" i="3"/>
  <c r="U268" i="3"/>
  <c r="AC268" i="3"/>
  <c r="AK268" i="3"/>
  <c r="AS268" i="3"/>
  <c r="BA268" i="3"/>
  <c r="BI268" i="3"/>
  <c r="S272" i="3"/>
  <c r="AA272" i="3"/>
  <c r="AI272" i="3"/>
  <c r="AQ272" i="3"/>
  <c r="AY272" i="3"/>
  <c r="BG272" i="3"/>
  <c r="Q276" i="3"/>
  <c r="Y276" i="3"/>
  <c r="AG276" i="3"/>
  <c r="AO276" i="3"/>
  <c r="AW276" i="3"/>
  <c r="BE276" i="3"/>
  <c r="P278" i="3"/>
  <c r="X278" i="3"/>
  <c r="AF278" i="3"/>
  <c r="AN278" i="3"/>
  <c r="AV278" i="3"/>
  <c r="BD278" i="3"/>
  <c r="P282" i="3"/>
  <c r="X282" i="3"/>
  <c r="AF282" i="3"/>
  <c r="AN282" i="3"/>
  <c r="AV282" i="3"/>
  <c r="BD282" i="3"/>
  <c r="P284" i="3"/>
  <c r="X284" i="3"/>
  <c r="AF284" i="3"/>
  <c r="AN284" i="3"/>
  <c r="AV284" i="3"/>
  <c r="BD284" i="3"/>
  <c r="P286" i="3"/>
  <c r="X286" i="3"/>
  <c r="AF286" i="3"/>
  <c r="AN286" i="3"/>
  <c r="AV286" i="3"/>
  <c r="BD286" i="3"/>
  <c r="P290" i="3"/>
  <c r="X290" i="3"/>
  <c r="AF290" i="3"/>
  <c r="AN290" i="3"/>
  <c r="AV290" i="3"/>
  <c r="BD290" i="3"/>
  <c r="P292" i="3"/>
  <c r="X292" i="3"/>
  <c r="AF292" i="3"/>
  <c r="AN292" i="3"/>
  <c r="AV292" i="3"/>
  <c r="BD292" i="3"/>
  <c r="AN101" i="3"/>
  <c r="V101" i="3"/>
  <c r="AI101" i="3"/>
  <c r="BA134" i="3"/>
  <c r="U134" i="3"/>
  <c r="AL134" i="3"/>
  <c r="BH137" i="3"/>
  <c r="AZ137" i="3"/>
  <c r="AR137" i="3"/>
  <c r="AJ137" i="3"/>
  <c r="AB137" i="3"/>
  <c r="T137" i="3"/>
  <c r="BI137" i="3"/>
  <c r="BA137" i="3"/>
  <c r="AS137" i="3"/>
  <c r="AK137" i="3"/>
  <c r="AC137" i="3"/>
  <c r="U137" i="3"/>
  <c r="M137" i="3"/>
  <c r="BB142" i="3"/>
  <c r="AT142" i="3"/>
  <c r="AL142" i="3"/>
  <c r="AD142" i="3"/>
  <c r="V142" i="3"/>
  <c r="N142" i="3"/>
  <c r="BC142" i="3"/>
  <c r="AU142" i="3"/>
  <c r="AM142" i="3"/>
  <c r="AE142" i="3"/>
  <c r="W142" i="3"/>
  <c r="O142" i="3"/>
  <c r="BA145" i="3"/>
  <c r="AK145" i="3"/>
  <c r="U145" i="3"/>
  <c r="BC145" i="3"/>
  <c r="AM145" i="3"/>
  <c r="W145" i="3"/>
  <c r="BF145" i="3"/>
  <c r="AX145" i="3"/>
  <c r="AP145" i="3"/>
  <c r="AH145" i="3"/>
  <c r="Z145" i="3"/>
  <c r="R145" i="3"/>
  <c r="AL153" i="3"/>
  <c r="BC153" i="3"/>
  <c r="W153" i="3"/>
  <c r="AN158" i="3"/>
  <c r="BE158" i="3"/>
  <c r="Y158" i="3"/>
  <c r="AP248" i="3"/>
  <c r="BG248" i="3"/>
  <c r="AA248" i="3"/>
  <c r="BD253" i="3"/>
  <c r="AV253" i="3"/>
  <c r="AN253" i="3"/>
  <c r="AF253" i="3"/>
  <c r="X253" i="3"/>
  <c r="P253" i="3"/>
  <c r="BE253" i="3"/>
  <c r="AW253" i="3"/>
  <c r="AO253" i="3"/>
  <c r="AG253" i="3"/>
  <c r="Y253" i="3"/>
  <c r="Q253" i="3"/>
  <c r="AU131" i="3"/>
  <c r="AZ131" i="3"/>
  <c r="AJ155" i="3"/>
  <c r="U155" i="3"/>
  <c r="BC165" i="3"/>
  <c r="AN169" i="3"/>
  <c r="Y169" i="3"/>
  <c r="BG173" i="3"/>
  <c r="AR177" i="3"/>
  <c r="AC177" i="3"/>
  <c r="N181" i="3"/>
  <c r="AV185" i="3"/>
  <c r="AG185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K302" i="3"/>
  <c r="BM119" i="3"/>
  <c r="BK151" i="3"/>
  <c r="BI294" i="3"/>
  <c r="BG296" i="3"/>
  <c r="BJ297" i="3"/>
  <c r="BL338" i="3"/>
  <c r="BJ335" i="3"/>
  <c r="BM335" i="3"/>
  <c r="BK335" i="3"/>
  <c r="R255" i="3"/>
  <c r="V255" i="3"/>
  <c r="Z255" i="3"/>
  <c r="AD255" i="3"/>
  <c r="AH255" i="3"/>
  <c r="AL255" i="3"/>
  <c r="AP255" i="3"/>
  <c r="AT255" i="3"/>
  <c r="AX255" i="3"/>
  <c r="BB255" i="3"/>
  <c r="BF255" i="3"/>
  <c r="O257" i="3"/>
  <c r="S257" i="3"/>
  <c r="W257" i="3"/>
  <c r="AA257" i="3"/>
  <c r="AE257" i="3"/>
  <c r="AI257" i="3"/>
  <c r="AM257" i="3"/>
  <c r="AQ257" i="3"/>
  <c r="AU257" i="3"/>
  <c r="AY257" i="3"/>
  <c r="BC257" i="3"/>
  <c r="BG2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P264" i="3"/>
  <c r="T264" i="3"/>
  <c r="X264" i="3"/>
  <c r="AB264" i="3"/>
  <c r="AF264" i="3"/>
  <c r="AJ264" i="3"/>
  <c r="AN264" i="3"/>
  <c r="AR264" i="3"/>
  <c r="AV264" i="3"/>
  <c r="AZ264" i="3"/>
  <c r="BD264" i="3"/>
  <c r="BH264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R268" i="3"/>
  <c r="V268" i="3"/>
  <c r="Z268" i="3"/>
  <c r="AD268" i="3"/>
  <c r="AH268" i="3"/>
  <c r="AL268" i="3"/>
  <c r="AP268" i="3"/>
  <c r="AT268" i="3"/>
  <c r="AX268" i="3"/>
  <c r="BB268" i="3"/>
  <c r="BF268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Q286" i="3"/>
  <c r="U286" i="3"/>
  <c r="Y286" i="3"/>
  <c r="AC286" i="3"/>
  <c r="AG286" i="3"/>
  <c r="AK286" i="3"/>
  <c r="AO286" i="3"/>
  <c r="AS286" i="3"/>
  <c r="AW286" i="3"/>
  <c r="BA286" i="3"/>
  <c r="BE286" i="3"/>
  <c r="BI286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Q292" i="3"/>
  <c r="U292" i="3"/>
  <c r="Y292" i="3"/>
  <c r="AC292" i="3"/>
  <c r="AG292" i="3"/>
  <c r="AK292" i="3"/>
  <c r="AO292" i="3"/>
  <c r="AS292" i="3"/>
  <c r="AW292" i="3"/>
  <c r="BA292" i="3"/>
  <c r="BE292" i="3"/>
  <c r="BI292" i="3"/>
  <c r="U294" i="3"/>
  <c r="AC294" i="3"/>
  <c r="AK294" i="3"/>
  <c r="AS294" i="3"/>
  <c r="BA294" i="3"/>
  <c r="S296" i="3"/>
  <c r="AA296" i="3"/>
  <c r="AI296" i="3"/>
  <c r="AQ296" i="3"/>
  <c r="AY296" i="3"/>
  <c r="O136" i="3"/>
  <c r="P144" i="3"/>
  <c r="BG102" i="3"/>
  <c r="AQ102" i="3"/>
  <c r="AA102" i="3"/>
  <c r="BI102" i="3"/>
  <c r="AS102" i="3"/>
  <c r="AC102" i="3"/>
  <c r="M102" i="3"/>
  <c r="BB102" i="3"/>
  <c r="AT102" i="3"/>
  <c r="AL102" i="3"/>
  <c r="AD102" i="3"/>
  <c r="V102" i="3"/>
  <c r="AW103" i="3"/>
  <c r="AG103" i="3"/>
  <c r="Q103" i="3"/>
  <c r="AY103" i="3"/>
  <c r="AI103" i="3"/>
  <c r="S103" i="3"/>
  <c r="BD103" i="3"/>
  <c r="AV103" i="3"/>
  <c r="AN103" i="3"/>
  <c r="AF103" i="3"/>
  <c r="X103" i="3"/>
  <c r="BE104" i="3"/>
  <c r="AW104" i="3"/>
  <c r="AO104" i="3"/>
  <c r="AF104" i="3"/>
  <c r="P104" i="3"/>
  <c r="BB104" i="3"/>
  <c r="AT104" i="3"/>
  <c r="AL104" i="3"/>
  <c r="Z104" i="3"/>
  <c r="AG104" i="3"/>
  <c r="Y104" i="3"/>
  <c r="BD105" i="3"/>
  <c r="AN105" i="3"/>
  <c r="X105" i="3"/>
  <c r="AT105" i="3"/>
  <c r="AD105" i="3"/>
  <c r="BG105" i="3"/>
  <c r="AY105" i="3"/>
  <c r="AQ105" i="3"/>
  <c r="AI105" i="3"/>
  <c r="AA105" i="3"/>
  <c r="S105" i="3"/>
  <c r="BI106" i="3"/>
  <c r="BA106" i="3"/>
  <c r="AS106" i="3"/>
  <c r="AK106" i="3"/>
  <c r="AC106" i="3"/>
  <c r="U106" i="3"/>
  <c r="BF106" i="3"/>
  <c r="AX106" i="3"/>
  <c r="AP106" i="3"/>
  <c r="AH106" i="3"/>
  <c r="Z106" i="3"/>
  <c r="P106" i="3"/>
  <c r="BC107" i="3"/>
  <c r="AU107" i="3"/>
  <c r="AM107" i="3"/>
  <c r="AE107" i="3"/>
  <c r="W107" i="3"/>
  <c r="O107" i="3"/>
  <c r="BD107" i="3"/>
  <c r="AV107" i="3"/>
  <c r="AN107" i="3"/>
  <c r="AF107" i="3"/>
  <c r="X107" i="3"/>
  <c r="BE108" i="3"/>
  <c r="AW108" i="3"/>
  <c r="AO108" i="3"/>
  <c r="AG108" i="3"/>
  <c r="Y108" i="3"/>
  <c r="Q108" i="3"/>
  <c r="BF108" i="3"/>
  <c r="AX108" i="3"/>
  <c r="AP108" i="3"/>
  <c r="AH108" i="3"/>
  <c r="Z108" i="3"/>
  <c r="BF109" i="3"/>
  <c r="AX109" i="3"/>
  <c r="AP109" i="3"/>
  <c r="AH109" i="3"/>
  <c r="Z109" i="3"/>
  <c r="R109" i="3"/>
  <c r="BG109" i="3"/>
  <c r="AY109" i="3"/>
  <c r="AQ109" i="3"/>
  <c r="AI109" i="3"/>
  <c r="AA109" i="3"/>
  <c r="BG110" i="3"/>
  <c r="BE110" i="3"/>
  <c r="AS110" i="3"/>
  <c r="AK110" i="3"/>
  <c r="AC110" i="3"/>
  <c r="U110" i="3"/>
  <c r="M110" i="3"/>
  <c r="BB110" i="3"/>
  <c r="AT110" i="3"/>
  <c r="AL110" i="3"/>
  <c r="AD110" i="3"/>
  <c r="V110" i="3"/>
  <c r="AW111" i="3"/>
  <c r="AG111" i="3"/>
  <c r="Q111" i="3"/>
  <c r="AY111" i="3"/>
  <c r="AI111" i="3"/>
  <c r="S111" i="3"/>
  <c r="BD111" i="3"/>
  <c r="AV111" i="3"/>
  <c r="AN111" i="3"/>
  <c r="AF111" i="3"/>
  <c r="X111" i="3"/>
  <c r="BD112" i="3"/>
  <c r="AV112" i="3"/>
  <c r="AN112" i="3"/>
  <c r="AB112" i="3"/>
  <c r="BI112" i="3"/>
  <c r="BA112" i="3"/>
  <c r="AS112" i="3"/>
  <c r="AK112" i="3"/>
  <c r="V112" i="3"/>
  <c r="AG112" i="3"/>
  <c r="Y112" i="3"/>
  <c r="BF113" i="3"/>
  <c r="AX113" i="3"/>
  <c r="AP113" i="3"/>
  <c r="AH113" i="3"/>
  <c r="Z113" i="3"/>
  <c r="R113" i="3"/>
  <c r="BG113" i="3"/>
  <c r="AY113" i="3"/>
  <c r="AQ113" i="3"/>
  <c r="AI113" i="3"/>
  <c r="AA113" i="3"/>
  <c r="BH114" i="3"/>
  <c r="AZ114" i="3"/>
  <c r="AR114" i="3"/>
  <c r="AJ114" i="3"/>
  <c r="AB114" i="3"/>
  <c r="T114" i="3"/>
  <c r="BI114" i="3"/>
  <c r="BA114" i="3"/>
  <c r="AS114" i="3"/>
  <c r="AK114" i="3"/>
  <c r="AC114" i="3"/>
  <c r="U114" i="3"/>
  <c r="BG117" i="3"/>
  <c r="BC117" i="3"/>
  <c r="AY117" i="3"/>
  <c r="AU117" i="3"/>
  <c r="AQ117" i="3"/>
  <c r="AM117" i="3"/>
  <c r="AI117" i="3"/>
  <c r="AE117" i="3"/>
  <c r="AA117" i="3"/>
  <c r="W117" i="3"/>
  <c r="S117" i="3"/>
  <c r="BK117" i="3" s="1"/>
  <c r="O117" i="3"/>
  <c r="BH117" i="3"/>
  <c r="BD117" i="3"/>
  <c r="AZ117" i="3"/>
  <c r="AV117" i="3"/>
  <c r="AR117" i="3"/>
  <c r="AN117" i="3"/>
  <c r="AJ117" i="3"/>
  <c r="AF117" i="3"/>
  <c r="AB117" i="3"/>
  <c r="X117" i="3"/>
  <c r="T117" i="3"/>
  <c r="BF121" i="3"/>
  <c r="AP121" i="3"/>
  <c r="Z121" i="3"/>
  <c r="BG121" i="3"/>
  <c r="AQ121" i="3"/>
  <c r="BH122" i="3"/>
  <c r="AR122" i="3"/>
  <c r="AB122" i="3"/>
  <c r="BI122" i="3"/>
  <c r="AS122" i="3"/>
  <c r="AC122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H125" i="3"/>
  <c r="BD125" i="3"/>
  <c r="AZ125" i="3"/>
  <c r="AV125" i="3"/>
  <c r="AR125" i="3"/>
  <c r="AN125" i="3"/>
  <c r="AJ125" i="3"/>
  <c r="AF125" i="3"/>
  <c r="AB125" i="3"/>
  <c r="X125" i="3"/>
  <c r="T125" i="3"/>
  <c r="AU129" i="3"/>
  <c r="AE129" i="3"/>
  <c r="O129" i="3"/>
  <c r="AV129" i="3"/>
  <c r="AF129" i="3"/>
  <c r="AW130" i="3"/>
  <c r="AG130" i="3"/>
  <c r="Q130" i="3"/>
  <c r="AX130" i="3"/>
  <c r="AH130" i="3"/>
  <c r="AX133" i="3"/>
  <c r="AH133" i="3"/>
  <c r="R133" i="3"/>
  <c r="AY133" i="3"/>
  <c r="AI133" i="3"/>
  <c r="BH149" i="3"/>
  <c r="BD149" i="3"/>
  <c r="AZ149" i="3"/>
  <c r="AV149" i="3"/>
  <c r="AR149" i="3"/>
  <c r="AN149" i="3"/>
  <c r="AJ149" i="3"/>
  <c r="AF149" i="3"/>
  <c r="AB149" i="3"/>
  <c r="X149" i="3"/>
  <c r="T149" i="3"/>
  <c r="P149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BJ149" i="3" s="1"/>
  <c r="BH154" i="3"/>
  <c r="AR154" i="3"/>
  <c r="AB154" i="3"/>
  <c r="BI154" i="3"/>
  <c r="AS154" i="3"/>
  <c r="AC154" i="3"/>
  <c r="AU157" i="3"/>
  <c r="AE157" i="3"/>
  <c r="O157" i="3"/>
  <c r="AV157" i="3"/>
  <c r="AF157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P257" i="3"/>
  <c r="T257" i="3"/>
  <c r="X257" i="3"/>
  <c r="AB257" i="3"/>
  <c r="AF257" i="3"/>
  <c r="AJ257" i="3"/>
  <c r="AN257" i="3"/>
  <c r="AR257" i="3"/>
  <c r="AV257" i="3"/>
  <c r="AZ257" i="3"/>
  <c r="BD257" i="3"/>
  <c r="BH257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P266" i="3"/>
  <c r="BK266" i="3" s="1"/>
  <c r="T266" i="3"/>
  <c r="X266" i="3"/>
  <c r="AB266" i="3"/>
  <c r="AF266" i="3"/>
  <c r="AJ266" i="3"/>
  <c r="AN266" i="3"/>
  <c r="AR266" i="3"/>
  <c r="AV266" i="3"/>
  <c r="AZ266" i="3"/>
  <c r="BD266" i="3"/>
  <c r="BH266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N286" i="3"/>
  <c r="R286" i="3"/>
  <c r="V286" i="3"/>
  <c r="Z286" i="3"/>
  <c r="AD286" i="3"/>
  <c r="AH286" i="3"/>
  <c r="AL286" i="3"/>
  <c r="AP286" i="3"/>
  <c r="AT286" i="3"/>
  <c r="AX286" i="3"/>
  <c r="BB286" i="3"/>
  <c r="BF286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D101" i="3"/>
  <c r="X101" i="3"/>
  <c r="AL101" i="3"/>
  <c r="BG101" i="3"/>
  <c r="AQ101" i="3"/>
  <c r="BI134" i="3"/>
  <c r="AS134" i="3"/>
  <c r="AC134" i="3"/>
  <c r="M134" i="3"/>
  <c r="AT134" i="3"/>
  <c r="AD134" i="3"/>
  <c r="BF137" i="3"/>
  <c r="BB137" i="3"/>
  <c r="AX137" i="3"/>
  <c r="AT137" i="3"/>
  <c r="AP137" i="3"/>
  <c r="AL137" i="3"/>
  <c r="AH137" i="3"/>
  <c r="AD137" i="3"/>
  <c r="Z137" i="3"/>
  <c r="V137" i="3"/>
  <c r="R137" i="3"/>
  <c r="N137" i="3"/>
  <c r="BG137" i="3"/>
  <c r="BC137" i="3"/>
  <c r="AY137" i="3"/>
  <c r="AU137" i="3"/>
  <c r="AQ137" i="3"/>
  <c r="AM137" i="3"/>
  <c r="AI137" i="3"/>
  <c r="AE137" i="3"/>
  <c r="AA137" i="3"/>
  <c r="W137" i="3"/>
  <c r="S137" i="3"/>
  <c r="BK137" i="3" s="1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BI142" i="3"/>
  <c r="BE142" i="3"/>
  <c r="BA142" i="3"/>
  <c r="AW142" i="3"/>
  <c r="AS142" i="3"/>
  <c r="AO142" i="3"/>
  <c r="AK142" i="3"/>
  <c r="AG142" i="3"/>
  <c r="AC142" i="3"/>
  <c r="Y142" i="3"/>
  <c r="U142" i="3"/>
  <c r="Q142" i="3"/>
  <c r="BE145" i="3"/>
  <c r="AW145" i="3"/>
  <c r="AO145" i="3"/>
  <c r="AG145" i="3"/>
  <c r="Y145" i="3"/>
  <c r="Q145" i="3"/>
  <c r="BG145" i="3"/>
  <c r="AY145" i="3"/>
  <c r="AQ145" i="3"/>
  <c r="AI145" i="3"/>
  <c r="AA145" i="3"/>
  <c r="S145" i="3"/>
  <c r="BH145" i="3"/>
  <c r="BD145" i="3"/>
  <c r="AZ145" i="3"/>
  <c r="AV145" i="3"/>
  <c r="AR145" i="3"/>
  <c r="AN145" i="3"/>
  <c r="AJ145" i="3"/>
  <c r="AF145" i="3"/>
  <c r="AB145" i="3"/>
  <c r="X145" i="3"/>
  <c r="T145" i="3"/>
  <c r="AT153" i="3"/>
  <c r="AD153" i="3"/>
  <c r="N153" i="3"/>
  <c r="AU153" i="3"/>
  <c r="AE153" i="3"/>
  <c r="AV158" i="3"/>
  <c r="AF158" i="3"/>
  <c r="P158" i="3"/>
  <c r="AW158" i="3"/>
  <c r="AG158" i="3"/>
  <c r="AX248" i="3"/>
  <c r="AH248" i="3"/>
  <c r="R248" i="3"/>
  <c r="AY248" i="3"/>
  <c r="AI248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BG253" i="3"/>
  <c r="BC253" i="3"/>
  <c r="AY253" i="3"/>
  <c r="AU253" i="3"/>
  <c r="AQ253" i="3"/>
  <c r="AM253" i="3"/>
  <c r="AI253" i="3"/>
  <c r="AE253" i="3"/>
  <c r="AA253" i="3"/>
  <c r="W253" i="3"/>
  <c r="S253" i="3"/>
  <c r="BC131" i="3"/>
  <c r="AM131" i="3"/>
  <c r="S131" i="3"/>
  <c r="AZ155" i="3"/>
  <c r="T155" i="3"/>
  <c r="BB165" i="3"/>
  <c r="V165" i="3"/>
  <c r="BD169" i="3"/>
  <c r="X169" i="3"/>
  <c r="BF173" i="3"/>
  <c r="Z173" i="3"/>
  <c r="BH177" i="3"/>
  <c r="AB177" i="3"/>
  <c r="AS177" i="3"/>
  <c r="AD181" i="3"/>
  <c r="AU181" i="3"/>
  <c r="AF185" i="3"/>
  <c r="AW185" i="3"/>
  <c r="BF139" i="3"/>
  <c r="BB139" i="3"/>
  <c r="AX139" i="3"/>
  <c r="AT139" i="3"/>
  <c r="AP139" i="3"/>
  <c r="AL139" i="3"/>
  <c r="AH139" i="3"/>
  <c r="AD139" i="3"/>
  <c r="Z139" i="3"/>
  <c r="V139" i="3"/>
  <c r="R139" i="3"/>
  <c r="N139" i="3"/>
  <c r="BG139" i="3"/>
  <c r="BC139" i="3"/>
  <c r="AY139" i="3"/>
  <c r="AU139" i="3"/>
  <c r="AQ139" i="3"/>
  <c r="AM139" i="3"/>
  <c r="AI139" i="3"/>
  <c r="AE139" i="3"/>
  <c r="AA139" i="3"/>
  <c r="W139" i="3"/>
  <c r="S139" i="3"/>
  <c r="BL297" i="3"/>
  <c r="BL335" i="3"/>
  <c r="BJ282" i="3"/>
  <c r="BJ117" i="3"/>
  <c r="BJ127" i="3"/>
  <c r="BL149" i="3"/>
  <c r="BK149" i="3"/>
  <c r="BM151" i="3"/>
  <c r="BN151" i="3"/>
  <c r="BN137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BM102" i="3" s="1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BL104" i="3" s="1"/>
  <c r="W104" i="3"/>
  <c r="S104" i="3"/>
  <c r="BK104" i="3" s="1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BJ105" i="3" s="1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BL106" i="3" s="1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J109" i="3" s="1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BM111" i="3" s="1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M112" i="3" s="1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BK113" i="3" s="1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N114" i="3" s="1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BK115" i="3" s="1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K122" i="3" s="1"/>
  <c r="BE122" i="3"/>
  <c r="AW122" i="3"/>
  <c r="AO122" i="3"/>
  <c r="AG122" i="3"/>
  <c r="Y122" i="3"/>
  <c r="Q122" i="3"/>
  <c r="BJ122" i="3" s="1"/>
  <c r="BF123" i="3"/>
  <c r="AX123" i="3"/>
  <c r="AP123" i="3"/>
  <c r="AH123" i="3"/>
  <c r="Z123" i="3"/>
  <c r="R123" i="3"/>
  <c r="BN123" i="3" s="1"/>
  <c r="BG123" i="3"/>
  <c r="AY123" i="3"/>
  <c r="AQ123" i="3"/>
  <c r="AI123" i="3"/>
  <c r="AA123" i="3"/>
  <c r="S123" i="3"/>
  <c r="BM123" i="3" s="1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BK133" i="3" s="1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BL138" i="3" s="1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J154" i="3" s="1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BM173" i="3" s="1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BL147" i="3" s="1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K288" i="3"/>
  <c r="BN290" i="3"/>
  <c r="BL290" i="3"/>
  <c r="BL292" i="3"/>
  <c r="BK292" i="3"/>
  <c r="BJ103" i="3"/>
  <c r="BK105" i="3"/>
  <c r="BK106" i="3"/>
  <c r="BN107" i="3"/>
  <c r="BK109" i="3"/>
  <c r="BK110" i="3"/>
  <c r="BN111" i="3"/>
  <c r="BM114" i="3"/>
  <c r="BM117" i="3"/>
  <c r="BN117" i="3"/>
  <c r="BK118" i="3"/>
  <c r="BJ119" i="3"/>
  <c r="BK119" i="3"/>
  <c r="BK121" i="3"/>
  <c r="BL122" i="3"/>
  <c r="BM125" i="3"/>
  <c r="BN125" i="3"/>
  <c r="BN127" i="3"/>
  <c r="BM127" i="3"/>
  <c r="BM129" i="3"/>
  <c r="BN129" i="3"/>
  <c r="BM130" i="3"/>
  <c r="BL133" i="3"/>
  <c r="BJ133" i="3"/>
  <c r="BK135" i="3"/>
  <c r="BM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J114" i="3"/>
  <c r="BL119" i="3"/>
  <c r="BN122" i="3"/>
  <c r="BL135" i="3"/>
  <c r="BN146" i="3"/>
  <c r="BN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M260" i="3"/>
  <c r="BN268" i="3"/>
  <c r="BJ268" i="3"/>
  <c r="BL268" i="3"/>
  <c r="BM268" i="3"/>
  <c r="BM272" i="3"/>
  <c r="BN274" i="3"/>
  <c r="BL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AU17" i="3"/>
  <c r="BF17" i="3"/>
  <c r="Z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K138" i="3" l="1"/>
  <c r="BJ135" i="3"/>
  <c r="BM113" i="3"/>
  <c r="BL109" i="3"/>
  <c r="BL257" i="3"/>
  <c r="BN292" i="3"/>
  <c r="BM142" i="3"/>
  <c r="BJ278" i="3"/>
  <c r="BL131" i="3"/>
  <c r="BL153" i="3"/>
  <c r="BJ274" i="3"/>
  <c r="BL260" i="3"/>
  <c r="BJ146" i="3"/>
  <c r="BN141" i="3"/>
  <c r="BM138" i="3"/>
  <c r="BM126" i="3"/>
  <c r="BJ121" i="3"/>
  <c r="BL118" i="3"/>
  <c r="BJ115" i="3"/>
  <c r="BM107" i="3"/>
  <c r="BK103" i="3"/>
  <c r="BN102" i="3"/>
  <c r="BL288" i="3"/>
  <c r="BN270" i="3"/>
  <c r="BK158" i="3"/>
  <c r="BL142" i="3"/>
  <c r="BN286" i="3"/>
  <c r="BN259" i="3"/>
  <c r="BJ125" i="3"/>
  <c r="BK125" i="3"/>
  <c r="BH17" i="3"/>
  <c r="AP17" i="3"/>
  <c r="BC17" i="3"/>
  <c r="AM17" i="3"/>
  <c r="O17" i="3"/>
  <c r="AH67" i="3"/>
  <c r="AB17" i="3"/>
  <c r="BM274" i="3"/>
  <c r="BN113" i="3"/>
  <c r="BL110" i="3"/>
  <c r="BM108" i="3"/>
  <c r="BN253" i="3"/>
  <c r="BN142" i="3"/>
  <c r="BJ292" i="3"/>
  <c r="BJ286" i="3"/>
  <c r="BL286" i="3"/>
  <c r="BL284" i="3"/>
  <c r="BL278" i="3"/>
  <c r="BN255" i="3"/>
  <c r="BN149" i="3"/>
  <c r="BK276" i="3"/>
  <c r="W17" i="3"/>
  <c r="BK284" i="3"/>
  <c r="BK278" i="3"/>
  <c r="BM149" i="3"/>
  <c r="BJ276" i="3"/>
  <c r="T45" i="3"/>
  <c r="AN17" i="3"/>
  <c r="BM139" i="3"/>
  <c r="BK139" i="3"/>
  <c r="BM145" i="3"/>
  <c r="BJ145" i="3"/>
  <c r="BL282" i="3"/>
  <c r="BL125" i="3"/>
  <c r="BL117" i="3"/>
  <c r="BK142" i="3"/>
  <c r="BN145" i="3"/>
  <c r="BK177" i="3"/>
  <c r="BM137" i="3"/>
  <c r="BJ139" i="3"/>
  <c r="BJ137" i="3"/>
  <c r="BK290" i="3"/>
  <c r="BJ290" i="3"/>
  <c r="BK282" i="3"/>
  <c r="BM290" i="3"/>
  <c r="BK145" i="3"/>
  <c r="BN139" i="3"/>
  <c r="BM115" i="3"/>
  <c r="BK112" i="3"/>
  <c r="BN109" i="3"/>
  <c r="BL157" i="3"/>
  <c r="R17" i="3"/>
  <c r="AH17" i="3"/>
  <c r="AX17" i="3"/>
  <c r="BG17" i="3"/>
  <c r="AY17" i="3"/>
  <c r="AQ17" i="3"/>
  <c r="AI17" i="3"/>
  <c r="AA17" i="3"/>
  <c r="S17" i="3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<sst xmlns="http://schemas.openxmlformats.org/spreadsheetml/2006/main" count="4821" uniqueCount="510">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</sst>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1.64492753623188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1.64492753623188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1.64492753623188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1.64492753623188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1.64492753623188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1.64492753623188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1.64492753623188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1.64492753623188</v>
      </c>
      <c r="D27">
        <v>0.78</v>
      </c>
      <c r="E27">
        <v>1.37</v>
      </c>
    </row>
    <row r="28" spans="1:5" x14ac:dyDescent="0.25">
      <c r="A28" t="s">
        <v>13</v>
      </c>
      <c r="B28" t="s">
        <v>55</v>
      </c>
      <c r="C28">
        <v>1.64492753623188</v>
      </c>
      <c r="D28">
        <v>1.05</v>
      </c>
      <c r="E28">
        <v>1.04</v>
      </c>
    </row>
    <row r="29" spans="1:5" x14ac:dyDescent="0.25">
      <c r="A29" t="s">
        <v>13</v>
      </c>
      <c r="B29" t="s">
        <v>15</v>
      </c>
      <c r="C29">
        <v>1.64492753623188</v>
      </c>
      <c r="D29">
        <v>1.25</v>
      </c>
      <c r="E29">
        <v>0.97</v>
      </c>
    </row>
    <row r="30" spans="1:5" x14ac:dyDescent="0.25">
      <c r="A30" t="s">
        <v>13</v>
      </c>
      <c r="B30" t="s">
        <v>52</v>
      </c>
      <c r="C30">
        <v>1.64492753623188</v>
      </c>
      <c r="D30">
        <v>0.56999999999999995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1.64492753623188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1.64492753623188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1.64492753623188</v>
      </c>
      <c r="D33">
        <v>0.36</v>
      </c>
      <c r="E33">
        <v>1.43</v>
      </c>
    </row>
    <row r="34" spans="1:5" x14ac:dyDescent="0.25">
      <c r="A34" t="s">
        <v>13</v>
      </c>
      <c r="B34" t="s">
        <v>61</v>
      </c>
      <c r="C34">
        <v>1.64492753623188</v>
      </c>
      <c r="D34">
        <v>1.01</v>
      </c>
      <c r="E34">
        <v>1.1299999999999999</v>
      </c>
    </row>
    <row r="35" spans="1:5" x14ac:dyDescent="0.25">
      <c r="A35" t="s">
        <v>13</v>
      </c>
      <c r="B35" t="s">
        <v>14</v>
      </c>
      <c r="C35">
        <v>1.64492753623188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1.64492753623188</v>
      </c>
      <c r="D36">
        <v>0.56999999999999995</v>
      </c>
      <c r="E36">
        <v>1.18</v>
      </c>
    </row>
    <row r="37" spans="1:5" x14ac:dyDescent="0.25">
      <c r="A37" t="s">
        <v>13</v>
      </c>
      <c r="B37" t="s">
        <v>59</v>
      </c>
      <c r="C37">
        <v>1.64492753623188</v>
      </c>
      <c r="D37">
        <v>1.0900000000000001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1.54779411764706</v>
      </c>
      <c r="D38">
        <v>1.38</v>
      </c>
      <c r="E38">
        <v>0.72</v>
      </c>
    </row>
    <row r="39" spans="1:5" x14ac:dyDescent="0.25">
      <c r="A39" t="s">
        <v>16</v>
      </c>
      <c r="B39" t="s">
        <v>20</v>
      </c>
      <c r="C39">
        <v>1.54779411764706</v>
      </c>
      <c r="D39">
        <v>0.65</v>
      </c>
      <c r="E39">
        <v>1.01</v>
      </c>
    </row>
    <row r="40" spans="1:5" x14ac:dyDescent="0.25">
      <c r="A40" t="s">
        <v>16</v>
      </c>
      <c r="B40" t="s">
        <v>253</v>
      </c>
      <c r="C40">
        <v>1.54779411764706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1.54779411764706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1.54779411764706</v>
      </c>
      <c r="D42">
        <v>1.1100000000000001</v>
      </c>
      <c r="E42">
        <v>0.88</v>
      </c>
    </row>
    <row r="43" spans="1:5" x14ac:dyDescent="0.25">
      <c r="A43" t="s">
        <v>16</v>
      </c>
      <c r="B43" t="s">
        <v>17</v>
      </c>
      <c r="C43">
        <v>1.54779411764706</v>
      </c>
      <c r="D43">
        <v>1.2</v>
      </c>
      <c r="E43">
        <v>0.94</v>
      </c>
    </row>
    <row r="44" spans="1:5" x14ac:dyDescent="0.25">
      <c r="A44" t="s">
        <v>16</v>
      </c>
      <c r="B44" t="s">
        <v>322</v>
      </c>
      <c r="C44">
        <v>1.54779411764706</v>
      </c>
      <c r="D44">
        <v>1.38</v>
      </c>
      <c r="E44">
        <v>0.72</v>
      </c>
    </row>
    <row r="45" spans="1:5" x14ac:dyDescent="0.25">
      <c r="A45" t="s">
        <v>16</v>
      </c>
      <c r="B45" t="s">
        <v>67</v>
      </c>
      <c r="C45">
        <v>1.54779411764706</v>
      </c>
      <c r="D45">
        <v>1.21</v>
      </c>
      <c r="E45">
        <v>0.93</v>
      </c>
    </row>
    <row r="46" spans="1:5" x14ac:dyDescent="0.25">
      <c r="A46" t="s">
        <v>16</v>
      </c>
      <c r="B46" t="s">
        <v>252</v>
      </c>
      <c r="C46">
        <v>1.54779411764706</v>
      </c>
      <c r="D46">
        <v>1.08</v>
      </c>
      <c r="E46">
        <v>0.67</v>
      </c>
    </row>
    <row r="47" spans="1:5" x14ac:dyDescent="0.25">
      <c r="A47" t="s">
        <v>16</v>
      </c>
      <c r="B47" t="s">
        <v>254</v>
      </c>
      <c r="C47">
        <v>1.54779411764706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1.54779411764706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1.54779411764706</v>
      </c>
      <c r="D49">
        <v>0.86</v>
      </c>
      <c r="E49">
        <v>1.08</v>
      </c>
    </row>
    <row r="50" spans="1:5" x14ac:dyDescent="0.25">
      <c r="A50" t="s">
        <v>16</v>
      </c>
      <c r="B50" t="s">
        <v>323</v>
      </c>
      <c r="C50">
        <v>1.54779411764706</v>
      </c>
      <c r="D50">
        <v>0.52</v>
      </c>
      <c r="E50">
        <v>1.55</v>
      </c>
    </row>
    <row r="51" spans="1:5" x14ac:dyDescent="0.25">
      <c r="A51" t="s">
        <v>16</v>
      </c>
      <c r="B51" t="s">
        <v>18</v>
      </c>
      <c r="C51">
        <v>1.54779411764706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1.54779411764706</v>
      </c>
      <c r="D52">
        <v>0.81</v>
      </c>
      <c r="E52">
        <v>1.01</v>
      </c>
    </row>
    <row r="53" spans="1:5" x14ac:dyDescent="0.25">
      <c r="A53" t="s">
        <v>16</v>
      </c>
      <c r="B53" t="s">
        <v>257</v>
      </c>
      <c r="C53">
        <v>1.54779411764706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1.54779411764706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1.54779411764706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1.3323170731707299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1.3323170731707299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1.3323170731707299</v>
      </c>
      <c r="D58">
        <v>0.75</v>
      </c>
      <c r="E58">
        <v>0.9</v>
      </c>
    </row>
    <row r="59" spans="1:5" x14ac:dyDescent="0.25">
      <c r="A59" t="s">
        <v>69</v>
      </c>
      <c r="B59" t="s">
        <v>75</v>
      </c>
      <c r="C59">
        <v>1.3323170731707299</v>
      </c>
      <c r="D59">
        <v>0.61</v>
      </c>
      <c r="E59">
        <v>0.85</v>
      </c>
    </row>
    <row r="60" spans="1:5" x14ac:dyDescent="0.25">
      <c r="A60" t="s">
        <v>69</v>
      </c>
      <c r="B60" t="s">
        <v>77</v>
      </c>
      <c r="C60">
        <v>1.3323170731707299</v>
      </c>
      <c r="D60">
        <v>1.27</v>
      </c>
      <c r="E60">
        <v>0.76</v>
      </c>
    </row>
    <row r="61" spans="1:5" x14ac:dyDescent="0.25">
      <c r="A61" t="s">
        <v>69</v>
      </c>
      <c r="B61" t="s">
        <v>263</v>
      </c>
      <c r="C61">
        <v>1.3323170731707299</v>
      </c>
      <c r="D61">
        <v>0.75</v>
      </c>
      <c r="E61">
        <v>1.18</v>
      </c>
    </row>
    <row r="62" spans="1:5" x14ac:dyDescent="0.25">
      <c r="A62" t="s">
        <v>69</v>
      </c>
      <c r="B62" t="s">
        <v>381</v>
      </c>
      <c r="C62">
        <v>1.3323170731707299</v>
      </c>
      <c r="D62">
        <v>1.03</v>
      </c>
      <c r="E62">
        <v>1.18</v>
      </c>
    </row>
    <row r="63" spans="1:5" x14ac:dyDescent="0.25">
      <c r="A63" t="s">
        <v>69</v>
      </c>
      <c r="B63" t="s">
        <v>76</v>
      </c>
      <c r="C63">
        <v>1.3323170731707299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1.3323170731707299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1.3323170731707299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1.3323170731707299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1.3323170731707299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1.3323170731707299</v>
      </c>
      <c r="D68">
        <v>1.59</v>
      </c>
      <c r="E68">
        <v>0.99</v>
      </c>
    </row>
    <row r="69" spans="1:5" x14ac:dyDescent="0.25">
      <c r="A69" t="s">
        <v>69</v>
      </c>
      <c r="B69" t="s">
        <v>325</v>
      </c>
      <c r="C69">
        <v>1.3323170731707299</v>
      </c>
      <c r="D69">
        <v>1.03</v>
      </c>
      <c r="E69">
        <v>1.28</v>
      </c>
    </row>
    <row r="70" spans="1:5" x14ac:dyDescent="0.25">
      <c r="A70" t="s">
        <v>69</v>
      </c>
      <c r="B70" t="s">
        <v>258</v>
      </c>
      <c r="C70">
        <v>1.3323170731707299</v>
      </c>
      <c r="D70">
        <v>0.49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1.3323170731707299</v>
      </c>
      <c r="D71">
        <v>1.05</v>
      </c>
      <c r="E71">
        <v>1.01</v>
      </c>
    </row>
    <row r="72" spans="1:5" x14ac:dyDescent="0.25">
      <c r="A72" t="s">
        <v>69</v>
      </c>
      <c r="B72" t="s">
        <v>259</v>
      </c>
      <c r="C72">
        <v>1.3323170731707299</v>
      </c>
      <c r="D72">
        <v>1.31</v>
      </c>
      <c r="E72">
        <v>0.85</v>
      </c>
    </row>
    <row r="73" spans="1:5" x14ac:dyDescent="0.25">
      <c r="A73" t="s">
        <v>69</v>
      </c>
      <c r="B73" t="s">
        <v>71</v>
      </c>
      <c r="C73">
        <v>1.3323170731707299</v>
      </c>
      <c r="D73">
        <v>0.56000000000000005</v>
      </c>
      <c r="E73">
        <v>1.56</v>
      </c>
    </row>
    <row r="74" spans="1:5" x14ac:dyDescent="0.25">
      <c r="A74" t="s">
        <v>69</v>
      </c>
      <c r="B74" t="s">
        <v>74</v>
      </c>
      <c r="C74">
        <v>1.3323170731707299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1.3323170731707299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1.22813688212928</v>
      </c>
      <c r="D76">
        <v>1.04</v>
      </c>
      <c r="E76">
        <v>0.87</v>
      </c>
    </row>
    <row r="77" spans="1:5" x14ac:dyDescent="0.25">
      <c r="A77" t="s">
        <v>80</v>
      </c>
      <c r="B77" t="s">
        <v>82</v>
      </c>
      <c r="C77">
        <v>1.22813688212928</v>
      </c>
      <c r="D77">
        <v>0.67</v>
      </c>
      <c r="E77">
        <v>1.44</v>
      </c>
    </row>
    <row r="78" spans="1:5" x14ac:dyDescent="0.25">
      <c r="A78" t="s">
        <v>80</v>
      </c>
      <c r="B78" t="s">
        <v>83</v>
      </c>
      <c r="C78">
        <v>1.22813688212928</v>
      </c>
      <c r="D78">
        <v>1.18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1.22813688212928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1.22813688212928</v>
      </c>
      <c r="D80">
        <v>1.4</v>
      </c>
      <c r="E80">
        <v>0.91</v>
      </c>
    </row>
    <row r="81" spans="1:5" x14ac:dyDescent="0.25">
      <c r="A81" t="s">
        <v>80</v>
      </c>
      <c r="B81" t="s">
        <v>87</v>
      </c>
      <c r="C81">
        <v>1.22813688212928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1.22813688212928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1.22813688212928</v>
      </c>
      <c r="D83">
        <v>0.89</v>
      </c>
      <c r="E83">
        <v>0.91</v>
      </c>
    </row>
    <row r="84" spans="1:5" x14ac:dyDescent="0.25">
      <c r="A84" t="s">
        <v>80</v>
      </c>
      <c r="B84" t="s">
        <v>91</v>
      </c>
      <c r="C84">
        <v>1.22813688212928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1.22813688212928</v>
      </c>
      <c r="D85">
        <v>1</v>
      </c>
      <c r="E85">
        <v>0.96</v>
      </c>
    </row>
    <row r="86" spans="1:5" x14ac:dyDescent="0.25">
      <c r="A86" t="s">
        <v>80</v>
      </c>
      <c r="B86" t="s">
        <v>86</v>
      </c>
      <c r="C86">
        <v>1.22813688212928</v>
      </c>
      <c r="D86">
        <v>0.93</v>
      </c>
      <c r="E86">
        <v>1</v>
      </c>
    </row>
    <row r="87" spans="1:5" x14ac:dyDescent="0.25">
      <c r="A87" t="s">
        <v>80</v>
      </c>
      <c r="B87" t="s">
        <v>81</v>
      </c>
      <c r="C87">
        <v>1.22813688212928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1.22813688212928</v>
      </c>
      <c r="D88">
        <v>0.74</v>
      </c>
      <c r="E88">
        <v>1</v>
      </c>
    </row>
    <row r="89" spans="1:5" x14ac:dyDescent="0.25">
      <c r="A89" t="s">
        <v>80</v>
      </c>
      <c r="B89" t="s">
        <v>90</v>
      </c>
      <c r="C89">
        <v>1.22813688212928</v>
      </c>
      <c r="D89">
        <v>1.3</v>
      </c>
      <c r="E89">
        <v>0.61</v>
      </c>
    </row>
    <row r="90" spans="1:5" x14ac:dyDescent="0.25">
      <c r="A90" t="s">
        <v>80</v>
      </c>
      <c r="B90" t="s">
        <v>93</v>
      </c>
      <c r="C90">
        <v>1.22813688212928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1.22813688212928</v>
      </c>
      <c r="D91">
        <v>0.7</v>
      </c>
      <c r="E91">
        <v>1.05</v>
      </c>
    </row>
    <row r="92" spans="1:5" x14ac:dyDescent="0.25">
      <c r="A92" t="s">
        <v>80</v>
      </c>
      <c r="B92" t="s">
        <v>410</v>
      </c>
      <c r="C92">
        <v>1.22813688212928</v>
      </c>
      <c r="D92">
        <v>1.07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1.22813688212928</v>
      </c>
      <c r="D93">
        <v>1.3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1.22813688212928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1.22813688212928</v>
      </c>
      <c r="D95">
        <v>0.81</v>
      </c>
      <c r="E95">
        <v>0.74</v>
      </c>
    </row>
    <row r="96" spans="1:5" x14ac:dyDescent="0.25">
      <c r="A96" t="s">
        <v>80</v>
      </c>
      <c r="B96" t="s">
        <v>84</v>
      </c>
      <c r="C96">
        <v>1.22813688212928</v>
      </c>
      <c r="D96">
        <v>1.07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1.22813688212928</v>
      </c>
      <c r="D97">
        <v>0.93</v>
      </c>
      <c r="E97">
        <v>0.65</v>
      </c>
    </row>
    <row r="98" spans="1:5" x14ac:dyDescent="0.25">
      <c r="A98" t="s">
        <v>80</v>
      </c>
      <c r="B98" t="s">
        <v>95</v>
      </c>
      <c r="C98">
        <v>1.22813688212928</v>
      </c>
      <c r="D98">
        <v>1.55</v>
      </c>
      <c r="E98">
        <v>0.52</v>
      </c>
    </row>
    <row r="99" spans="1:5" x14ac:dyDescent="0.25">
      <c r="A99" t="s">
        <v>80</v>
      </c>
      <c r="B99" t="s">
        <v>435</v>
      </c>
      <c r="C99">
        <v>1.22813688212928</v>
      </c>
      <c r="D99">
        <v>0.59</v>
      </c>
      <c r="E99">
        <v>1.22</v>
      </c>
    </row>
    <row r="100" spans="1:5" x14ac:dyDescent="0.25">
      <c r="A100" t="s">
        <v>99</v>
      </c>
      <c r="B100" t="s">
        <v>100</v>
      </c>
      <c r="C100">
        <v>1.3339768339768301</v>
      </c>
      <c r="D100">
        <v>1</v>
      </c>
      <c r="E100">
        <v>1.26</v>
      </c>
    </row>
    <row r="101" spans="1:5" x14ac:dyDescent="0.25">
      <c r="A101" t="s">
        <v>99</v>
      </c>
      <c r="B101" t="s">
        <v>102</v>
      </c>
      <c r="C101">
        <v>1.3339768339768301</v>
      </c>
      <c r="D101">
        <v>0.96</v>
      </c>
      <c r="E101">
        <v>0.84</v>
      </c>
    </row>
    <row r="102" spans="1:5" x14ac:dyDescent="0.25">
      <c r="A102" t="s">
        <v>99</v>
      </c>
      <c r="B102" t="s">
        <v>111</v>
      </c>
      <c r="C102">
        <v>1.3339768339768301</v>
      </c>
      <c r="D102">
        <v>0.96</v>
      </c>
      <c r="E102">
        <v>0.69</v>
      </c>
    </row>
    <row r="103" spans="1:5" x14ac:dyDescent="0.25">
      <c r="A103" t="s">
        <v>99</v>
      </c>
      <c r="B103" t="s">
        <v>104</v>
      </c>
      <c r="C103">
        <v>1.3339768339768301</v>
      </c>
      <c r="D103">
        <v>0.78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1.3339768339768301</v>
      </c>
      <c r="D104">
        <v>0.93</v>
      </c>
      <c r="E104">
        <v>1.48</v>
      </c>
    </row>
    <row r="105" spans="1:5" x14ac:dyDescent="0.25">
      <c r="A105" t="s">
        <v>99</v>
      </c>
      <c r="B105" t="s">
        <v>105</v>
      </c>
      <c r="C105">
        <v>1.3339768339768301</v>
      </c>
      <c r="D105">
        <v>1.1200000000000001</v>
      </c>
      <c r="E105">
        <v>1.36</v>
      </c>
    </row>
    <row r="106" spans="1:5" x14ac:dyDescent="0.25">
      <c r="A106" t="s">
        <v>99</v>
      </c>
      <c r="B106" t="s">
        <v>117</v>
      </c>
      <c r="C106">
        <v>1.3339768339768301</v>
      </c>
      <c r="D106">
        <v>0.99</v>
      </c>
      <c r="E106">
        <v>1.02</v>
      </c>
    </row>
    <row r="107" spans="1:5" x14ac:dyDescent="0.25">
      <c r="A107" t="s">
        <v>99</v>
      </c>
      <c r="B107" t="s">
        <v>121</v>
      </c>
      <c r="C107">
        <v>1.3339768339768301</v>
      </c>
      <c r="D107">
        <v>1.1200000000000001</v>
      </c>
      <c r="E107">
        <v>1.02</v>
      </c>
    </row>
    <row r="108" spans="1:5" x14ac:dyDescent="0.25">
      <c r="A108" t="s">
        <v>99</v>
      </c>
      <c r="B108" t="s">
        <v>108</v>
      </c>
      <c r="C108">
        <v>1.3339768339768301</v>
      </c>
      <c r="D108">
        <v>0.85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1.3339768339768301</v>
      </c>
      <c r="D109">
        <v>1.02</v>
      </c>
      <c r="E109">
        <v>1.0900000000000001</v>
      </c>
    </row>
    <row r="110" spans="1:5" x14ac:dyDescent="0.25">
      <c r="A110" t="s">
        <v>99</v>
      </c>
      <c r="B110" t="s">
        <v>110</v>
      </c>
      <c r="C110">
        <v>1.3339768339768301</v>
      </c>
      <c r="D110">
        <v>0.99</v>
      </c>
      <c r="E110">
        <v>0.47</v>
      </c>
    </row>
    <row r="111" spans="1:5" x14ac:dyDescent="0.25">
      <c r="A111" t="s">
        <v>99</v>
      </c>
      <c r="B111" t="s">
        <v>107</v>
      </c>
      <c r="C111">
        <v>1.3339768339768301</v>
      </c>
      <c r="D111">
        <v>0.75</v>
      </c>
      <c r="E111">
        <v>0.62</v>
      </c>
    </row>
    <row r="112" spans="1:5" x14ac:dyDescent="0.25">
      <c r="A112" t="s">
        <v>99</v>
      </c>
      <c r="B112" t="s">
        <v>395</v>
      </c>
      <c r="C112">
        <v>1.3339768339768301</v>
      </c>
      <c r="D112">
        <v>1.19</v>
      </c>
      <c r="E112">
        <v>1.0900000000000001</v>
      </c>
    </row>
    <row r="113" spans="1:5" x14ac:dyDescent="0.25">
      <c r="A113" t="s">
        <v>99</v>
      </c>
      <c r="B113" t="s">
        <v>115</v>
      </c>
      <c r="C113">
        <v>1.3339768339768301</v>
      </c>
      <c r="D113">
        <v>1.23</v>
      </c>
      <c r="E113">
        <v>0.91</v>
      </c>
    </row>
    <row r="114" spans="1:5" x14ac:dyDescent="0.25">
      <c r="A114" t="s">
        <v>99</v>
      </c>
      <c r="B114" t="s">
        <v>112</v>
      </c>
      <c r="C114">
        <v>1.3339768339768301</v>
      </c>
      <c r="D114">
        <v>0.68</v>
      </c>
      <c r="E114">
        <v>0.84</v>
      </c>
    </row>
    <row r="115" spans="1:5" x14ac:dyDescent="0.25">
      <c r="A115" t="s">
        <v>99</v>
      </c>
      <c r="B115" t="s">
        <v>113</v>
      </c>
      <c r="C115">
        <v>1.3339768339768301</v>
      </c>
      <c r="D115">
        <v>1.19</v>
      </c>
      <c r="E115">
        <v>0.76</v>
      </c>
    </row>
    <row r="116" spans="1:5" x14ac:dyDescent="0.25">
      <c r="A116" t="s">
        <v>99</v>
      </c>
      <c r="B116" t="s">
        <v>114</v>
      </c>
      <c r="C116">
        <v>1.3339768339768301</v>
      </c>
      <c r="D116">
        <v>1.68</v>
      </c>
      <c r="E116">
        <v>0.65</v>
      </c>
    </row>
    <row r="117" spans="1:5" x14ac:dyDescent="0.25">
      <c r="A117" t="s">
        <v>99</v>
      </c>
      <c r="B117" t="s">
        <v>116</v>
      </c>
      <c r="C117">
        <v>1.3339768339768301</v>
      </c>
      <c r="D117">
        <v>1.02</v>
      </c>
      <c r="E117">
        <v>1.31</v>
      </c>
    </row>
    <row r="118" spans="1:5" x14ac:dyDescent="0.25">
      <c r="A118" t="s">
        <v>99</v>
      </c>
      <c r="B118" t="s">
        <v>109</v>
      </c>
      <c r="C118">
        <v>1.3339768339768301</v>
      </c>
      <c r="D118">
        <v>0.99</v>
      </c>
      <c r="E118">
        <v>0.84</v>
      </c>
    </row>
    <row r="119" spans="1:5" x14ac:dyDescent="0.25">
      <c r="A119" t="s">
        <v>99</v>
      </c>
      <c r="B119" t="s">
        <v>118</v>
      </c>
      <c r="C119">
        <v>1.3339768339768301</v>
      </c>
      <c r="D119">
        <v>0.89</v>
      </c>
      <c r="E119">
        <v>1.45</v>
      </c>
    </row>
    <row r="120" spans="1:5" x14ac:dyDescent="0.25">
      <c r="A120" t="s">
        <v>99</v>
      </c>
      <c r="B120" t="s">
        <v>417</v>
      </c>
      <c r="C120">
        <v>1.3339768339768301</v>
      </c>
      <c r="D120">
        <v>0.97</v>
      </c>
      <c r="E120">
        <v>1.08</v>
      </c>
    </row>
    <row r="121" spans="1:5" x14ac:dyDescent="0.25">
      <c r="A121" t="s">
        <v>99</v>
      </c>
      <c r="B121" t="s">
        <v>101</v>
      </c>
      <c r="C121">
        <v>1.3339768339768301</v>
      </c>
      <c r="D121">
        <v>1.1100000000000001</v>
      </c>
      <c r="E121">
        <v>0.88</v>
      </c>
    </row>
    <row r="122" spans="1:5" x14ac:dyDescent="0.25">
      <c r="A122" t="s">
        <v>99</v>
      </c>
      <c r="B122" t="s">
        <v>120</v>
      </c>
      <c r="C122">
        <v>1.3339768339768301</v>
      </c>
      <c r="D122">
        <v>0.82</v>
      </c>
      <c r="E122">
        <v>1.31</v>
      </c>
    </row>
    <row r="123" spans="1:5" x14ac:dyDescent="0.25">
      <c r="A123" t="s">
        <v>99</v>
      </c>
      <c r="B123" t="s">
        <v>119</v>
      </c>
      <c r="C123">
        <v>1.3339768339768301</v>
      </c>
      <c r="D123">
        <v>0.78</v>
      </c>
      <c r="E123">
        <v>1.38</v>
      </c>
    </row>
    <row r="124" spans="1:5" x14ac:dyDescent="0.25">
      <c r="A124" t="s">
        <v>122</v>
      </c>
      <c r="B124" t="s">
        <v>123</v>
      </c>
      <c r="C124">
        <v>1.24665391969407</v>
      </c>
      <c r="D124">
        <v>1.1299999999999999</v>
      </c>
      <c r="E124">
        <v>1.25</v>
      </c>
    </row>
    <row r="125" spans="1:5" x14ac:dyDescent="0.25">
      <c r="A125" t="s">
        <v>122</v>
      </c>
      <c r="B125" t="s">
        <v>125</v>
      </c>
      <c r="C125">
        <v>1.24665391969407</v>
      </c>
      <c r="D125">
        <v>0.95</v>
      </c>
      <c r="E125">
        <v>0.88</v>
      </c>
    </row>
    <row r="126" spans="1:5" x14ac:dyDescent="0.25">
      <c r="A126" t="s">
        <v>122</v>
      </c>
      <c r="B126" t="s">
        <v>127</v>
      </c>
      <c r="C126">
        <v>1.24665391969407</v>
      </c>
      <c r="D126">
        <v>0.84</v>
      </c>
      <c r="E126">
        <v>0.79</v>
      </c>
    </row>
    <row r="127" spans="1:5" x14ac:dyDescent="0.25">
      <c r="A127" t="s">
        <v>122</v>
      </c>
      <c r="B127" t="s">
        <v>130</v>
      </c>
      <c r="C127">
        <v>1.24665391969407</v>
      </c>
      <c r="D127">
        <v>0.98</v>
      </c>
      <c r="E127">
        <v>0.84</v>
      </c>
    </row>
    <row r="128" spans="1:5" x14ac:dyDescent="0.25">
      <c r="A128" t="s">
        <v>122</v>
      </c>
      <c r="B128" t="s">
        <v>362</v>
      </c>
      <c r="C128">
        <v>1.24665391969407</v>
      </c>
      <c r="D128">
        <v>1.39</v>
      </c>
      <c r="E128">
        <v>1.04</v>
      </c>
    </row>
    <row r="129" spans="1:5" x14ac:dyDescent="0.25">
      <c r="A129" t="s">
        <v>122</v>
      </c>
      <c r="B129" t="s">
        <v>126</v>
      </c>
      <c r="C129">
        <v>1.24665391969407</v>
      </c>
      <c r="D129">
        <v>1.22</v>
      </c>
      <c r="E129">
        <v>0.83</v>
      </c>
    </row>
    <row r="130" spans="1:5" x14ac:dyDescent="0.25">
      <c r="A130" t="s">
        <v>122</v>
      </c>
      <c r="B130" t="s">
        <v>129</v>
      </c>
      <c r="C130">
        <v>1.24665391969407</v>
      </c>
      <c r="D130">
        <v>1.1299999999999999</v>
      </c>
      <c r="E130">
        <v>1.0900000000000001</v>
      </c>
    </row>
    <row r="131" spans="1:5" x14ac:dyDescent="0.25">
      <c r="A131" t="s">
        <v>122</v>
      </c>
      <c r="B131" t="s">
        <v>128</v>
      </c>
      <c r="C131">
        <v>1.24665391969407</v>
      </c>
      <c r="D131">
        <v>1.06</v>
      </c>
      <c r="E131">
        <v>0.96</v>
      </c>
    </row>
    <row r="132" spans="1:5" x14ac:dyDescent="0.25">
      <c r="A132" t="s">
        <v>122</v>
      </c>
      <c r="B132" t="s">
        <v>136</v>
      </c>
      <c r="C132">
        <v>1.24665391969407</v>
      </c>
      <c r="D132">
        <v>1.3</v>
      </c>
      <c r="E132">
        <v>0.74</v>
      </c>
    </row>
    <row r="133" spans="1:5" x14ac:dyDescent="0.25">
      <c r="A133" t="s">
        <v>122</v>
      </c>
      <c r="B133" t="s">
        <v>131</v>
      </c>
      <c r="C133">
        <v>1.24665391969407</v>
      </c>
      <c r="D133">
        <v>1.1100000000000001</v>
      </c>
      <c r="E133">
        <v>1.05</v>
      </c>
    </row>
    <row r="134" spans="1:5" x14ac:dyDescent="0.25">
      <c r="A134" t="s">
        <v>122</v>
      </c>
      <c r="B134" t="s">
        <v>133</v>
      </c>
      <c r="C134">
        <v>1.24665391969407</v>
      </c>
      <c r="D134">
        <v>0.57999999999999996</v>
      </c>
      <c r="E134">
        <v>1.25</v>
      </c>
    </row>
    <row r="135" spans="1:5" x14ac:dyDescent="0.25">
      <c r="A135" t="s">
        <v>122</v>
      </c>
      <c r="B135" t="s">
        <v>135</v>
      </c>
      <c r="C135">
        <v>1.24665391969407</v>
      </c>
      <c r="D135">
        <v>0.69</v>
      </c>
      <c r="E135">
        <v>1.04</v>
      </c>
    </row>
    <row r="136" spans="1:5" x14ac:dyDescent="0.25">
      <c r="A136" t="s">
        <v>122</v>
      </c>
      <c r="B136" t="s">
        <v>137</v>
      </c>
      <c r="C136">
        <v>1.24665391969407</v>
      </c>
      <c r="D136">
        <v>1.0900000000000001</v>
      </c>
      <c r="E136">
        <v>0.92</v>
      </c>
    </row>
    <row r="137" spans="1:5" x14ac:dyDescent="0.25">
      <c r="A137" t="s">
        <v>122</v>
      </c>
      <c r="B137" t="s">
        <v>401</v>
      </c>
      <c r="C137">
        <v>1.24665391969407</v>
      </c>
      <c r="D137">
        <v>1.06</v>
      </c>
      <c r="E137">
        <v>1.25</v>
      </c>
    </row>
    <row r="138" spans="1:5" x14ac:dyDescent="0.25">
      <c r="A138" t="s">
        <v>122</v>
      </c>
      <c r="B138" t="s">
        <v>138</v>
      </c>
      <c r="C138">
        <v>1.24665391969407</v>
      </c>
      <c r="D138">
        <v>1.31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1.24665391969407</v>
      </c>
      <c r="D139">
        <v>0.84</v>
      </c>
      <c r="E139">
        <v>0.74</v>
      </c>
    </row>
    <row r="140" spans="1:5" x14ac:dyDescent="0.25">
      <c r="A140" t="s">
        <v>122</v>
      </c>
      <c r="B140" t="s">
        <v>144</v>
      </c>
      <c r="C140">
        <v>1.24665391969407</v>
      </c>
      <c r="D140">
        <v>1.1299999999999999</v>
      </c>
      <c r="E140">
        <v>1.63</v>
      </c>
    </row>
    <row r="141" spans="1:5" x14ac:dyDescent="0.25">
      <c r="A141" t="s">
        <v>122</v>
      </c>
      <c r="B141" t="s">
        <v>132</v>
      </c>
      <c r="C141">
        <v>1.24665391969407</v>
      </c>
      <c r="D141">
        <v>0.98</v>
      </c>
      <c r="E141">
        <v>0.92</v>
      </c>
    </row>
    <row r="142" spans="1:5" x14ac:dyDescent="0.25">
      <c r="A142" t="s">
        <v>122</v>
      </c>
      <c r="B142" t="s">
        <v>140</v>
      </c>
      <c r="C142">
        <v>1.24665391969407</v>
      </c>
      <c r="D142">
        <v>1.2</v>
      </c>
      <c r="E142">
        <v>0.63</v>
      </c>
    </row>
    <row r="143" spans="1:5" x14ac:dyDescent="0.25">
      <c r="A143" t="s">
        <v>122</v>
      </c>
      <c r="B143" t="s">
        <v>124</v>
      </c>
      <c r="C143">
        <v>1.24665391969407</v>
      </c>
      <c r="D143">
        <v>0.8</v>
      </c>
      <c r="E143">
        <v>1.1299999999999999</v>
      </c>
    </row>
    <row r="144" spans="1:5" x14ac:dyDescent="0.25">
      <c r="A144" t="s">
        <v>122</v>
      </c>
      <c r="B144" t="s">
        <v>134</v>
      </c>
      <c r="C144">
        <v>1.24665391969407</v>
      </c>
      <c r="D144">
        <v>0.55000000000000004</v>
      </c>
      <c r="E144">
        <v>1.17</v>
      </c>
    </row>
    <row r="145" spans="1:5" x14ac:dyDescent="0.25">
      <c r="A145" t="s">
        <v>122</v>
      </c>
      <c r="B145" t="s">
        <v>141</v>
      </c>
      <c r="C145">
        <v>1.24665391969407</v>
      </c>
      <c r="D145">
        <v>0.84</v>
      </c>
      <c r="E145">
        <v>0.71</v>
      </c>
    </row>
    <row r="146" spans="1:5" x14ac:dyDescent="0.25">
      <c r="A146" t="s">
        <v>122</v>
      </c>
      <c r="B146" t="s">
        <v>142</v>
      </c>
      <c r="C146">
        <v>1.24665391969407</v>
      </c>
      <c r="D146">
        <v>1.0900000000000001</v>
      </c>
      <c r="E146">
        <v>0.92</v>
      </c>
    </row>
    <row r="147" spans="1:5" x14ac:dyDescent="0.25">
      <c r="A147" t="s">
        <v>122</v>
      </c>
      <c r="B147" t="s">
        <v>143</v>
      </c>
      <c r="C147">
        <v>1.24665391969407</v>
      </c>
      <c r="D147">
        <v>0.73</v>
      </c>
      <c r="E147">
        <v>1.04</v>
      </c>
    </row>
    <row r="148" spans="1:5" x14ac:dyDescent="0.25">
      <c r="A148" t="s">
        <v>145</v>
      </c>
      <c r="B148" t="s">
        <v>347</v>
      </c>
      <c r="C148">
        <v>1.4045801526717601</v>
      </c>
      <c r="D148">
        <v>1.01</v>
      </c>
      <c r="E148">
        <v>1.1499999999999999</v>
      </c>
    </row>
    <row r="149" spans="1:5" x14ac:dyDescent="0.25">
      <c r="A149" t="s">
        <v>145</v>
      </c>
      <c r="B149" t="s">
        <v>349</v>
      </c>
      <c r="C149">
        <v>1.4045801526717601</v>
      </c>
      <c r="D149">
        <v>0.8</v>
      </c>
      <c r="E149">
        <v>1.1000000000000001</v>
      </c>
    </row>
    <row r="150" spans="1:5" x14ac:dyDescent="0.25">
      <c r="A150" t="s">
        <v>145</v>
      </c>
      <c r="B150" t="s">
        <v>355</v>
      </c>
      <c r="C150">
        <v>1.4045801526717601</v>
      </c>
      <c r="D150">
        <v>0.46</v>
      </c>
      <c r="E150">
        <v>1.58</v>
      </c>
    </row>
    <row r="151" spans="1:5" x14ac:dyDescent="0.25">
      <c r="A151" t="s">
        <v>145</v>
      </c>
      <c r="B151" t="s">
        <v>357</v>
      </c>
      <c r="C151">
        <v>1.4045801526717601</v>
      </c>
      <c r="D151">
        <v>0.71</v>
      </c>
      <c r="E151">
        <v>0.91</v>
      </c>
    </row>
    <row r="152" spans="1:5" x14ac:dyDescent="0.25">
      <c r="A152" t="s">
        <v>145</v>
      </c>
      <c r="B152" t="s">
        <v>360</v>
      </c>
      <c r="C152">
        <v>1.4045801526717601</v>
      </c>
      <c r="D152">
        <v>1.1599999999999999</v>
      </c>
      <c r="E152">
        <v>1.1599999999999999</v>
      </c>
    </row>
    <row r="153" spans="1:5" x14ac:dyDescent="0.25">
      <c r="A153" t="s">
        <v>145</v>
      </c>
      <c r="B153" t="s">
        <v>366</v>
      </c>
      <c r="C153">
        <v>1.4045801526717601</v>
      </c>
      <c r="D153">
        <v>1.0900000000000001</v>
      </c>
      <c r="E153">
        <v>0.72</v>
      </c>
    </row>
    <row r="154" spans="1:5" x14ac:dyDescent="0.25">
      <c r="A154" t="s">
        <v>145</v>
      </c>
      <c r="B154" t="s">
        <v>371</v>
      </c>
      <c r="C154">
        <v>1.4045801526717601</v>
      </c>
      <c r="D154">
        <v>0.79</v>
      </c>
      <c r="E154">
        <v>0.91</v>
      </c>
    </row>
    <row r="155" spans="1:5" x14ac:dyDescent="0.25">
      <c r="A155" t="s">
        <v>145</v>
      </c>
      <c r="B155" t="s">
        <v>149</v>
      </c>
      <c r="C155">
        <v>1.4045801526717601</v>
      </c>
      <c r="D155">
        <v>0.71</v>
      </c>
      <c r="E155">
        <v>1.63</v>
      </c>
    </row>
    <row r="156" spans="1:5" x14ac:dyDescent="0.25">
      <c r="A156" t="s">
        <v>145</v>
      </c>
      <c r="B156" t="s">
        <v>375</v>
      </c>
      <c r="C156">
        <v>1.4045801526717601</v>
      </c>
      <c r="D156">
        <v>0.75</v>
      </c>
      <c r="E156">
        <v>0.54</v>
      </c>
    </row>
    <row r="157" spans="1:5" x14ac:dyDescent="0.25">
      <c r="A157" t="s">
        <v>145</v>
      </c>
      <c r="B157" t="s">
        <v>388</v>
      </c>
      <c r="C157">
        <v>1.4045801526717601</v>
      </c>
      <c r="D157">
        <v>1.3</v>
      </c>
      <c r="E157">
        <v>1.25</v>
      </c>
    </row>
    <row r="158" spans="1:5" x14ac:dyDescent="0.25">
      <c r="A158" t="s">
        <v>145</v>
      </c>
      <c r="B158" t="s">
        <v>389</v>
      </c>
      <c r="C158">
        <v>1.4045801526717601</v>
      </c>
      <c r="D158">
        <v>1.07</v>
      </c>
      <c r="E158">
        <v>0.63</v>
      </c>
    </row>
    <row r="159" spans="1:5" x14ac:dyDescent="0.25">
      <c r="A159" t="s">
        <v>145</v>
      </c>
      <c r="B159" t="s">
        <v>391</v>
      </c>
      <c r="C159">
        <v>1.4045801526717601</v>
      </c>
      <c r="D159">
        <v>0.99</v>
      </c>
      <c r="E159">
        <v>1.36</v>
      </c>
    </row>
    <row r="160" spans="1:5" x14ac:dyDescent="0.25">
      <c r="A160" t="s">
        <v>145</v>
      </c>
      <c r="B160" t="s">
        <v>146</v>
      </c>
      <c r="C160">
        <v>1.4045801526717601</v>
      </c>
      <c r="D160">
        <v>1.2</v>
      </c>
      <c r="E160">
        <v>1.1200000000000001</v>
      </c>
    </row>
    <row r="161" spans="1:5" x14ac:dyDescent="0.25">
      <c r="A161" t="s">
        <v>145</v>
      </c>
      <c r="B161" t="s">
        <v>404</v>
      </c>
      <c r="C161">
        <v>1.4045801526717601</v>
      </c>
      <c r="D161">
        <v>0.99</v>
      </c>
      <c r="E161">
        <v>0.72</v>
      </c>
    </row>
    <row r="162" spans="1:5" x14ac:dyDescent="0.25">
      <c r="A162" t="s">
        <v>145</v>
      </c>
      <c r="B162" t="s">
        <v>419</v>
      </c>
      <c r="C162">
        <v>1.4045801526717601</v>
      </c>
      <c r="D162">
        <v>1.1599999999999999</v>
      </c>
      <c r="E162">
        <v>0.71</v>
      </c>
    </row>
    <row r="163" spans="1:5" x14ac:dyDescent="0.25">
      <c r="A163" t="s">
        <v>145</v>
      </c>
      <c r="B163" t="s">
        <v>423</v>
      </c>
      <c r="C163">
        <v>1.4045801526717601</v>
      </c>
      <c r="D163">
        <v>1.03</v>
      </c>
      <c r="E163">
        <v>0.54</v>
      </c>
    </row>
    <row r="164" spans="1:5" x14ac:dyDescent="0.25">
      <c r="A164" t="s">
        <v>145</v>
      </c>
      <c r="B164" t="s">
        <v>425</v>
      </c>
      <c r="C164">
        <v>1.4045801526717601</v>
      </c>
      <c r="D164">
        <v>1.38</v>
      </c>
      <c r="E164">
        <v>0.66</v>
      </c>
    </row>
    <row r="165" spans="1:5" x14ac:dyDescent="0.25">
      <c r="A165" t="s">
        <v>145</v>
      </c>
      <c r="B165" t="s">
        <v>427</v>
      </c>
      <c r="C165">
        <v>1.4045801526717601</v>
      </c>
      <c r="D165">
        <v>1.1499999999999999</v>
      </c>
      <c r="E165">
        <v>0.72</v>
      </c>
    </row>
    <row r="166" spans="1:5" x14ac:dyDescent="0.25">
      <c r="A166" t="s">
        <v>145</v>
      </c>
      <c r="B166" t="s">
        <v>432</v>
      </c>
      <c r="C166">
        <v>1.4045801526717601</v>
      </c>
      <c r="D166">
        <v>1.3</v>
      </c>
      <c r="E166">
        <v>1.87</v>
      </c>
    </row>
    <row r="167" spans="1:5" x14ac:dyDescent="0.25">
      <c r="A167" t="s">
        <v>145</v>
      </c>
      <c r="B167" t="s">
        <v>433</v>
      </c>
      <c r="C167">
        <v>1.4045801526717601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1.4045801526717601</v>
      </c>
      <c r="D168">
        <v>0.87</v>
      </c>
      <c r="E168">
        <v>1.0900000000000001</v>
      </c>
    </row>
    <row r="169" spans="1:5" x14ac:dyDescent="0.25">
      <c r="A169" t="s">
        <v>145</v>
      </c>
      <c r="B169" t="s">
        <v>148</v>
      </c>
      <c r="C169">
        <v>1.4045801526717601</v>
      </c>
      <c r="D169">
        <v>0.99</v>
      </c>
      <c r="E169">
        <v>0.59</v>
      </c>
    </row>
    <row r="170" spans="1:5" x14ac:dyDescent="0.25">
      <c r="A170" t="s">
        <v>145</v>
      </c>
      <c r="B170" t="s">
        <v>147</v>
      </c>
      <c r="C170">
        <v>1.4045801526717601</v>
      </c>
      <c r="D170">
        <v>1.17</v>
      </c>
      <c r="E170">
        <v>1.01</v>
      </c>
    </row>
    <row r="171" spans="1:5" x14ac:dyDescent="0.25">
      <c r="A171" t="s">
        <v>21</v>
      </c>
      <c r="B171" t="s">
        <v>152</v>
      </c>
      <c r="C171">
        <v>1.3941176470588199</v>
      </c>
      <c r="D171">
        <v>0.68</v>
      </c>
      <c r="E171">
        <v>1.0900000000000001</v>
      </c>
    </row>
    <row r="172" spans="1:5" x14ac:dyDescent="0.25">
      <c r="A172" t="s">
        <v>21</v>
      </c>
      <c r="B172" t="s">
        <v>269</v>
      </c>
      <c r="C172">
        <v>1.3941176470588199</v>
      </c>
      <c r="D172">
        <v>0.63</v>
      </c>
      <c r="E172">
        <v>0.92</v>
      </c>
    </row>
    <row r="173" spans="1:5" x14ac:dyDescent="0.25">
      <c r="A173" t="s">
        <v>21</v>
      </c>
      <c r="B173" t="s">
        <v>264</v>
      </c>
      <c r="C173">
        <v>1.3941176470588199</v>
      </c>
      <c r="D173">
        <v>1.31</v>
      </c>
      <c r="E173">
        <v>1.18</v>
      </c>
    </row>
    <row r="174" spans="1:5" x14ac:dyDescent="0.25">
      <c r="A174" t="s">
        <v>21</v>
      </c>
      <c r="B174" t="s">
        <v>372</v>
      </c>
      <c r="C174">
        <v>1.3941176470588199</v>
      </c>
      <c r="D174">
        <v>0.3</v>
      </c>
      <c r="E174">
        <v>0.96</v>
      </c>
    </row>
    <row r="175" spans="1:5" x14ac:dyDescent="0.25">
      <c r="A175" t="s">
        <v>21</v>
      </c>
      <c r="B175" t="s">
        <v>267</v>
      </c>
      <c r="C175">
        <v>1.3941176470588199</v>
      </c>
      <c r="D175">
        <v>1.18</v>
      </c>
      <c r="E175">
        <v>1.01</v>
      </c>
    </row>
    <row r="176" spans="1:5" x14ac:dyDescent="0.25">
      <c r="A176" t="s">
        <v>21</v>
      </c>
      <c r="B176" t="s">
        <v>272</v>
      </c>
      <c r="C176">
        <v>1.3941176470588199</v>
      </c>
      <c r="D176">
        <v>1.1000000000000001</v>
      </c>
      <c r="E176">
        <v>0.48</v>
      </c>
    </row>
    <row r="177" spans="1:5" x14ac:dyDescent="0.25">
      <c r="A177" t="s">
        <v>21</v>
      </c>
      <c r="B177" t="s">
        <v>397</v>
      </c>
      <c r="C177">
        <v>1.3941176470588199</v>
      </c>
      <c r="D177">
        <v>1.1399999999999999</v>
      </c>
      <c r="E177">
        <v>1.23</v>
      </c>
    </row>
    <row r="178" spans="1:5" x14ac:dyDescent="0.25">
      <c r="A178" t="s">
        <v>21</v>
      </c>
      <c r="B178" t="s">
        <v>274</v>
      </c>
      <c r="C178">
        <v>1.3941176470588199</v>
      </c>
      <c r="D178">
        <v>1.52</v>
      </c>
      <c r="E178">
        <v>0.83</v>
      </c>
    </row>
    <row r="179" spans="1:5" x14ac:dyDescent="0.25">
      <c r="A179" t="s">
        <v>21</v>
      </c>
      <c r="B179" t="s">
        <v>150</v>
      </c>
      <c r="C179">
        <v>1.3941176470588199</v>
      </c>
      <c r="D179">
        <v>1.18</v>
      </c>
      <c r="E179">
        <v>0.88</v>
      </c>
    </row>
    <row r="180" spans="1:5" x14ac:dyDescent="0.25">
      <c r="A180" t="s">
        <v>21</v>
      </c>
      <c r="B180" t="s">
        <v>275</v>
      </c>
      <c r="C180">
        <v>1.3941176470588199</v>
      </c>
      <c r="D180">
        <v>0.76</v>
      </c>
      <c r="E180">
        <v>0.96</v>
      </c>
    </row>
    <row r="181" spans="1:5" x14ac:dyDescent="0.25">
      <c r="A181" t="s">
        <v>21</v>
      </c>
      <c r="B181" t="s">
        <v>23</v>
      </c>
      <c r="C181">
        <v>1.3941176470588199</v>
      </c>
      <c r="D181">
        <v>1.65</v>
      </c>
      <c r="E181">
        <v>0.74</v>
      </c>
    </row>
    <row r="182" spans="1:5" x14ac:dyDescent="0.25">
      <c r="A182" t="s">
        <v>21</v>
      </c>
      <c r="B182" t="s">
        <v>22</v>
      </c>
      <c r="C182">
        <v>1.3941176470588199</v>
      </c>
      <c r="D182">
        <v>1.39</v>
      </c>
      <c r="E182">
        <v>1.44</v>
      </c>
    </row>
    <row r="183" spans="1:5" x14ac:dyDescent="0.25">
      <c r="A183" t="s">
        <v>21</v>
      </c>
      <c r="B183" t="s">
        <v>266</v>
      </c>
      <c r="C183">
        <v>1.3941176470588199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1.3941176470588199</v>
      </c>
      <c r="D184">
        <v>0.93</v>
      </c>
      <c r="E184">
        <v>1.1399999999999999</v>
      </c>
    </row>
    <row r="185" spans="1:5" x14ac:dyDescent="0.25">
      <c r="A185" t="s">
        <v>21</v>
      </c>
      <c r="B185" t="s">
        <v>151</v>
      </c>
      <c r="C185">
        <v>1.3941176470588199</v>
      </c>
      <c r="D185">
        <v>0.76</v>
      </c>
      <c r="E185">
        <v>1.4</v>
      </c>
    </row>
    <row r="186" spans="1:5" x14ac:dyDescent="0.25">
      <c r="A186" t="s">
        <v>21</v>
      </c>
      <c r="B186" t="s">
        <v>153</v>
      </c>
      <c r="C186">
        <v>1.3941176470588199</v>
      </c>
      <c r="D186">
        <v>1.6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1.3941176470588199</v>
      </c>
      <c r="D187">
        <v>0.63</v>
      </c>
      <c r="E187">
        <v>0.79</v>
      </c>
    </row>
    <row r="188" spans="1:5" x14ac:dyDescent="0.25">
      <c r="A188" t="s">
        <v>21</v>
      </c>
      <c r="B188" t="s">
        <v>265</v>
      </c>
      <c r="C188">
        <v>1.3941176470588199</v>
      </c>
      <c r="D188">
        <v>0.97</v>
      </c>
      <c r="E188">
        <v>0.88</v>
      </c>
    </row>
    <row r="189" spans="1:5" x14ac:dyDescent="0.25">
      <c r="A189" t="s">
        <v>21</v>
      </c>
      <c r="B189" t="s">
        <v>271</v>
      </c>
      <c r="C189">
        <v>1.3941176470588199</v>
      </c>
      <c r="D189">
        <v>0.8</v>
      </c>
      <c r="E189">
        <v>1.23</v>
      </c>
    </row>
    <row r="190" spans="1:5" x14ac:dyDescent="0.25">
      <c r="A190" t="s">
        <v>21</v>
      </c>
      <c r="B190" t="s">
        <v>270</v>
      </c>
      <c r="C190">
        <v>1.3941176470588199</v>
      </c>
      <c r="D190">
        <v>0.76</v>
      </c>
      <c r="E190">
        <v>1.0900000000000001</v>
      </c>
    </row>
    <row r="191" spans="1:5" x14ac:dyDescent="0.25">
      <c r="A191" t="s">
        <v>154</v>
      </c>
      <c r="B191" t="s">
        <v>159</v>
      </c>
      <c r="C191">
        <v>1.33236994219653</v>
      </c>
      <c r="D191">
        <v>0.83</v>
      </c>
      <c r="E191">
        <v>0.88</v>
      </c>
    </row>
    <row r="192" spans="1:5" x14ac:dyDescent="0.25">
      <c r="A192" t="s">
        <v>154</v>
      </c>
      <c r="B192" t="s">
        <v>161</v>
      </c>
      <c r="C192">
        <v>1.33236994219653</v>
      </c>
      <c r="D192">
        <v>0.66</v>
      </c>
      <c r="E192">
        <v>0.52</v>
      </c>
    </row>
    <row r="193" spans="1:5" x14ac:dyDescent="0.25">
      <c r="A193" t="s">
        <v>154</v>
      </c>
      <c r="B193" t="s">
        <v>163</v>
      </c>
      <c r="C193">
        <v>1.33236994219653</v>
      </c>
      <c r="D193">
        <v>1.54</v>
      </c>
      <c r="E193">
        <v>0.93</v>
      </c>
    </row>
    <row r="194" spans="1:5" x14ac:dyDescent="0.25">
      <c r="A194" t="s">
        <v>154</v>
      </c>
      <c r="B194" t="s">
        <v>160</v>
      </c>
      <c r="C194">
        <v>1.33236994219653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1.33236994219653</v>
      </c>
      <c r="D195">
        <v>0.83</v>
      </c>
      <c r="E195">
        <v>1.48</v>
      </c>
    </row>
    <row r="196" spans="1:5" x14ac:dyDescent="0.25">
      <c r="A196" t="s">
        <v>154</v>
      </c>
      <c r="B196" t="s">
        <v>164</v>
      </c>
      <c r="C196">
        <v>1.33236994219653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1.33236994219653</v>
      </c>
      <c r="D197">
        <v>1.42</v>
      </c>
      <c r="E197">
        <v>0.44</v>
      </c>
    </row>
    <row r="198" spans="1:5" x14ac:dyDescent="0.25">
      <c r="A198" t="s">
        <v>154</v>
      </c>
      <c r="B198" t="s">
        <v>168</v>
      </c>
      <c r="C198">
        <v>1.33236994219653</v>
      </c>
      <c r="D198">
        <v>0.8</v>
      </c>
      <c r="E198">
        <v>0.86</v>
      </c>
    </row>
    <row r="199" spans="1:5" x14ac:dyDescent="0.25">
      <c r="A199" t="s">
        <v>154</v>
      </c>
      <c r="B199" t="s">
        <v>156</v>
      </c>
      <c r="C199">
        <v>1.33236994219653</v>
      </c>
      <c r="D199">
        <v>1.46</v>
      </c>
      <c r="E199">
        <v>0.7</v>
      </c>
    </row>
    <row r="200" spans="1:5" x14ac:dyDescent="0.25">
      <c r="A200" t="s">
        <v>154</v>
      </c>
      <c r="B200" t="s">
        <v>169</v>
      </c>
      <c r="C200">
        <v>1.33236994219653</v>
      </c>
      <c r="D200">
        <v>0.71</v>
      </c>
      <c r="E200">
        <v>1.26</v>
      </c>
    </row>
    <row r="201" spans="1:5" x14ac:dyDescent="0.25">
      <c r="A201" t="s">
        <v>154</v>
      </c>
      <c r="B201" t="s">
        <v>162</v>
      </c>
      <c r="C201">
        <v>1.33236994219653</v>
      </c>
      <c r="D201">
        <v>0.52</v>
      </c>
      <c r="E201">
        <v>0.99</v>
      </c>
    </row>
    <row r="202" spans="1:5" x14ac:dyDescent="0.25">
      <c r="A202" t="s">
        <v>154</v>
      </c>
      <c r="B202" t="s">
        <v>170</v>
      </c>
      <c r="C202">
        <v>1.33236994219653</v>
      </c>
      <c r="D202">
        <v>1.1000000000000001</v>
      </c>
      <c r="E202">
        <v>1.33</v>
      </c>
    </row>
    <row r="203" spans="1:5" x14ac:dyDescent="0.25">
      <c r="A203" t="s">
        <v>154</v>
      </c>
      <c r="B203" t="s">
        <v>166</v>
      </c>
      <c r="C203">
        <v>1.33236994219653</v>
      </c>
      <c r="D203">
        <v>0.75</v>
      </c>
      <c r="E203">
        <v>1.17</v>
      </c>
    </row>
    <row r="204" spans="1:5" x14ac:dyDescent="0.25">
      <c r="A204" t="s">
        <v>154</v>
      </c>
      <c r="B204" t="s">
        <v>174</v>
      </c>
      <c r="C204">
        <v>1.33236994219653</v>
      </c>
      <c r="D204">
        <v>1.1000000000000001</v>
      </c>
      <c r="E204">
        <v>0.99</v>
      </c>
    </row>
    <row r="205" spans="1:5" x14ac:dyDescent="0.25">
      <c r="A205" t="s">
        <v>154</v>
      </c>
      <c r="B205" t="s">
        <v>172</v>
      </c>
      <c r="C205">
        <v>1.33236994219653</v>
      </c>
      <c r="D205">
        <v>0.97</v>
      </c>
      <c r="E205">
        <v>0.93</v>
      </c>
    </row>
    <row r="206" spans="1:5" x14ac:dyDescent="0.25">
      <c r="A206" t="s">
        <v>154</v>
      </c>
      <c r="B206" t="s">
        <v>171</v>
      </c>
      <c r="C206">
        <v>1.33236994219653</v>
      </c>
      <c r="D206">
        <v>0.92</v>
      </c>
      <c r="E206">
        <v>1.04</v>
      </c>
    </row>
    <row r="207" spans="1:5" x14ac:dyDescent="0.25">
      <c r="A207" t="s">
        <v>154</v>
      </c>
      <c r="B207" t="s">
        <v>158</v>
      </c>
      <c r="C207">
        <v>1.33236994219653</v>
      </c>
      <c r="D207">
        <v>0.92</v>
      </c>
      <c r="E207">
        <v>1.04</v>
      </c>
    </row>
    <row r="208" spans="1:5" x14ac:dyDescent="0.25">
      <c r="A208" t="s">
        <v>154</v>
      </c>
      <c r="B208" t="s">
        <v>155</v>
      </c>
      <c r="C208">
        <v>1.33236994219653</v>
      </c>
      <c r="D208">
        <v>1.72</v>
      </c>
      <c r="E208">
        <v>0.93</v>
      </c>
    </row>
    <row r="209" spans="1:5" x14ac:dyDescent="0.25">
      <c r="A209" t="s">
        <v>154</v>
      </c>
      <c r="B209" t="s">
        <v>157</v>
      </c>
      <c r="C209">
        <v>1.33236994219653</v>
      </c>
      <c r="D209">
        <v>1.25</v>
      </c>
      <c r="E209">
        <v>0.82</v>
      </c>
    </row>
    <row r="210" spans="1:5" x14ac:dyDescent="0.25">
      <c r="A210" t="s">
        <v>154</v>
      </c>
      <c r="B210" t="s">
        <v>173</v>
      </c>
      <c r="C210">
        <v>1.33236994219653</v>
      </c>
      <c r="D210">
        <v>0.88</v>
      </c>
      <c r="E210">
        <v>0.99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1.62917933130699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1.62917933130699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1.62917933130699</v>
      </c>
      <c r="D227">
        <v>1.1100000000000001</v>
      </c>
      <c r="E227">
        <v>1.06</v>
      </c>
    </row>
    <row r="228" spans="1:5" x14ac:dyDescent="0.25">
      <c r="A228" t="s">
        <v>24</v>
      </c>
      <c r="B228" t="s">
        <v>326</v>
      </c>
      <c r="C228">
        <v>1.62917933130699</v>
      </c>
      <c r="D228">
        <v>0.79</v>
      </c>
      <c r="E228">
        <v>1.29</v>
      </c>
    </row>
    <row r="229" spans="1:5" x14ac:dyDescent="0.25">
      <c r="A229" t="s">
        <v>24</v>
      </c>
      <c r="B229" t="s">
        <v>288</v>
      </c>
      <c r="C229">
        <v>1.62917933130699</v>
      </c>
      <c r="D229">
        <v>0.81</v>
      </c>
      <c r="E229">
        <v>1.42</v>
      </c>
    </row>
    <row r="230" spans="1:5" x14ac:dyDescent="0.25">
      <c r="A230" t="s">
        <v>24</v>
      </c>
      <c r="B230" t="s">
        <v>287</v>
      </c>
      <c r="C230">
        <v>1.62917933130699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1.62917933130699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1.62917933130699</v>
      </c>
      <c r="D232">
        <v>1.53</v>
      </c>
      <c r="E232">
        <v>0.66</v>
      </c>
    </row>
    <row r="233" spans="1:5" x14ac:dyDescent="0.25">
      <c r="A233" t="s">
        <v>24</v>
      </c>
      <c r="B233" t="s">
        <v>295</v>
      </c>
      <c r="C233">
        <v>1.62917933130699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1.62917933130699</v>
      </c>
      <c r="D234">
        <v>1.19</v>
      </c>
      <c r="E234">
        <v>0.89</v>
      </c>
    </row>
    <row r="235" spans="1:5" x14ac:dyDescent="0.25">
      <c r="A235" t="s">
        <v>24</v>
      </c>
      <c r="B235" t="s">
        <v>327</v>
      </c>
      <c r="C235">
        <v>1.62917933130699</v>
      </c>
      <c r="D235">
        <v>1.05</v>
      </c>
      <c r="E235">
        <v>1</v>
      </c>
    </row>
    <row r="236" spans="1:5" x14ac:dyDescent="0.25">
      <c r="A236" t="s">
        <v>24</v>
      </c>
      <c r="B236" t="s">
        <v>286</v>
      </c>
      <c r="C236">
        <v>1.62917933130699</v>
      </c>
      <c r="D236">
        <v>1.65</v>
      </c>
      <c r="E236">
        <v>0.75</v>
      </c>
    </row>
    <row r="237" spans="1:5" x14ac:dyDescent="0.25">
      <c r="A237" t="s">
        <v>24</v>
      </c>
      <c r="B237" t="s">
        <v>291</v>
      </c>
      <c r="C237">
        <v>1.62917933130699</v>
      </c>
      <c r="D237">
        <v>0.47</v>
      </c>
      <c r="E237">
        <v>1.29</v>
      </c>
    </row>
    <row r="238" spans="1:5" x14ac:dyDescent="0.25">
      <c r="A238" t="s">
        <v>24</v>
      </c>
      <c r="B238" t="s">
        <v>26</v>
      </c>
      <c r="C238">
        <v>1.62917933130699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1.62917933130699</v>
      </c>
      <c r="D239">
        <v>0.96</v>
      </c>
      <c r="E239">
        <v>1.06</v>
      </c>
    </row>
    <row r="240" spans="1:5" x14ac:dyDescent="0.25">
      <c r="A240" t="s">
        <v>24</v>
      </c>
      <c r="B240" t="s">
        <v>290</v>
      </c>
      <c r="C240">
        <v>1.62917933130699</v>
      </c>
      <c r="D240">
        <v>1.04</v>
      </c>
      <c r="E240">
        <v>1.02</v>
      </c>
    </row>
    <row r="241" spans="1:5" x14ac:dyDescent="0.25">
      <c r="A241" t="s">
        <v>24</v>
      </c>
      <c r="B241" t="s">
        <v>183</v>
      </c>
      <c r="C241">
        <v>1.62917933130699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1.62917933130699</v>
      </c>
      <c r="D242">
        <v>0.88</v>
      </c>
      <c r="E242">
        <v>1.24</v>
      </c>
    </row>
    <row r="243" spans="1:5" x14ac:dyDescent="0.25">
      <c r="A243" t="s">
        <v>24</v>
      </c>
      <c r="B243" t="s">
        <v>185</v>
      </c>
      <c r="C243">
        <v>1.62917933130699</v>
      </c>
      <c r="D243">
        <v>0.46</v>
      </c>
      <c r="E243">
        <v>0.66</v>
      </c>
    </row>
    <row r="244" spans="1:5" x14ac:dyDescent="0.25">
      <c r="A244" t="s">
        <v>24</v>
      </c>
      <c r="B244" t="s">
        <v>181</v>
      </c>
      <c r="C244">
        <v>1.62917933130699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1.2721893491124301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1.2721893491124301</v>
      </c>
      <c r="D246">
        <v>1.34</v>
      </c>
      <c r="E246">
        <v>1.26</v>
      </c>
    </row>
    <row r="247" spans="1:5" x14ac:dyDescent="0.25">
      <c r="A247" t="s">
        <v>27</v>
      </c>
      <c r="B247" t="s">
        <v>28</v>
      </c>
      <c r="C247">
        <v>1.2721893491124301</v>
      </c>
      <c r="D247">
        <v>1.1599999999999999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1.2721893491124301</v>
      </c>
      <c r="D248">
        <v>1.06</v>
      </c>
      <c r="E248">
        <v>0.71</v>
      </c>
    </row>
    <row r="249" spans="1:5" x14ac:dyDescent="0.25">
      <c r="A249" t="s">
        <v>27</v>
      </c>
      <c r="B249" t="s">
        <v>189</v>
      </c>
      <c r="C249">
        <v>1.2721893491124301</v>
      </c>
      <c r="D249">
        <v>0.55000000000000004</v>
      </c>
      <c r="E249">
        <v>0.93</v>
      </c>
    </row>
    <row r="250" spans="1:5" x14ac:dyDescent="0.25">
      <c r="A250" t="s">
        <v>27</v>
      </c>
      <c r="B250" t="s">
        <v>297</v>
      </c>
      <c r="C250">
        <v>1.2721893491124301</v>
      </c>
      <c r="D250">
        <v>1.06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1.2721893491124301</v>
      </c>
      <c r="D251">
        <v>1.47</v>
      </c>
      <c r="E251">
        <v>0.7</v>
      </c>
    </row>
    <row r="252" spans="1:5" x14ac:dyDescent="0.25">
      <c r="A252" t="s">
        <v>27</v>
      </c>
      <c r="B252" t="s">
        <v>31</v>
      </c>
      <c r="C252">
        <v>1.2721893491124301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1.2721893491124301</v>
      </c>
      <c r="D253">
        <v>1.53</v>
      </c>
      <c r="E253">
        <v>1.26</v>
      </c>
    </row>
    <row r="254" spans="1:5" x14ac:dyDescent="0.25">
      <c r="A254" t="s">
        <v>27</v>
      </c>
      <c r="B254" t="s">
        <v>188</v>
      </c>
      <c r="C254">
        <v>1.2721893491124301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1.2721893491124301</v>
      </c>
      <c r="D255">
        <v>0.79</v>
      </c>
      <c r="E255">
        <v>1.45</v>
      </c>
    </row>
    <row r="256" spans="1:5" x14ac:dyDescent="0.25">
      <c r="A256" t="s">
        <v>27</v>
      </c>
      <c r="B256" t="s">
        <v>190</v>
      </c>
      <c r="C256">
        <v>1.2721893491124301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1.2721893491124301</v>
      </c>
      <c r="D257">
        <v>1.1100000000000001</v>
      </c>
      <c r="E257">
        <v>0.93</v>
      </c>
    </row>
    <row r="258" spans="1:5" x14ac:dyDescent="0.25">
      <c r="A258" t="s">
        <v>27</v>
      </c>
      <c r="B258" t="s">
        <v>329</v>
      </c>
      <c r="C258">
        <v>1.2721893491124301</v>
      </c>
      <c r="D258">
        <v>0.79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1.2721893491124301</v>
      </c>
      <c r="D259">
        <v>0.83</v>
      </c>
      <c r="E259">
        <v>0.87</v>
      </c>
    </row>
    <row r="260" spans="1:5" x14ac:dyDescent="0.25">
      <c r="A260" t="s">
        <v>27</v>
      </c>
      <c r="B260" t="s">
        <v>299</v>
      </c>
      <c r="C260">
        <v>1.2721893491124301</v>
      </c>
      <c r="D260">
        <v>1.06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1.2721893491124301</v>
      </c>
      <c r="D261">
        <v>1.1100000000000001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1.2721893491124301</v>
      </c>
      <c r="D262">
        <v>1.1599999999999999</v>
      </c>
      <c r="E262">
        <v>0.98</v>
      </c>
    </row>
    <row r="263" spans="1:5" x14ac:dyDescent="0.25">
      <c r="A263" t="s">
        <v>27</v>
      </c>
      <c r="B263" t="s">
        <v>30</v>
      </c>
      <c r="C263">
        <v>1.2721893491124301</v>
      </c>
      <c r="D263">
        <v>0.92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1.2721893491124301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1.5814814814814799</v>
      </c>
      <c r="D265">
        <v>1.39</v>
      </c>
      <c r="E265">
        <v>0.86</v>
      </c>
    </row>
    <row r="266" spans="1:5" x14ac:dyDescent="0.25">
      <c r="A266" t="s">
        <v>196</v>
      </c>
      <c r="B266" t="s">
        <v>306</v>
      </c>
      <c r="C266">
        <v>1.5814814814814799</v>
      </c>
      <c r="D266">
        <v>1.94</v>
      </c>
      <c r="E266">
        <v>0.62</v>
      </c>
    </row>
    <row r="267" spans="1:5" x14ac:dyDescent="0.25">
      <c r="A267" t="s">
        <v>196</v>
      </c>
      <c r="B267" t="s">
        <v>206</v>
      </c>
      <c r="C267">
        <v>1.5814814814814799</v>
      </c>
      <c r="D267">
        <v>0.55000000000000004</v>
      </c>
      <c r="E267">
        <v>1.53</v>
      </c>
    </row>
    <row r="268" spans="1:5" x14ac:dyDescent="0.25">
      <c r="A268" t="s">
        <v>196</v>
      </c>
      <c r="B268" t="s">
        <v>197</v>
      </c>
      <c r="C268">
        <v>1.5814814814814799</v>
      </c>
      <c r="D268">
        <v>0.97</v>
      </c>
      <c r="E268">
        <v>1.72</v>
      </c>
    </row>
    <row r="269" spans="1:5" x14ac:dyDescent="0.25">
      <c r="A269" t="s">
        <v>196</v>
      </c>
      <c r="B269" t="s">
        <v>307</v>
      </c>
      <c r="C269">
        <v>1.5814814814814799</v>
      </c>
      <c r="D269">
        <v>1.35</v>
      </c>
      <c r="E269">
        <v>0.48</v>
      </c>
    </row>
    <row r="270" spans="1:5" x14ac:dyDescent="0.25">
      <c r="A270" t="s">
        <v>196</v>
      </c>
      <c r="B270" t="s">
        <v>204</v>
      </c>
      <c r="C270">
        <v>1.5814814814814799</v>
      </c>
      <c r="D270">
        <v>0.89</v>
      </c>
      <c r="E270">
        <v>1.44</v>
      </c>
    </row>
    <row r="271" spans="1:5" x14ac:dyDescent="0.25">
      <c r="A271" t="s">
        <v>196</v>
      </c>
      <c r="B271" t="s">
        <v>302</v>
      </c>
      <c r="C271">
        <v>1.5814814814814799</v>
      </c>
      <c r="D271">
        <v>0.67</v>
      </c>
      <c r="E271">
        <v>0.53</v>
      </c>
    </row>
    <row r="272" spans="1:5" x14ac:dyDescent="0.25">
      <c r="A272" t="s">
        <v>196</v>
      </c>
      <c r="B272" t="s">
        <v>305</v>
      </c>
      <c r="C272">
        <v>1.5814814814814799</v>
      </c>
      <c r="D272">
        <v>0.89</v>
      </c>
      <c r="E272">
        <v>0.77</v>
      </c>
    </row>
    <row r="273" spans="1:5" x14ac:dyDescent="0.25">
      <c r="A273" t="s">
        <v>196</v>
      </c>
      <c r="B273" t="s">
        <v>202</v>
      </c>
      <c r="C273">
        <v>1.5814814814814799</v>
      </c>
      <c r="D273">
        <v>1.01</v>
      </c>
      <c r="E273">
        <v>0.72</v>
      </c>
    </row>
    <row r="274" spans="1:5" x14ac:dyDescent="0.25">
      <c r="A274" t="s">
        <v>196</v>
      </c>
      <c r="B274" t="s">
        <v>200</v>
      </c>
      <c r="C274">
        <v>1.5814814814814799</v>
      </c>
      <c r="D274">
        <v>1.39</v>
      </c>
      <c r="E274">
        <v>0.43</v>
      </c>
    </row>
    <row r="275" spans="1:5" x14ac:dyDescent="0.25">
      <c r="A275" t="s">
        <v>196</v>
      </c>
      <c r="B275" t="s">
        <v>199</v>
      </c>
      <c r="C275">
        <v>1.5814814814814799</v>
      </c>
      <c r="D275">
        <v>1.1399999999999999</v>
      </c>
      <c r="E275">
        <v>1.29</v>
      </c>
    </row>
    <row r="276" spans="1:5" x14ac:dyDescent="0.25">
      <c r="A276" t="s">
        <v>196</v>
      </c>
      <c r="B276" t="s">
        <v>303</v>
      </c>
      <c r="C276">
        <v>1.5814814814814799</v>
      </c>
      <c r="D276">
        <v>0.8</v>
      </c>
      <c r="E276">
        <v>1.05</v>
      </c>
    </row>
    <row r="277" spans="1:5" x14ac:dyDescent="0.25">
      <c r="A277" t="s">
        <v>196</v>
      </c>
      <c r="B277" t="s">
        <v>201</v>
      </c>
      <c r="C277">
        <v>1.5814814814814799</v>
      </c>
      <c r="D277">
        <v>0.97</v>
      </c>
      <c r="E277">
        <v>1.05</v>
      </c>
    </row>
    <row r="278" spans="1:5" x14ac:dyDescent="0.25">
      <c r="A278" t="s">
        <v>196</v>
      </c>
      <c r="B278" t="s">
        <v>304</v>
      </c>
      <c r="C278">
        <v>1.5814814814814799</v>
      </c>
      <c r="D278">
        <v>0.72</v>
      </c>
      <c r="E278">
        <v>1.87</v>
      </c>
    </row>
    <row r="279" spans="1:5" x14ac:dyDescent="0.25">
      <c r="A279" t="s">
        <v>196</v>
      </c>
      <c r="B279" t="s">
        <v>198</v>
      </c>
      <c r="C279">
        <v>1.5814814814814799</v>
      </c>
      <c r="D279">
        <v>0.97</v>
      </c>
      <c r="E279">
        <v>0.38</v>
      </c>
    </row>
    <row r="280" spans="1:5" x14ac:dyDescent="0.25">
      <c r="A280" t="s">
        <v>196</v>
      </c>
      <c r="B280" t="s">
        <v>300</v>
      </c>
      <c r="C280">
        <v>1.5814814814814799</v>
      </c>
      <c r="D280">
        <v>0.76</v>
      </c>
      <c r="E280">
        <v>1.01</v>
      </c>
    </row>
    <row r="281" spans="1:5" x14ac:dyDescent="0.25">
      <c r="A281" t="s">
        <v>196</v>
      </c>
      <c r="B281" t="s">
        <v>301</v>
      </c>
      <c r="C281">
        <v>1.5814814814814799</v>
      </c>
      <c r="D281">
        <v>0.84</v>
      </c>
      <c r="E281">
        <v>1.44</v>
      </c>
    </row>
    <row r="282" spans="1:5" x14ac:dyDescent="0.25">
      <c r="A282" t="s">
        <v>196</v>
      </c>
      <c r="B282" t="s">
        <v>203</v>
      </c>
      <c r="C282">
        <v>1.5814814814814799</v>
      </c>
      <c r="D282">
        <v>0.76</v>
      </c>
      <c r="E282">
        <v>0.81</v>
      </c>
    </row>
    <row r="283" spans="1:5" x14ac:dyDescent="0.25">
      <c r="A283" t="s">
        <v>32</v>
      </c>
      <c r="B283" t="s">
        <v>331</v>
      </c>
      <c r="C283">
        <v>1.23461538461538</v>
      </c>
      <c r="D283">
        <v>0.76</v>
      </c>
      <c r="E283">
        <v>0.93</v>
      </c>
    </row>
    <row r="284" spans="1:5" x14ac:dyDescent="0.25">
      <c r="A284" t="s">
        <v>32</v>
      </c>
      <c r="B284" t="s">
        <v>36</v>
      </c>
      <c r="C284">
        <v>1.23461538461538</v>
      </c>
      <c r="D284">
        <v>1.4</v>
      </c>
      <c r="E284">
        <v>0.64</v>
      </c>
    </row>
    <row r="285" spans="1:5" x14ac:dyDescent="0.25">
      <c r="A285" t="s">
        <v>32</v>
      </c>
      <c r="B285" t="s">
        <v>212</v>
      </c>
      <c r="C285">
        <v>1.23461538461538</v>
      </c>
      <c r="D285">
        <v>0.81</v>
      </c>
      <c r="E285">
        <v>1.22</v>
      </c>
    </row>
    <row r="286" spans="1:5" x14ac:dyDescent="0.25">
      <c r="A286" t="s">
        <v>32</v>
      </c>
      <c r="B286" t="s">
        <v>311</v>
      </c>
      <c r="C286">
        <v>1.23461538461538</v>
      </c>
      <c r="D286">
        <v>0.81</v>
      </c>
      <c r="E286">
        <v>1.4</v>
      </c>
    </row>
    <row r="287" spans="1:5" x14ac:dyDescent="0.25">
      <c r="A287" t="s">
        <v>32</v>
      </c>
      <c r="B287" t="s">
        <v>210</v>
      </c>
      <c r="C287">
        <v>1.23461538461538</v>
      </c>
      <c r="D287">
        <v>0.87</v>
      </c>
      <c r="E287">
        <v>1.06</v>
      </c>
    </row>
    <row r="288" spans="1:5" x14ac:dyDescent="0.25">
      <c r="A288" t="s">
        <v>32</v>
      </c>
      <c r="B288" t="s">
        <v>312</v>
      </c>
      <c r="C288">
        <v>1.23461538461538</v>
      </c>
      <c r="D288">
        <v>0.64</v>
      </c>
      <c r="E288">
        <v>1.06</v>
      </c>
    </row>
    <row r="289" spans="1:5" x14ac:dyDescent="0.25">
      <c r="A289" t="s">
        <v>32</v>
      </c>
      <c r="B289" t="s">
        <v>209</v>
      </c>
      <c r="C289">
        <v>1.23461538461538</v>
      </c>
      <c r="D289">
        <v>0.98</v>
      </c>
      <c r="E289">
        <v>1.37</v>
      </c>
    </row>
    <row r="290" spans="1:5" x14ac:dyDescent="0.25">
      <c r="A290" t="s">
        <v>32</v>
      </c>
      <c r="B290" t="s">
        <v>313</v>
      </c>
      <c r="C290">
        <v>1.23461538461538</v>
      </c>
      <c r="D290">
        <v>0.52</v>
      </c>
      <c r="E290">
        <v>1.25</v>
      </c>
    </row>
    <row r="291" spans="1:5" x14ac:dyDescent="0.25">
      <c r="A291" t="s">
        <v>32</v>
      </c>
      <c r="B291" t="s">
        <v>309</v>
      </c>
      <c r="C291">
        <v>1.23461538461538</v>
      </c>
      <c r="D291">
        <v>1.03</v>
      </c>
      <c r="E291">
        <v>1.22</v>
      </c>
    </row>
    <row r="292" spans="1:5" x14ac:dyDescent="0.25">
      <c r="A292" t="s">
        <v>32</v>
      </c>
      <c r="B292" t="s">
        <v>308</v>
      </c>
      <c r="C292">
        <v>1.23461538461538</v>
      </c>
      <c r="D292">
        <v>0.92</v>
      </c>
      <c r="E292">
        <v>1.45</v>
      </c>
    </row>
    <row r="293" spans="1:5" x14ac:dyDescent="0.25">
      <c r="A293" t="s">
        <v>32</v>
      </c>
      <c r="B293" t="s">
        <v>207</v>
      </c>
      <c r="C293">
        <v>1.23461538461538</v>
      </c>
      <c r="D293">
        <v>1.21</v>
      </c>
      <c r="E293">
        <v>1</v>
      </c>
    </row>
    <row r="294" spans="1:5" x14ac:dyDescent="0.25">
      <c r="A294" t="s">
        <v>32</v>
      </c>
      <c r="B294" t="s">
        <v>330</v>
      </c>
      <c r="C294">
        <v>1.23461538461538</v>
      </c>
      <c r="D294">
        <v>1.1000000000000001</v>
      </c>
      <c r="E294">
        <v>0.93</v>
      </c>
    </row>
    <row r="295" spans="1:5" x14ac:dyDescent="0.25">
      <c r="A295" t="s">
        <v>32</v>
      </c>
      <c r="B295" t="s">
        <v>35</v>
      </c>
      <c r="C295">
        <v>1.23461538461538</v>
      </c>
      <c r="D295">
        <v>1.62</v>
      </c>
      <c r="E295">
        <v>0.75</v>
      </c>
    </row>
    <row r="296" spans="1:5" x14ac:dyDescent="0.25">
      <c r="A296" t="s">
        <v>32</v>
      </c>
      <c r="B296" t="s">
        <v>34</v>
      </c>
      <c r="C296">
        <v>1.23461538461538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1.23461538461538</v>
      </c>
      <c r="D297">
        <v>1.04</v>
      </c>
      <c r="E297">
        <v>0.81</v>
      </c>
    </row>
    <row r="298" spans="1:5" x14ac:dyDescent="0.25">
      <c r="A298" t="s">
        <v>32</v>
      </c>
      <c r="B298" t="s">
        <v>208</v>
      </c>
      <c r="C298">
        <v>1.23461538461538</v>
      </c>
      <c r="D298">
        <v>1.3</v>
      </c>
      <c r="E298">
        <v>0.76</v>
      </c>
    </row>
    <row r="299" spans="1:5" x14ac:dyDescent="0.25">
      <c r="A299" t="s">
        <v>32</v>
      </c>
      <c r="B299" t="s">
        <v>33</v>
      </c>
      <c r="C299">
        <v>1.23461538461538</v>
      </c>
      <c r="D299">
        <v>1.5</v>
      </c>
      <c r="E299">
        <v>0.56000000000000005</v>
      </c>
    </row>
    <row r="300" spans="1:5" x14ac:dyDescent="0.25">
      <c r="A300" t="s">
        <v>32</v>
      </c>
      <c r="B300" t="s">
        <v>211</v>
      </c>
      <c r="C300">
        <v>1.23461538461538</v>
      </c>
      <c r="D300">
        <v>0.87</v>
      </c>
      <c r="E300">
        <v>0.81</v>
      </c>
    </row>
    <row r="301" spans="1:5" x14ac:dyDescent="0.25">
      <c r="A301" t="s">
        <v>213</v>
      </c>
      <c r="B301" t="s">
        <v>221</v>
      </c>
      <c r="C301">
        <v>1.2619047619047601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1.2619047619047601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1.2619047619047601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1.2619047619047601</v>
      </c>
      <c r="D304">
        <v>0.56999999999999995</v>
      </c>
      <c r="E304">
        <v>1.31</v>
      </c>
    </row>
    <row r="305" spans="1:5" x14ac:dyDescent="0.25">
      <c r="A305" t="s">
        <v>213</v>
      </c>
      <c r="B305" t="s">
        <v>218</v>
      </c>
      <c r="C305">
        <v>1.2619047619047601</v>
      </c>
      <c r="D305">
        <v>0.98</v>
      </c>
      <c r="E305">
        <v>1.03</v>
      </c>
    </row>
    <row r="306" spans="1:5" x14ac:dyDescent="0.25">
      <c r="A306" t="s">
        <v>213</v>
      </c>
      <c r="B306" t="s">
        <v>219</v>
      </c>
      <c r="C306">
        <v>1.2619047619047601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1.2619047619047601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1.2619047619047601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1.2619047619047601</v>
      </c>
      <c r="D309">
        <v>2.2799999999999998</v>
      </c>
      <c r="E309">
        <v>0.15</v>
      </c>
    </row>
    <row r="310" spans="1:5" x14ac:dyDescent="0.25">
      <c r="A310" t="s">
        <v>213</v>
      </c>
      <c r="B310" t="s">
        <v>220</v>
      </c>
      <c r="C310">
        <v>1.2619047619047601</v>
      </c>
      <c r="D310">
        <v>0.75</v>
      </c>
      <c r="E310">
        <v>1.65</v>
      </c>
    </row>
    <row r="311" spans="1:5" x14ac:dyDescent="0.25">
      <c r="A311" t="s">
        <v>213</v>
      </c>
      <c r="B311" t="s">
        <v>222</v>
      </c>
      <c r="C311">
        <v>1.2619047619047601</v>
      </c>
      <c r="D311">
        <v>0.4</v>
      </c>
      <c r="E311">
        <v>0.73</v>
      </c>
    </row>
    <row r="312" spans="1:5" x14ac:dyDescent="0.25">
      <c r="A312" t="s">
        <v>213</v>
      </c>
      <c r="B312" t="s">
        <v>223</v>
      </c>
      <c r="C312">
        <v>1.2619047619047601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1.5846153846153801</v>
      </c>
      <c r="D313">
        <v>0.83</v>
      </c>
      <c r="E313">
        <v>1.78</v>
      </c>
    </row>
    <row r="314" spans="1:5" x14ac:dyDescent="0.25">
      <c r="A314" t="s">
        <v>37</v>
      </c>
      <c r="B314" t="s">
        <v>229</v>
      </c>
      <c r="C314">
        <v>1.5846153846153801</v>
      </c>
      <c r="D314">
        <v>0.78</v>
      </c>
      <c r="E314">
        <v>0.67</v>
      </c>
    </row>
    <row r="315" spans="1:5" x14ac:dyDescent="0.25">
      <c r="A315" t="s">
        <v>37</v>
      </c>
      <c r="B315" t="s">
        <v>227</v>
      </c>
      <c r="C315">
        <v>1.5846153846153801</v>
      </c>
      <c r="D315">
        <v>0.53</v>
      </c>
      <c r="E315">
        <v>0.74</v>
      </c>
    </row>
    <row r="316" spans="1:5" x14ac:dyDescent="0.25">
      <c r="A316" t="s">
        <v>37</v>
      </c>
      <c r="B316" t="s">
        <v>226</v>
      </c>
      <c r="C316">
        <v>1.5846153846153801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1.5846153846153801</v>
      </c>
      <c r="D317">
        <v>1.08</v>
      </c>
      <c r="E317">
        <v>0.74</v>
      </c>
    </row>
    <row r="318" spans="1:5" x14ac:dyDescent="0.25">
      <c r="A318" t="s">
        <v>37</v>
      </c>
      <c r="B318" t="s">
        <v>225</v>
      </c>
      <c r="C318">
        <v>1.5846153846153801</v>
      </c>
      <c r="D318">
        <v>1.98</v>
      </c>
      <c r="E318">
        <v>0.91</v>
      </c>
    </row>
    <row r="319" spans="1:5" x14ac:dyDescent="0.25">
      <c r="A319" t="s">
        <v>37</v>
      </c>
      <c r="B319" t="s">
        <v>231</v>
      </c>
      <c r="C319">
        <v>1.5846153846153801</v>
      </c>
      <c r="D319">
        <v>0.74</v>
      </c>
      <c r="E319">
        <v>0.73</v>
      </c>
    </row>
    <row r="320" spans="1:5" x14ac:dyDescent="0.25">
      <c r="A320" t="s">
        <v>37</v>
      </c>
      <c r="B320" t="s">
        <v>38</v>
      </c>
      <c r="C320">
        <v>1.5846153846153801</v>
      </c>
      <c r="D320">
        <v>0.63</v>
      </c>
      <c r="E320">
        <v>1.03</v>
      </c>
    </row>
    <row r="321" spans="1:5" x14ac:dyDescent="0.25">
      <c r="A321" t="s">
        <v>37</v>
      </c>
      <c r="B321" t="s">
        <v>228</v>
      </c>
      <c r="C321">
        <v>1.5846153846153801</v>
      </c>
      <c r="D321">
        <v>0.89</v>
      </c>
      <c r="E321">
        <v>1.46</v>
      </c>
    </row>
    <row r="322" spans="1:5" x14ac:dyDescent="0.25">
      <c r="A322" t="s">
        <v>37</v>
      </c>
      <c r="B322" t="s">
        <v>230</v>
      </c>
      <c r="C322">
        <v>1.5846153846153801</v>
      </c>
      <c r="D322">
        <v>1.26</v>
      </c>
      <c r="E322">
        <v>0.93</v>
      </c>
    </row>
    <row r="323" spans="1:5" x14ac:dyDescent="0.25">
      <c r="A323" t="s">
        <v>337</v>
      </c>
      <c r="B323" t="s">
        <v>338</v>
      </c>
      <c r="C323">
        <v>1.3404255319148899</v>
      </c>
      <c r="D323">
        <v>1.41</v>
      </c>
      <c r="E323">
        <v>1.04</v>
      </c>
    </row>
    <row r="324" spans="1:5" x14ac:dyDescent="0.25">
      <c r="A324" t="s">
        <v>337</v>
      </c>
      <c r="B324" t="s">
        <v>367</v>
      </c>
      <c r="C324">
        <v>1.3404255319148899</v>
      </c>
      <c r="D324">
        <v>0.91</v>
      </c>
      <c r="E324">
        <v>1.67</v>
      </c>
    </row>
    <row r="325" spans="1:5" x14ac:dyDescent="0.25">
      <c r="A325" t="s">
        <v>337</v>
      </c>
      <c r="B325" t="s">
        <v>368</v>
      </c>
      <c r="C325">
        <v>1.3404255319148899</v>
      </c>
      <c r="D325">
        <v>1.33</v>
      </c>
      <c r="E325">
        <v>0.63</v>
      </c>
    </row>
    <row r="326" spans="1:5" x14ac:dyDescent="0.25">
      <c r="A326" t="s">
        <v>337</v>
      </c>
      <c r="B326" t="s">
        <v>373</v>
      </c>
      <c r="C326">
        <v>1.3404255319148899</v>
      </c>
      <c r="D326">
        <v>0.33</v>
      </c>
      <c r="E326">
        <v>0.94</v>
      </c>
    </row>
    <row r="327" spans="1:5" x14ac:dyDescent="0.25">
      <c r="A327" t="s">
        <v>337</v>
      </c>
      <c r="B327" t="s">
        <v>374</v>
      </c>
      <c r="C327">
        <v>1.3404255319148899</v>
      </c>
      <c r="D327">
        <v>1.27</v>
      </c>
      <c r="E327">
        <v>0.75</v>
      </c>
    </row>
    <row r="328" spans="1:5" x14ac:dyDescent="0.25">
      <c r="A328" t="s">
        <v>337</v>
      </c>
      <c r="B328" t="s">
        <v>382</v>
      </c>
      <c r="C328">
        <v>1.3404255319148899</v>
      </c>
      <c r="D328">
        <v>0.97</v>
      </c>
      <c r="E328">
        <v>0.66</v>
      </c>
    </row>
    <row r="329" spans="1:5" x14ac:dyDescent="0.25">
      <c r="A329" t="s">
        <v>337</v>
      </c>
      <c r="B329" t="s">
        <v>383</v>
      </c>
      <c r="C329">
        <v>1.3404255319148899</v>
      </c>
      <c r="D329">
        <v>0.5</v>
      </c>
      <c r="E329">
        <v>1.78</v>
      </c>
    </row>
    <row r="330" spans="1:5" x14ac:dyDescent="0.25">
      <c r="A330" t="s">
        <v>337</v>
      </c>
      <c r="B330" t="s">
        <v>403</v>
      </c>
      <c r="C330">
        <v>1.3404255319148899</v>
      </c>
      <c r="D330">
        <v>1.33</v>
      </c>
      <c r="E330">
        <v>1.04</v>
      </c>
    </row>
    <row r="331" spans="1:5" x14ac:dyDescent="0.25">
      <c r="A331" t="s">
        <v>337</v>
      </c>
      <c r="B331" t="s">
        <v>407</v>
      </c>
      <c r="C331">
        <v>1.3404255319148899</v>
      </c>
      <c r="D331">
        <v>1.27</v>
      </c>
      <c r="E331">
        <v>0.66</v>
      </c>
    </row>
    <row r="332" spans="1:5" x14ac:dyDescent="0.25">
      <c r="A332" t="s">
        <v>337</v>
      </c>
      <c r="B332" t="s">
        <v>408</v>
      </c>
      <c r="C332">
        <v>1.3404255319148899</v>
      </c>
      <c r="D332">
        <v>0.67</v>
      </c>
      <c r="E332">
        <v>0.94</v>
      </c>
    </row>
    <row r="333" spans="1:5" x14ac:dyDescent="0.25">
      <c r="A333" t="s">
        <v>344</v>
      </c>
      <c r="B333" t="s">
        <v>345</v>
      </c>
      <c r="C333">
        <v>1.30851063829787</v>
      </c>
      <c r="D333">
        <v>0.53</v>
      </c>
      <c r="E333">
        <v>1.1100000000000001</v>
      </c>
    </row>
    <row r="334" spans="1:5" x14ac:dyDescent="0.25">
      <c r="A334" t="s">
        <v>344</v>
      </c>
      <c r="B334" t="s">
        <v>350</v>
      </c>
      <c r="C334">
        <v>1.30851063829787</v>
      </c>
      <c r="D334">
        <v>1.1000000000000001</v>
      </c>
      <c r="E334">
        <v>1.32</v>
      </c>
    </row>
    <row r="335" spans="1:5" x14ac:dyDescent="0.25">
      <c r="A335" t="s">
        <v>344</v>
      </c>
      <c r="B335" t="s">
        <v>358</v>
      </c>
      <c r="C335">
        <v>1.30851063829787</v>
      </c>
      <c r="D335">
        <v>0.51</v>
      </c>
      <c r="E335">
        <v>1.89</v>
      </c>
    </row>
    <row r="336" spans="1:5" x14ac:dyDescent="0.25">
      <c r="A336" t="s">
        <v>344</v>
      </c>
      <c r="B336" t="s">
        <v>370</v>
      </c>
      <c r="C336">
        <v>1.30851063829787</v>
      </c>
      <c r="D336">
        <v>0.59</v>
      </c>
      <c r="E336">
        <v>1.4</v>
      </c>
    </row>
    <row r="337" spans="1:5" x14ac:dyDescent="0.25">
      <c r="A337" t="s">
        <v>344</v>
      </c>
      <c r="B337" t="s">
        <v>376</v>
      </c>
      <c r="C337">
        <v>1.30851063829787</v>
      </c>
      <c r="D337">
        <v>1.22</v>
      </c>
      <c r="E337">
        <v>1.04</v>
      </c>
    </row>
    <row r="338" spans="1:5" x14ac:dyDescent="0.25">
      <c r="A338" t="s">
        <v>344</v>
      </c>
      <c r="B338" t="s">
        <v>379</v>
      </c>
      <c r="C338">
        <v>1.30851063829787</v>
      </c>
      <c r="D338">
        <v>1.44</v>
      </c>
      <c r="E338">
        <v>0.99</v>
      </c>
    </row>
    <row r="339" spans="1:5" x14ac:dyDescent="0.25">
      <c r="A339" t="s">
        <v>344</v>
      </c>
      <c r="B339" t="s">
        <v>411</v>
      </c>
      <c r="C339">
        <v>1.30851063829787</v>
      </c>
      <c r="D339">
        <v>1.45</v>
      </c>
      <c r="E339">
        <v>0.37</v>
      </c>
    </row>
    <row r="340" spans="1:5" x14ac:dyDescent="0.25">
      <c r="A340" t="s">
        <v>344</v>
      </c>
      <c r="B340" t="s">
        <v>421</v>
      </c>
      <c r="C340">
        <v>1.30851063829787</v>
      </c>
      <c r="D340">
        <v>1.1499999999999999</v>
      </c>
      <c r="E340">
        <v>0.89</v>
      </c>
    </row>
    <row r="341" spans="1:5" x14ac:dyDescent="0.25">
      <c r="A341" t="s">
        <v>344</v>
      </c>
      <c r="B341" t="s">
        <v>422</v>
      </c>
      <c r="C341">
        <v>1.30851063829787</v>
      </c>
      <c r="D341">
        <v>0.51</v>
      </c>
      <c r="E341">
        <v>0.41</v>
      </c>
    </row>
    <row r="342" spans="1:5" x14ac:dyDescent="0.25">
      <c r="A342" t="s">
        <v>344</v>
      </c>
      <c r="B342" t="s">
        <v>424</v>
      </c>
      <c r="C342">
        <v>1.30851063829787</v>
      </c>
      <c r="D342">
        <v>1.44</v>
      </c>
      <c r="E342">
        <v>0.66</v>
      </c>
    </row>
    <row r="343" spans="1:5" x14ac:dyDescent="0.25">
      <c r="A343" t="s">
        <v>340</v>
      </c>
      <c r="B343" t="s">
        <v>341</v>
      </c>
      <c r="C343">
        <v>1.34756097560976</v>
      </c>
      <c r="D343">
        <v>0.65</v>
      </c>
      <c r="E343">
        <v>1.0900000000000001</v>
      </c>
    </row>
    <row r="344" spans="1:5" x14ac:dyDescent="0.25">
      <c r="A344" t="s">
        <v>340</v>
      </c>
      <c r="B344" t="s">
        <v>352</v>
      </c>
      <c r="C344">
        <v>1.34756097560976</v>
      </c>
      <c r="D344">
        <v>1.1599999999999999</v>
      </c>
      <c r="E344">
        <v>0.77</v>
      </c>
    </row>
    <row r="345" spans="1:5" x14ac:dyDescent="0.25">
      <c r="A345" t="s">
        <v>340</v>
      </c>
      <c r="B345" t="s">
        <v>353</v>
      </c>
      <c r="C345">
        <v>1.34756097560976</v>
      </c>
      <c r="D345">
        <v>1.62</v>
      </c>
      <c r="E345">
        <v>0.47</v>
      </c>
    </row>
    <row r="346" spans="1:5" x14ac:dyDescent="0.25">
      <c r="A346" t="s">
        <v>340</v>
      </c>
      <c r="B346" t="s">
        <v>354</v>
      </c>
      <c r="C346">
        <v>1.34756097560976</v>
      </c>
      <c r="D346">
        <v>1.95</v>
      </c>
      <c r="E346">
        <v>0.88</v>
      </c>
    </row>
    <row r="347" spans="1:5" x14ac:dyDescent="0.25">
      <c r="A347" t="s">
        <v>340</v>
      </c>
      <c r="B347" t="s">
        <v>356</v>
      </c>
      <c r="C347">
        <v>1.34756097560976</v>
      </c>
      <c r="D347">
        <v>1.05</v>
      </c>
      <c r="E347">
        <v>1.04</v>
      </c>
    </row>
    <row r="348" spans="1:5" x14ac:dyDescent="0.25">
      <c r="A348" t="s">
        <v>340</v>
      </c>
      <c r="B348" t="s">
        <v>361</v>
      </c>
      <c r="C348">
        <v>1.34756097560976</v>
      </c>
      <c r="D348">
        <v>0.61</v>
      </c>
      <c r="E348">
        <v>1.35</v>
      </c>
    </row>
    <row r="349" spans="1:5" x14ac:dyDescent="0.25">
      <c r="A349" t="s">
        <v>340</v>
      </c>
      <c r="B349" t="s">
        <v>365</v>
      </c>
      <c r="C349">
        <v>1.34756097560976</v>
      </c>
      <c r="D349">
        <v>1.1599999999999999</v>
      </c>
      <c r="E349">
        <v>1.49</v>
      </c>
    </row>
    <row r="350" spans="1:5" x14ac:dyDescent="0.25">
      <c r="A350" t="s">
        <v>340</v>
      </c>
      <c r="B350" t="s">
        <v>377</v>
      </c>
      <c r="C350">
        <v>1.34756097560976</v>
      </c>
      <c r="D350">
        <v>0.37</v>
      </c>
      <c r="E350">
        <v>1.05</v>
      </c>
    </row>
    <row r="351" spans="1:5" x14ac:dyDescent="0.25">
      <c r="A351" t="s">
        <v>340</v>
      </c>
      <c r="B351" t="s">
        <v>378</v>
      </c>
      <c r="C351">
        <v>1.34756097560976</v>
      </c>
      <c r="D351">
        <v>0.74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1.34756097560976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1.34756097560976</v>
      </c>
      <c r="D353">
        <v>1.1100000000000001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1.34756097560976</v>
      </c>
      <c r="D354">
        <v>0.7</v>
      </c>
      <c r="E354">
        <v>1.1599999999999999</v>
      </c>
    </row>
    <row r="355" spans="1:5" x14ac:dyDescent="0.25">
      <c r="A355" t="s">
        <v>340</v>
      </c>
      <c r="B355" t="s">
        <v>394</v>
      </c>
      <c r="C355">
        <v>1.34756097560976</v>
      </c>
      <c r="D355">
        <v>0.96</v>
      </c>
      <c r="E355">
        <v>1.3</v>
      </c>
    </row>
    <row r="356" spans="1:5" x14ac:dyDescent="0.25">
      <c r="A356" t="s">
        <v>340</v>
      </c>
      <c r="B356" t="s">
        <v>405</v>
      </c>
      <c r="C356">
        <v>1.34756097560976</v>
      </c>
      <c r="D356">
        <v>0.79</v>
      </c>
      <c r="E356">
        <v>1.04</v>
      </c>
    </row>
    <row r="357" spans="1:5" x14ac:dyDescent="0.25">
      <c r="A357" t="s">
        <v>340</v>
      </c>
      <c r="B357" t="s">
        <v>413</v>
      </c>
      <c r="C357">
        <v>1.34756097560976</v>
      </c>
      <c r="D357">
        <v>1.25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1.34756097560976</v>
      </c>
      <c r="D358">
        <v>1.1599999999999999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1.34756097560976</v>
      </c>
      <c r="D359">
        <v>1.22</v>
      </c>
      <c r="E359">
        <v>1.04</v>
      </c>
    </row>
    <row r="360" spans="1:5" x14ac:dyDescent="0.25">
      <c r="A360" t="s">
        <v>340</v>
      </c>
      <c r="B360" t="s">
        <v>428</v>
      </c>
      <c r="C360">
        <v>1.34756097560976</v>
      </c>
      <c r="D360">
        <v>1.1599999999999999</v>
      </c>
      <c r="E360">
        <v>1.05</v>
      </c>
    </row>
    <row r="361" spans="1:5" x14ac:dyDescent="0.25">
      <c r="A361" t="s">
        <v>340</v>
      </c>
      <c r="B361" t="s">
        <v>429</v>
      </c>
      <c r="C361">
        <v>1.34756097560976</v>
      </c>
      <c r="D361">
        <v>0.79</v>
      </c>
      <c r="E361">
        <v>1.38</v>
      </c>
    </row>
    <row r="362" spans="1:5" x14ac:dyDescent="0.25">
      <c r="A362" t="s">
        <v>340</v>
      </c>
      <c r="B362" t="s">
        <v>431</v>
      </c>
      <c r="C362">
        <v>1.34756097560976</v>
      </c>
      <c r="D362">
        <v>1.02</v>
      </c>
      <c r="E362">
        <v>1.05</v>
      </c>
    </row>
    <row r="363" spans="1:5" x14ac:dyDescent="0.25">
      <c r="A363" t="s">
        <v>342</v>
      </c>
      <c r="B363" t="s">
        <v>343</v>
      </c>
      <c r="C363">
        <v>1.1717171717171699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1.1717171717171699</v>
      </c>
      <c r="D364">
        <v>0.81</v>
      </c>
      <c r="E364">
        <v>1.3</v>
      </c>
    </row>
    <row r="365" spans="1:5" x14ac:dyDescent="0.25">
      <c r="A365" t="s">
        <v>342</v>
      </c>
      <c r="B365" t="s">
        <v>348</v>
      </c>
      <c r="C365">
        <v>1.1717171717171699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1.1717171717171699</v>
      </c>
      <c r="D366">
        <v>1.04</v>
      </c>
      <c r="E366">
        <v>1.3</v>
      </c>
    </row>
    <row r="367" spans="1:5" x14ac:dyDescent="0.25">
      <c r="A367" t="s">
        <v>342</v>
      </c>
      <c r="B367" t="s">
        <v>364</v>
      </c>
      <c r="C367">
        <v>1.1717171717171699</v>
      </c>
      <c r="D367">
        <v>1</v>
      </c>
      <c r="E367">
        <v>1.04</v>
      </c>
    </row>
    <row r="368" spans="1:5" x14ac:dyDescent="0.25">
      <c r="A368" t="s">
        <v>342</v>
      </c>
      <c r="B368" t="s">
        <v>380</v>
      </c>
      <c r="C368">
        <v>1.1717171717171699</v>
      </c>
      <c r="D368">
        <v>1.75</v>
      </c>
      <c r="E368">
        <v>0.57999999999999996</v>
      </c>
    </row>
    <row r="369" spans="1:5" x14ac:dyDescent="0.25">
      <c r="A369" t="s">
        <v>342</v>
      </c>
      <c r="B369" t="s">
        <v>384</v>
      </c>
      <c r="C369">
        <v>1.1717171717171699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1.1717171717171699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1.1717171717171699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1.1717171717171699</v>
      </c>
      <c r="D372">
        <v>1.1399999999999999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1.1717171717171699</v>
      </c>
      <c r="D373">
        <v>0.62</v>
      </c>
      <c r="E373">
        <v>1.23</v>
      </c>
    </row>
    <row r="374" spans="1:5" x14ac:dyDescent="0.25">
      <c r="A374" t="s">
        <v>342</v>
      </c>
      <c r="B374" t="s">
        <v>398</v>
      </c>
      <c r="C374">
        <v>1.1717171717171699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1.1717171717171699</v>
      </c>
      <c r="D375">
        <v>0.76</v>
      </c>
      <c r="E375">
        <v>1.3</v>
      </c>
    </row>
    <row r="376" spans="1:5" x14ac:dyDescent="0.25">
      <c r="A376" t="s">
        <v>342</v>
      </c>
      <c r="B376" t="s">
        <v>400</v>
      </c>
      <c r="C376">
        <v>1.1717171717171699</v>
      </c>
      <c r="D376">
        <v>1.28</v>
      </c>
      <c r="E376">
        <v>0.65</v>
      </c>
    </row>
    <row r="377" spans="1:5" x14ac:dyDescent="0.25">
      <c r="A377" t="s">
        <v>342</v>
      </c>
      <c r="B377" t="s">
        <v>402</v>
      </c>
      <c r="C377">
        <v>1.1717171717171699</v>
      </c>
      <c r="D377">
        <v>0.81</v>
      </c>
      <c r="E377">
        <v>0.97</v>
      </c>
    </row>
    <row r="378" spans="1:5" x14ac:dyDescent="0.25">
      <c r="A378" t="s">
        <v>342</v>
      </c>
      <c r="B378" t="s">
        <v>406</v>
      </c>
      <c r="C378">
        <v>1.1717171717171699</v>
      </c>
      <c r="D378">
        <v>1.04</v>
      </c>
      <c r="E378">
        <v>1.3</v>
      </c>
    </row>
    <row r="379" spans="1:5" x14ac:dyDescent="0.25">
      <c r="A379" t="s">
        <v>342</v>
      </c>
      <c r="B379" t="s">
        <v>409</v>
      </c>
      <c r="C379">
        <v>1.1717171717171699</v>
      </c>
      <c r="D379">
        <v>1.1399999999999999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1.1717171717171699</v>
      </c>
      <c r="D380">
        <v>0.76</v>
      </c>
      <c r="E380">
        <v>1.23</v>
      </c>
    </row>
    <row r="381" spans="1:5" x14ac:dyDescent="0.25">
      <c r="A381" t="s">
        <v>342</v>
      </c>
      <c r="B381" t="s">
        <v>420</v>
      </c>
      <c r="C381">
        <v>1.1717171717171699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1.1717171717171699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1.1717171717171699</v>
      </c>
      <c r="D383">
        <v>1.23</v>
      </c>
      <c r="E383">
        <v>1.1000000000000001</v>
      </c>
    </row>
    <row r="384" spans="1:5" x14ac:dyDescent="0.25">
      <c r="A384" t="s">
        <v>342</v>
      </c>
      <c r="B384" t="s">
        <v>436</v>
      </c>
      <c r="C384">
        <v>1.1717171717171699</v>
      </c>
      <c r="D384">
        <v>0.81</v>
      </c>
      <c r="E384">
        <v>0.78</v>
      </c>
    </row>
    <row r="385" spans="1:5" x14ac:dyDescent="0.25">
      <c r="A385" t="s">
        <v>40</v>
      </c>
      <c r="B385" t="s">
        <v>339</v>
      </c>
      <c r="C385">
        <v>1.4783783783783799</v>
      </c>
      <c r="D385">
        <v>1.5</v>
      </c>
      <c r="E385">
        <v>0.85</v>
      </c>
    </row>
    <row r="386" spans="1:5" x14ac:dyDescent="0.25">
      <c r="A386" t="s">
        <v>40</v>
      </c>
      <c r="B386" t="s">
        <v>333</v>
      </c>
      <c r="C386">
        <v>1.4783783783783799</v>
      </c>
      <c r="D386">
        <v>0.99</v>
      </c>
      <c r="E386">
        <v>1.05</v>
      </c>
    </row>
    <row r="387" spans="1:5" x14ac:dyDescent="0.25">
      <c r="A387" t="s">
        <v>40</v>
      </c>
      <c r="B387" t="s">
        <v>238</v>
      </c>
      <c r="C387">
        <v>1.4783783783783799</v>
      </c>
      <c r="D387">
        <v>0.83</v>
      </c>
      <c r="E387">
        <v>1.18</v>
      </c>
    </row>
    <row r="388" spans="1:5" x14ac:dyDescent="0.25">
      <c r="A388" t="s">
        <v>40</v>
      </c>
      <c r="B388" t="s">
        <v>320</v>
      </c>
      <c r="C388">
        <v>1.4783783783783799</v>
      </c>
      <c r="D388">
        <v>1.54</v>
      </c>
      <c r="E388">
        <v>0.56999999999999995</v>
      </c>
    </row>
    <row r="389" spans="1:5" x14ac:dyDescent="0.25">
      <c r="A389" t="s">
        <v>40</v>
      </c>
      <c r="B389" t="s">
        <v>234</v>
      </c>
      <c r="C389">
        <v>1.4783783783783799</v>
      </c>
      <c r="D389">
        <v>0.9</v>
      </c>
      <c r="E389">
        <v>1.28</v>
      </c>
    </row>
    <row r="390" spans="1:5" x14ac:dyDescent="0.25">
      <c r="A390" t="s">
        <v>40</v>
      </c>
      <c r="B390" t="s">
        <v>316</v>
      </c>
      <c r="C390">
        <v>1.4783783783783799</v>
      </c>
      <c r="D390">
        <v>0.6</v>
      </c>
      <c r="E390">
        <v>1.04</v>
      </c>
    </row>
    <row r="391" spans="1:5" x14ac:dyDescent="0.25">
      <c r="A391" t="s">
        <v>40</v>
      </c>
      <c r="B391" t="s">
        <v>335</v>
      </c>
      <c r="C391">
        <v>1.4783783783783799</v>
      </c>
      <c r="D391">
        <v>0.64</v>
      </c>
      <c r="E391">
        <v>1.28</v>
      </c>
    </row>
    <row r="392" spans="1:5" x14ac:dyDescent="0.25">
      <c r="A392" t="s">
        <v>40</v>
      </c>
      <c r="B392" t="s">
        <v>332</v>
      </c>
      <c r="C392">
        <v>1.4783783783783799</v>
      </c>
      <c r="D392">
        <v>1.1299999999999999</v>
      </c>
      <c r="E392">
        <v>1.04</v>
      </c>
    </row>
    <row r="393" spans="1:5" x14ac:dyDescent="0.25">
      <c r="A393" t="s">
        <v>40</v>
      </c>
      <c r="B393" t="s">
        <v>321</v>
      </c>
      <c r="C393">
        <v>1.4783783783783799</v>
      </c>
      <c r="D393">
        <v>1.51</v>
      </c>
      <c r="E393">
        <v>0.75</v>
      </c>
    </row>
    <row r="394" spans="1:5" x14ac:dyDescent="0.25">
      <c r="A394" t="s">
        <v>40</v>
      </c>
      <c r="B394" t="s">
        <v>236</v>
      </c>
      <c r="C394">
        <v>1.4783783783783799</v>
      </c>
      <c r="D394">
        <v>1.24</v>
      </c>
      <c r="E394">
        <v>0.85</v>
      </c>
    </row>
    <row r="395" spans="1:5" x14ac:dyDescent="0.25">
      <c r="A395" t="s">
        <v>40</v>
      </c>
      <c r="B395" t="s">
        <v>41</v>
      </c>
      <c r="C395">
        <v>1.4783783783783799</v>
      </c>
      <c r="D395">
        <v>0.83</v>
      </c>
      <c r="E395">
        <v>1.42</v>
      </c>
    </row>
    <row r="396" spans="1:5" x14ac:dyDescent="0.25">
      <c r="A396" t="s">
        <v>40</v>
      </c>
      <c r="B396" t="s">
        <v>233</v>
      </c>
      <c r="C396">
        <v>1.4783783783783799</v>
      </c>
      <c r="D396">
        <v>1.31</v>
      </c>
      <c r="E396">
        <v>1.1499999999999999</v>
      </c>
    </row>
    <row r="397" spans="1:5" x14ac:dyDescent="0.25">
      <c r="A397" t="s">
        <v>40</v>
      </c>
      <c r="B397" t="s">
        <v>317</v>
      </c>
      <c r="C397">
        <v>1.4783783783783799</v>
      </c>
      <c r="D397">
        <v>1.23</v>
      </c>
      <c r="E397">
        <v>1.05</v>
      </c>
    </row>
    <row r="398" spans="1:5" x14ac:dyDescent="0.25">
      <c r="A398" t="s">
        <v>40</v>
      </c>
      <c r="B398" t="s">
        <v>42</v>
      </c>
      <c r="C398">
        <v>1.4783783783783799</v>
      </c>
      <c r="D398">
        <v>1.19</v>
      </c>
      <c r="E398">
        <v>0.8</v>
      </c>
    </row>
    <row r="399" spans="1:5" x14ac:dyDescent="0.25">
      <c r="A399" t="s">
        <v>40</v>
      </c>
      <c r="B399" t="s">
        <v>334</v>
      </c>
      <c r="C399">
        <v>1.4783783783783799</v>
      </c>
      <c r="D399">
        <v>0.75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1.4783783783783799</v>
      </c>
      <c r="D400">
        <v>0.52</v>
      </c>
      <c r="E400">
        <v>1</v>
      </c>
    </row>
    <row r="401" spans="1:5" x14ac:dyDescent="0.25">
      <c r="A401" t="s">
        <v>40</v>
      </c>
      <c r="B401" t="s">
        <v>232</v>
      </c>
      <c r="C401">
        <v>1.4783783783783799</v>
      </c>
      <c r="D401">
        <v>0.79</v>
      </c>
      <c r="E401">
        <v>0.8</v>
      </c>
    </row>
    <row r="402" spans="1:5" x14ac:dyDescent="0.25">
      <c r="A402" t="s">
        <v>40</v>
      </c>
      <c r="B402" t="s">
        <v>319</v>
      </c>
      <c r="C402">
        <v>1.4783783783783799</v>
      </c>
      <c r="D402">
        <v>0.99</v>
      </c>
      <c r="E402">
        <v>1.05</v>
      </c>
    </row>
    <row r="403" spans="1:5" x14ac:dyDescent="0.25">
      <c r="A403" t="s">
        <v>40</v>
      </c>
      <c r="B403" t="s">
        <v>235</v>
      </c>
      <c r="C403">
        <v>1.4783783783783799</v>
      </c>
      <c r="D403">
        <v>0.64</v>
      </c>
      <c r="E403">
        <v>0.7</v>
      </c>
    </row>
    <row r="404" spans="1:5" x14ac:dyDescent="0.25">
      <c r="A404" t="s">
        <v>40</v>
      </c>
      <c r="B404" t="s">
        <v>239</v>
      </c>
      <c r="C404">
        <v>1.4783783783783799</v>
      </c>
      <c r="D404">
        <v>0.98</v>
      </c>
      <c r="E404">
        <v>1.04</v>
      </c>
    </row>
    <row r="405" spans="1:5" x14ac:dyDescent="0.25">
      <c r="A405" t="s">
        <v>40</v>
      </c>
      <c r="B405" t="s">
        <v>318</v>
      </c>
      <c r="C405">
        <v>1.4783783783783799</v>
      </c>
      <c r="D405">
        <v>0.9</v>
      </c>
      <c r="E405">
        <v>0.95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K33" sqref="K33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1.35144927536232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1.35144927536232</v>
      </c>
      <c r="D21">
        <v>1.25</v>
      </c>
      <c r="E21">
        <v>0.8</v>
      </c>
    </row>
    <row r="22" spans="1:5" x14ac:dyDescent="0.25">
      <c r="A22" t="s">
        <v>13</v>
      </c>
      <c r="B22" t="s">
        <v>56</v>
      </c>
      <c r="C22">
        <v>1.35144927536232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1.35144927536232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1.35144927536232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1.35144927536232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1.35144927536232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1.35144927536232</v>
      </c>
      <c r="D27">
        <v>0.69</v>
      </c>
      <c r="E27">
        <v>0.96</v>
      </c>
    </row>
    <row r="28" spans="1:5" x14ac:dyDescent="0.25">
      <c r="A28" t="s">
        <v>13</v>
      </c>
      <c r="B28" t="s">
        <v>55</v>
      </c>
      <c r="C28">
        <v>1.35144927536232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1.35144927536232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1.35144927536232</v>
      </c>
      <c r="D30">
        <v>0.77</v>
      </c>
      <c r="E30">
        <v>1.0900000000000001</v>
      </c>
    </row>
    <row r="31" spans="1:5" x14ac:dyDescent="0.25">
      <c r="A31" t="s">
        <v>13</v>
      </c>
      <c r="B31" t="s">
        <v>62</v>
      </c>
      <c r="C31">
        <v>1.35144927536232</v>
      </c>
      <c r="D31">
        <v>1.1299999999999999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1.35144927536232</v>
      </c>
      <c r="D32">
        <v>1.1299999999999999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1.35144927536232</v>
      </c>
      <c r="D33">
        <v>0.36</v>
      </c>
      <c r="E33">
        <v>1.9</v>
      </c>
    </row>
    <row r="34" spans="1:5" x14ac:dyDescent="0.25">
      <c r="A34" t="s">
        <v>13</v>
      </c>
      <c r="B34" t="s">
        <v>61</v>
      </c>
      <c r="C34">
        <v>1.35144927536232</v>
      </c>
      <c r="D34">
        <v>1.03</v>
      </c>
      <c r="E34">
        <v>1.06</v>
      </c>
    </row>
    <row r="35" spans="1:5" x14ac:dyDescent="0.25">
      <c r="A35" t="s">
        <v>13</v>
      </c>
      <c r="B35" t="s">
        <v>14</v>
      </c>
      <c r="C35">
        <v>1.35144927536232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1.35144927536232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1.35144927536232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1.29411764705882</v>
      </c>
      <c r="D38">
        <v>1.01</v>
      </c>
      <c r="E38">
        <v>0.89</v>
      </c>
    </row>
    <row r="39" spans="1:5" x14ac:dyDescent="0.25">
      <c r="A39" t="s">
        <v>16</v>
      </c>
      <c r="B39" t="s">
        <v>20</v>
      </c>
      <c r="C39">
        <v>1.29411764705882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1.29411764705882</v>
      </c>
      <c r="D40">
        <v>1.25</v>
      </c>
      <c r="E40">
        <v>1.25</v>
      </c>
    </row>
    <row r="41" spans="1:5" x14ac:dyDescent="0.25">
      <c r="A41" t="s">
        <v>16</v>
      </c>
      <c r="B41" t="s">
        <v>65</v>
      </c>
      <c r="C41">
        <v>1.29411764705882</v>
      </c>
      <c r="D41">
        <v>0.61</v>
      </c>
      <c r="E41">
        <v>0.89</v>
      </c>
    </row>
    <row r="42" spans="1:5" x14ac:dyDescent="0.25">
      <c r="A42" t="s">
        <v>16</v>
      </c>
      <c r="B42" t="s">
        <v>66</v>
      </c>
      <c r="C42">
        <v>1.29411764705882</v>
      </c>
      <c r="D42">
        <v>0.85</v>
      </c>
      <c r="E42">
        <v>0.93</v>
      </c>
    </row>
    <row r="43" spans="1:5" x14ac:dyDescent="0.25">
      <c r="A43" t="s">
        <v>16</v>
      </c>
      <c r="B43" t="s">
        <v>17</v>
      </c>
      <c r="C43">
        <v>1.29411764705882</v>
      </c>
      <c r="D43">
        <v>1.25</v>
      </c>
      <c r="E43">
        <v>0.77</v>
      </c>
    </row>
    <row r="44" spans="1:5" x14ac:dyDescent="0.25">
      <c r="A44" t="s">
        <v>16</v>
      </c>
      <c r="B44" t="s">
        <v>322</v>
      </c>
      <c r="C44">
        <v>1.29411764705882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1.29411764705882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1.29411764705882</v>
      </c>
      <c r="D46">
        <v>0.81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1.29411764705882</v>
      </c>
      <c r="D47">
        <v>0.99</v>
      </c>
      <c r="E47">
        <v>0.52</v>
      </c>
    </row>
    <row r="48" spans="1:5" x14ac:dyDescent="0.25">
      <c r="A48" t="s">
        <v>16</v>
      </c>
      <c r="B48" t="s">
        <v>255</v>
      </c>
      <c r="C48">
        <v>1.29411764705882</v>
      </c>
      <c r="D48">
        <v>1.24</v>
      </c>
      <c r="E48">
        <v>0.94</v>
      </c>
    </row>
    <row r="49" spans="1:5" x14ac:dyDescent="0.25">
      <c r="A49" t="s">
        <v>16</v>
      </c>
      <c r="B49" t="s">
        <v>64</v>
      </c>
      <c r="C49">
        <v>1.29411764705882</v>
      </c>
      <c r="D49">
        <v>0.86</v>
      </c>
      <c r="E49">
        <v>0.95</v>
      </c>
    </row>
    <row r="50" spans="1:5" x14ac:dyDescent="0.25">
      <c r="A50" t="s">
        <v>16</v>
      </c>
      <c r="B50" t="s">
        <v>323</v>
      </c>
      <c r="C50">
        <v>1.29411764705882</v>
      </c>
      <c r="D50">
        <v>0.65</v>
      </c>
      <c r="E50">
        <v>0.9</v>
      </c>
    </row>
    <row r="51" spans="1:5" x14ac:dyDescent="0.25">
      <c r="A51" t="s">
        <v>16</v>
      </c>
      <c r="B51" t="s">
        <v>18</v>
      </c>
      <c r="C51">
        <v>1.29411764705882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1.29411764705882</v>
      </c>
      <c r="D52">
        <v>0.51</v>
      </c>
      <c r="E52">
        <v>0.88</v>
      </c>
    </row>
    <row r="53" spans="1:5" x14ac:dyDescent="0.25">
      <c r="A53" t="s">
        <v>16</v>
      </c>
      <c r="B53" t="s">
        <v>257</v>
      </c>
      <c r="C53">
        <v>1.29411764705882</v>
      </c>
      <c r="D53">
        <v>0.4</v>
      </c>
      <c r="E53">
        <v>1.44</v>
      </c>
    </row>
    <row r="54" spans="1:5" x14ac:dyDescent="0.25">
      <c r="A54" t="s">
        <v>16</v>
      </c>
      <c r="B54" t="s">
        <v>68</v>
      </c>
      <c r="C54">
        <v>1.29411764705882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1.29411764705882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1.3201219512195099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1.3201219512195099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1.3201219512195099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1.3201219512195099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1.3201219512195099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1.3201219512195099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1.3201219512195099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1.3201219512195099</v>
      </c>
      <c r="D63">
        <v>0.75</v>
      </c>
      <c r="E63">
        <v>0.89</v>
      </c>
    </row>
    <row r="64" spans="1:5" x14ac:dyDescent="0.25">
      <c r="A64" t="s">
        <v>69</v>
      </c>
      <c r="B64" t="s">
        <v>72</v>
      </c>
      <c r="C64">
        <v>1.3201219512195099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1.3201219512195099</v>
      </c>
      <c r="D65">
        <v>1.41</v>
      </c>
      <c r="E65">
        <v>0.75</v>
      </c>
    </row>
    <row r="66" spans="1:5" x14ac:dyDescent="0.25">
      <c r="A66" t="s">
        <v>69</v>
      </c>
      <c r="B66" t="s">
        <v>260</v>
      </c>
      <c r="C66">
        <v>1.3201219512195099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1.3201219512195099</v>
      </c>
      <c r="D67">
        <v>1.5</v>
      </c>
      <c r="E67">
        <v>0.42</v>
      </c>
    </row>
    <row r="68" spans="1:5" x14ac:dyDescent="0.25">
      <c r="A68" t="s">
        <v>69</v>
      </c>
      <c r="B68" t="s">
        <v>261</v>
      </c>
      <c r="C68">
        <v>1.3201219512195099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1.3201219512195099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1.3201219512195099</v>
      </c>
      <c r="D70">
        <v>0.33</v>
      </c>
      <c r="E70">
        <v>1.45</v>
      </c>
    </row>
    <row r="71" spans="1:5" x14ac:dyDescent="0.25">
      <c r="A71" t="s">
        <v>69</v>
      </c>
      <c r="B71" t="s">
        <v>79</v>
      </c>
      <c r="C71">
        <v>1.3201219512195099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1.3201219512195099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1.3201219512195099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1.3201219512195099</v>
      </c>
      <c r="D74">
        <v>1.1299999999999999</v>
      </c>
      <c r="E74">
        <v>1.03</v>
      </c>
    </row>
    <row r="75" spans="1:5" x14ac:dyDescent="0.25">
      <c r="A75" t="s">
        <v>69</v>
      </c>
      <c r="B75" t="s">
        <v>70</v>
      </c>
      <c r="C75">
        <v>1.3201219512195099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1.0437262357414501</v>
      </c>
      <c r="D76">
        <v>1.04</v>
      </c>
      <c r="E76">
        <v>0.96</v>
      </c>
    </row>
    <row r="77" spans="1:5" x14ac:dyDescent="0.25">
      <c r="A77" t="s">
        <v>80</v>
      </c>
      <c r="B77" t="s">
        <v>82</v>
      </c>
      <c r="C77">
        <v>1.0437262357414501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1.0437262357414501</v>
      </c>
      <c r="D78">
        <v>1</v>
      </c>
      <c r="E78">
        <v>0.93</v>
      </c>
    </row>
    <row r="79" spans="1:5" x14ac:dyDescent="0.25">
      <c r="A79" t="s">
        <v>80</v>
      </c>
      <c r="B79" t="s">
        <v>85</v>
      </c>
      <c r="C79">
        <v>1.0437262357414501</v>
      </c>
      <c r="D79">
        <v>1.22</v>
      </c>
      <c r="E79">
        <v>0.78</v>
      </c>
    </row>
    <row r="80" spans="1:5" x14ac:dyDescent="0.25">
      <c r="A80" t="s">
        <v>80</v>
      </c>
      <c r="B80" t="s">
        <v>359</v>
      </c>
      <c r="C80">
        <v>1.0437262357414501</v>
      </c>
      <c r="D80">
        <v>1.37</v>
      </c>
      <c r="E80">
        <v>0.78</v>
      </c>
    </row>
    <row r="81" spans="1:5" x14ac:dyDescent="0.25">
      <c r="A81" t="s">
        <v>80</v>
      </c>
      <c r="B81" t="s">
        <v>87</v>
      </c>
      <c r="C81">
        <v>1.0437262357414501</v>
      </c>
      <c r="D81">
        <v>1</v>
      </c>
      <c r="E81">
        <v>1.26</v>
      </c>
    </row>
    <row r="82" spans="1:5" x14ac:dyDescent="0.25">
      <c r="A82" t="s">
        <v>80</v>
      </c>
      <c r="B82" t="s">
        <v>89</v>
      </c>
      <c r="C82">
        <v>1.0437262357414501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1.0437262357414501</v>
      </c>
      <c r="D83">
        <v>0.67</v>
      </c>
      <c r="E83">
        <v>1.41</v>
      </c>
    </row>
    <row r="84" spans="1:5" x14ac:dyDescent="0.25">
      <c r="A84" t="s">
        <v>80</v>
      </c>
      <c r="B84" t="s">
        <v>91</v>
      </c>
      <c r="C84">
        <v>1.0437262357414501</v>
      </c>
      <c r="D84">
        <v>0.56000000000000005</v>
      </c>
      <c r="E84">
        <v>1.1100000000000001</v>
      </c>
    </row>
    <row r="85" spans="1:5" x14ac:dyDescent="0.25">
      <c r="A85" t="s">
        <v>80</v>
      </c>
      <c r="B85" t="s">
        <v>96</v>
      </c>
      <c r="C85">
        <v>1.0437262357414501</v>
      </c>
      <c r="D85">
        <v>0.74</v>
      </c>
      <c r="E85">
        <v>1.7</v>
      </c>
    </row>
    <row r="86" spans="1:5" x14ac:dyDescent="0.25">
      <c r="A86" t="s">
        <v>80</v>
      </c>
      <c r="B86" t="s">
        <v>86</v>
      </c>
      <c r="C86">
        <v>1.0437262357414501</v>
      </c>
      <c r="D86">
        <v>0.56000000000000005</v>
      </c>
      <c r="E86">
        <v>0.96</v>
      </c>
    </row>
    <row r="87" spans="1:5" x14ac:dyDescent="0.25">
      <c r="A87" t="s">
        <v>80</v>
      </c>
      <c r="B87" t="s">
        <v>81</v>
      </c>
      <c r="C87">
        <v>1.0437262357414501</v>
      </c>
      <c r="D87">
        <v>0.89</v>
      </c>
      <c r="E87">
        <v>1</v>
      </c>
    </row>
    <row r="88" spans="1:5" x14ac:dyDescent="0.25">
      <c r="A88" t="s">
        <v>80</v>
      </c>
      <c r="B88" t="s">
        <v>94</v>
      </c>
      <c r="C88">
        <v>1.0437262357414501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1.0437262357414501</v>
      </c>
      <c r="D89">
        <v>1.26</v>
      </c>
      <c r="E89">
        <v>0.7</v>
      </c>
    </row>
    <row r="90" spans="1:5" x14ac:dyDescent="0.25">
      <c r="A90" t="s">
        <v>80</v>
      </c>
      <c r="B90" t="s">
        <v>93</v>
      </c>
      <c r="C90">
        <v>1.0437262357414501</v>
      </c>
      <c r="D90">
        <v>0.59</v>
      </c>
      <c r="E90">
        <v>0.78</v>
      </c>
    </row>
    <row r="91" spans="1:5" x14ac:dyDescent="0.25">
      <c r="A91" t="s">
        <v>80</v>
      </c>
      <c r="B91" t="s">
        <v>88</v>
      </c>
      <c r="C91">
        <v>1.0437262357414501</v>
      </c>
      <c r="D91">
        <v>0.96</v>
      </c>
      <c r="E91">
        <v>1.1499999999999999</v>
      </c>
    </row>
    <row r="92" spans="1:5" x14ac:dyDescent="0.25">
      <c r="A92" t="s">
        <v>80</v>
      </c>
      <c r="B92" t="s">
        <v>410</v>
      </c>
      <c r="C92">
        <v>1.0437262357414501</v>
      </c>
      <c r="D92">
        <v>0.85</v>
      </c>
      <c r="E92">
        <v>1.04</v>
      </c>
    </row>
    <row r="93" spans="1:5" x14ac:dyDescent="0.25">
      <c r="A93" t="s">
        <v>80</v>
      </c>
      <c r="B93" t="s">
        <v>412</v>
      </c>
      <c r="C93">
        <v>1.0437262357414501</v>
      </c>
      <c r="D93">
        <v>0.89</v>
      </c>
      <c r="E93">
        <v>0.85</v>
      </c>
    </row>
    <row r="94" spans="1:5" x14ac:dyDescent="0.25">
      <c r="A94" t="s">
        <v>80</v>
      </c>
      <c r="B94" t="s">
        <v>92</v>
      </c>
      <c r="C94">
        <v>1.0437262357414501</v>
      </c>
      <c r="D94">
        <v>0.69</v>
      </c>
      <c r="E94">
        <v>0.94</v>
      </c>
    </row>
    <row r="95" spans="1:5" x14ac:dyDescent="0.25">
      <c r="A95" t="s">
        <v>80</v>
      </c>
      <c r="B95" t="s">
        <v>416</v>
      </c>
      <c r="C95">
        <v>1.0437262357414501</v>
      </c>
      <c r="D95">
        <v>0.56000000000000005</v>
      </c>
      <c r="E95">
        <v>1.52</v>
      </c>
    </row>
    <row r="96" spans="1:5" x14ac:dyDescent="0.25">
      <c r="A96" t="s">
        <v>80</v>
      </c>
      <c r="B96" t="s">
        <v>84</v>
      </c>
      <c r="C96">
        <v>1.0437262357414501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1.0437262357414501</v>
      </c>
      <c r="D97">
        <v>1.07</v>
      </c>
      <c r="E97">
        <v>0.78</v>
      </c>
    </row>
    <row r="98" spans="1:5" x14ac:dyDescent="0.25">
      <c r="A98" t="s">
        <v>80</v>
      </c>
      <c r="B98" t="s">
        <v>95</v>
      </c>
      <c r="C98">
        <v>1.0437262357414501</v>
      </c>
      <c r="D98">
        <v>0.7</v>
      </c>
      <c r="E98">
        <v>0.59</v>
      </c>
    </row>
    <row r="99" spans="1:5" x14ac:dyDescent="0.25">
      <c r="A99" t="s">
        <v>80</v>
      </c>
      <c r="B99" t="s">
        <v>435</v>
      </c>
      <c r="C99">
        <v>1.0437262357414501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1.25096525096525</v>
      </c>
      <c r="D100">
        <v>0.75</v>
      </c>
      <c r="E100">
        <v>1.06</v>
      </c>
    </row>
    <row r="101" spans="1:5" x14ac:dyDescent="0.25">
      <c r="A101" t="s">
        <v>99</v>
      </c>
      <c r="B101" t="s">
        <v>102</v>
      </c>
      <c r="C101">
        <v>1.25096525096525</v>
      </c>
      <c r="D101">
        <v>1.06</v>
      </c>
      <c r="E101">
        <v>1.43</v>
      </c>
    </row>
    <row r="102" spans="1:5" x14ac:dyDescent="0.25">
      <c r="A102" t="s">
        <v>99</v>
      </c>
      <c r="B102" t="s">
        <v>111</v>
      </c>
      <c r="C102">
        <v>1.25096525096525</v>
      </c>
      <c r="D102">
        <v>0.93</v>
      </c>
      <c r="E102">
        <v>0.68</v>
      </c>
    </row>
    <row r="103" spans="1:5" x14ac:dyDescent="0.25">
      <c r="A103" t="s">
        <v>99</v>
      </c>
      <c r="B103" t="s">
        <v>104</v>
      </c>
      <c r="C103">
        <v>1.25096525096525</v>
      </c>
      <c r="D103">
        <v>0.57999999999999996</v>
      </c>
      <c r="E103">
        <v>1.26</v>
      </c>
    </row>
    <row r="104" spans="1:5" x14ac:dyDescent="0.25">
      <c r="A104" t="s">
        <v>99</v>
      </c>
      <c r="B104" t="s">
        <v>106</v>
      </c>
      <c r="C104">
        <v>1.25096525096525</v>
      </c>
      <c r="D104">
        <v>0.99</v>
      </c>
      <c r="E104">
        <v>0.92</v>
      </c>
    </row>
    <row r="105" spans="1:5" x14ac:dyDescent="0.25">
      <c r="A105" t="s">
        <v>99</v>
      </c>
      <c r="B105" t="s">
        <v>105</v>
      </c>
      <c r="C105">
        <v>1.25096525096525</v>
      </c>
      <c r="D105">
        <v>1.1200000000000001</v>
      </c>
      <c r="E105">
        <v>0.61</v>
      </c>
    </row>
    <row r="106" spans="1:5" x14ac:dyDescent="0.25">
      <c r="A106" t="s">
        <v>99</v>
      </c>
      <c r="B106" t="s">
        <v>117</v>
      </c>
      <c r="C106">
        <v>1.25096525096525</v>
      </c>
      <c r="D106">
        <v>0.75</v>
      </c>
      <c r="E106">
        <v>1.04</v>
      </c>
    </row>
    <row r="107" spans="1:5" x14ac:dyDescent="0.25">
      <c r="A107" t="s">
        <v>99</v>
      </c>
      <c r="B107" t="s">
        <v>121</v>
      </c>
      <c r="C107">
        <v>1.25096525096525</v>
      </c>
      <c r="D107">
        <v>0.94</v>
      </c>
      <c r="E107">
        <v>1.1200000000000001</v>
      </c>
    </row>
    <row r="108" spans="1:5" x14ac:dyDescent="0.25">
      <c r="A108" t="s">
        <v>99</v>
      </c>
      <c r="B108" t="s">
        <v>108</v>
      </c>
      <c r="C108">
        <v>1.25096525096525</v>
      </c>
      <c r="D108">
        <v>0.71</v>
      </c>
      <c r="E108">
        <v>0.75</v>
      </c>
    </row>
    <row r="109" spans="1:5" x14ac:dyDescent="0.25">
      <c r="A109" t="s">
        <v>99</v>
      </c>
      <c r="B109" t="s">
        <v>103</v>
      </c>
      <c r="C109">
        <v>1.25096525096525</v>
      </c>
      <c r="D109">
        <v>1.06</v>
      </c>
      <c r="E109">
        <v>0.99</v>
      </c>
    </row>
    <row r="110" spans="1:5" x14ac:dyDescent="0.25">
      <c r="A110" t="s">
        <v>99</v>
      </c>
      <c r="B110" t="s">
        <v>110</v>
      </c>
      <c r="C110">
        <v>1.25096525096525</v>
      </c>
      <c r="D110">
        <v>1.64</v>
      </c>
      <c r="E110">
        <v>0.78</v>
      </c>
    </row>
    <row r="111" spans="1:5" x14ac:dyDescent="0.25">
      <c r="A111" t="s">
        <v>99</v>
      </c>
      <c r="B111" t="s">
        <v>107</v>
      </c>
      <c r="C111">
        <v>1.25096525096525</v>
      </c>
      <c r="D111">
        <v>0.68</v>
      </c>
      <c r="E111">
        <v>0.96</v>
      </c>
    </row>
    <row r="112" spans="1:5" x14ac:dyDescent="0.25">
      <c r="A112" t="s">
        <v>99</v>
      </c>
      <c r="B112" t="s">
        <v>395</v>
      </c>
      <c r="C112">
        <v>1.25096525096525</v>
      </c>
      <c r="D112">
        <v>1.0900000000000001</v>
      </c>
      <c r="E112">
        <v>0.52</v>
      </c>
    </row>
    <row r="113" spans="1:5" x14ac:dyDescent="0.25">
      <c r="A113" t="s">
        <v>99</v>
      </c>
      <c r="B113" t="s">
        <v>115</v>
      </c>
      <c r="C113">
        <v>1.25096525096525</v>
      </c>
      <c r="D113">
        <v>0.92</v>
      </c>
      <c r="E113">
        <v>1.1200000000000001</v>
      </c>
    </row>
    <row r="114" spans="1:5" x14ac:dyDescent="0.25">
      <c r="A114" t="s">
        <v>99</v>
      </c>
      <c r="B114" t="s">
        <v>112</v>
      </c>
      <c r="C114">
        <v>1.25096525096525</v>
      </c>
      <c r="D114">
        <v>0.68</v>
      </c>
      <c r="E114">
        <v>1.36</v>
      </c>
    </row>
    <row r="115" spans="1:5" x14ac:dyDescent="0.25">
      <c r="A115" t="s">
        <v>99</v>
      </c>
      <c r="B115" t="s">
        <v>113</v>
      </c>
      <c r="C115">
        <v>1.25096525096525</v>
      </c>
      <c r="D115">
        <v>1.19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1.25096525096525</v>
      </c>
      <c r="D116">
        <v>0.92</v>
      </c>
      <c r="E116">
        <v>0.78</v>
      </c>
    </row>
    <row r="117" spans="1:5" x14ac:dyDescent="0.25">
      <c r="A117" t="s">
        <v>99</v>
      </c>
      <c r="B117" t="s">
        <v>116</v>
      </c>
      <c r="C117">
        <v>1.25096525096525</v>
      </c>
      <c r="D117">
        <v>0.75</v>
      </c>
      <c r="E117">
        <v>1.36</v>
      </c>
    </row>
    <row r="118" spans="1:5" x14ac:dyDescent="0.25">
      <c r="A118" t="s">
        <v>99</v>
      </c>
      <c r="B118" t="s">
        <v>109</v>
      </c>
      <c r="C118">
        <v>1.25096525096525</v>
      </c>
      <c r="D118">
        <v>1.07</v>
      </c>
      <c r="E118">
        <v>0.82</v>
      </c>
    </row>
    <row r="119" spans="1:5" x14ac:dyDescent="0.25">
      <c r="A119" t="s">
        <v>99</v>
      </c>
      <c r="B119" t="s">
        <v>118</v>
      </c>
      <c r="C119">
        <v>1.25096525096525</v>
      </c>
      <c r="D119">
        <v>1</v>
      </c>
      <c r="E119">
        <v>1.18</v>
      </c>
    </row>
    <row r="120" spans="1:5" x14ac:dyDescent="0.25">
      <c r="A120" t="s">
        <v>99</v>
      </c>
      <c r="B120" t="s">
        <v>417</v>
      </c>
      <c r="C120">
        <v>1.25096525096525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1.25096525096525</v>
      </c>
      <c r="D121">
        <v>1.19</v>
      </c>
      <c r="E121">
        <v>0.55000000000000004</v>
      </c>
    </row>
    <row r="122" spans="1:5" x14ac:dyDescent="0.25">
      <c r="A122" t="s">
        <v>99</v>
      </c>
      <c r="B122" t="s">
        <v>120</v>
      </c>
      <c r="C122">
        <v>1.25096525096525</v>
      </c>
      <c r="D122">
        <v>0.89</v>
      </c>
      <c r="E122">
        <v>1.64</v>
      </c>
    </row>
    <row r="123" spans="1:5" x14ac:dyDescent="0.25">
      <c r="A123" t="s">
        <v>99</v>
      </c>
      <c r="B123" t="s">
        <v>119</v>
      </c>
      <c r="C123">
        <v>1.25096525096525</v>
      </c>
      <c r="D123">
        <v>0.92</v>
      </c>
      <c r="E123">
        <v>1.0900000000000001</v>
      </c>
    </row>
    <row r="124" spans="1:5" x14ac:dyDescent="0.25">
      <c r="A124" t="s">
        <v>122</v>
      </c>
      <c r="B124" t="s">
        <v>123</v>
      </c>
      <c r="C124">
        <v>1.0879541108986599</v>
      </c>
      <c r="D124">
        <v>0.69</v>
      </c>
      <c r="E124">
        <v>0.99</v>
      </c>
    </row>
    <row r="125" spans="1:5" x14ac:dyDescent="0.25">
      <c r="A125" t="s">
        <v>122</v>
      </c>
      <c r="B125" t="s">
        <v>125</v>
      </c>
      <c r="C125">
        <v>1.0879541108986599</v>
      </c>
      <c r="D125">
        <v>1.02</v>
      </c>
      <c r="E125">
        <v>0.95</v>
      </c>
    </row>
    <row r="126" spans="1:5" x14ac:dyDescent="0.25">
      <c r="A126" t="s">
        <v>122</v>
      </c>
      <c r="B126" t="s">
        <v>127</v>
      </c>
      <c r="C126">
        <v>1.0879541108986599</v>
      </c>
      <c r="D126">
        <v>0.95</v>
      </c>
      <c r="E126">
        <v>1.17</v>
      </c>
    </row>
    <row r="127" spans="1:5" x14ac:dyDescent="0.25">
      <c r="A127" t="s">
        <v>122</v>
      </c>
      <c r="B127" t="s">
        <v>130</v>
      </c>
      <c r="C127">
        <v>1.0879541108986599</v>
      </c>
      <c r="D127">
        <v>1.42</v>
      </c>
      <c r="E127">
        <v>0.88</v>
      </c>
    </row>
    <row r="128" spans="1:5" x14ac:dyDescent="0.25">
      <c r="A128" t="s">
        <v>122</v>
      </c>
      <c r="B128" t="s">
        <v>362</v>
      </c>
      <c r="C128">
        <v>1.0879541108986599</v>
      </c>
      <c r="D128">
        <v>0.69</v>
      </c>
      <c r="E128">
        <v>0.88</v>
      </c>
    </row>
    <row r="129" spans="1:5" x14ac:dyDescent="0.25">
      <c r="A129" t="s">
        <v>122</v>
      </c>
      <c r="B129" t="s">
        <v>126</v>
      </c>
      <c r="C129">
        <v>1.0879541108986599</v>
      </c>
      <c r="D129">
        <v>0.88</v>
      </c>
      <c r="E129">
        <v>0.62</v>
      </c>
    </row>
    <row r="130" spans="1:5" x14ac:dyDescent="0.25">
      <c r="A130" t="s">
        <v>122</v>
      </c>
      <c r="B130" t="s">
        <v>129</v>
      </c>
      <c r="C130">
        <v>1.0879541108986599</v>
      </c>
      <c r="D130">
        <v>0.44</v>
      </c>
      <c r="E130">
        <v>1.28</v>
      </c>
    </row>
    <row r="131" spans="1:5" x14ac:dyDescent="0.25">
      <c r="A131" t="s">
        <v>122</v>
      </c>
      <c r="B131" t="s">
        <v>128</v>
      </c>
      <c r="C131">
        <v>1.0879541108986599</v>
      </c>
      <c r="D131">
        <v>0.84</v>
      </c>
      <c r="E131">
        <v>1.17</v>
      </c>
    </row>
    <row r="132" spans="1:5" x14ac:dyDescent="0.25">
      <c r="A132" t="s">
        <v>122</v>
      </c>
      <c r="B132" t="s">
        <v>136</v>
      </c>
      <c r="C132">
        <v>1.0879541108986599</v>
      </c>
      <c r="D132">
        <v>1.1299999999999999</v>
      </c>
      <c r="E132">
        <v>1.06</v>
      </c>
    </row>
    <row r="133" spans="1:5" x14ac:dyDescent="0.25">
      <c r="A133" t="s">
        <v>122</v>
      </c>
      <c r="B133" t="s">
        <v>131</v>
      </c>
      <c r="C133">
        <v>1.0879541108986599</v>
      </c>
      <c r="D133">
        <v>0.91</v>
      </c>
      <c r="E133">
        <v>0.88</v>
      </c>
    </row>
    <row r="134" spans="1:5" x14ac:dyDescent="0.25">
      <c r="A134" t="s">
        <v>122</v>
      </c>
      <c r="B134" t="s">
        <v>133</v>
      </c>
      <c r="C134">
        <v>1.0879541108986599</v>
      </c>
      <c r="D134">
        <v>0.69</v>
      </c>
      <c r="E134">
        <v>1.26</v>
      </c>
    </row>
    <row r="135" spans="1:5" x14ac:dyDescent="0.25">
      <c r="A135" t="s">
        <v>122</v>
      </c>
      <c r="B135" t="s">
        <v>135</v>
      </c>
      <c r="C135">
        <v>1.0879541108986599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1.0879541108986599</v>
      </c>
      <c r="D136">
        <v>0.77</v>
      </c>
      <c r="E136">
        <v>0.98</v>
      </c>
    </row>
    <row r="137" spans="1:5" x14ac:dyDescent="0.25">
      <c r="A137" t="s">
        <v>122</v>
      </c>
      <c r="B137" t="s">
        <v>401</v>
      </c>
      <c r="C137">
        <v>1.0879541108986599</v>
      </c>
      <c r="D137">
        <v>0.77</v>
      </c>
      <c r="E137">
        <v>0.88</v>
      </c>
    </row>
    <row r="138" spans="1:5" x14ac:dyDescent="0.25">
      <c r="A138" t="s">
        <v>122</v>
      </c>
      <c r="B138" t="s">
        <v>138</v>
      </c>
      <c r="C138">
        <v>1.0879541108986599</v>
      </c>
      <c r="D138">
        <v>1.06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1.0879541108986599</v>
      </c>
      <c r="D139">
        <v>1.06</v>
      </c>
      <c r="E139">
        <v>0.88</v>
      </c>
    </row>
    <row r="140" spans="1:5" x14ac:dyDescent="0.25">
      <c r="A140" t="s">
        <v>122</v>
      </c>
      <c r="B140" t="s">
        <v>144</v>
      </c>
      <c r="C140">
        <v>1.0879541108986599</v>
      </c>
      <c r="D140">
        <v>1.46</v>
      </c>
      <c r="E140">
        <v>1.28</v>
      </c>
    </row>
    <row r="141" spans="1:5" x14ac:dyDescent="0.25">
      <c r="A141" t="s">
        <v>122</v>
      </c>
      <c r="B141" t="s">
        <v>132</v>
      </c>
      <c r="C141">
        <v>1.0879541108986599</v>
      </c>
      <c r="D141">
        <v>1.0900000000000001</v>
      </c>
      <c r="E141">
        <v>1.1299999999999999</v>
      </c>
    </row>
    <row r="142" spans="1:5" x14ac:dyDescent="0.25">
      <c r="A142" t="s">
        <v>122</v>
      </c>
      <c r="B142" t="s">
        <v>140</v>
      </c>
      <c r="C142">
        <v>1.0879541108986599</v>
      </c>
      <c r="D142">
        <v>0.65</v>
      </c>
      <c r="E142">
        <v>0.69</v>
      </c>
    </row>
    <row r="143" spans="1:5" x14ac:dyDescent="0.25">
      <c r="A143" t="s">
        <v>122</v>
      </c>
      <c r="B143" t="s">
        <v>124</v>
      </c>
      <c r="C143">
        <v>1.0879541108986599</v>
      </c>
      <c r="D143">
        <v>0.73</v>
      </c>
      <c r="E143">
        <v>1.22</v>
      </c>
    </row>
    <row r="144" spans="1:5" x14ac:dyDescent="0.25">
      <c r="A144" t="s">
        <v>122</v>
      </c>
      <c r="B144" t="s">
        <v>134</v>
      </c>
      <c r="C144">
        <v>1.0879541108986599</v>
      </c>
      <c r="D144">
        <v>0.4</v>
      </c>
      <c r="E144">
        <v>1.02</v>
      </c>
    </row>
    <row r="145" spans="1:5" x14ac:dyDescent="0.25">
      <c r="A145" t="s">
        <v>122</v>
      </c>
      <c r="B145" t="s">
        <v>141</v>
      </c>
      <c r="C145">
        <v>1.0879541108986599</v>
      </c>
      <c r="D145">
        <v>0.51</v>
      </c>
      <c r="E145">
        <v>0.77</v>
      </c>
    </row>
    <row r="146" spans="1:5" x14ac:dyDescent="0.25">
      <c r="A146" t="s">
        <v>122</v>
      </c>
      <c r="B146" t="s">
        <v>142</v>
      </c>
      <c r="C146">
        <v>1.0879541108986599</v>
      </c>
      <c r="D146">
        <v>0.88</v>
      </c>
      <c r="E146">
        <v>0.95</v>
      </c>
    </row>
    <row r="147" spans="1:5" x14ac:dyDescent="0.25">
      <c r="A147" t="s">
        <v>122</v>
      </c>
      <c r="B147" t="s">
        <v>143</v>
      </c>
      <c r="C147">
        <v>1.0879541108986599</v>
      </c>
      <c r="D147">
        <v>0.91</v>
      </c>
      <c r="E147">
        <v>0.95</v>
      </c>
    </row>
    <row r="148" spans="1:5" x14ac:dyDescent="0.25">
      <c r="A148" t="s">
        <v>145</v>
      </c>
      <c r="B148" t="s">
        <v>347</v>
      </c>
      <c r="C148">
        <v>1.2264631043256999</v>
      </c>
      <c r="D148">
        <v>1.05</v>
      </c>
      <c r="E148">
        <v>0.9</v>
      </c>
    </row>
    <row r="149" spans="1:5" x14ac:dyDescent="0.25">
      <c r="A149" t="s">
        <v>145</v>
      </c>
      <c r="B149" t="s">
        <v>349</v>
      </c>
      <c r="C149">
        <v>1.2264631043256999</v>
      </c>
      <c r="D149">
        <v>0.75</v>
      </c>
      <c r="E149">
        <v>0.93</v>
      </c>
    </row>
    <row r="150" spans="1:5" x14ac:dyDescent="0.25">
      <c r="A150" t="s">
        <v>145</v>
      </c>
      <c r="B150" t="s">
        <v>355</v>
      </c>
      <c r="C150">
        <v>1.2264631043256999</v>
      </c>
      <c r="D150">
        <v>0.75</v>
      </c>
      <c r="E150">
        <v>1.88</v>
      </c>
    </row>
    <row r="151" spans="1:5" x14ac:dyDescent="0.25">
      <c r="A151" t="s">
        <v>145</v>
      </c>
      <c r="B151" t="s">
        <v>357</v>
      </c>
      <c r="C151">
        <v>1.2264631043256999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1.2264631043256999</v>
      </c>
      <c r="D152">
        <v>1.1299999999999999</v>
      </c>
      <c r="E152">
        <v>0.88</v>
      </c>
    </row>
    <row r="153" spans="1:5" x14ac:dyDescent="0.25">
      <c r="A153" t="s">
        <v>145</v>
      </c>
      <c r="B153" t="s">
        <v>366</v>
      </c>
      <c r="C153">
        <v>1.2264631043256999</v>
      </c>
      <c r="D153">
        <v>0.8</v>
      </c>
      <c r="E153">
        <v>0.75</v>
      </c>
    </row>
    <row r="154" spans="1:5" x14ac:dyDescent="0.25">
      <c r="A154" t="s">
        <v>145</v>
      </c>
      <c r="B154" t="s">
        <v>371</v>
      </c>
      <c r="C154">
        <v>1.2264631043256999</v>
      </c>
      <c r="D154">
        <v>0.71</v>
      </c>
      <c r="E154">
        <v>0.91</v>
      </c>
    </row>
    <row r="155" spans="1:5" x14ac:dyDescent="0.25">
      <c r="A155" t="s">
        <v>145</v>
      </c>
      <c r="B155" t="s">
        <v>149</v>
      </c>
      <c r="C155">
        <v>1.2264631043256999</v>
      </c>
      <c r="D155">
        <v>0.36</v>
      </c>
      <c r="E155">
        <v>2.02</v>
      </c>
    </row>
    <row r="156" spans="1:5" x14ac:dyDescent="0.25">
      <c r="A156" t="s">
        <v>145</v>
      </c>
      <c r="B156" t="s">
        <v>375</v>
      </c>
      <c r="C156">
        <v>1.2264631043256999</v>
      </c>
      <c r="D156">
        <v>0.83</v>
      </c>
      <c r="E156">
        <v>0.95</v>
      </c>
    </row>
    <row r="157" spans="1:5" x14ac:dyDescent="0.25">
      <c r="A157" t="s">
        <v>145</v>
      </c>
      <c r="B157" t="s">
        <v>388</v>
      </c>
      <c r="C157">
        <v>1.2264631043256999</v>
      </c>
      <c r="D157">
        <v>0.99</v>
      </c>
      <c r="E157">
        <v>0.79</v>
      </c>
    </row>
    <row r="158" spans="1:5" x14ac:dyDescent="0.25">
      <c r="A158" t="s">
        <v>145</v>
      </c>
      <c r="B158" t="s">
        <v>389</v>
      </c>
      <c r="C158">
        <v>1.2264631043256999</v>
      </c>
      <c r="D158">
        <v>1.07</v>
      </c>
      <c r="E158">
        <v>0.75</v>
      </c>
    </row>
    <row r="159" spans="1:5" x14ac:dyDescent="0.25">
      <c r="A159" t="s">
        <v>145</v>
      </c>
      <c r="B159" t="s">
        <v>391</v>
      </c>
      <c r="C159">
        <v>1.2264631043256999</v>
      </c>
      <c r="D159">
        <v>0.67</v>
      </c>
      <c r="E159">
        <v>1.76</v>
      </c>
    </row>
    <row r="160" spans="1:5" x14ac:dyDescent="0.25">
      <c r="A160" t="s">
        <v>145</v>
      </c>
      <c r="B160" t="s">
        <v>146</v>
      </c>
      <c r="C160">
        <v>1.2264631043256999</v>
      </c>
      <c r="D160">
        <v>1.07</v>
      </c>
      <c r="E160">
        <v>0.93</v>
      </c>
    </row>
    <row r="161" spans="1:5" x14ac:dyDescent="0.25">
      <c r="A161" t="s">
        <v>145</v>
      </c>
      <c r="B161" t="s">
        <v>404</v>
      </c>
      <c r="C161">
        <v>1.2264631043256999</v>
      </c>
      <c r="D161">
        <v>0.85</v>
      </c>
      <c r="E161">
        <v>0.76</v>
      </c>
    </row>
    <row r="162" spans="1:5" x14ac:dyDescent="0.25">
      <c r="A162" t="s">
        <v>145</v>
      </c>
      <c r="B162" t="s">
        <v>419</v>
      </c>
      <c r="C162">
        <v>1.2264631043256999</v>
      </c>
      <c r="D162">
        <v>0.67</v>
      </c>
      <c r="E162">
        <v>0.99</v>
      </c>
    </row>
    <row r="163" spans="1:5" x14ac:dyDescent="0.25">
      <c r="A163" t="s">
        <v>145</v>
      </c>
      <c r="B163" t="s">
        <v>423</v>
      </c>
      <c r="C163">
        <v>1.2264631043256999</v>
      </c>
      <c r="D163">
        <v>1.27</v>
      </c>
      <c r="E163">
        <v>0.63</v>
      </c>
    </row>
    <row r="164" spans="1:5" x14ac:dyDescent="0.25">
      <c r="A164" t="s">
        <v>145</v>
      </c>
      <c r="B164" t="s">
        <v>425</v>
      </c>
      <c r="C164">
        <v>1.2264631043256999</v>
      </c>
      <c r="D164">
        <v>0.95</v>
      </c>
      <c r="E164">
        <v>0.59</v>
      </c>
    </row>
    <row r="165" spans="1:5" x14ac:dyDescent="0.25">
      <c r="A165" t="s">
        <v>145</v>
      </c>
      <c r="B165" t="s">
        <v>427</v>
      </c>
      <c r="C165">
        <v>1.2264631043256999</v>
      </c>
      <c r="D165">
        <v>1.19</v>
      </c>
      <c r="E165">
        <v>0.67</v>
      </c>
    </row>
    <row r="166" spans="1:5" x14ac:dyDescent="0.25">
      <c r="A166" t="s">
        <v>145</v>
      </c>
      <c r="B166" t="s">
        <v>432</v>
      </c>
      <c r="C166">
        <v>1.2264631043256999</v>
      </c>
      <c r="D166">
        <v>0.51</v>
      </c>
      <c r="E166">
        <v>1.66</v>
      </c>
    </row>
    <row r="167" spans="1:5" x14ac:dyDescent="0.25">
      <c r="A167" t="s">
        <v>145</v>
      </c>
      <c r="B167" t="s">
        <v>433</v>
      </c>
      <c r="C167">
        <v>1.2264631043256999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1.2264631043256999</v>
      </c>
      <c r="D168">
        <v>0.63</v>
      </c>
      <c r="E168">
        <v>1.01</v>
      </c>
    </row>
    <row r="169" spans="1:5" x14ac:dyDescent="0.25">
      <c r="A169" t="s">
        <v>145</v>
      </c>
      <c r="B169" t="s">
        <v>148</v>
      </c>
      <c r="C169">
        <v>1.2264631043256999</v>
      </c>
      <c r="D169">
        <v>1.03</v>
      </c>
      <c r="E169">
        <v>0.83</v>
      </c>
    </row>
    <row r="170" spans="1:5" x14ac:dyDescent="0.25">
      <c r="A170" t="s">
        <v>145</v>
      </c>
      <c r="B170" t="s">
        <v>147</v>
      </c>
      <c r="C170">
        <v>1.2264631043256999</v>
      </c>
      <c r="D170">
        <v>0.92</v>
      </c>
      <c r="E170">
        <v>1.42</v>
      </c>
    </row>
    <row r="171" spans="1:5" x14ac:dyDescent="0.25">
      <c r="A171" t="s">
        <v>21</v>
      </c>
      <c r="B171" t="s">
        <v>152</v>
      </c>
      <c r="C171">
        <v>1.3441176470588201</v>
      </c>
      <c r="D171">
        <v>0.76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1.3441176470588201</v>
      </c>
      <c r="D172">
        <v>0.89</v>
      </c>
      <c r="E172">
        <v>1.31</v>
      </c>
    </row>
    <row r="173" spans="1:5" x14ac:dyDescent="0.25">
      <c r="A173" t="s">
        <v>21</v>
      </c>
      <c r="B173" t="s">
        <v>264</v>
      </c>
      <c r="C173">
        <v>1.3441176470588201</v>
      </c>
      <c r="D173">
        <v>0.68</v>
      </c>
      <c r="E173">
        <v>1.27</v>
      </c>
    </row>
    <row r="174" spans="1:5" x14ac:dyDescent="0.25">
      <c r="A174" t="s">
        <v>21</v>
      </c>
      <c r="B174" t="s">
        <v>372</v>
      </c>
      <c r="C174">
        <v>1.3441176470588201</v>
      </c>
      <c r="D174">
        <v>0.68</v>
      </c>
      <c r="E174">
        <v>1.65</v>
      </c>
    </row>
    <row r="175" spans="1:5" x14ac:dyDescent="0.25">
      <c r="A175" t="s">
        <v>21</v>
      </c>
      <c r="B175" t="s">
        <v>267</v>
      </c>
      <c r="C175">
        <v>1.3441176470588201</v>
      </c>
      <c r="D175">
        <v>1.1000000000000001</v>
      </c>
      <c r="E175">
        <v>0.97</v>
      </c>
    </row>
    <row r="176" spans="1:5" x14ac:dyDescent="0.25">
      <c r="A176" t="s">
        <v>21</v>
      </c>
      <c r="B176" t="s">
        <v>272</v>
      </c>
      <c r="C176">
        <v>1.3441176470588201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1.3441176470588201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1.3441176470588201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1.3441176470588201</v>
      </c>
      <c r="D179">
        <v>0.89</v>
      </c>
      <c r="E179">
        <v>0.93</v>
      </c>
    </row>
    <row r="180" spans="1:5" x14ac:dyDescent="0.25">
      <c r="A180" t="s">
        <v>21</v>
      </c>
      <c r="B180" t="s">
        <v>275</v>
      </c>
      <c r="C180">
        <v>1.3441176470588201</v>
      </c>
      <c r="D180">
        <v>0.8</v>
      </c>
      <c r="E180">
        <v>0.8</v>
      </c>
    </row>
    <row r="181" spans="1:5" x14ac:dyDescent="0.25">
      <c r="A181" t="s">
        <v>21</v>
      </c>
      <c r="B181" t="s">
        <v>23</v>
      </c>
      <c r="C181">
        <v>1.3441176470588201</v>
      </c>
      <c r="D181">
        <v>1.35</v>
      </c>
      <c r="E181">
        <v>0.89</v>
      </c>
    </row>
    <row r="182" spans="1:5" x14ac:dyDescent="0.25">
      <c r="A182" t="s">
        <v>21</v>
      </c>
      <c r="B182" t="s">
        <v>22</v>
      </c>
      <c r="C182">
        <v>1.3441176470588201</v>
      </c>
      <c r="D182">
        <v>0.89</v>
      </c>
      <c r="E182">
        <v>1.01</v>
      </c>
    </row>
    <row r="183" spans="1:5" x14ac:dyDescent="0.25">
      <c r="A183" t="s">
        <v>21</v>
      </c>
      <c r="B183" t="s">
        <v>266</v>
      </c>
      <c r="C183">
        <v>1.3441176470588201</v>
      </c>
      <c r="D183">
        <v>0.76</v>
      </c>
      <c r="E183">
        <v>1.05</v>
      </c>
    </row>
    <row r="184" spans="1:5" x14ac:dyDescent="0.25">
      <c r="A184" t="s">
        <v>21</v>
      </c>
      <c r="B184" t="s">
        <v>268</v>
      </c>
      <c r="C184">
        <v>1.3441176470588201</v>
      </c>
      <c r="D184">
        <v>0.93</v>
      </c>
      <c r="E184">
        <v>0.8</v>
      </c>
    </row>
    <row r="185" spans="1:5" x14ac:dyDescent="0.25">
      <c r="A185" t="s">
        <v>21</v>
      </c>
      <c r="B185" t="s">
        <v>151</v>
      </c>
      <c r="C185">
        <v>1.3441176470588201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1.3441176470588201</v>
      </c>
      <c r="D186">
        <v>1.65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1.3441176470588201</v>
      </c>
      <c r="D187">
        <v>1.01</v>
      </c>
      <c r="E187">
        <v>0.97</v>
      </c>
    </row>
    <row r="188" spans="1:5" x14ac:dyDescent="0.25">
      <c r="A188" t="s">
        <v>21</v>
      </c>
      <c r="B188" t="s">
        <v>265</v>
      </c>
      <c r="C188">
        <v>1.3441176470588201</v>
      </c>
      <c r="D188">
        <v>1.05</v>
      </c>
      <c r="E188">
        <v>0.68</v>
      </c>
    </row>
    <row r="189" spans="1:5" x14ac:dyDescent="0.25">
      <c r="A189" t="s">
        <v>21</v>
      </c>
      <c r="B189" t="s">
        <v>271</v>
      </c>
      <c r="C189">
        <v>1.3441176470588201</v>
      </c>
      <c r="D189">
        <v>0.84</v>
      </c>
      <c r="E189">
        <v>1.01</v>
      </c>
    </row>
    <row r="190" spans="1:5" x14ac:dyDescent="0.25">
      <c r="A190" t="s">
        <v>21</v>
      </c>
      <c r="B190" t="s">
        <v>270</v>
      </c>
      <c r="C190">
        <v>1.3441176470588201</v>
      </c>
      <c r="D190">
        <v>1.05</v>
      </c>
      <c r="E190">
        <v>1.18</v>
      </c>
    </row>
    <row r="191" spans="1:5" x14ac:dyDescent="0.25">
      <c r="A191" t="s">
        <v>154</v>
      </c>
      <c r="B191" t="s">
        <v>159</v>
      </c>
      <c r="C191">
        <v>1.01445086705202</v>
      </c>
      <c r="D191">
        <v>0.56999999999999995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1.01445086705202</v>
      </c>
      <c r="D192">
        <v>0.71</v>
      </c>
      <c r="E192">
        <v>1.1000000000000001</v>
      </c>
    </row>
    <row r="193" spans="1:5" x14ac:dyDescent="0.25">
      <c r="A193" t="s">
        <v>154</v>
      </c>
      <c r="B193" t="s">
        <v>163</v>
      </c>
      <c r="C193">
        <v>1.01445086705202</v>
      </c>
      <c r="D193">
        <v>1.02</v>
      </c>
      <c r="E193">
        <v>1.02</v>
      </c>
    </row>
    <row r="194" spans="1:5" x14ac:dyDescent="0.25">
      <c r="A194" t="s">
        <v>154</v>
      </c>
      <c r="B194" t="s">
        <v>160</v>
      </c>
      <c r="C194">
        <v>1.01445086705202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1.01445086705202</v>
      </c>
      <c r="D195">
        <v>0.71</v>
      </c>
      <c r="E195">
        <v>1.41</v>
      </c>
    </row>
    <row r="196" spans="1:5" x14ac:dyDescent="0.25">
      <c r="A196" t="s">
        <v>154</v>
      </c>
      <c r="B196" t="s">
        <v>164</v>
      </c>
      <c r="C196">
        <v>1.01445086705202</v>
      </c>
      <c r="D196">
        <v>0.46</v>
      </c>
      <c r="E196">
        <v>1.04</v>
      </c>
    </row>
    <row r="197" spans="1:5" x14ac:dyDescent="0.25">
      <c r="A197" t="s">
        <v>154</v>
      </c>
      <c r="B197" t="s">
        <v>167</v>
      </c>
      <c r="C197">
        <v>1.01445086705202</v>
      </c>
      <c r="D197">
        <v>0.93</v>
      </c>
      <c r="E197">
        <v>0.56999999999999995</v>
      </c>
    </row>
    <row r="198" spans="1:5" x14ac:dyDescent="0.25">
      <c r="A198" t="s">
        <v>154</v>
      </c>
      <c r="B198" t="s">
        <v>168</v>
      </c>
      <c r="C198">
        <v>1.01445086705202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1.01445086705202</v>
      </c>
      <c r="D199">
        <v>0.63</v>
      </c>
      <c r="E199">
        <v>0.83</v>
      </c>
    </row>
    <row r="200" spans="1:5" x14ac:dyDescent="0.25">
      <c r="A200" t="s">
        <v>154</v>
      </c>
      <c r="B200" t="s">
        <v>169</v>
      </c>
      <c r="C200">
        <v>1.01445086705202</v>
      </c>
      <c r="D200">
        <v>0.75</v>
      </c>
      <c r="E200">
        <v>0.88</v>
      </c>
    </row>
    <row r="201" spans="1:5" x14ac:dyDescent="0.25">
      <c r="A201" t="s">
        <v>154</v>
      </c>
      <c r="B201" t="s">
        <v>162</v>
      </c>
      <c r="C201">
        <v>1.01445086705202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1.01445086705202</v>
      </c>
      <c r="D202">
        <v>1</v>
      </c>
      <c r="E202">
        <v>1</v>
      </c>
    </row>
    <row r="203" spans="1:5" x14ac:dyDescent="0.25">
      <c r="A203" t="s">
        <v>154</v>
      </c>
      <c r="B203" t="s">
        <v>166</v>
      </c>
      <c r="C203">
        <v>1.01445086705202</v>
      </c>
      <c r="D203">
        <v>0.71</v>
      </c>
      <c r="E203">
        <v>1.38</v>
      </c>
    </row>
    <row r="204" spans="1:5" x14ac:dyDescent="0.25">
      <c r="A204" t="s">
        <v>154</v>
      </c>
      <c r="B204" t="s">
        <v>174</v>
      </c>
      <c r="C204">
        <v>1.01445086705202</v>
      </c>
      <c r="D204">
        <v>0.88</v>
      </c>
      <c r="E204">
        <v>0.75</v>
      </c>
    </row>
    <row r="205" spans="1:5" x14ac:dyDescent="0.25">
      <c r="A205" t="s">
        <v>154</v>
      </c>
      <c r="B205" t="s">
        <v>172</v>
      </c>
      <c r="C205">
        <v>1.01445086705202</v>
      </c>
      <c r="D205">
        <v>0.62</v>
      </c>
      <c r="E205">
        <v>1.19</v>
      </c>
    </row>
    <row r="206" spans="1:5" x14ac:dyDescent="0.25">
      <c r="A206" t="s">
        <v>154</v>
      </c>
      <c r="B206" t="s">
        <v>171</v>
      </c>
      <c r="C206">
        <v>1.01445086705202</v>
      </c>
      <c r="D206">
        <v>0.62</v>
      </c>
      <c r="E206">
        <v>0.97</v>
      </c>
    </row>
    <row r="207" spans="1:5" x14ac:dyDescent="0.25">
      <c r="A207" t="s">
        <v>154</v>
      </c>
      <c r="B207" t="s">
        <v>158</v>
      </c>
      <c r="C207">
        <v>1.01445086705202</v>
      </c>
      <c r="D207">
        <v>0.88</v>
      </c>
      <c r="E207">
        <v>0.49</v>
      </c>
    </row>
    <row r="208" spans="1:5" x14ac:dyDescent="0.25">
      <c r="A208" t="s">
        <v>154</v>
      </c>
      <c r="B208" t="s">
        <v>155</v>
      </c>
      <c r="C208">
        <v>1.01445086705202</v>
      </c>
      <c r="D208">
        <v>1.03</v>
      </c>
      <c r="E208">
        <v>0.84</v>
      </c>
    </row>
    <row r="209" spans="1:5" x14ac:dyDescent="0.25">
      <c r="A209" t="s">
        <v>154</v>
      </c>
      <c r="B209" t="s">
        <v>157</v>
      </c>
      <c r="C209">
        <v>1.01445086705202</v>
      </c>
      <c r="D209">
        <v>1.06</v>
      </c>
      <c r="E209">
        <v>0.75</v>
      </c>
    </row>
    <row r="210" spans="1:5" x14ac:dyDescent="0.25">
      <c r="A210" t="s">
        <v>154</v>
      </c>
      <c r="B210" t="s">
        <v>173</v>
      </c>
      <c r="C210">
        <v>1.01445086705202</v>
      </c>
      <c r="D210">
        <v>0.8</v>
      </c>
      <c r="E210">
        <v>1.45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1.4103343465045599</v>
      </c>
      <c r="D225">
        <v>1.19</v>
      </c>
      <c r="E225">
        <v>0.65</v>
      </c>
    </row>
    <row r="226" spans="1:5" x14ac:dyDescent="0.25">
      <c r="A226" t="s">
        <v>24</v>
      </c>
      <c r="B226" t="s">
        <v>289</v>
      </c>
      <c r="C226">
        <v>1.4103343465045599</v>
      </c>
      <c r="D226">
        <v>0.77</v>
      </c>
      <c r="E226">
        <v>1.19</v>
      </c>
    </row>
    <row r="227" spans="1:5" x14ac:dyDescent="0.25">
      <c r="A227" t="s">
        <v>24</v>
      </c>
      <c r="B227" t="s">
        <v>180</v>
      </c>
      <c r="C227">
        <v>1.4103343465045599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1.4103343465045599</v>
      </c>
      <c r="D228">
        <v>0.65</v>
      </c>
      <c r="E228">
        <v>0.96</v>
      </c>
    </row>
    <row r="229" spans="1:5" x14ac:dyDescent="0.25">
      <c r="A229" t="s">
        <v>24</v>
      </c>
      <c r="B229" t="s">
        <v>288</v>
      </c>
      <c r="C229">
        <v>1.4103343465045599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1.4103343465045599</v>
      </c>
      <c r="D230">
        <v>0.73</v>
      </c>
      <c r="E230">
        <v>1.19</v>
      </c>
    </row>
    <row r="231" spans="1:5" x14ac:dyDescent="0.25">
      <c r="A231" t="s">
        <v>24</v>
      </c>
      <c r="B231" t="s">
        <v>293</v>
      </c>
      <c r="C231">
        <v>1.4103343465045599</v>
      </c>
      <c r="D231">
        <v>0.46</v>
      </c>
      <c r="E231">
        <v>0.92</v>
      </c>
    </row>
    <row r="232" spans="1:5" x14ac:dyDescent="0.25">
      <c r="A232" t="s">
        <v>24</v>
      </c>
      <c r="B232" t="s">
        <v>294</v>
      </c>
      <c r="C232">
        <v>1.4103343465045599</v>
      </c>
      <c r="D232">
        <v>1.1599999999999999</v>
      </c>
      <c r="E232">
        <v>0.51</v>
      </c>
    </row>
    <row r="233" spans="1:5" x14ac:dyDescent="0.25">
      <c r="A233" t="s">
        <v>24</v>
      </c>
      <c r="B233" t="s">
        <v>295</v>
      </c>
      <c r="C233">
        <v>1.4103343465045599</v>
      </c>
      <c r="D233">
        <v>1.07</v>
      </c>
      <c r="E233">
        <v>0.65</v>
      </c>
    </row>
    <row r="234" spans="1:5" x14ac:dyDescent="0.25">
      <c r="A234" t="s">
        <v>24</v>
      </c>
      <c r="B234" t="s">
        <v>25</v>
      </c>
      <c r="C234">
        <v>1.4103343465045599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1.4103343465045599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1.4103343465045599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1.4103343465045599</v>
      </c>
      <c r="D237">
        <v>0.88</v>
      </c>
      <c r="E237">
        <v>1.5</v>
      </c>
    </row>
    <row r="238" spans="1:5" x14ac:dyDescent="0.25">
      <c r="A238" t="s">
        <v>24</v>
      </c>
      <c r="B238" t="s">
        <v>26</v>
      </c>
      <c r="C238">
        <v>1.4103343465045599</v>
      </c>
      <c r="D238">
        <v>0.88</v>
      </c>
      <c r="E238">
        <v>1.1499999999999999</v>
      </c>
    </row>
    <row r="239" spans="1:5" x14ac:dyDescent="0.25">
      <c r="A239" t="s">
        <v>24</v>
      </c>
      <c r="B239" t="s">
        <v>184</v>
      </c>
      <c r="C239">
        <v>1.4103343465045599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1.4103343465045599</v>
      </c>
      <c r="D240">
        <v>1.01</v>
      </c>
      <c r="E240">
        <v>0.97</v>
      </c>
    </row>
    <row r="241" spans="1:5" x14ac:dyDescent="0.25">
      <c r="A241" t="s">
        <v>24</v>
      </c>
      <c r="B241" t="s">
        <v>183</v>
      </c>
      <c r="C241">
        <v>1.4103343465045599</v>
      </c>
      <c r="D241">
        <v>0.76</v>
      </c>
      <c r="E241">
        <v>1.3</v>
      </c>
    </row>
    <row r="242" spans="1:5" x14ac:dyDescent="0.25">
      <c r="A242" t="s">
        <v>24</v>
      </c>
      <c r="B242" t="s">
        <v>182</v>
      </c>
      <c r="C242">
        <v>1.4103343465045599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1.4103343465045599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1.4103343465045599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1.07692307692308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1.07692307692308</v>
      </c>
      <c r="D246">
        <v>0.92</v>
      </c>
      <c r="E246">
        <v>1.2</v>
      </c>
    </row>
    <row r="247" spans="1:5" x14ac:dyDescent="0.25">
      <c r="A247" t="s">
        <v>27</v>
      </c>
      <c r="B247" t="s">
        <v>28</v>
      </c>
      <c r="C247">
        <v>1.07692307692308</v>
      </c>
      <c r="D247">
        <v>0.74</v>
      </c>
      <c r="E247">
        <v>0.84</v>
      </c>
    </row>
    <row r="248" spans="1:5" x14ac:dyDescent="0.25">
      <c r="A248" t="s">
        <v>27</v>
      </c>
      <c r="B248" t="s">
        <v>186</v>
      </c>
      <c r="C248">
        <v>1.07692307692308</v>
      </c>
      <c r="D248">
        <v>0.92</v>
      </c>
      <c r="E248">
        <v>0.83</v>
      </c>
    </row>
    <row r="249" spans="1:5" x14ac:dyDescent="0.25">
      <c r="A249" t="s">
        <v>27</v>
      </c>
      <c r="B249" t="s">
        <v>189</v>
      </c>
      <c r="C249">
        <v>1.07692307692308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1.07692307692308</v>
      </c>
      <c r="D250">
        <v>0.83</v>
      </c>
      <c r="E250">
        <v>0.92</v>
      </c>
    </row>
    <row r="251" spans="1:5" x14ac:dyDescent="0.25">
      <c r="A251" t="s">
        <v>27</v>
      </c>
      <c r="B251" t="s">
        <v>298</v>
      </c>
      <c r="C251">
        <v>1.07692307692308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1.07692307692308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1.07692307692308</v>
      </c>
      <c r="D253">
        <v>1.43</v>
      </c>
      <c r="E253">
        <v>0.74</v>
      </c>
    </row>
    <row r="254" spans="1:5" x14ac:dyDescent="0.25">
      <c r="A254" t="s">
        <v>27</v>
      </c>
      <c r="B254" t="s">
        <v>188</v>
      </c>
      <c r="C254">
        <v>1.07692307692308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1.07692307692308</v>
      </c>
      <c r="D255">
        <v>0.51</v>
      </c>
      <c r="E255">
        <v>1.1599999999999999</v>
      </c>
    </row>
    <row r="256" spans="1:5" x14ac:dyDescent="0.25">
      <c r="A256" t="s">
        <v>27</v>
      </c>
      <c r="B256" t="s">
        <v>190</v>
      </c>
      <c r="C256">
        <v>1.07692307692308</v>
      </c>
      <c r="D256">
        <v>1.1100000000000001</v>
      </c>
      <c r="E256">
        <v>1.53</v>
      </c>
    </row>
    <row r="257" spans="1:5" x14ac:dyDescent="0.25">
      <c r="A257" t="s">
        <v>27</v>
      </c>
      <c r="B257" t="s">
        <v>192</v>
      </c>
      <c r="C257">
        <v>1.07692307692308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1.07692307692308</v>
      </c>
      <c r="D258">
        <v>0.51</v>
      </c>
      <c r="E258">
        <v>1.43</v>
      </c>
    </row>
    <row r="259" spans="1:5" x14ac:dyDescent="0.25">
      <c r="A259" t="s">
        <v>27</v>
      </c>
      <c r="B259" t="s">
        <v>194</v>
      </c>
      <c r="C259">
        <v>1.07692307692308</v>
      </c>
      <c r="D259">
        <v>0.88</v>
      </c>
      <c r="E259">
        <v>0.92</v>
      </c>
    </row>
    <row r="260" spans="1:5" x14ac:dyDescent="0.25">
      <c r="A260" t="s">
        <v>27</v>
      </c>
      <c r="B260" t="s">
        <v>299</v>
      </c>
      <c r="C260">
        <v>1.07692307692308</v>
      </c>
      <c r="D260">
        <v>0.69</v>
      </c>
      <c r="E260">
        <v>0.92</v>
      </c>
    </row>
    <row r="261" spans="1:5" x14ac:dyDescent="0.25">
      <c r="A261" t="s">
        <v>27</v>
      </c>
      <c r="B261" t="s">
        <v>328</v>
      </c>
      <c r="C261">
        <v>1.07692307692308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1.07692307692308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1.07692307692308</v>
      </c>
      <c r="D263">
        <v>1.06</v>
      </c>
      <c r="E263">
        <v>1.25</v>
      </c>
    </row>
    <row r="264" spans="1:5" x14ac:dyDescent="0.25">
      <c r="A264" t="s">
        <v>27</v>
      </c>
      <c r="B264" t="s">
        <v>29</v>
      </c>
      <c r="C264">
        <v>1.07692307692308</v>
      </c>
      <c r="D264">
        <v>0.49</v>
      </c>
      <c r="E264">
        <v>1.18</v>
      </c>
    </row>
    <row r="265" spans="1:5" x14ac:dyDescent="0.25">
      <c r="A265" t="s">
        <v>196</v>
      </c>
      <c r="B265" t="s">
        <v>205</v>
      </c>
      <c r="C265">
        <v>1.3925925925925899</v>
      </c>
      <c r="D265">
        <v>1.39</v>
      </c>
      <c r="E265">
        <v>0.93</v>
      </c>
    </row>
    <row r="266" spans="1:5" x14ac:dyDescent="0.25">
      <c r="A266" t="s">
        <v>196</v>
      </c>
      <c r="B266" t="s">
        <v>306</v>
      </c>
      <c r="C266">
        <v>1.3925925925925899</v>
      </c>
      <c r="D266">
        <v>1.81</v>
      </c>
      <c r="E266">
        <v>0.34</v>
      </c>
    </row>
    <row r="267" spans="1:5" x14ac:dyDescent="0.25">
      <c r="A267" t="s">
        <v>196</v>
      </c>
      <c r="B267" t="s">
        <v>206</v>
      </c>
      <c r="C267">
        <v>1.3925925925925899</v>
      </c>
      <c r="D267">
        <v>0.38</v>
      </c>
      <c r="E267">
        <v>1.48</v>
      </c>
    </row>
    <row r="268" spans="1:5" x14ac:dyDescent="0.25">
      <c r="A268" t="s">
        <v>196</v>
      </c>
      <c r="B268" t="s">
        <v>197</v>
      </c>
      <c r="C268">
        <v>1.3925925925925899</v>
      </c>
      <c r="D268">
        <v>0.42</v>
      </c>
      <c r="E268">
        <v>0.97</v>
      </c>
    </row>
    <row r="269" spans="1:5" x14ac:dyDescent="0.25">
      <c r="A269" t="s">
        <v>196</v>
      </c>
      <c r="B269" t="s">
        <v>307</v>
      </c>
      <c r="C269">
        <v>1.3925925925925899</v>
      </c>
      <c r="D269">
        <v>1.1000000000000001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1.3925925925925899</v>
      </c>
      <c r="D270">
        <v>0.93</v>
      </c>
      <c r="E270">
        <v>0.93</v>
      </c>
    </row>
    <row r="271" spans="1:5" x14ac:dyDescent="0.25">
      <c r="A271" t="s">
        <v>196</v>
      </c>
      <c r="B271" t="s">
        <v>302</v>
      </c>
      <c r="C271">
        <v>1.3925925925925899</v>
      </c>
      <c r="D271">
        <v>0.8</v>
      </c>
      <c r="E271">
        <v>0.97</v>
      </c>
    </row>
    <row r="272" spans="1:5" x14ac:dyDescent="0.25">
      <c r="A272" t="s">
        <v>196</v>
      </c>
      <c r="B272" t="s">
        <v>305</v>
      </c>
      <c r="C272">
        <v>1.3925925925925899</v>
      </c>
      <c r="D272">
        <v>0.76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1.3925925925925899</v>
      </c>
      <c r="D273">
        <v>0.51</v>
      </c>
      <c r="E273">
        <v>1.31</v>
      </c>
    </row>
    <row r="274" spans="1:5" x14ac:dyDescent="0.25">
      <c r="A274" t="s">
        <v>196</v>
      </c>
      <c r="B274" t="s">
        <v>200</v>
      </c>
      <c r="C274">
        <v>1.3925925925925899</v>
      </c>
      <c r="D274">
        <v>1.35</v>
      </c>
      <c r="E274">
        <v>0.89</v>
      </c>
    </row>
    <row r="275" spans="1:5" x14ac:dyDescent="0.25">
      <c r="A275" t="s">
        <v>196</v>
      </c>
      <c r="B275" t="s">
        <v>199</v>
      </c>
      <c r="C275">
        <v>1.3925925925925899</v>
      </c>
      <c r="D275">
        <v>0.63</v>
      </c>
      <c r="E275">
        <v>0.8</v>
      </c>
    </row>
    <row r="276" spans="1:5" x14ac:dyDescent="0.25">
      <c r="A276" t="s">
        <v>196</v>
      </c>
      <c r="B276" t="s">
        <v>303</v>
      </c>
      <c r="C276">
        <v>1.3925925925925899</v>
      </c>
      <c r="D276">
        <v>1.01</v>
      </c>
      <c r="E276">
        <v>0.84</v>
      </c>
    </row>
    <row r="277" spans="1:5" x14ac:dyDescent="0.25">
      <c r="A277" t="s">
        <v>196</v>
      </c>
      <c r="B277" t="s">
        <v>201</v>
      </c>
      <c r="C277">
        <v>1.3925925925925899</v>
      </c>
      <c r="D277">
        <v>1.05</v>
      </c>
      <c r="E277">
        <v>0.67</v>
      </c>
    </row>
    <row r="278" spans="1:5" x14ac:dyDescent="0.25">
      <c r="A278" t="s">
        <v>196</v>
      </c>
      <c r="B278" t="s">
        <v>304</v>
      </c>
      <c r="C278">
        <v>1.3925925925925899</v>
      </c>
      <c r="D278">
        <v>0.93</v>
      </c>
      <c r="E278">
        <v>1.6</v>
      </c>
    </row>
    <row r="279" spans="1:5" x14ac:dyDescent="0.25">
      <c r="A279" t="s">
        <v>196</v>
      </c>
      <c r="B279" t="s">
        <v>198</v>
      </c>
      <c r="C279">
        <v>1.3925925925925899</v>
      </c>
      <c r="D279">
        <v>0.97</v>
      </c>
      <c r="E279">
        <v>0.84</v>
      </c>
    </row>
    <row r="280" spans="1:5" x14ac:dyDescent="0.25">
      <c r="A280" t="s">
        <v>196</v>
      </c>
      <c r="B280" t="s">
        <v>300</v>
      </c>
      <c r="C280">
        <v>1.3925925925925899</v>
      </c>
      <c r="D280">
        <v>0.38</v>
      </c>
      <c r="E280">
        <v>1.01</v>
      </c>
    </row>
    <row r="281" spans="1:5" x14ac:dyDescent="0.25">
      <c r="A281" t="s">
        <v>196</v>
      </c>
      <c r="B281" t="s">
        <v>301</v>
      </c>
      <c r="C281">
        <v>1.3925925925925899</v>
      </c>
      <c r="D281">
        <v>0.51</v>
      </c>
      <c r="E281">
        <v>1.31</v>
      </c>
    </row>
    <row r="282" spans="1:5" x14ac:dyDescent="0.25">
      <c r="A282" t="s">
        <v>196</v>
      </c>
      <c r="B282" t="s">
        <v>203</v>
      </c>
      <c r="C282">
        <v>1.3925925925925899</v>
      </c>
      <c r="D282">
        <v>0.93</v>
      </c>
      <c r="E282">
        <v>1.22</v>
      </c>
    </row>
    <row r="283" spans="1:5" x14ac:dyDescent="0.25">
      <c r="A283" t="s">
        <v>32</v>
      </c>
      <c r="B283" t="s">
        <v>331</v>
      </c>
      <c r="C283">
        <v>1.1461538461538501</v>
      </c>
      <c r="D283">
        <v>0.4</v>
      </c>
      <c r="E283">
        <v>0.64</v>
      </c>
    </row>
    <row r="284" spans="1:5" x14ac:dyDescent="0.25">
      <c r="A284" t="s">
        <v>32</v>
      </c>
      <c r="B284" t="s">
        <v>36</v>
      </c>
      <c r="C284">
        <v>1.1461538461538501</v>
      </c>
      <c r="D284">
        <v>1.74</v>
      </c>
      <c r="E284">
        <v>0.57999999999999996</v>
      </c>
    </row>
    <row r="285" spans="1:5" x14ac:dyDescent="0.25">
      <c r="A285" t="s">
        <v>32</v>
      </c>
      <c r="B285" t="s">
        <v>212</v>
      </c>
      <c r="C285">
        <v>1.1461538461538501</v>
      </c>
      <c r="D285">
        <v>0.98</v>
      </c>
      <c r="E285">
        <v>1.27</v>
      </c>
    </row>
    <row r="286" spans="1:5" x14ac:dyDescent="0.25">
      <c r="A286" t="s">
        <v>32</v>
      </c>
      <c r="B286" t="s">
        <v>311</v>
      </c>
      <c r="C286">
        <v>1.1461538461538501</v>
      </c>
      <c r="D286">
        <v>0.98</v>
      </c>
      <c r="E286">
        <v>0.98</v>
      </c>
    </row>
    <row r="287" spans="1:5" x14ac:dyDescent="0.25">
      <c r="A287" t="s">
        <v>32</v>
      </c>
      <c r="B287" t="s">
        <v>210</v>
      </c>
      <c r="C287">
        <v>1.1461538461538501</v>
      </c>
      <c r="D287">
        <v>0.64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1.1461538461538501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1.1461538461538501</v>
      </c>
      <c r="D289">
        <v>0.76</v>
      </c>
      <c r="E289">
        <v>0.81</v>
      </c>
    </row>
    <row r="290" spans="1:5" x14ac:dyDescent="0.25">
      <c r="A290" t="s">
        <v>32</v>
      </c>
      <c r="B290" t="s">
        <v>313</v>
      </c>
      <c r="C290">
        <v>1.1461538461538501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1.1461538461538501</v>
      </c>
      <c r="D291">
        <v>0.57999999999999996</v>
      </c>
      <c r="E291">
        <v>0.87</v>
      </c>
    </row>
    <row r="292" spans="1:5" x14ac:dyDescent="0.25">
      <c r="A292" t="s">
        <v>32</v>
      </c>
      <c r="B292" t="s">
        <v>308</v>
      </c>
      <c r="C292">
        <v>1.1461538461538501</v>
      </c>
      <c r="D292">
        <v>0.52</v>
      </c>
      <c r="E292">
        <v>1.27</v>
      </c>
    </row>
    <row r="293" spans="1:5" x14ac:dyDescent="0.25">
      <c r="A293" t="s">
        <v>32</v>
      </c>
      <c r="B293" t="s">
        <v>207</v>
      </c>
      <c r="C293">
        <v>1.1461538461538501</v>
      </c>
      <c r="D293">
        <v>0.7</v>
      </c>
      <c r="E293">
        <v>1.03</v>
      </c>
    </row>
    <row r="294" spans="1:5" x14ac:dyDescent="0.25">
      <c r="A294" t="s">
        <v>32</v>
      </c>
      <c r="B294" t="s">
        <v>330</v>
      </c>
      <c r="C294">
        <v>1.1461538461538501</v>
      </c>
      <c r="D294">
        <v>0.75</v>
      </c>
      <c r="E294">
        <v>1.21</v>
      </c>
    </row>
    <row r="295" spans="1:5" x14ac:dyDescent="0.25">
      <c r="A295" t="s">
        <v>32</v>
      </c>
      <c r="B295" t="s">
        <v>35</v>
      </c>
      <c r="C295">
        <v>1.1461538461538501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1.1461538461538501</v>
      </c>
      <c r="D296">
        <v>0.64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1.1461538461538501</v>
      </c>
      <c r="D297">
        <v>0.86</v>
      </c>
      <c r="E297">
        <v>1.03</v>
      </c>
    </row>
    <row r="298" spans="1:5" x14ac:dyDescent="0.25">
      <c r="A298" t="s">
        <v>32</v>
      </c>
      <c r="B298" t="s">
        <v>208</v>
      </c>
      <c r="C298">
        <v>1.1461538461538501</v>
      </c>
      <c r="D298">
        <v>1.45</v>
      </c>
      <c r="E298">
        <v>0.93</v>
      </c>
    </row>
    <row r="299" spans="1:5" x14ac:dyDescent="0.25">
      <c r="A299" t="s">
        <v>32</v>
      </c>
      <c r="B299" t="s">
        <v>33</v>
      </c>
      <c r="C299">
        <v>1.1461538461538501</v>
      </c>
      <c r="D299">
        <v>1.4</v>
      </c>
      <c r="E299">
        <v>0.32</v>
      </c>
    </row>
    <row r="300" spans="1:5" x14ac:dyDescent="0.25">
      <c r="A300" t="s">
        <v>32</v>
      </c>
      <c r="B300" t="s">
        <v>211</v>
      </c>
      <c r="C300">
        <v>1.1461538461538501</v>
      </c>
      <c r="D300">
        <v>0.92</v>
      </c>
      <c r="E300">
        <v>1.84</v>
      </c>
    </row>
    <row r="301" spans="1:5" x14ac:dyDescent="0.25">
      <c r="A301" t="s">
        <v>213</v>
      </c>
      <c r="B301" t="s">
        <v>221</v>
      </c>
      <c r="C301">
        <v>1.14761904761905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1.14761904761905</v>
      </c>
      <c r="D302">
        <v>1.68</v>
      </c>
      <c r="E302">
        <v>0.65</v>
      </c>
    </row>
    <row r="303" spans="1:5" x14ac:dyDescent="0.25">
      <c r="A303" t="s">
        <v>213</v>
      </c>
      <c r="B303" t="s">
        <v>217</v>
      </c>
      <c r="C303">
        <v>1.14761904761905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1.14761904761905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1.14761904761905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1.14761904761905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1.14761904761905</v>
      </c>
      <c r="D307">
        <v>0.97</v>
      </c>
      <c r="E307">
        <v>1.28</v>
      </c>
    </row>
    <row r="308" spans="1:5" x14ac:dyDescent="0.25">
      <c r="A308" t="s">
        <v>213</v>
      </c>
      <c r="B308" t="s">
        <v>314</v>
      </c>
      <c r="C308">
        <v>1.14761904761905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1.14761904761905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1.14761904761905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1.14761904761905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1.14761904761905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1.2538461538461501</v>
      </c>
      <c r="D313">
        <v>0.57999999999999996</v>
      </c>
      <c r="E313">
        <v>1.5</v>
      </c>
    </row>
    <row r="314" spans="1:5" x14ac:dyDescent="0.25">
      <c r="A314" t="s">
        <v>37</v>
      </c>
      <c r="B314" t="s">
        <v>229</v>
      </c>
      <c r="C314">
        <v>1.2538461538461501</v>
      </c>
      <c r="D314">
        <v>0.57999999999999996</v>
      </c>
      <c r="E314">
        <v>1.1200000000000001</v>
      </c>
    </row>
    <row r="315" spans="1:5" x14ac:dyDescent="0.25">
      <c r="A315" t="s">
        <v>37</v>
      </c>
      <c r="B315" t="s">
        <v>227</v>
      </c>
      <c r="C315">
        <v>1.2538461538461501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1.2538461538461501</v>
      </c>
      <c r="D316">
        <v>1.07</v>
      </c>
      <c r="E316">
        <v>1.1200000000000001</v>
      </c>
    </row>
    <row r="317" spans="1:5" x14ac:dyDescent="0.25">
      <c r="A317" t="s">
        <v>37</v>
      </c>
      <c r="B317" t="s">
        <v>39</v>
      </c>
      <c r="C317">
        <v>1.2538461538461501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1.2538461538461501</v>
      </c>
      <c r="D318">
        <v>0.79</v>
      </c>
      <c r="E318">
        <v>0.42</v>
      </c>
    </row>
    <row r="319" spans="1:5" x14ac:dyDescent="0.25">
      <c r="A319" t="s">
        <v>37</v>
      </c>
      <c r="B319" t="s">
        <v>231</v>
      </c>
      <c r="C319">
        <v>1.2538461538461501</v>
      </c>
      <c r="D319">
        <v>0.9</v>
      </c>
      <c r="E319">
        <v>0.81</v>
      </c>
    </row>
    <row r="320" spans="1:5" x14ac:dyDescent="0.25">
      <c r="A320" t="s">
        <v>37</v>
      </c>
      <c r="B320" t="s">
        <v>38</v>
      </c>
      <c r="C320">
        <v>1.2538461538461501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1.2538461538461501</v>
      </c>
      <c r="D321">
        <v>0.95</v>
      </c>
      <c r="E321">
        <v>1.22</v>
      </c>
    </row>
    <row r="322" spans="1:5" x14ac:dyDescent="0.25">
      <c r="A322" t="s">
        <v>37</v>
      </c>
      <c r="B322" t="s">
        <v>230</v>
      </c>
      <c r="C322">
        <v>1.2538461538461501</v>
      </c>
      <c r="D322">
        <v>0.95</v>
      </c>
      <c r="E322">
        <v>0.81</v>
      </c>
    </row>
    <row r="323" spans="1:5" x14ac:dyDescent="0.25">
      <c r="A323" t="s">
        <v>337</v>
      </c>
      <c r="B323" t="s">
        <v>338</v>
      </c>
      <c r="C323">
        <v>1.0638297872340401</v>
      </c>
      <c r="D323">
        <v>0.9</v>
      </c>
      <c r="E323">
        <v>0.97</v>
      </c>
    </row>
    <row r="324" spans="1:5" x14ac:dyDescent="0.25">
      <c r="A324" t="s">
        <v>337</v>
      </c>
      <c r="B324" t="s">
        <v>367</v>
      </c>
      <c r="C324">
        <v>1.0638297872340401</v>
      </c>
      <c r="D324">
        <v>0.82</v>
      </c>
      <c r="E324">
        <v>1.42</v>
      </c>
    </row>
    <row r="325" spans="1:5" x14ac:dyDescent="0.25">
      <c r="A325" t="s">
        <v>337</v>
      </c>
      <c r="B325" t="s">
        <v>368</v>
      </c>
      <c r="C325">
        <v>1.0638297872340401</v>
      </c>
      <c r="D325">
        <v>0.6</v>
      </c>
      <c r="E325">
        <v>0.6</v>
      </c>
    </row>
    <row r="326" spans="1:5" x14ac:dyDescent="0.25">
      <c r="A326" t="s">
        <v>337</v>
      </c>
      <c r="B326" t="s">
        <v>373</v>
      </c>
      <c r="C326">
        <v>1.0638297872340401</v>
      </c>
      <c r="D326">
        <v>0.45</v>
      </c>
      <c r="E326">
        <v>0.82</v>
      </c>
    </row>
    <row r="327" spans="1:5" x14ac:dyDescent="0.25">
      <c r="A327" t="s">
        <v>337</v>
      </c>
      <c r="B327" t="s">
        <v>374</v>
      </c>
      <c r="C327">
        <v>1.0638297872340401</v>
      </c>
      <c r="D327">
        <v>0.66</v>
      </c>
      <c r="E327">
        <v>1.49</v>
      </c>
    </row>
    <row r="328" spans="1:5" x14ac:dyDescent="0.25">
      <c r="A328" t="s">
        <v>337</v>
      </c>
      <c r="B328" t="s">
        <v>382</v>
      </c>
      <c r="C328">
        <v>1.0638297872340401</v>
      </c>
      <c r="D328">
        <v>1.24</v>
      </c>
      <c r="E328">
        <v>0.83</v>
      </c>
    </row>
    <row r="329" spans="1:5" x14ac:dyDescent="0.25">
      <c r="A329" t="s">
        <v>337</v>
      </c>
      <c r="B329" t="s">
        <v>383</v>
      </c>
      <c r="C329">
        <v>1.0638297872340401</v>
      </c>
      <c r="D329">
        <v>0.5</v>
      </c>
      <c r="E329">
        <v>1.1599999999999999</v>
      </c>
    </row>
    <row r="330" spans="1:5" x14ac:dyDescent="0.25">
      <c r="A330" t="s">
        <v>337</v>
      </c>
      <c r="B330" t="s">
        <v>403</v>
      </c>
      <c r="C330">
        <v>1.0638297872340401</v>
      </c>
      <c r="D330">
        <v>0.91</v>
      </c>
      <c r="E330">
        <v>1.33</v>
      </c>
    </row>
    <row r="331" spans="1:5" x14ac:dyDescent="0.25">
      <c r="A331" t="s">
        <v>337</v>
      </c>
      <c r="B331" t="s">
        <v>407</v>
      </c>
      <c r="C331">
        <v>1.0638297872340401</v>
      </c>
      <c r="D331">
        <v>1.1599999999999999</v>
      </c>
      <c r="E331">
        <v>0.5</v>
      </c>
    </row>
    <row r="332" spans="1:5" x14ac:dyDescent="0.25">
      <c r="A332" t="s">
        <v>337</v>
      </c>
      <c r="B332" t="s">
        <v>408</v>
      </c>
      <c r="C332">
        <v>1.0638297872340401</v>
      </c>
      <c r="D332">
        <v>0.75</v>
      </c>
      <c r="E332">
        <v>0.91</v>
      </c>
    </row>
    <row r="333" spans="1:5" x14ac:dyDescent="0.25">
      <c r="A333" t="s">
        <v>344</v>
      </c>
      <c r="B333" t="s">
        <v>345</v>
      </c>
      <c r="C333">
        <v>1.3510638297872299</v>
      </c>
      <c r="D333">
        <v>1.36</v>
      </c>
      <c r="E333">
        <v>1.7</v>
      </c>
    </row>
    <row r="334" spans="1:5" x14ac:dyDescent="0.25">
      <c r="A334" t="s">
        <v>344</v>
      </c>
      <c r="B334" t="s">
        <v>350</v>
      </c>
      <c r="C334">
        <v>1.3510638297872299</v>
      </c>
      <c r="D334">
        <v>0.53</v>
      </c>
      <c r="E334">
        <v>0.69</v>
      </c>
    </row>
    <row r="335" spans="1:5" x14ac:dyDescent="0.25">
      <c r="A335" t="s">
        <v>344</v>
      </c>
      <c r="B335" t="s">
        <v>358</v>
      </c>
      <c r="C335">
        <v>1.3510638297872299</v>
      </c>
      <c r="D335">
        <v>0.34</v>
      </c>
      <c r="E335">
        <v>1.53</v>
      </c>
    </row>
    <row r="336" spans="1:5" x14ac:dyDescent="0.25">
      <c r="A336" t="s">
        <v>344</v>
      </c>
      <c r="B336" t="s">
        <v>370</v>
      </c>
      <c r="C336">
        <v>1.3510638297872299</v>
      </c>
      <c r="D336">
        <v>0.38</v>
      </c>
      <c r="E336">
        <v>0.92</v>
      </c>
    </row>
    <row r="337" spans="1:5" x14ac:dyDescent="0.25">
      <c r="A337" t="s">
        <v>344</v>
      </c>
      <c r="B337" t="s">
        <v>376</v>
      </c>
      <c r="C337">
        <v>1.3510638297872299</v>
      </c>
      <c r="D337">
        <v>1.78</v>
      </c>
      <c r="E337">
        <v>0.76</v>
      </c>
    </row>
    <row r="338" spans="1:5" x14ac:dyDescent="0.25">
      <c r="A338" t="s">
        <v>344</v>
      </c>
      <c r="B338" t="s">
        <v>379</v>
      </c>
      <c r="C338">
        <v>1.3510638297872299</v>
      </c>
      <c r="D338">
        <v>1.02</v>
      </c>
      <c r="E338">
        <v>0.85</v>
      </c>
    </row>
    <row r="339" spans="1:5" x14ac:dyDescent="0.25">
      <c r="A339" t="s">
        <v>344</v>
      </c>
      <c r="B339" t="s">
        <v>411</v>
      </c>
      <c r="C339">
        <v>1.3510638297872299</v>
      </c>
      <c r="D339">
        <v>1.53</v>
      </c>
      <c r="E339">
        <v>0.34</v>
      </c>
    </row>
    <row r="340" spans="1:5" x14ac:dyDescent="0.25">
      <c r="A340" t="s">
        <v>344</v>
      </c>
      <c r="B340" t="s">
        <v>421</v>
      </c>
      <c r="C340">
        <v>1.3510638297872299</v>
      </c>
      <c r="D340">
        <v>0.68</v>
      </c>
      <c r="E340">
        <v>1.78</v>
      </c>
    </row>
    <row r="341" spans="1:5" x14ac:dyDescent="0.25">
      <c r="A341" t="s">
        <v>344</v>
      </c>
      <c r="B341" t="s">
        <v>422</v>
      </c>
      <c r="C341">
        <v>1.3510638297872299</v>
      </c>
      <c r="D341">
        <v>1.68</v>
      </c>
      <c r="E341">
        <v>0.76</v>
      </c>
    </row>
    <row r="342" spans="1:5" x14ac:dyDescent="0.25">
      <c r="A342" t="s">
        <v>344</v>
      </c>
      <c r="B342" t="s">
        <v>424</v>
      </c>
      <c r="C342">
        <v>1.3510638297872299</v>
      </c>
      <c r="D342">
        <v>1.07</v>
      </c>
      <c r="E342">
        <v>0.76</v>
      </c>
    </row>
    <row r="343" spans="1:5" x14ac:dyDescent="0.25">
      <c r="A343" t="s">
        <v>340</v>
      </c>
      <c r="B343" t="s">
        <v>341</v>
      </c>
      <c r="C343">
        <v>1.1341463414634101</v>
      </c>
      <c r="D343">
        <v>0.6</v>
      </c>
      <c r="E343">
        <v>1.3</v>
      </c>
    </row>
    <row r="344" spans="1:5" x14ac:dyDescent="0.25">
      <c r="A344" t="s">
        <v>340</v>
      </c>
      <c r="B344" t="s">
        <v>352</v>
      </c>
      <c r="C344">
        <v>1.1341463414634101</v>
      </c>
      <c r="D344">
        <v>0.74</v>
      </c>
      <c r="E344">
        <v>0.93</v>
      </c>
    </row>
    <row r="345" spans="1:5" x14ac:dyDescent="0.25">
      <c r="A345" t="s">
        <v>340</v>
      </c>
      <c r="B345" t="s">
        <v>353</v>
      </c>
      <c r="C345">
        <v>1.1341463414634101</v>
      </c>
      <c r="D345">
        <v>1.07</v>
      </c>
      <c r="E345">
        <v>0.6</v>
      </c>
    </row>
    <row r="346" spans="1:5" x14ac:dyDescent="0.25">
      <c r="A346" t="s">
        <v>340</v>
      </c>
      <c r="B346" t="s">
        <v>354</v>
      </c>
      <c r="C346">
        <v>1.1341463414634101</v>
      </c>
      <c r="D346">
        <v>1.58</v>
      </c>
      <c r="E346">
        <v>0.6</v>
      </c>
    </row>
    <row r="347" spans="1:5" x14ac:dyDescent="0.25">
      <c r="A347" t="s">
        <v>340</v>
      </c>
      <c r="B347" t="s">
        <v>356</v>
      </c>
      <c r="C347">
        <v>1.1341463414634101</v>
      </c>
      <c r="D347">
        <v>0.83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1.1341463414634101</v>
      </c>
      <c r="D348">
        <v>0.65</v>
      </c>
      <c r="E348">
        <v>1.07</v>
      </c>
    </row>
    <row r="349" spans="1:5" x14ac:dyDescent="0.25">
      <c r="A349" t="s">
        <v>340</v>
      </c>
      <c r="B349" t="s">
        <v>365</v>
      </c>
      <c r="C349">
        <v>1.1341463414634101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1.1341463414634101</v>
      </c>
      <c r="D350">
        <v>0.65</v>
      </c>
      <c r="E350">
        <v>1.18</v>
      </c>
    </row>
    <row r="351" spans="1:5" x14ac:dyDescent="0.25">
      <c r="A351" t="s">
        <v>340</v>
      </c>
      <c r="B351" t="s">
        <v>378</v>
      </c>
      <c r="C351">
        <v>1.1341463414634101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1.1341463414634101</v>
      </c>
      <c r="D352">
        <v>0.6</v>
      </c>
      <c r="E352">
        <v>1.3</v>
      </c>
    </row>
    <row r="353" spans="1:5" x14ac:dyDescent="0.25">
      <c r="A353" t="s">
        <v>340</v>
      </c>
      <c r="B353" t="s">
        <v>387</v>
      </c>
      <c r="C353">
        <v>1.1341463414634101</v>
      </c>
      <c r="D353">
        <v>0.79</v>
      </c>
      <c r="E353">
        <v>1.53</v>
      </c>
    </row>
    <row r="354" spans="1:5" x14ac:dyDescent="0.25">
      <c r="A354" t="s">
        <v>340</v>
      </c>
      <c r="B354" t="s">
        <v>390</v>
      </c>
      <c r="C354">
        <v>1.1341463414634101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1.1341463414634101</v>
      </c>
      <c r="D355">
        <v>0.74</v>
      </c>
      <c r="E355">
        <v>0.97</v>
      </c>
    </row>
    <row r="356" spans="1:5" x14ac:dyDescent="0.25">
      <c r="A356" t="s">
        <v>340</v>
      </c>
      <c r="B356" t="s">
        <v>405</v>
      </c>
      <c r="C356">
        <v>1.1341463414634101</v>
      </c>
      <c r="D356">
        <v>0.6</v>
      </c>
      <c r="E356">
        <v>0.88</v>
      </c>
    </row>
    <row r="357" spans="1:5" x14ac:dyDescent="0.25">
      <c r="A357" t="s">
        <v>340</v>
      </c>
      <c r="B357" t="s">
        <v>413</v>
      </c>
      <c r="C357">
        <v>1.1341463414634101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1.1341463414634101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1.1341463414634101</v>
      </c>
      <c r="D359">
        <v>1.07</v>
      </c>
      <c r="E359">
        <v>0.65</v>
      </c>
    </row>
    <row r="360" spans="1:5" x14ac:dyDescent="0.25">
      <c r="A360" t="s">
        <v>340</v>
      </c>
      <c r="B360" t="s">
        <v>428</v>
      </c>
      <c r="C360">
        <v>1.1341463414634101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1.1341463414634101</v>
      </c>
      <c r="D361">
        <v>0.56000000000000005</v>
      </c>
      <c r="E361">
        <v>0.83</v>
      </c>
    </row>
    <row r="362" spans="1:5" x14ac:dyDescent="0.25">
      <c r="A362" t="s">
        <v>340</v>
      </c>
      <c r="B362" t="s">
        <v>431</v>
      </c>
      <c r="C362">
        <v>1.1341463414634101</v>
      </c>
      <c r="D362">
        <v>1.22</v>
      </c>
      <c r="E362">
        <v>0.83</v>
      </c>
    </row>
    <row r="363" spans="1:5" x14ac:dyDescent="0.25">
      <c r="A363" t="s">
        <v>342</v>
      </c>
      <c r="B363" t="s">
        <v>343</v>
      </c>
      <c r="C363">
        <v>0.85606060606060597</v>
      </c>
      <c r="D363">
        <v>0.47</v>
      </c>
      <c r="E363">
        <v>1.23</v>
      </c>
    </row>
    <row r="364" spans="1:5" x14ac:dyDescent="0.25">
      <c r="A364" t="s">
        <v>342</v>
      </c>
      <c r="B364" t="s">
        <v>346</v>
      </c>
      <c r="C364">
        <v>0.85606060606060597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0.85606060606060597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0.85606060606060597</v>
      </c>
      <c r="D366">
        <v>0.62</v>
      </c>
      <c r="E366">
        <v>1.19</v>
      </c>
    </row>
    <row r="367" spans="1:5" x14ac:dyDescent="0.25">
      <c r="A367" t="s">
        <v>342</v>
      </c>
      <c r="B367" t="s">
        <v>364</v>
      </c>
      <c r="C367">
        <v>0.85606060606060597</v>
      </c>
      <c r="D367">
        <v>0.66</v>
      </c>
      <c r="E367">
        <v>1.28</v>
      </c>
    </row>
    <row r="368" spans="1:5" x14ac:dyDescent="0.25">
      <c r="A368" t="s">
        <v>342</v>
      </c>
      <c r="B368" t="s">
        <v>380</v>
      </c>
      <c r="C368">
        <v>0.85606060606060597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0.85606060606060597</v>
      </c>
      <c r="D369">
        <v>1</v>
      </c>
      <c r="E369">
        <v>1.04</v>
      </c>
    </row>
    <row r="370" spans="1:5" x14ac:dyDescent="0.25">
      <c r="A370" t="s">
        <v>342</v>
      </c>
      <c r="B370" t="s">
        <v>386</v>
      </c>
      <c r="C370">
        <v>0.85606060606060597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0.85606060606060597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0.85606060606060597</v>
      </c>
      <c r="D372">
        <v>0.81</v>
      </c>
      <c r="E372">
        <v>0.9</v>
      </c>
    </row>
    <row r="373" spans="1:5" x14ac:dyDescent="0.25">
      <c r="A373" t="s">
        <v>342</v>
      </c>
      <c r="B373" t="s">
        <v>396</v>
      </c>
      <c r="C373">
        <v>0.85606060606060597</v>
      </c>
      <c r="D373">
        <v>0.56999999999999995</v>
      </c>
      <c r="E373">
        <v>1.1399999999999999</v>
      </c>
    </row>
    <row r="374" spans="1:5" x14ac:dyDescent="0.25">
      <c r="A374" t="s">
        <v>342</v>
      </c>
      <c r="B374" t="s">
        <v>398</v>
      </c>
      <c r="C374">
        <v>0.85606060606060597</v>
      </c>
      <c r="D374">
        <v>0.76</v>
      </c>
      <c r="E374">
        <v>1.66</v>
      </c>
    </row>
    <row r="375" spans="1:5" x14ac:dyDescent="0.25">
      <c r="A375" t="s">
        <v>342</v>
      </c>
      <c r="B375" t="s">
        <v>399</v>
      </c>
      <c r="C375">
        <v>0.85606060606060597</v>
      </c>
      <c r="D375">
        <v>0.81</v>
      </c>
      <c r="E375">
        <v>0.95</v>
      </c>
    </row>
    <row r="376" spans="1:5" x14ac:dyDescent="0.25">
      <c r="A376" t="s">
        <v>342</v>
      </c>
      <c r="B376" t="s">
        <v>400</v>
      </c>
      <c r="C376">
        <v>0.85606060606060597</v>
      </c>
      <c r="D376">
        <v>0.81</v>
      </c>
      <c r="E376">
        <v>0.62</v>
      </c>
    </row>
    <row r="377" spans="1:5" x14ac:dyDescent="0.25">
      <c r="A377" t="s">
        <v>342</v>
      </c>
      <c r="B377" t="s">
        <v>402</v>
      </c>
      <c r="C377">
        <v>0.85606060606060597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0.85606060606060597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0.85606060606060597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0.85606060606060597</v>
      </c>
      <c r="D380">
        <v>0.81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0.85606060606060597</v>
      </c>
      <c r="D381">
        <v>0.71</v>
      </c>
      <c r="E381">
        <v>0.71</v>
      </c>
    </row>
    <row r="382" spans="1:5" x14ac:dyDescent="0.25">
      <c r="A382" t="s">
        <v>342</v>
      </c>
      <c r="B382" t="s">
        <v>426</v>
      </c>
      <c r="C382">
        <v>0.85606060606060597</v>
      </c>
      <c r="D382">
        <v>0.43</v>
      </c>
      <c r="E382">
        <v>0.95</v>
      </c>
    </row>
    <row r="383" spans="1:5" x14ac:dyDescent="0.25">
      <c r="A383" t="s">
        <v>342</v>
      </c>
      <c r="B383" t="s">
        <v>430</v>
      </c>
      <c r="C383">
        <v>0.85606060606060597</v>
      </c>
      <c r="D383">
        <v>0.81</v>
      </c>
      <c r="E383">
        <v>0.81</v>
      </c>
    </row>
    <row r="384" spans="1:5" x14ac:dyDescent="0.25">
      <c r="A384" t="s">
        <v>342</v>
      </c>
      <c r="B384" t="s">
        <v>436</v>
      </c>
      <c r="C384">
        <v>0.85606060606060597</v>
      </c>
      <c r="D384">
        <v>0.43</v>
      </c>
      <c r="E384">
        <v>1.04</v>
      </c>
    </row>
    <row r="385" spans="1:5" x14ac:dyDescent="0.25">
      <c r="A385" t="s">
        <v>40</v>
      </c>
      <c r="B385" t="s">
        <v>339</v>
      </c>
      <c r="C385">
        <v>1.1756756756756801</v>
      </c>
      <c r="D385">
        <v>0.56000000000000005</v>
      </c>
      <c r="E385">
        <v>0.79</v>
      </c>
    </row>
    <row r="386" spans="1:5" x14ac:dyDescent="0.25">
      <c r="A386" t="s">
        <v>40</v>
      </c>
      <c r="B386" t="s">
        <v>333</v>
      </c>
      <c r="C386">
        <v>1.1756756756756801</v>
      </c>
      <c r="D386">
        <v>0.68</v>
      </c>
      <c r="E386">
        <v>1.32</v>
      </c>
    </row>
    <row r="387" spans="1:5" x14ac:dyDescent="0.25">
      <c r="A387" t="s">
        <v>40</v>
      </c>
      <c r="B387" t="s">
        <v>238</v>
      </c>
      <c r="C387">
        <v>1.1756756756756801</v>
      </c>
      <c r="D387">
        <v>0.53</v>
      </c>
      <c r="E387">
        <v>0.86</v>
      </c>
    </row>
    <row r="388" spans="1:5" x14ac:dyDescent="0.25">
      <c r="A388" t="s">
        <v>40</v>
      </c>
      <c r="B388" t="s">
        <v>320</v>
      </c>
      <c r="C388">
        <v>1.1756756756756801</v>
      </c>
      <c r="D388">
        <v>1.35</v>
      </c>
      <c r="E388">
        <v>0.95</v>
      </c>
    </row>
    <row r="389" spans="1:5" x14ac:dyDescent="0.25">
      <c r="A389" t="s">
        <v>40</v>
      </c>
      <c r="B389" t="s">
        <v>234</v>
      </c>
      <c r="C389">
        <v>1.1756756756756801</v>
      </c>
      <c r="D389">
        <v>0.52</v>
      </c>
      <c r="E389">
        <v>1.03</v>
      </c>
    </row>
    <row r="390" spans="1:5" x14ac:dyDescent="0.25">
      <c r="A390" t="s">
        <v>40</v>
      </c>
      <c r="B390" t="s">
        <v>316</v>
      </c>
      <c r="C390">
        <v>1.1756756756756801</v>
      </c>
      <c r="D390">
        <v>0.68</v>
      </c>
      <c r="E390">
        <v>1.51</v>
      </c>
    </row>
    <row r="391" spans="1:5" x14ac:dyDescent="0.25">
      <c r="A391" t="s">
        <v>40</v>
      </c>
      <c r="B391" t="s">
        <v>335</v>
      </c>
      <c r="C391">
        <v>1.1756756756756801</v>
      </c>
      <c r="D391">
        <v>0.83</v>
      </c>
      <c r="E391">
        <v>1.24</v>
      </c>
    </row>
    <row r="392" spans="1:5" x14ac:dyDescent="0.25">
      <c r="A392" t="s">
        <v>40</v>
      </c>
      <c r="B392" t="s">
        <v>332</v>
      </c>
      <c r="C392">
        <v>1.1756756756756801</v>
      </c>
      <c r="D392">
        <v>1.35</v>
      </c>
      <c r="E392">
        <v>0.56000000000000005</v>
      </c>
    </row>
    <row r="393" spans="1:5" x14ac:dyDescent="0.25">
      <c r="A393" t="s">
        <v>40</v>
      </c>
      <c r="B393" t="s">
        <v>321</v>
      </c>
      <c r="C393">
        <v>1.1756756756756801</v>
      </c>
      <c r="D393">
        <v>1.0900000000000001</v>
      </c>
      <c r="E393">
        <v>0.68</v>
      </c>
    </row>
    <row r="394" spans="1:5" x14ac:dyDescent="0.25">
      <c r="A394" t="s">
        <v>40</v>
      </c>
      <c r="B394" t="s">
        <v>236</v>
      </c>
      <c r="C394">
        <v>1.1756756756756801</v>
      </c>
      <c r="D394">
        <v>0.8</v>
      </c>
      <c r="E394">
        <v>1.07</v>
      </c>
    </row>
    <row r="395" spans="1:5" x14ac:dyDescent="0.25">
      <c r="A395" t="s">
        <v>40</v>
      </c>
      <c r="B395" t="s">
        <v>41</v>
      </c>
      <c r="C395">
        <v>1.1756756756756801</v>
      </c>
      <c r="D395">
        <v>0.56000000000000005</v>
      </c>
      <c r="E395">
        <v>1.23</v>
      </c>
    </row>
    <row r="396" spans="1:5" x14ac:dyDescent="0.25">
      <c r="A396" t="s">
        <v>40</v>
      </c>
      <c r="B396" t="s">
        <v>233</v>
      </c>
      <c r="C396">
        <v>1.1756756756756801</v>
      </c>
      <c r="D396">
        <v>0.68</v>
      </c>
      <c r="E396">
        <v>0.94</v>
      </c>
    </row>
    <row r="397" spans="1:5" x14ac:dyDescent="0.25">
      <c r="A397" t="s">
        <v>40</v>
      </c>
      <c r="B397" t="s">
        <v>317</v>
      </c>
      <c r="C397">
        <v>1.1756756756756801</v>
      </c>
      <c r="D397">
        <v>0.98</v>
      </c>
      <c r="E397">
        <v>0.83</v>
      </c>
    </row>
    <row r="398" spans="1:5" x14ac:dyDescent="0.25">
      <c r="A398" t="s">
        <v>40</v>
      </c>
      <c r="B398" t="s">
        <v>42</v>
      </c>
      <c r="C398">
        <v>1.1756756756756801</v>
      </c>
      <c r="D398">
        <v>0.71</v>
      </c>
      <c r="E398">
        <v>0.98</v>
      </c>
    </row>
    <row r="399" spans="1:5" x14ac:dyDescent="0.25">
      <c r="A399" t="s">
        <v>40</v>
      </c>
      <c r="B399" t="s">
        <v>334</v>
      </c>
      <c r="C399">
        <v>1.1756756756756801</v>
      </c>
      <c r="D399">
        <v>0.71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1.1756756756756801</v>
      </c>
      <c r="D400">
        <v>0.53</v>
      </c>
      <c r="E400">
        <v>0.98</v>
      </c>
    </row>
    <row r="401" spans="1:5" x14ac:dyDescent="0.25">
      <c r="A401" t="s">
        <v>40</v>
      </c>
      <c r="B401" t="s">
        <v>232</v>
      </c>
      <c r="C401">
        <v>1.1756756756756801</v>
      </c>
      <c r="D401">
        <v>0.84</v>
      </c>
      <c r="E401">
        <v>1.1100000000000001</v>
      </c>
    </row>
    <row r="402" spans="1:5" x14ac:dyDescent="0.25">
      <c r="A402" t="s">
        <v>40</v>
      </c>
      <c r="B402" t="s">
        <v>319</v>
      </c>
      <c r="C402">
        <v>1.1756756756756801</v>
      </c>
      <c r="D402">
        <v>0.75</v>
      </c>
      <c r="E402">
        <v>1.32</v>
      </c>
    </row>
    <row r="403" spans="1:5" x14ac:dyDescent="0.25">
      <c r="A403" t="s">
        <v>40</v>
      </c>
      <c r="B403" t="s">
        <v>235</v>
      </c>
      <c r="C403">
        <v>1.1756756756756801</v>
      </c>
      <c r="D403">
        <v>1.2</v>
      </c>
      <c r="E403">
        <v>1.01</v>
      </c>
    </row>
    <row r="404" spans="1:5" x14ac:dyDescent="0.25">
      <c r="A404" t="s">
        <v>40</v>
      </c>
      <c r="B404" t="s">
        <v>239</v>
      </c>
      <c r="C404">
        <v>1.1756756756756801</v>
      </c>
      <c r="D404">
        <v>0.68</v>
      </c>
      <c r="E404">
        <v>0.41</v>
      </c>
    </row>
    <row r="405" spans="1:5" x14ac:dyDescent="0.25">
      <c r="A405" t="s">
        <v>40</v>
      </c>
      <c r="B405" t="s">
        <v>318</v>
      </c>
      <c r="C405">
        <v>1.1756756756756801</v>
      </c>
      <c r="D405">
        <v>0.72</v>
      </c>
      <c r="E405">
        <v>1.07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832" activePane="bottomRight" state="frozen"/>
      <selection pane="topRight" activeCell="M1" sqref="M1"/>
      <selection pane="bottomLeft" activeCell="A2" sqref="A2"/>
      <selection pane="bottomRight" activeCell="K809" sqref="K809:L85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1.3323170731707299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1.3201219512195099</v>
      </c>
      <c r="I2">
        <f>VLOOKUP(C2,away!$B$2:$E$405,3,FALSE)</f>
        <v>0.66</v>
      </c>
      <c r="J2">
        <f>VLOOKUP(B2,home!$B$2:$E$405,4,FALSE)</f>
        <v>0.67</v>
      </c>
      <c r="K2" s="3">
        <f>E2*F2*G2</f>
        <v>2.3454109756097532</v>
      </c>
      <c r="L2" s="3">
        <f>H2*I2*J2</f>
        <v>0.5837579268292673</v>
      </c>
      <c r="M2" s="5">
        <f>_xlfn.POISSON.DIST(0,$K2,FALSE) * _xlfn.POISSON.DIST(0,$L2,FALSE)</f>
        <v>5.3441434739758334E-2</v>
      </c>
      <c r="N2" s="5">
        <f>_xlfn.POISSON.DIST(1,K2,FALSE) * _xlfn.POISSON.DIST(0,L2,FALSE)</f>
        <v>0.12534212759096156</v>
      </c>
      <c r="O2" s="5">
        <f>_xlfn.POISSON.DIST(0,K2,FALSE) * _xlfn.POISSON.DIST(1,L2,FALSE)</f>
        <v>3.1196861150462909E-2</v>
      </c>
      <c r="P2" s="5">
        <f>_xlfn.POISSON.DIST(1,K2,FALSE) * _xlfn.POISSON.DIST(1,L2,FALSE)</f>
        <v>7.3169460546869222E-2</v>
      </c>
      <c r="Q2" s="5">
        <f>_xlfn.POISSON.DIST(2,K2,FALSE) * _xlfn.POISSON.DIST(0,L2,FALSE)</f>
        <v>0.14698940087905971</v>
      </c>
      <c r="R2" s="5">
        <f>_xlfn.POISSON.DIST(0,K2,FALSE) * _xlfn.POISSON.DIST(2,L2,FALSE)</f>
        <v>9.1057074943873672E-3</v>
      </c>
      <c r="S2" s="5">
        <f>_xlfn.POISSON.DIST(2,K2,FALSE) * _xlfn.POISSON.DIST(2,L2,FALSE)</f>
        <v>2.5045032860695527E-2</v>
      </c>
      <c r="T2" s="5">
        <f>_xlfn.POISSON.DIST(2,K2,FALSE) * _xlfn.POISSON.DIST(1,L2,FALSE)</f>
        <v>8.5806227923035966E-2</v>
      </c>
      <c r="U2" s="5">
        <f>_xlfn.POISSON.DIST(1,K2,FALSE) * _xlfn.POISSON.DIST(2,L2,FALSE)</f>
        <v>2.135662629802812E-2</v>
      </c>
      <c r="V2" s="5">
        <f>_xlfn.POISSON.DIST(3,K2,FALSE) * _xlfn.POISSON.DIST(3,L2,FALSE)</f>
        <v>3.8100514510666619E-3</v>
      </c>
      <c r="W2" s="5">
        <f>_xlfn.POISSON.DIST(3,K2,FALSE) * _xlfn.POISSON.DIST(0,L2,FALSE)</f>
        <v>0.1149168513733495</v>
      </c>
      <c r="X2" s="5">
        <f>_xlfn.POISSON.DIST(3,K2,FALSE) * _xlfn.POISSON.DIST(1,L2,FALSE)</f>
        <v>6.7083622915453542E-2</v>
      </c>
      <c r="Y2" s="5">
        <f>_xlfn.POISSON.DIST(3,K2,FALSE) * _xlfn.POISSON.DIST(2,L2,FALSE)</f>
        <v>1.9580298318660743E-2</v>
      </c>
      <c r="Z2" s="5">
        <f>_xlfn.POISSON.DIST(0,K2,FALSE) * _xlfn.POISSON.DIST(3,L2,FALSE)</f>
        <v>1.771842976412431E-3</v>
      </c>
      <c r="AA2" s="5">
        <f>_xlfn.POISSON.DIST(1,K2,FALSE) * _xlfn.POISSON.DIST(3,L2,FALSE)</f>
        <v>4.1556999639347694E-3</v>
      </c>
      <c r="AB2" s="5">
        <f>_xlfn.POISSON.DIST(2,K2,FALSE) * _xlfn.POISSON.DIST(3,L2,FALSE)</f>
        <v>4.8734121533768326E-3</v>
      </c>
      <c r="AC2" s="5">
        <f>_xlfn.POISSON.DIST(4,K2,FALSE) * _xlfn.POISSON.DIST(4,L2,FALSE)</f>
        <v>3.2603378198948655E-4</v>
      </c>
      <c r="AD2" s="5">
        <f>_xlfn.POISSON.DIST(4,K2,FALSE) * _xlfn.POISSON.DIST(0,L2,FALSE)</f>
        <v>6.7381811123392171E-2</v>
      </c>
      <c r="AE2" s="5">
        <f>_xlfn.POISSON.DIST(4,K2,FALSE) * _xlfn.POISSON.DIST(1,L2,FALSE)</f>
        <v>3.9334666367392676E-2</v>
      </c>
      <c r="AF2" s="5">
        <f>_xlfn.POISSON.DIST(4,K2,FALSE) * _xlfn.POISSON.DIST(2,L2,FALSE)</f>
        <v>1.1480961645575025E-2</v>
      </c>
      <c r="AG2" s="5">
        <f>_xlfn.POISSON.DIST(4,K2,FALSE) * _xlfn.POISSON.DIST(3,L2,FALSE)</f>
        <v>2.2340341227424037E-3</v>
      </c>
      <c r="AH2" s="5">
        <f>_xlfn.POISSON.DIST(0,K2,FALSE) * _xlfn.POISSON.DIST(4,L2,FALSE)</f>
        <v>2.5858184564437969E-4</v>
      </c>
      <c r="AI2" s="5">
        <f>_xlfn.POISSON.DIST(1,K2,FALSE) * _xlfn.POISSON.DIST(4,L2,FALSE)</f>
        <v>6.0648069886775529E-4</v>
      </c>
      <c r="AJ2" s="5">
        <f>_xlfn.POISSON.DIST(2,K2,FALSE) * _xlfn.POISSON.DIST(4,L2,FALSE)</f>
        <v>7.1122324380995365E-4</v>
      </c>
      <c r="AK2" s="5">
        <f>_xlfn.POISSON.DIST(3,K2,FALSE) * _xlfn.POISSON.DIST(4,L2,FALSE)</f>
        <v>5.5603693404687889E-4</v>
      </c>
      <c r="AL2" s="5">
        <f>_xlfn.POISSON.DIST(5,K2,FALSE) * _xlfn.POISSON.DIST(5,L2,FALSE)</f>
        <v>1.7855595430321471E-5</v>
      </c>
      <c r="AM2" s="5">
        <f>_xlfn.POISSON.DIST(5,K2,FALSE) * _xlfn.POISSON.DIST(0,L2,FALSE)</f>
        <v>3.1607607873053466E-2</v>
      </c>
      <c r="AN2" s="5">
        <f>_xlfn.POISSON.DIST(5,K2,FALSE) * _xlfn.POISSON.DIST(1,L2,FALSE)</f>
        <v>1.8451191644006118E-2</v>
      </c>
      <c r="AO2" s="5">
        <f>_xlfn.POISSON.DIST(5,K2,FALSE) * _xlfn.POISSON.DIST(2,L2,FALSE)</f>
        <v>5.3855146908172551E-3</v>
      </c>
      <c r="AP2" s="5">
        <f>_xlfn.POISSON.DIST(5,K2,FALSE) * _xlfn.POISSON.DIST(3,L2,FALSE)</f>
        <v>1.047945630273348E-3</v>
      </c>
      <c r="AQ2" s="5">
        <f>_xlfn.POISSON.DIST(5,K2,FALSE) * _xlfn.POISSON.DIST(4,L2,FALSE)</f>
        <v>1.5293664213953984E-4</v>
      </c>
      <c r="AR2" s="5">
        <f>_xlfn.POISSON.DIST(0,K2,FALSE) * _xlfn.POISSON.DIST(5,L2,FALSE)</f>
        <v>3.0189840425809751E-5</v>
      </c>
      <c r="AS2" s="5">
        <f>_xlfn.POISSON.DIST(1,K2,FALSE) * _xlfn.POISSON.DIST(5,L2,FALSE)</f>
        <v>7.0807583086601221E-5</v>
      </c>
      <c r="AT2" s="5">
        <f>_xlfn.POISSON.DIST(2,K2,FALSE) * _xlfn.POISSON.DIST(5,L2,FALSE)</f>
        <v>8.3036441263857033E-5</v>
      </c>
      <c r="AU2" s="5">
        <f>_xlfn.POISSON.DIST(3,K2,FALSE) * _xlfn.POISSON.DIST(5,L2,FALSE)</f>
        <v>6.4918193571941629E-5</v>
      </c>
      <c r="AV2" s="5">
        <f>_xlfn.POISSON.DIST(4,K2,FALSE) * _xlfn.POISSON.DIST(5,L2,FALSE)</f>
        <v>3.8064960930097605E-5</v>
      </c>
      <c r="AW2" s="5">
        <f>_xlfn.POISSON.DIST(6,K2,FALSE) * _xlfn.POISSON.DIST(6,L2,FALSE)</f>
        <v>6.7908412875073293E-7</v>
      </c>
      <c r="AX2" s="5">
        <f>_xlfn.POISSON.DIST(6,K2,FALSE) * _xlfn.POISSON.DIST(0,L2,FALSE)</f>
        <v>1.2355471736371486E-2</v>
      </c>
      <c r="AY2" s="5">
        <f>_xlfn.POISSON.DIST(6,K2,FALSE) * _xlfn.POISSON.DIST(1,L2,FALSE)</f>
        <v>7.2126045658218261E-3</v>
      </c>
      <c r="AZ2" s="5">
        <f>_xlfn.POISSON.DIST(6,K2,FALSE) * _xlfn.POISSON.DIST(2,L2,FALSE)</f>
        <v>2.1052075441917277E-3</v>
      </c>
      <c r="BA2" s="5">
        <f>_xlfn.POISSON.DIST(6,K2,FALSE) * _xlfn.POISSON.DIST(3,L2,FALSE)</f>
        <v>4.0964386384756548E-4</v>
      </c>
      <c r="BB2" s="5">
        <f>_xlfn.POISSON.DIST(6,K2,FALSE) * _xlfn.POISSON.DIST(4,L2,FALSE)</f>
        <v>5.9783213174496352E-5</v>
      </c>
      <c r="BC2" s="5">
        <f>_xlfn.POISSON.DIST(6,K2,FALSE) * _xlfn.POISSON.DIST(5,L2,FALSE)</f>
        <v>6.9797849163872283E-6</v>
      </c>
      <c r="BD2" s="5">
        <f>_xlfn.POISSON.DIST(0,K2,FALSE) * _xlfn.POISSON.DIST(6,L2,FALSE)</f>
        <v>2.9372597763795161E-6</v>
      </c>
      <c r="BE2" s="5">
        <f>_xlfn.POISSON.DIST(1,K2,FALSE) * _xlfn.POISSON.DIST(6,L2,FALSE)</f>
        <v>6.8890813177375672E-6</v>
      </c>
      <c r="BF2" s="5">
        <f>_xlfn.POISSON.DIST(2,K2,FALSE) * _xlfn.POISSON.DIST(6,L2,FALSE)</f>
        <v>8.0788634672448971E-6</v>
      </c>
      <c r="BG2" s="5">
        <f>_xlfn.POISSON.DIST(3,K2,FALSE) * _xlfn.POISSON.DIST(6,L2,FALSE)</f>
        <v>6.3160850155096165E-6</v>
      </c>
      <c r="BH2" s="5">
        <f>_xlfn.POISSON.DIST(4,K2,FALSE) * _xlfn.POISSON.DIST(6,L2,FALSE)</f>
        <v>3.7034537795651382E-6</v>
      </c>
      <c r="BI2" s="5">
        <f>_xlfn.POISSON.DIST(5,K2,FALSE) * _xlfn.POISSON.DIST(6,L2,FALSE)</f>
        <v>1.7372242284510995E-6</v>
      </c>
      <c r="BJ2" s="8">
        <f>SUM(N2,Q2,T2,W2,X2,Y2,AD2,AE2,AF2,AG2,AM2,AN2,AO2,AP2,AQ2,AX2,AY2,AZ2,BA2,BB2,BC2)</f>
        <v>0.75894488944823646</v>
      </c>
      <c r="BK2" s="8">
        <f>SUM(M2,P2,S2,V2,AC2,AL2,AY2)</f>
        <v>0.16302247354163138</v>
      </c>
      <c r="BL2" s="8">
        <f>SUM(O2,R2,U2,AA2,AB2,AH2,AI2,AJ2,AK2,AR2,AS2,AT2,AU2,AV2,BD2,BE2,BF2,BG2,BH2,BI2)</f>
        <v>7.3137308769422191E-2</v>
      </c>
      <c r="BM2" s="8">
        <f>SUM(S2:BI2)</f>
        <v>0.55041959685251041</v>
      </c>
      <c r="BN2" s="8">
        <f>SUM(M2:R2)</f>
        <v>0.43924499240149911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1.22813688212928</v>
      </c>
      <c r="F3">
        <f>VLOOKUP(B3,home!$B$2:$E$405,3,FALSE)</f>
        <v>1.33</v>
      </c>
      <c r="G3">
        <f>VLOOKUP(C3,away!$B$2:$E$405,4,FALSE)</f>
        <v>1.1100000000000001</v>
      </c>
      <c r="H3">
        <f>VLOOKUP(A3,away!$A$2:$E$405,3,FALSE)</f>
        <v>1.0437262357414501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1.8130984790874562</v>
      </c>
      <c r="L3" s="3">
        <f t="shared" ref="L3:L8" si="1">H3*I3*J3</f>
        <v>0.63709049429658127</v>
      </c>
      <c r="M3" s="5">
        <f>_xlfn.POISSON.DIST(0,K3,FALSE) * _xlfn.POISSON.DIST(0,L3,FALSE)</f>
        <v>8.6277280849024487E-2</v>
      </c>
      <c r="N3" s="5">
        <f>_xlfn.POISSON.DIST(1,K3,FALSE) * _xlfn.POISSON.DIST(0,L3,FALSE)</f>
        <v>0.15642920668716762</v>
      </c>
      <c r="O3" s="5">
        <f>_xlfn.POISSON.DIST(0,K3,FALSE) * _xlfn.POISSON.DIST(1,L3,FALSE)</f>
        <v>5.4966435502669962E-2</v>
      </c>
      <c r="P3" s="5">
        <f>_xlfn.POISSON.DIST(1,K3,FALSE) * _xlfn.POISSON.DIST(1,L3,FALSE)</f>
        <v>9.9659560610749681E-2</v>
      </c>
      <c r="Q3" s="5">
        <f>_xlfn.POISSON.DIST(2,K3,FALSE) * _xlfn.POISSON.DIST(0,L3,FALSE)</f>
        <v>0.14181077836468051</v>
      </c>
      <c r="R3" s="5">
        <f>_xlfn.POISSON.DIST(0,K3,FALSE) * _xlfn.POISSON.DIST(2,L3,FALSE)</f>
        <v>1.7509296782058578E-2</v>
      </c>
      <c r="S3" s="5">
        <f>_xlfn.POISSON.DIST(2,K3,FALSE) * _xlfn.POISSON.DIST(2,L3,FALSE)</f>
        <v>2.8779384107235656E-2</v>
      </c>
      <c r="T3" s="5">
        <f>_xlfn.POISSON.DIST(2,K3,FALSE) * _xlfn.POISSON.DIST(1,L3,FALSE)</f>
        <v>9.0346298884937212E-2</v>
      </c>
      <c r="U3" s="5">
        <f>_xlfn.POISSON.DIST(1,K3,FALSE) * _xlfn.POISSON.DIST(2,L3,FALSE)</f>
        <v>3.1746079365441299E-2</v>
      </c>
      <c r="V3" s="5">
        <f>_xlfn.POISSON.DIST(3,K3,FALSE) * _xlfn.POISSON.DIST(3,L3,FALSE)</f>
        <v>3.6936990268156738E-3</v>
      </c>
      <c r="W3" s="5">
        <f>_xlfn.POISSON.DIST(3,K3,FALSE) * _xlfn.POISSON.DIST(0,L3,FALSE)</f>
        <v>8.5705635523736848E-2</v>
      </c>
      <c r="X3" s="5">
        <f>_xlfn.POISSON.DIST(3,K3,FALSE) * _xlfn.POISSON.DIST(1,L3,FALSE)</f>
        <v>5.4602245699820133E-2</v>
      </c>
      <c r="Y3" s="5">
        <f>_xlfn.POISSON.DIST(3,K3,FALSE) * _xlfn.POISSON.DIST(2,L3,FALSE)</f>
        <v>1.7393285851300892E-2</v>
      </c>
      <c r="Z3" s="5">
        <f>_xlfn.POISSON.DIST(0,K3,FALSE) * _xlfn.POISSON.DIST(3,L3,FALSE)</f>
        <v>3.7183355138890807E-3</v>
      </c>
      <c r="AA3" s="5">
        <f>_xlfn.POISSON.DIST(1,K3,FALSE) * _xlfn.POISSON.DIST(3,L3,FALSE)</f>
        <v>6.7417084649691672E-3</v>
      </c>
      <c r="AB3" s="5">
        <f>_xlfn.POISSON.DIST(2,K3,FALSE) * _xlfn.POISSON.DIST(3,L3,FALSE)</f>
        <v>6.1116906821433144E-3</v>
      </c>
      <c r="AC3" s="5">
        <f>_xlfn.POISSON.DIST(4,K3,FALSE) * _xlfn.POISSON.DIST(4,L3,FALSE)</f>
        <v>2.6666378623834872E-4</v>
      </c>
      <c r="AD3" s="5">
        <f>_xlfn.POISSON.DIST(4,K3,FALSE) * _xlfn.POISSON.DIST(0,L3,FALSE)</f>
        <v>3.8848189354327808E-2</v>
      </c>
      <c r="AE3" s="5">
        <f>_xlfn.POISSON.DIST(4,K3,FALSE) * _xlfn.POISSON.DIST(1,L3,FALSE)</f>
        <v>2.4749812158275885E-2</v>
      </c>
      <c r="AF3" s="5">
        <f>_xlfn.POISSON.DIST(4,K3,FALSE) * _xlfn.POISSON.DIST(2,L3,FALSE)</f>
        <v>7.8839350308317589E-3</v>
      </c>
      <c r="AG3" s="5">
        <f>_xlfn.POISSON.DIST(4,K3,FALSE) * _xlfn.POISSON.DIST(3,L3,FALSE)</f>
        <v>1.6742600219315799E-3</v>
      </c>
      <c r="AH3" s="5">
        <f>_xlfn.POISSON.DIST(0,K3,FALSE) * _xlfn.POISSON.DIST(4,L3,FALSE)</f>
        <v>5.9222905262603157E-4</v>
      </c>
      <c r="AI3" s="5">
        <f>_xlfn.POISSON.DIST(1,K3,FALSE) * _xlfn.POISSON.DIST(4,L3,FALSE)</f>
        <v>1.073769594587663E-3</v>
      </c>
      <c r="AJ3" s="5">
        <f>_xlfn.POISSON.DIST(2,K3,FALSE) * _xlfn.POISSON.DIST(4,L3,FALSE)</f>
        <v>9.7342500941862331E-4</v>
      </c>
      <c r="AK3" s="5">
        <f>_xlfn.POISSON.DIST(3,K3,FALSE) * _xlfn.POISSON.DIST(4,L3,FALSE)</f>
        <v>5.8830513469419949E-4</v>
      </c>
      <c r="AL3" s="5">
        <f>_xlfn.POISSON.DIST(5,K3,FALSE) * _xlfn.POISSON.DIST(5,L3,FALSE)</f>
        <v>1.232101684512612E-5</v>
      </c>
      <c r="AM3" s="5">
        <f>_xlfn.POISSON.DIST(5,K3,FALSE) * _xlfn.POISSON.DIST(0,L3,FALSE)</f>
        <v>1.408711860672664E-2</v>
      </c>
      <c r="AN3" s="5">
        <f>_xlfn.POISSON.DIST(5,K3,FALSE) * _xlfn.POISSON.DIST(1,L3,FALSE)</f>
        <v>8.9747693563740401E-3</v>
      </c>
      <c r="AO3" s="5">
        <f>_xlfn.POISSON.DIST(5,K3,FALSE) * _xlfn.POISSON.DIST(2,L3,FALSE)</f>
        <v>2.8588701227250739E-3</v>
      </c>
      <c r="AP3" s="5">
        <f>_xlfn.POISSON.DIST(5,K3,FALSE) * _xlfn.POISSON.DIST(3,L3,FALSE)</f>
        <v>6.0711965987221518E-4</v>
      </c>
      <c r="AQ3" s="5">
        <f>_xlfn.POISSON.DIST(5,K3,FALSE) * _xlfn.POISSON.DIST(4,L3,FALSE)</f>
        <v>9.6697541051290439E-5</v>
      </c>
      <c r="AR3" s="5">
        <f>_xlfn.POISSON.DIST(0,K3,FALSE) * _xlfn.POISSON.DIST(5,L3,FALSE)</f>
        <v>7.5460699974862916E-5</v>
      </c>
      <c r="AS3" s="5">
        <f>_xlfn.POISSON.DIST(1,K3,FALSE) * _xlfn.POISSON.DIST(5,L3,FALSE)</f>
        <v>1.3681768035529881E-4</v>
      </c>
      <c r="AT3" s="5">
        <f>_xlfn.POISSON.DIST(2,K3,FALSE) * _xlfn.POISSON.DIST(5,L3,FALSE)</f>
        <v>1.2403196408223302E-4</v>
      </c>
      <c r="AU3" s="5">
        <f>_xlfn.POISSON.DIST(3,K3,FALSE) * _xlfn.POISSON.DIST(5,L3,FALSE)</f>
        <v>7.4960721811908896E-5</v>
      </c>
      <c r="AV3" s="5">
        <f>_xlfn.POISSON.DIST(4,K3,FALSE) * _xlfn.POISSON.DIST(5,L3,FALSE)</f>
        <v>3.3977792677117504E-5</v>
      </c>
      <c r="AW3" s="5">
        <f>_xlfn.POISSON.DIST(6,K3,FALSE) * _xlfn.POISSON.DIST(6,L3,FALSE)</f>
        <v>3.9533618718737478E-7</v>
      </c>
      <c r="AX3" s="5">
        <f>_xlfn.POISSON.DIST(6,K3,FALSE) * _xlfn.POISSON.DIST(0,L3,FALSE)</f>
        <v>4.2568888867634495E-3</v>
      </c>
      <c r="AY3" s="5">
        <f>_xlfn.POISSON.DIST(6,K3,FALSE) * _xlfn.POISSON.DIST(1,L3,FALSE)</f>
        <v>2.712023445033749E-3</v>
      </c>
      <c r="AZ3" s="5">
        <f>_xlfn.POISSON.DIST(6,K3,FALSE) * _xlfn.POISSON.DIST(2,L3,FALSE)</f>
        <v>8.6390217857023417E-4</v>
      </c>
      <c r="BA3" s="5">
        <f>_xlfn.POISSON.DIST(6,K3,FALSE) * _xlfn.POISSON.DIST(3,L3,FALSE)</f>
        <v>1.8346128865640135E-4</v>
      </c>
      <c r="BB3" s="5">
        <f>_xlfn.POISSON.DIST(6,K3,FALSE) * _xlfn.POISSON.DIST(4,L3,FALSE)</f>
        <v>2.9220360768598617E-5</v>
      </c>
      <c r="BC3" s="5">
        <f>_xlfn.POISSON.DIST(6,K3,FALSE) * _xlfn.POISSON.DIST(5,L3,FALSE)</f>
        <v>3.7232028171181858E-6</v>
      </c>
      <c r="BD3" s="5">
        <f>_xlfn.POISSON.DIST(0,K3,FALSE) * _xlfn.POISSON.DIST(6,L3,FALSE)</f>
        <v>8.0125491078252382E-6</v>
      </c>
      <c r="BE3" s="5">
        <f>_xlfn.POISSON.DIST(1,K3,FALSE) * _xlfn.POISSON.DIST(6,L3,FALSE)</f>
        <v>1.4527540601011495E-5</v>
      </c>
      <c r="BF3" s="5">
        <f>_xlfn.POISSON.DIST(2,K3,FALSE) * _xlfn.POISSON.DIST(6,L3,FALSE)</f>
        <v>1.3169930884287607E-5</v>
      </c>
      <c r="BG3" s="5">
        <f>_xlfn.POISSON.DIST(3,K3,FALSE) * _xlfn.POISSON.DIST(6,L3,FALSE)</f>
        <v>7.9594605519962585E-6</v>
      </c>
      <c r="BH3" s="5">
        <f>_xlfn.POISSON.DIST(4,K3,FALSE) * _xlfn.POISSON.DIST(6,L3,FALSE)</f>
        <v>3.6078214552952579E-6</v>
      </c>
      <c r="BI3" s="5">
        <f>_xlfn.POISSON.DIST(5,K3,FALSE) * _xlfn.POISSON.DIST(6,L3,FALSE)</f>
        <v>1.308267118682984E-6</v>
      </c>
      <c r="BJ3" s="8">
        <f>SUM(N3,Q3,T3,W3,X3,Y3,AD3,AE3,AF3,AG3,AM3,AN3,AO3,AP3,AQ3,AX3,AY3,AZ3,BA3,BB3,BC3)</f>
        <v>0.65411744222636903</v>
      </c>
      <c r="BK3" s="8">
        <f>SUM(M3,P3,S3,V3,AC3,AL3,AY3)</f>
        <v>0.22140093284194273</v>
      </c>
      <c r="BL3" s="8">
        <f>SUM(O3,R3,U3,AA3,AB3,AH3,AI3,AJ3,AK3,AR3,AS3,AT3,AU3,AV3,BD3,BE3,BF3,BG3,BH3,BI3)</f>
        <v>0.12079677401722937</v>
      </c>
      <c r="BM3" s="8">
        <f>SUM(S3:BI3)</f>
        <v>0.44066929769423274</v>
      </c>
      <c r="BN3" s="8">
        <f>SUM(M3:R3)</f>
        <v>0.55665255879635078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1.22813688212928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1.0437262357414501</v>
      </c>
      <c r="I4">
        <f>VLOOKUP(C4,away!$B$2:$E$405,3,FALSE)</f>
        <v>0.89</v>
      </c>
      <c r="J4">
        <f>VLOOKUP(B4,home!$B$2:$E$405,4,FALSE)</f>
        <v>0.91</v>
      </c>
      <c r="K4" s="3">
        <f t="shared" si="0"/>
        <v>1.0930418250950591</v>
      </c>
      <c r="L4" s="3">
        <f t="shared" si="1"/>
        <v>0.84531387832700045</v>
      </c>
      <c r="M4" s="5">
        <f t="shared" ref="M4:M8" si="2">_xlfn.POISSON.DIST(0,K4,FALSE) * _xlfn.POISSON.DIST(0,L4,FALSE)</f>
        <v>0.14394043606407209</v>
      </c>
      <c r="N4" s="5">
        <f t="shared" ref="N4:N8" si="3">_xlfn.POISSON.DIST(1,K4,FALSE) * _xlfn.POISSON.DIST(0,L4,FALSE)</f>
        <v>0.15733291694045201</v>
      </c>
      <c r="O4" s="5">
        <f t="shared" ref="O4:O8" si="4">_xlfn.POISSON.DIST(0,K4,FALSE) * _xlfn.POISSON.DIST(1,L4,FALSE)</f>
        <v>0.12167484825740039</v>
      </c>
      <c r="P4" s="5">
        <f t="shared" ref="P4:P8" si="5">_xlfn.POISSON.DIST(1,K4,FALSE) * _xlfn.POISSON.DIST(1,L4,FALSE)</f>
        <v>0.13299569820743329</v>
      </c>
      <c r="Q4" s="5">
        <f t="shared" ref="Q4:Q8" si="6">_xlfn.POISSON.DIST(2,K4,FALSE) * _xlfn.POISSON.DIST(0,L4,FALSE)</f>
        <v>8.5985729340060504E-2</v>
      </c>
      <c r="R4" s="5">
        <f t="shared" ref="R4:R8" si="7">_xlfn.POISSON.DIST(0,K4,FALSE) * _xlfn.POISSON.DIST(2,L4,FALSE)</f>
        <v>5.1426718937656199E-2</v>
      </c>
      <c r="S4" s="5">
        <f t="shared" ref="S4:S8" si="8">_xlfn.POISSON.DIST(2,K4,FALSE) * _xlfn.POISSON.DIST(2,L4,FALSE)</f>
        <v>3.0720790184714492E-2</v>
      </c>
      <c r="T4" s="5">
        <f t="shared" ref="T4:T8" si="9">_xlfn.POISSON.DIST(2,K4,FALSE) * _xlfn.POISSON.DIST(1,L4,FALSE)</f>
        <v>7.2684930349222285E-2</v>
      </c>
      <c r="U4" s="5">
        <f t="shared" ref="U4:U8" si="10">_xlfn.POISSON.DIST(1,K4,FALSE) * _xlfn.POISSON.DIST(2,L4,FALSE)</f>
        <v>5.621155472626637E-2</v>
      </c>
      <c r="V4" s="5">
        <f t="shared" ref="V4:V8" si="11">_xlfn.POISSON.DIST(3,K4,FALSE) * _xlfn.POISSON.DIST(3,L4,FALSE)</f>
        <v>3.1538762775160777E-3</v>
      </c>
      <c r="W4" s="5">
        <f t="shared" ref="W4:W8" si="12">_xlfn.POISSON.DIST(3,K4,FALSE) * _xlfn.POISSON.DIST(0,L4,FALSE)</f>
        <v>3.1328666176663175E-2</v>
      </c>
      <c r="X4" s="5">
        <f t="shared" ref="X4:X8" si="13">_xlfn.POISSON.DIST(3,K4,FALSE) * _xlfn.POISSON.DIST(1,L4,FALSE)</f>
        <v>2.6482556308607064E-2</v>
      </c>
      <c r="Y4" s="5">
        <f t="shared" ref="Y4:Y8" si="14">_xlfn.POISSON.DIST(3,K4,FALSE) * _xlfn.POISSON.DIST(2,L4,FALSE)</f>
        <v>1.1193036190620904E-2</v>
      </c>
      <c r="Z4" s="5">
        <f t="shared" ref="Z4:Z8" si="15">_xlfn.POISSON.DIST(0,K4,FALSE) * _xlfn.POISSON.DIST(3,L4,FALSE)</f>
        <v>1.4490573078274255E-2</v>
      </c>
      <c r="AA4" s="5">
        <f t="shared" ref="AA4:AA8" si="16">_xlfn.POISSON.DIST(1,K4,FALSE) * _xlfn.POISSON.DIST(3,L4,FALSE)</f>
        <v>1.5838802444150219E-2</v>
      </c>
      <c r="AB4" s="5">
        <f t="shared" ref="AB4:AB8" si="17">_xlfn.POISSON.DIST(2,K4,FALSE) * _xlfn.POISSON.DIST(3,L4,FALSE)</f>
        <v>8.6562367654370205E-3</v>
      </c>
      <c r="AC4" s="5">
        <f t="shared" ref="AC4:AC8" si="18">_xlfn.POISSON.DIST(4,K4,FALSE) * _xlfn.POISSON.DIST(4,L4,FALSE)</f>
        <v>1.8212914533333467E-4</v>
      </c>
      <c r="AD4" s="5">
        <f t="shared" ref="AD4:AD8" si="19">_xlfn.POISSON.DIST(4,K4,FALSE) * _xlfn.POISSON.DIST(0,L4,FALSE)</f>
        <v>8.5608856138834379E-3</v>
      </c>
      <c r="AE4" s="5">
        <f t="shared" ref="AE4:AE8" si="20">_xlfn.POISSON.DIST(4,K4,FALSE) * _xlfn.POISSON.DIST(1,L4,FALSE)</f>
        <v>7.2366354201856319E-3</v>
      </c>
      <c r="AF4" s="5">
        <f t="shared" ref="AF4:AF8" si="21">_xlfn.POISSON.DIST(4,K4,FALSE) * _xlfn.POISSON.DIST(2,L4,FALSE)</f>
        <v>3.0586141765378294E-3</v>
      </c>
      <c r="AG4" s="5">
        <f t="shared" ref="AG4:AG8" si="22">_xlfn.POISSON.DIST(4,K4,FALSE) * _xlfn.POISSON.DIST(3,L4,FALSE)</f>
        <v>8.6182967062504588E-4</v>
      </c>
      <c r="AH4" s="5">
        <f t="shared" ref="AH4:AH8" si="23">_xlfn.POISSON.DIST(0,K4,FALSE) * _xlfn.POISSON.DIST(4,L4,FALSE)</f>
        <v>3.0622706319942072E-3</v>
      </c>
      <c r="AI4" s="5">
        <f t="shared" ref="AI4:AI8" si="24">_xlfn.POISSON.DIST(1,K4,FALSE) * _xlfn.POISSON.DIST(4,L4,FALSE)</f>
        <v>3.3471898805299484E-3</v>
      </c>
      <c r="AJ4" s="5">
        <f t="shared" ref="AJ4:AJ8" si="25">_xlfn.POISSON.DIST(2,K4,FALSE) * _xlfn.POISSON.DIST(4,L4,FALSE)</f>
        <v>1.8293092679770838E-3</v>
      </c>
      <c r="AK4" s="5">
        <f t="shared" ref="AK4:AK8" si="26">_xlfn.POISSON.DIST(3,K4,FALSE) * _xlfn.POISSON.DIST(4,L4,FALSE)</f>
        <v>6.6650384697765949E-4</v>
      </c>
      <c r="AL4" s="5">
        <f t="shared" ref="AL4:AL8" si="27">_xlfn.POISSON.DIST(5,K4,FALSE) * _xlfn.POISSON.DIST(5,L4,FALSE)</f>
        <v>6.7312267518066619E-6</v>
      </c>
      <c r="AM4" s="5">
        <f t="shared" ref="AM4:AM8" si="28">_xlfn.POISSON.DIST(5,K4,FALSE) * _xlfn.POISSON.DIST(0,L4,FALSE)</f>
        <v>1.8714812071658384E-3</v>
      </c>
      <c r="AN4" s="5">
        <f t="shared" ref="AN4:AN8" si="29">_xlfn.POISSON.DIST(5,K4,FALSE) * _xlfn.POISSON.DIST(1,L4,FALSE)</f>
        <v>1.5819890374454513E-3</v>
      </c>
      <c r="AO4" s="5">
        <f t="shared" ref="AO4:AO8" si="30">_xlfn.POISSON.DIST(5,K4,FALSE) * _xlfn.POISSON.DIST(2,L4,FALSE)</f>
        <v>6.6863864435690631E-4</v>
      </c>
      <c r="AP4" s="5">
        <f t="shared" ref="AP4:AP8" si="31">_xlfn.POISSON.DIST(5,K4,FALSE) * _xlfn.POISSON.DIST(3,L4,FALSE)</f>
        <v>1.8840317522021482E-4</v>
      </c>
      <c r="AQ4" s="5">
        <f t="shared" ref="AQ4:AQ8" si="32">_xlfn.POISSON.DIST(5,K4,FALSE) * _xlfn.POISSON.DIST(4,L4,FALSE)</f>
        <v>3.9814954683630295E-5</v>
      </c>
      <c r="AR4" s="5">
        <f t="shared" ref="AR4:AR8" si="33">_xlfn.POISSON.DIST(0,K4,FALSE) * _xlfn.POISSON.DIST(5,L4,FALSE)</f>
        <v>5.1771597288357977E-4</v>
      </c>
      <c r="AS4" s="5">
        <f t="shared" ref="AS4:AS8" si="34">_xlfn.POISSON.DIST(1,K4,FALSE) * _xlfn.POISSON.DIST(5,L4,FALSE)</f>
        <v>5.658852118815322E-4</v>
      </c>
      <c r="AT4" s="5">
        <f t="shared" ref="AT4:AT8" si="35">_xlfn.POISSON.DIST(2,K4,FALSE) * _xlfn.POISSON.DIST(5,L4,FALSE)</f>
        <v>3.0926810239464709E-4</v>
      </c>
      <c r="AU4" s="5">
        <f t="shared" ref="AU4:AU8" si="36">_xlfn.POISSON.DIST(3,K4,FALSE) * _xlfn.POISSON.DIST(5,L4,FALSE)</f>
        <v>1.1268099036171024E-4</v>
      </c>
      <c r="AV4" s="5">
        <f t="shared" ref="AV4:AV8" si="37">_xlfn.POISSON.DIST(4,K4,FALSE) * _xlfn.POISSON.DIST(5,L4,FALSE)</f>
        <v>3.0791258839620626E-5</v>
      </c>
      <c r="AW4" s="5">
        <f t="shared" ref="AW4:AW8" si="38">_xlfn.POISSON.DIST(6,K4,FALSE) * _xlfn.POISSON.DIST(6,L4,FALSE)</f>
        <v>1.7276131443444764E-7</v>
      </c>
      <c r="AX4" s="5">
        <f t="shared" ref="AX4:AX8" si="39">_xlfn.POISSON.DIST(6,K4,FALSE) * _xlfn.POISSON.DIST(0,L4,FALSE)</f>
        <v>3.4093453905194196E-4</v>
      </c>
      <c r="AY4" s="5">
        <f t="shared" ref="AY4:AY8" si="40">_xlfn.POISSON.DIST(6,K4,FALSE) * _xlfn.POISSON.DIST(1,L4,FALSE)</f>
        <v>2.8819669746162519E-4</v>
      </c>
      <c r="AZ4" s="5">
        <f t="shared" ref="AZ4:AZ8" si="41">_xlfn.POISSON.DIST(6,K4,FALSE) * _xlfn.POISSON.DIST(2,L4,FALSE)</f>
        <v>1.218083340261598E-4</v>
      </c>
      <c r="BA4" s="5">
        <f t="shared" ref="BA4:BA8" si="42">_xlfn.POISSON.DIST(6,K4,FALSE) * _xlfn.POISSON.DIST(3,L4,FALSE)</f>
        <v>3.4322091749401297E-5</v>
      </c>
      <c r="BB4" s="5">
        <f t="shared" ref="BB4:BB8" si="43">_xlfn.POISSON.DIST(6,K4,FALSE) * _xlfn.POISSON.DIST(4,L4,FALSE)</f>
        <v>7.2532351222453859E-6</v>
      </c>
      <c r="BC4" s="5">
        <f t="shared" ref="BC4:BC8" si="44">_xlfn.POISSON.DIST(6,K4,FALSE) * _xlfn.POISSON.DIST(5,L4,FALSE)</f>
        <v>1.2262520623205729E-6</v>
      </c>
      <c r="BD4" s="5">
        <f t="shared" ref="BD4:BD8" si="45">_xlfn.POISSON.DIST(0,K4,FALSE) * _xlfn.POISSON.DIST(6,L4,FALSE)</f>
        <v>7.2938749485009156E-5</v>
      </c>
      <c r="BE4" s="5">
        <f t="shared" ref="BE4:BE8" si="46">_xlfn.POISSON.DIST(1,K4,FALSE) * _xlfn.POISSON.DIST(6,L4,FALSE)</f>
        <v>7.9725103857245706E-5</v>
      </c>
      <c r="BF4" s="5">
        <f t="shared" ref="BF4:BF8" si="47">_xlfn.POISSON.DIST(2,K4,FALSE) * _xlfn.POISSON.DIST(6,L4,FALSE)</f>
        <v>4.3571436513008485E-5</v>
      </c>
      <c r="BG4" s="5">
        <f t="shared" ref="BG4:BG8" si="48">_xlfn.POISSON.DIST(3,K4,FALSE) * _xlfn.POISSON.DIST(6,L4,FALSE)</f>
        <v>1.5875134162730767E-5</v>
      </c>
      <c r="BH4" s="5">
        <f t="shared" ref="BH4:BH8" si="49">_xlfn.POISSON.DIST(4,K4,FALSE) * _xlfn.POISSON.DIST(6,L4,FALSE)</f>
        <v>4.338046404715039E-6</v>
      </c>
      <c r="BI4" s="5">
        <f t="shared" ref="BI4:BI8" si="50">_xlfn.POISSON.DIST(5,K4,FALSE) * _xlfn.POISSON.DIST(6,L4,FALSE)</f>
        <v>9.4833323191135752E-7</v>
      </c>
      <c r="BJ4" s="8">
        <f t="shared" ref="BJ4:BJ8" si="51">SUM(N4,Q4,T4,W4,X4,Y4,AD4,AE4,AF4,AG4,AM4,AN4,AO4,AP4,AQ4,AX4,AY4,AZ4,BA4,BB4,BC4)</f>
        <v>0.40986986835520373</v>
      </c>
      <c r="BK4" s="8">
        <f t="shared" ref="BK4:BK8" si="52">SUM(M4,P4,S4,V4,AC4,AL4,AY4)</f>
        <v>0.31128785780328266</v>
      </c>
      <c r="BL4" s="8">
        <f t="shared" ref="BL4:BL8" si="53">SUM(O4,R4,U4,AA4,AB4,AH4,AI4,AJ4,AK4,AR4,AS4,AT4,AU4,AV4,BD4,BE4,BF4,BG4,BH4,BI4)</f>
        <v>0.26446717309840478</v>
      </c>
      <c r="BM4" s="8">
        <f t="shared" ref="BM4:BM8" si="54">SUM(S4:BI4)</f>
        <v>0.30647110065194377</v>
      </c>
      <c r="BN4" s="8">
        <f t="shared" ref="BN4:BN8" si="55">SUM(M4:R4)</f>
        <v>0.69335634774707444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1.22813688212928</v>
      </c>
      <c r="F5">
        <f>VLOOKUP(B5,home!$B$2:$E$405,3,FALSE)</f>
        <v>1</v>
      </c>
      <c r="G5">
        <f>VLOOKUP(C5,away!$B$2:$E$405,4,FALSE)</f>
        <v>0.7</v>
      </c>
      <c r="H5">
        <f>VLOOKUP(A5,away!$A$2:$E$405,3,FALSE)</f>
        <v>1.0437262357414501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0.85969581749049595</v>
      </c>
      <c r="L5" s="3">
        <f t="shared" si="1"/>
        <v>0.63124562737642897</v>
      </c>
      <c r="M5" s="5">
        <f t="shared" si="2"/>
        <v>0.2251605794543706</v>
      </c>
      <c r="N5" s="5">
        <f t="shared" si="3"/>
        <v>0.19356960842065893</v>
      </c>
      <c r="O5" s="5">
        <f t="shared" si="4"/>
        <v>0.14213163123811448</v>
      </c>
      <c r="P5" s="5">
        <f t="shared" si="5"/>
        <v>0.12218996890850856</v>
      </c>
      <c r="Q5" s="5">
        <f t="shared" si="6"/>
        <v>8.3205491376256768E-2</v>
      </c>
      <c r="R5" s="5">
        <f t="shared" si="7"/>
        <v>4.485998536546941E-2</v>
      </c>
      <c r="S5" s="5">
        <f t="shared" si="8"/>
        <v>1.6577489427815183E-2</v>
      </c>
      <c r="T5" s="5">
        <f t="shared" si="9"/>
        <v>5.2523102604969257E-2</v>
      </c>
      <c r="U5" s="5">
        <f t="shared" si="10"/>
        <v>3.8565941791378913E-2</v>
      </c>
      <c r="V5" s="5">
        <f t="shared" si="11"/>
        <v>9.9958434735012954E-4</v>
      </c>
      <c r="W5" s="5">
        <f t="shared" si="12"/>
        <v>2.3843804309469824E-2</v>
      </c>
      <c r="X5" s="5">
        <f t="shared" si="13"/>
        <v>1.5051297210372083E-2</v>
      </c>
      <c r="Y5" s="5">
        <f t="shared" si="14"/>
        <v>4.7505327751952101E-3</v>
      </c>
      <c r="Z5" s="5">
        <f t="shared" si="15"/>
        <v>9.4392232020410541E-3</v>
      </c>
      <c r="AA5" s="5">
        <f t="shared" si="16"/>
        <v>8.1148607071539428E-3</v>
      </c>
      <c r="AB5" s="5">
        <f t="shared" si="17"/>
        <v>3.4881559047291052E-3</v>
      </c>
      <c r="AC5" s="5">
        <f t="shared" si="18"/>
        <v>3.3903353725406425E-5</v>
      </c>
      <c r="AD5" s="5">
        <f t="shared" si="19"/>
        <v>5.1246047094782674E-3</v>
      </c>
      <c r="AE5" s="5">
        <f t="shared" si="20"/>
        <v>3.2348843148908121E-3</v>
      </c>
      <c r="AF5" s="5">
        <f t="shared" si="21"/>
        <v>1.0210032894217101E-3</v>
      </c>
      <c r="AG5" s="5">
        <f t="shared" si="22"/>
        <v>2.1483462066146838E-4</v>
      </c>
      <c r="AH5" s="5">
        <f t="shared" si="23"/>
        <v>1.4896170930296369E-3</v>
      </c>
      <c r="AI5" s="5">
        <f t="shared" si="24"/>
        <v>1.2806175845399301E-3</v>
      </c>
      <c r="AJ5" s="5">
        <f t="shared" si="25"/>
        <v>5.5047079061687964E-4</v>
      </c>
      <c r="AK5" s="5">
        <f t="shared" si="26"/>
        <v>1.5774581211467264E-4</v>
      </c>
      <c r="AL5" s="5">
        <f t="shared" si="27"/>
        <v>7.3594582988557266E-7</v>
      </c>
      <c r="AM5" s="5">
        <f t="shared" si="28"/>
        <v>8.8112024700611315E-4</v>
      </c>
      <c r="AN5" s="5">
        <f t="shared" si="29"/>
        <v>5.5620330311544812E-4</v>
      </c>
      <c r="AO5" s="5">
        <f t="shared" si="30"/>
        <v>1.7555045151197653E-4</v>
      </c>
      <c r="AP5" s="5">
        <f t="shared" si="31"/>
        <v>3.6938484966964337E-5</v>
      </c>
      <c r="AQ5" s="5">
        <f t="shared" si="32"/>
        <v>5.8293142793265465E-6</v>
      </c>
      <c r="AR5" s="5">
        <f t="shared" si="33"/>
        <v>1.8806285528802919E-4</v>
      </c>
      <c r="AS5" s="5">
        <f t="shared" si="34"/>
        <v>1.6167685011643913E-4</v>
      </c>
      <c r="AT5" s="5">
        <f t="shared" si="35"/>
        <v>6.9496455915070237E-5</v>
      </c>
      <c r="AU5" s="5">
        <f t="shared" si="36"/>
        <v>1.9915270826866177E-5</v>
      </c>
      <c r="AV5" s="5">
        <f t="shared" si="37"/>
        <v>4.2802687585118356E-6</v>
      </c>
      <c r="AW5" s="5">
        <f t="shared" si="38"/>
        <v>1.1093958697040354E-8</v>
      </c>
      <c r="AX5" s="5">
        <f t="shared" si="39"/>
        <v>1.2624923184289131E-4</v>
      </c>
      <c r="AY5" s="5">
        <f t="shared" si="40"/>
        <v>7.9694275560458173E-5</v>
      </c>
      <c r="AZ5" s="5">
        <f t="shared" si="41"/>
        <v>2.5153331487235713E-5</v>
      </c>
      <c r="BA5" s="5">
        <f t="shared" si="42"/>
        <v>5.2926435050891321E-6</v>
      </c>
      <c r="BB5" s="5">
        <f t="shared" si="43"/>
        <v>8.3523951746244246E-7</v>
      </c>
      <c r="BC5" s="5">
        <f t="shared" si="44"/>
        <v>1.0544825864203311E-7</v>
      </c>
      <c r="BD5" s="5">
        <f t="shared" si="45"/>
        <v>1.9785642512082422E-5</v>
      </c>
      <c r="BE5" s="5">
        <f t="shared" si="46"/>
        <v>1.700963411399941E-5</v>
      </c>
      <c r="BF5" s="5">
        <f t="shared" si="47"/>
        <v>7.3115556524244737E-6</v>
      </c>
      <c r="BG5" s="5">
        <f t="shared" si="48"/>
        <v>2.0952379379127718E-6</v>
      </c>
      <c r="BH5" s="5">
        <f t="shared" si="49"/>
        <v>4.503168229677553E-7</v>
      </c>
      <c r="BI5" s="5">
        <f t="shared" si="50"/>
        <v>7.7427097850197492E-8</v>
      </c>
      <c r="BJ5" s="8">
        <f t="shared" si="51"/>
        <v>0.38443213560242595</v>
      </c>
      <c r="BK5" s="8">
        <f t="shared" si="52"/>
        <v>0.36504195571316023</v>
      </c>
      <c r="BL5" s="8">
        <f t="shared" si="53"/>
        <v>0.24112918780218909</v>
      </c>
      <c r="BM5" s="8">
        <f t="shared" si="54"/>
        <v>0.18884555437483583</v>
      </c>
      <c r="BN5" s="8">
        <f t="shared" si="55"/>
        <v>0.81111726476337875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1.22813688212928</v>
      </c>
      <c r="F6">
        <f>VLOOKUP(B6,home!$B$2:$E$405,3,FALSE)</f>
        <v>0.74</v>
      </c>
      <c r="G6">
        <f>VLOOKUP(C6,away!$B$2:$E$405,4,FALSE)</f>
        <v>1.1499999999999999</v>
      </c>
      <c r="H6">
        <f>VLOOKUP(A6,away!$A$2:$E$405,3,FALSE)</f>
        <v>1.0437262357414501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1.0451444866920172</v>
      </c>
      <c r="L6" s="3">
        <f t="shared" si="1"/>
        <v>1.0019771863117921</v>
      </c>
      <c r="M6" s="5">
        <f t="shared" si="2"/>
        <v>0.12910597851745778</v>
      </c>
      <c r="N6" s="5">
        <f t="shared" si="3"/>
        <v>0.13493440164649897</v>
      </c>
      <c r="O6" s="5">
        <f t="shared" si="4"/>
        <v>0.12936124509095301</v>
      </c>
      <c r="P6" s="5">
        <f t="shared" si="5"/>
        <v>0.13520119209842429</v>
      </c>
      <c r="Q6" s="5">
        <f t="shared" si="6"/>
        <v>7.0512972972962329E-2</v>
      </c>
      <c r="R6" s="5">
        <f t="shared" si="7"/>
        <v>6.4808508187011615E-2</v>
      </c>
      <c r="S6" s="5">
        <f t="shared" si="8"/>
        <v>3.5396041598420802E-2</v>
      </c>
      <c r="T6" s="5">
        <f t="shared" si="9"/>
        <v>7.0652390257928244E-2</v>
      </c>
      <c r="U6" s="5">
        <f t="shared" si="10"/>
        <v>6.7734255022389639E-2</v>
      </c>
      <c r="V6" s="5">
        <f t="shared" si="11"/>
        <v>4.1185690792991097E-3</v>
      </c>
      <c r="W6" s="5">
        <f t="shared" si="12"/>
        <v>2.4565414980984936E-2</v>
      </c>
      <c r="X6" s="5">
        <f t="shared" si="13"/>
        <v>2.4613985383228832E-2</v>
      </c>
      <c r="Y6" s="5">
        <f t="shared" si="14"/>
        <v>1.23313259091036E-2</v>
      </c>
      <c r="Z6" s="5">
        <f t="shared" si="15"/>
        <v>2.1645548894095548E-2</v>
      </c>
      <c r="AA6" s="5">
        <f t="shared" si="16"/>
        <v>2.2622726088086447E-2</v>
      </c>
      <c r="AB6" s="5">
        <f t="shared" si="17"/>
        <v>1.1822008722453608E-2</v>
      </c>
      <c r="AC6" s="5">
        <f t="shared" si="18"/>
        <v>2.6956316026916882E-4</v>
      </c>
      <c r="AD6" s="5">
        <f t="shared" si="19"/>
        <v>6.4186020076694708E-3</v>
      </c>
      <c r="AE6" s="5">
        <f t="shared" si="20"/>
        <v>6.4312927796998766E-3</v>
      </c>
      <c r="AF6" s="5">
        <f t="shared" si="21"/>
        <v>3.2220043218755129E-3</v>
      </c>
      <c r="AG6" s="5">
        <f t="shared" si="22"/>
        <v>1.0761249415724202E-3</v>
      </c>
      <c r="AH6" s="5">
        <f t="shared" si="23"/>
        <v>5.4220865442700453E-3</v>
      </c>
      <c r="AI6" s="5">
        <f t="shared" si="24"/>
        <v>5.6668638581108084E-3</v>
      </c>
      <c r="AJ6" s="5">
        <f t="shared" si="25"/>
        <v>2.9613457590693826E-3</v>
      </c>
      <c r="AK6" s="5">
        <f t="shared" si="26"/>
        <v>1.0316780644267175E-3</v>
      </c>
      <c r="AL6" s="5">
        <f t="shared" si="27"/>
        <v>1.1291579532633993E-5</v>
      </c>
      <c r="AM6" s="5">
        <f t="shared" si="28"/>
        <v>1.3416733001172126E-3</v>
      </c>
      <c r="AN6" s="5">
        <f t="shared" si="29"/>
        <v>1.3443260382011014E-3</v>
      </c>
      <c r="AO6" s="5">
        <f t="shared" si="30"/>
        <v>6.7349201062120913E-4</v>
      </c>
      <c r="AP6" s="5">
        <f t="shared" si="31"/>
        <v>2.2494120993523691E-4</v>
      </c>
      <c r="AQ6" s="5">
        <f t="shared" si="32"/>
        <v>5.6346490154119704E-5</v>
      </c>
      <c r="AR6" s="5">
        <f t="shared" si="33"/>
        <v>1.0865614039133459E-3</v>
      </c>
      <c r="AS6" s="5">
        <f t="shared" si="34"/>
        <v>1.1356136607523712E-3</v>
      </c>
      <c r="AT6" s="5">
        <f t="shared" si="35"/>
        <v>5.9344017827373972E-4</v>
      </c>
      <c r="AU6" s="5">
        <f t="shared" si="36"/>
        <v>2.0674357683477567E-4</v>
      </c>
      <c r="AV6" s="5">
        <f t="shared" si="37"/>
        <v>5.4019227371963304E-5</v>
      </c>
      <c r="AW6" s="5">
        <f t="shared" si="38"/>
        <v>3.2846293130153183E-7</v>
      </c>
      <c r="AX6" s="5">
        <f t="shared" si="39"/>
        <v>2.3370707542656475E-4</v>
      </c>
      <c r="AY6" s="5">
        <f t="shared" si="40"/>
        <v>2.3416915785706713E-4</v>
      </c>
      <c r="AZ6" s="5">
        <f t="shared" si="41"/>
        <v>1.1731607695531298E-4</v>
      </c>
      <c r="BA6" s="5">
        <f t="shared" si="42"/>
        <v>3.91826775656074E-5</v>
      </c>
      <c r="BB6" s="5">
        <f t="shared" si="43"/>
        <v>9.8150372548373699E-6</v>
      </c>
      <c r="BC6" s="5">
        <f t="shared" si="44"/>
        <v>1.9668886824294732E-6</v>
      </c>
      <c r="BD6" s="5">
        <f t="shared" si="45"/>
        <v>1.8145162304134742E-4</v>
      </c>
      <c r="BE6" s="5">
        <f t="shared" si="46"/>
        <v>1.8964316342298242E-4</v>
      </c>
      <c r="BF6" s="5">
        <f t="shared" si="47"/>
        <v>9.910225334518164E-5</v>
      </c>
      <c r="BG6" s="5">
        <f t="shared" si="48"/>
        <v>3.4525391234157374E-5</v>
      </c>
      <c r="BH6" s="5">
        <f t="shared" si="49"/>
        <v>9.0210055748161186E-6</v>
      </c>
      <c r="BI6" s="5">
        <f t="shared" si="50"/>
        <v>1.8856508481874044E-6</v>
      </c>
      <c r="BJ6" s="8">
        <f t="shared" si="51"/>
        <v>0.35903545116429486</v>
      </c>
      <c r="BK6" s="8">
        <f t="shared" si="52"/>
        <v>0.30433680519126077</v>
      </c>
      <c r="BL6" s="8">
        <f t="shared" si="53"/>
        <v>0.31502272447138413</v>
      </c>
      <c r="BM6" s="8">
        <f t="shared" si="54"/>
        <v>0.33588239051280167</v>
      </c>
      <c r="BN6" s="8">
        <f t="shared" si="55"/>
        <v>0.66392429851330803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1.22813688212928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1.0437262357414501</v>
      </c>
      <c r="I7">
        <f>VLOOKUP(C7,away!$B$2:$E$405,3,FALSE)</f>
        <v>0.56000000000000005</v>
      </c>
      <c r="J7">
        <f>VLOOKUP(B7,home!$B$2:$E$405,4,FALSE)</f>
        <v>0.96</v>
      </c>
      <c r="K7" s="3">
        <f t="shared" si="0"/>
        <v>0.87246844106464039</v>
      </c>
      <c r="L7" s="3">
        <f t="shared" si="1"/>
        <v>0.56110722433460358</v>
      </c>
      <c r="M7" s="5">
        <f t="shared" si="2"/>
        <v>0.23845476161712023</v>
      </c>
      <c r="N7" s="5">
        <f t="shared" si="3"/>
        <v>0.20804425413252933</v>
      </c>
      <c r="O7" s="5">
        <f t="shared" si="4"/>
        <v>0.13379868942035189</v>
      </c>
      <c r="P7" s="5">
        <f t="shared" si="5"/>
        <v>0.11673513397506641</v>
      </c>
      <c r="Q7" s="5">
        <f t="shared" si="6"/>
        <v>9.0756023037731851E-2</v>
      </c>
      <c r="R7" s="5">
        <f t="shared" si="7"/>
        <v>3.7537705620130667E-2</v>
      </c>
      <c r="S7" s="5">
        <f t="shared" si="8"/>
        <v>1.4286872918538444E-2</v>
      </c>
      <c r="T7" s="5">
        <f t="shared" si="9"/>
        <v>5.0923860178349059E-2</v>
      </c>
      <c r="U7" s="5">
        <f t="shared" si="10"/>
        <v>3.2750463503538788E-2</v>
      </c>
      <c r="V7" s="5">
        <f t="shared" si="11"/>
        <v>7.7712388850801478E-4</v>
      </c>
      <c r="W7" s="5">
        <f t="shared" si="12"/>
        <v>2.6393921978985505E-2</v>
      </c>
      <c r="X7" s="5">
        <f t="shared" si="13"/>
        <v>1.4809820300932645E-2</v>
      </c>
      <c r="Y7" s="5">
        <f t="shared" si="14"/>
        <v>4.154948580975289E-3</v>
      </c>
      <c r="Z7" s="5">
        <f t="shared" si="15"/>
        <v>7.0208926028003235E-3</v>
      </c>
      <c r="AA7" s="5">
        <f t="shared" si="16"/>
        <v>6.1255072240474625E-3</v>
      </c>
      <c r="AB7" s="5">
        <f t="shared" si="17"/>
        <v>2.6721558692474412E-3</v>
      </c>
      <c r="AC7" s="5">
        <f t="shared" si="18"/>
        <v>2.3777482106299448E-5</v>
      </c>
      <c r="AD7" s="5">
        <f t="shared" si="19"/>
        <v>5.7569659906468052E-3</v>
      </c>
      <c r="AE7" s="5">
        <f t="shared" si="20"/>
        <v>3.2302752076005404E-3</v>
      </c>
      <c r="AF7" s="5">
        <f t="shared" si="21"/>
        <v>9.062653777868121E-4</v>
      </c>
      <c r="AG7" s="5">
        <f t="shared" si="22"/>
        <v>1.6950401688016969E-4</v>
      </c>
      <c r="AH7" s="5">
        <f t="shared" si="23"/>
        <v>9.8486839017715975E-4</v>
      </c>
      <c r="AI7" s="5">
        <f t="shared" si="24"/>
        <v>8.5926658903170841E-4</v>
      </c>
      <c r="AJ7" s="5">
        <f t="shared" si="25"/>
        <v>3.7484149069571279E-4</v>
      </c>
      <c r="AK7" s="5">
        <f t="shared" si="26"/>
        <v>1.090124570112115E-4</v>
      </c>
      <c r="AL7" s="5">
        <f t="shared" si="27"/>
        <v>4.6560908080760748E-7</v>
      </c>
      <c r="AM7" s="5">
        <f t="shared" si="28"/>
        <v>1.0045542286243546E-3</v>
      </c>
      <c r="AN7" s="5">
        <f t="shared" si="29"/>
        <v>5.6366263491700042E-4</v>
      </c>
      <c r="AO7" s="5">
        <f t="shared" si="30"/>
        <v>1.5813758826970352E-4</v>
      </c>
      <c r="AP7" s="5">
        <f t="shared" si="31"/>
        <v>2.9577381072327243E-5</v>
      </c>
      <c r="AQ7" s="5">
        <f t="shared" si="32"/>
        <v>4.1490205491450937E-6</v>
      </c>
      <c r="AR7" s="5">
        <f t="shared" si="33"/>
        <v>1.1052335374943914E-4</v>
      </c>
      <c r="AS7" s="5">
        <f t="shared" si="34"/>
        <v>9.6428138147008934E-5</v>
      </c>
      <c r="AT7" s="5">
        <f t="shared" si="35"/>
        <v>4.2065253681943329E-5</v>
      </c>
      <c r="AU7" s="5">
        <f t="shared" si="36"/>
        <v>1.2233535434291242E-5</v>
      </c>
      <c r="AV7" s="5">
        <f t="shared" si="37"/>
        <v>2.6683433972662785E-6</v>
      </c>
      <c r="AW7" s="5">
        <f t="shared" si="38"/>
        <v>6.3316154183106246E-9</v>
      </c>
      <c r="AX7" s="5">
        <f t="shared" si="39"/>
        <v>1.4607364363546381E-4</v>
      </c>
      <c r="AY7" s="5">
        <f t="shared" si="40"/>
        <v>8.1962976728737141E-5</v>
      </c>
      <c r="AZ7" s="5">
        <f t="shared" si="41"/>
        <v>2.2995009185231696E-5</v>
      </c>
      <c r="BA7" s="5">
        <f t="shared" si="42"/>
        <v>4.3008885924913578E-6</v>
      </c>
      <c r="BB7" s="5">
        <f t="shared" si="43"/>
        <v>6.0331491507629618E-7</v>
      </c>
      <c r="BC7" s="5">
        <f t="shared" si="44"/>
        <v>6.7704871479625569E-8</v>
      </c>
      <c r="BD7" s="5">
        <f t="shared" si="45"/>
        <v>1.0335908707749877E-5</v>
      </c>
      <c r="BE7" s="5">
        <f t="shared" si="46"/>
        <v>9.0177541572369769E-6</v>
      </c>
      <c r="BF7" s="5">
        <f t="shared" si="47"/>
        <v>3.9338529557343626E-6</v>
      </c>
      <c r="BG7" s="5">
        <f t="shared" si="48"/>
        <v>1.1440541852223626E-6</v>
      </c>
      <c r="BH7" s="5">
        <f t="shared" si="49"/>
        <v>2.4953779286860786E-7</v>
      </c>
      <c r="BI7" s="5">
        <f t="shared" si="50"/>
        <v>4.354276982615711E-8</v>
      </c>
      <c r="BJ7" s="8">
        <f t="shared" si="51"/>
        <v>0.40716192319377897</v>
      </c>
      <c r="BK7" s="8">
        <f t="shared" si="52"/>
        <v>0.3703600984671489</v>
      </c>
      <c r="BL7" s="8">
        <f t="shared" si="53"/>
        <v>0.21550115383921065</v>
      </c>
      <c r="BM7" s="8">
        <f t="shared" si="54"/>
        <v>0.17463554365489531</v>
      </c>
      <c r="BN7" s="8">
        <f t="shared" si="55"/>
        <v>0.82532656780293046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1.22813688212928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1.0437262357414501</v>
      </c>
      <c r="I8">
        <f>VLOOKUP(C8,away!$B$2:$E$405,3,FALSE)</f>
        <v>1</v>
      </c>
      <c r="J8">
        <f>VLOOKUP(B8,home!$B$2:$E$405,4,FALSE)</f>
        <v>1.0900000000000001</v>
      </c>
      <c r="K8" s="3">
        <f t="shared" si="0"/>
        <v>1.4848174904942997</v>
      </c>
      <c r="L8" s="3">
        <f t="shared" si="1"/>
        <v>1.1376615969581807</v>
      </c>
      <c r="M8" s="5">
        <f t="shared" si="2"/>
        <v>7.2622601697569913E-2</v>
      </c>
      <c r="N8" s="5">
        <f t="shared" si="3"/>
        <v>0.1078313092057528</v>
      </c>
      <c r="O8" s="5">
        <f t="shared" si="4"/>
        <v>8.2619945022515281E-2</v>
      </c>
      <c r="P8" s="5">
        <f t="shared" si="5"/>
        <v>0.12267553943310813</v>
      </c>
      <c r="Q8" s="5">
        <f t="shared" si="6"/>
        <v>8.0054906965800393E-2</v>
      </c>
      <c r="R8" s="5">
        <f t="shared" si="7"/>
        <v>4.6996769297455915E-2</v>
      </c>
      <c r="S8" s="5">
        <f t="shared" si="8"/>
        <v>5.1806488694371745E-2</v>
      </c>
      <c r="T8" s="5">
        <f t="shared" si="9"/>
        <v>9.1075393303051075E-2</v>
      </c>
      <c r="U8" s="5">
        <f t="shared" si="10"/>
        <v>6.9781625049588042E-2</v>
      </c>
      <c r="V8" s="5">
        <f t="shared" si="11"/>
        <v>9.7236164899977585E-3</v>
      </c>
      <c r="W8" s="5">
        <f t="shared" si="12"/>
        <v>3.9622308687571453E-2</v>
      </c>
      <c r="X8" s="5">
        <f t="shared" si="13"/>
        <v>4.5076778976672539E-2</v>
      </c>
      <c r="Y8" s="5">
        <f t="shared" si="14"/>
        <v>2.5641060178166114E-2</v>
      </c>
      <c r="Z8" s="5">
        <f t="shared" si="15"/>
        <v>1.7822139870272962E-2</v>
      </c>
      <c r="AA8" s="5">
        <f t="shared" si="16"/>
        <v>2.6462624997417104E-2</v>
      </c>
      <c r="AB8" s="5">
        <f t="shared" si="17"/>
        <v>1.9646084220278297E-2</v>
      </c>
      <c r="AC8" s="5">
        <f t="shared" si="18"/>
        <v>1.0265828666523934E-3</v>
      </c>
      <c r="AD8" s="5">
        <f t="shared" si="19"/>
        <v>1.4707974238267578E-2</v>
      </c>
      <c r="AE8" s="5">
        <f t="shared" si="20"/>
        <v>1.6732697459927275E-2</v>
      </c>
      <c r="AF8" s="5">
        <f t="shared" si="21"/>
        <v>9.5180736568394805E-3</v>
      </c>
      <c r="AG8" s="5">
        <f t="shared" si="22"/>
        <v>3.6094489588018646E-3</v>
      </c>
      <c r="AH8" s="5">
        <f t="shared" si="23"/>
        <v>5.0688910265067029E-3</v>
      </c>
      <c r="AI8" s="5">
        <f t="shared" si="24"/>
        <v>7.5263780535667563E-3</v>
      </c>
      <c r="AJ8" s="5">
        <f t="shared" si="25"/>
        <v>5.5876488870041825E-3</v>
      </c>
      <c r="AK8" s="5">
        <f t="shared" si="26"/>
        <v>2.7655462660549383E-3</v>
      </c>
      <c r="AL8" s="5">
        <f t="shared" si="27"/>
        <v>6.9364965724483395E-5</v>
      </c>
      <c r="AM8" s="5">
        <f t="shared" si="28"/>
        <v>4.3677314797438528E-3</v>
      </c>
      <c r="AN8" s="5">
        <f t="shared" si="29"/>
        <v>4.9690003703299103E-3</v>
      </c>
      <c r="AO8" s="5">
        <f t="shared" si="30"/>
        <v>2.8265204482976589E-3</v>
      </c>
      <c r="AP8" s="5">
        <f t="shared" si="31"/>
        <v>1.0718745890150891E-3</v>
      </c>
      <c r="AQ8" s="5">
        <f t="shared" si="32"/>
        <v>3.0485763916945007E-4</v>
      </c>
      <c r="AR8" s="5">
        <f t="shared" si="33"/>
        <v>1.1533365320045201E-3</v>
      </c>
      <c r="AS8" s="5">
        <f t="shared" si="34"/>
        <v>1.71249425514635E-3</v>
      </c>
      <c r="AT8" s="5">
        <f t="shared" si="35"/>
        <v>1.2713707112061545E-3</v>
      </c>
      <c r="AU8" s="5">
        <f t="shared" si="36"/>
        <v>6.2925115630035823E-4</v>
      </c>
      <c r="AV8" s="5">
        <f t="shared" si="37"/>
        <v>2.3358078069713351E-4</v>
      </c>
      <c r="AW8" s="5">
        <f t="shared" si="38"/>
        <v>3.2547965590070584E-6</v>
      </c>
      <c r="AX8" s="5">
        <f t="shared" si="39"/>
        <v>1.0808806824843711E-3</v>
      </c>
      <c r="AY8" s="5">
        <f t="shared" si="40"/>
        <v>1.2296764433564181E-3</v>
      </c>
      <c r="AZ8" s="5">
        <f t="shared" si="41"/>
        <v>6.9947783314535923E-4</v>
      </c>
      <c r="BA8" s="5">
        <f t="shared" si="42"/>
        <v>2.6525635623099908E-4</v>
      </c>
      <c r="BB8" s="5">
        <f t="shared" si="43"/>
        <v>7.5442992458266651E-5</v>
      </c>
      <c r="BC8" s="5">
        <f t="shared" si="44"/>
        <v>1.7165719055875104E-5</v>
      </c>
      <c r="BD8" s="5">
        <f t="shared" si="45"/>
        <v>2.1868444680507877E-4</v>
      </c>
      <c r="BE8" s="5">
        <f t="shared" si="46"/>
        <v>3.2470649151525121E-4</v>
      </c>
      <c r="BF8" s="5">
        <f t="shared" si="47"/>
        <v>2.4106493893944199E-4</v>
      </c>
      <c r="BG8" s="5">
        <f t="shared" si="48"/>
        <v>1.1931247922740793E-4</v>
      </c>
      <c r="BH8" s="5">
        <f t="shared" si="49"/>
        <v>4.428931399777326E-5</v>
      </c>
      <c r="BI8" s="5">
        <f t="shared" si="50"/>
        <v>1.3152309613177546E-5</v>
      </c>
      <c r="BJ8" s="8">
        <f t="shared" si="51"/>
        <v>0.45077783618413786</v>
      </c>
      <c r="BK8" s="8">
        <f t="shared" si="52"/>
        <v>0.25915387059078088</v>
      </c>
      <c r="BL8" s="8">
        <f t="shared" si="53"/>
        <v>0.27241675623583983</v>
      </c>
      <c r="BM8" s="8">
        <f t="shared" si="54"/>
        <v>0.48614310961203155</v>
      </c>
      <c r="BN8" s="8">
        <f t="shared" si="55"/>
        <v>0.51280107162220245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1.3339768339768301</v>
      </c>
      <c r="F9">
        <f>VLOOKUP(B9,home!$B$2:$E$405,3,FALSE)</f>
        <v>1.02</v>
      </c>
      <c r="G9">
        <f>VLOOKUP(C9,away!$B$2:$E$405,4,FALSE)</f>
        <v>1.1200000000000001</v>
      </c>
      <c r="H9">
        <f>VLOOKUP(A9,away!$A$2:$E$405,3,FALSE)</f>
        <v>1.25096525096525</v>
      </c>
      <c r="I9">
        <f>VLOOKUP(C9,away!$B$2:$E$405,3,FALSE)</f>
        <v>0.92</v>
      </c>
      <c r="J9">
        <f>VLOOKUP(B9,home!$B$2:$E$405,4,FALSE)</f>
        <v>1.0900000000000001</v>
      </c>
      <c r="K9" s="3">
        <f t="shared" ref="K9:K17" si="56">E9*F9*G9</f>
        <v>1.5239351351351309</v>
      </c>
      <c r="L9" s="3">
        <f t="shared" ref="L9:L17" si="57">H9*I9*J9</f>
        <v>1.2544679536679528</v>
      </c>
      <c r="M9" s="5">
        <f t="shared" ref="M9:M19" si="58">_xlfn.POISSON.DIST(0,K9,FALSE) * _xlfn.POISSON.DIST(0,L9,FALSE)</f>
        <v>6.2137656509538626E-2</v>
      </c>
      <c r="N9" s="5">
        <f t="shared" ref="N9:N19" si="59">_xlfn.POISSON.DIST(1,K9,FALSE) * _xlfn.POISSON.DIST(0,L9,FALSE)</f>
        <v>9.4693757969844097E-2</v>
      </c>
      <c r="O9" s="5">
        <f t="shared" ref="O9:O19" si="60">_xlfn.POISSON.DIST(0,K9,FALSE) * _xlfn.POISSON.DIST(1,L9,FALSE)</f>
        <v>7.7949698807243076E-2</v>
      </c>
      <c r="P9" s="5">
        <f t="shared" ref="P9:P19" si="61">_xlfn.POISSON.DIST(1,K9,FALSE) * _xlfn.POISSON.DIST(1,L9,FALSE)</f>
        <v>0.11879028478555873</v>
      </c>
      <c r="Q9" s="5">
        <f t="shared" ref="Q9:Q19" si="62">_xlfn.POISSON.DIST(2,K9,FALSE) * _xlfn.POISSON.DIST(0,L9,FALSE)</f>
        <v>7.2153572424113882E-2</v>
      </c>
      <c r="R9" s="5">
        <f t="shared" ref="R9:R19" si="63">_xlfn.POISSON.DIST(0,K9,FALSE) * _xlfn.POISSON.DIST(2,L9,FALSE)</f>
        <v>4.8892699575877746E-2</v>
      </c>
      <c r="S9" s="5">
        <f t="shared" ref="S9:S19" si="64">_xlfn.POISSON.DIST(2,K9,FALSE) * _xlfn.POISSON.DIST(2,L9,FALSE)</f>
        <v>5.6773672166361699E-2</v>
      </c>
      <c r="T9" s="5">
        <f t="shared" ref="T9:T19" si="65">_xlfn.POISSON.DIST(2,K9,FALSE) * _xlfn.POISSON.DIST(1,L9,FALSE)</f>
        <v>9.0514344348710571E-2</v>
      </c>
      <c r="U9" s="5">
        <f t="shared" ref="U9:U19" si="66">_xlfn.POISSON.DIST(1,K9,FALSE) * _xlfn.POISSON.DIST(2,L9,FALSE)</f>
        <v>7.4509302735286609E-2</v>
      </c>
      <c r="V9" s="5">
        <f t="shared" ref="V9:V19" si="67">_xlfn.POISSON.DIST(3,K9,FALSE) * _xlfn.POISSON.DIST(3,L9,FALSE)</f>
        <v>1.2059534094324864E-2</v>
      </c>
      <c r="W9" s="5">
        <f t="shared" ref="W9:W19" si="68">_xlfn.POISSON.DIST(3,K9,FALSE) * _xlfn.POISSON.DIST(0,L9,FALSE)</f>
        <v>3.6652454714208145E-2</v>
      </c>
      <c r="X9" s="5">
        <f t="shared" ref="X9:X19" si="69">_xlfn.POISSON.DIST(3,K9,FALSE) * _xlfn.POISSON.DIST(1,L9,FALSE)</f>
        <v>4.5979329862240001E-2</v>
      </c>
      <c r="Y9" s="5">
        <f t="shared" ref="Y9:Y19" si="70">_xlfn.POISSON.DIST(3,K9,FALSE) * _xlfn.POISSON.DIST(2,L9,FALSE)</f>
        <v>2.8839797921654007E-2</v>
      </c>
      <c r="Z9" s="5">
        <f t="shared" ref="Z9:Z19" si="71">_xlfn.POISSON.DIST(0,K9,FALSE) * _xlfn.POISSON.DIST(3,L9,FALSE)</f>
        <v>2.0444774928751117E-2</v>
      </c>
      <c r="AA9" s="5">
        <f t="shared" ref="AA9:AA19" si="72">_xlfn.POISSON.DIST(1,K9,FALSE) * _xlfn.POISSON.DIST(3,L9,FALSE)</f>
        <v>3.1156510843853673E-2</v>
      </c>
      <c r="AB9" s="5">
        <f t="shared" ref="AB9:AB19" si="73">_xlfn.POISSON.DIST(2,K9,FALSE) * _xlfn.POISSON.DIST(3,L9,FALSE)</f>
        <v>2.3740250781583663E-2</v>
      </c>
      <c r="AC9" s="5">
        <f t="shared" ref="AC9:AC19" si="74">_xlfn.POISSON.DIST(4,K9,FALSE) * _xlfn.POISSON.DIST(4,L9,FALSE)</f>
        <v>1.4409091542844246E-3</v>
      </c>
      <c r="AD9" s="5">
        <f t="shared" ref="AD9:AD19" si="75">_xlfn.POISSON.DIST(4,K9,FALSE) * _xlfn.POISSON.DIST(0,L9,FALSE)</f>
        <v>1.3963990881982767E-2</v>
      </c>
      <c r="AE9" s="5">
        <f t="shared" ref="AE9:AE19" si="76">_xlfn.POISSON.DIST(4,K9,FALSE) * _xlfn.POISSON.DIST(1,L9,FALSE)</f>
        <v>1.7517379066758872E-2</v>
      </c>
      <c r="AF9" s="5">
        <f t="shared" ref="AF9:AF19" si="77">_xlfn.POISSON.DIST(4,K9,FALSE) * _xlfn.POISSON.DIST(2,L9,FALSE)</f>
        <v>1.098749533575142E-2</v>
      </c>
      <c r="AG9" s="5">
        <f t="shared" ref="AG9:AG19" si="78">_xlfn.POISSON.DIST(4,K9,FALSE) * _xlfn.POISSON.DIST(3,L9,FALSE)</f>
        <v>4.5944869299254214E-3</v>
      </c>
      <c r="AH9" s="5">
        <f t="shared" ref="AH9:AH19" si="79">_xlfn.POISSON.DIST(0,K9,FALSE) * _xlfn.POISSON.DIST(4,L9,FALSE)</f>
        <v>6.4118287420180707E-3</v>
      </c>
      <c r="AI9" s="5">
        <f t="shared" ref="AI9:AI19" si="80">_xlfn.POISSON.DIST(1,K9,FALSE) * _xlfn.POISSON.DIST(4,L9,FALSE)</f>
        <v>9.7712111004306258E-3</v>
      </c>
      <c r="AJ9" s="5">
        <f t="shared" ref="AJ9:AJ19" si="81">_xlfn.POISSON.DIST(2,K9,FALSE) * _xlfn.POISSON.DIST(4,L9,FALSE)</f>
        <v>7.4453459543843198E-3</v>
      </c>
      <c r="AK9" s="5">
        <f t="shared" ref="AK9:AK19" si="82">_xlfn.POISSON.DIST(3,K9,FALSE) * _xlfn.POISSON.DIST(4,L9,FALSE)</f>
        <v>3.7820747643741554E-3</v>
      </c>
      <c r="AL9" s="5">
        <f t="shared" ref="AL9:AL19" si="83">_xlfn.POISSON.DIST(5,K9,FALSE) * _xlfn.POISSON.DIST(5,L9,FALSE)</f>
        <v>1.1018504295300541E-4</v>
      </c>
      <c r="AM9" s="5">
        <f t="shared" ref="AM9:AM19" si="84">_xlfn.POISSON.DIST(5,K9,FALSE) * _xlfn.POISSON.DIST(0,L9,FALSE)</f>
        <v>4.2560432663520239E-3</v>
      </c>
      <c r="AN9" s="5">
        <f t="shared" ref="AN9:AN19" si="85">_xlfn.POISSON.DIST(5,K9,FALSE) * _xlfn.POISSON.DIST(1,L9,FALSE)</f>
        <v>5.3390698870628937E-3</v>
      </c>
      <c r="AO9" s="5">
        <f t="shared" ref="AO9:AO19" si="86">_xlfn.POISSON.DIST(5,K9,FALSE) * _xlfn.POISSON.DIST(2,L9,FALSE)</f>
        <v>3.3488460378569883E-3</v>
      </c>
      <c r="AP9" s="5">
        <f t="shared" ref="AP9:AP19" si="87">_xlfn.POISSON.DIST(5,K9,FALSE) * _xlfn.POISSON.DIST(3,L9,FALSE)</f>
        <v>1.4003400120864964E-3</v>
      </c>
      <c r="AQ9" s="5">
        <f t="shared" ref="AQ9:AQ19" si="88">_xlfn.POISSON.DIST(5,K9,FALSE) * _xlfn.POISSON.DIST(4,L9,FALSE)</f>
        <v>4.391704173503759E-4</v>
      </c>
      <c r="AR9" s="5">
        <f t="shared" ref="AR9:AR19" si="89">_xlfn.POISSON.DIST(0,K9,FALSE) * _xlfn.POISSON.DIST(5,L9,FALSE)</f>
        <v>1.6086867362537552E-3</v>
      </c>
      <c r="AS9" s="5">
        <f t="shared" ref="AS9:AS19" si="90">_xlfn.POISSON.DIST(1,K9,FALSE) * _xlfn.POISSON.DIST(5,L9,FALSE)</f>
        <v>2.4515342388029592E-3</v>
      </c>
      <c r="AT9" s="5">
        <f t="shared" ref="AT9:AT19" si="91">_xlfn.POISSON.DIST(2,K9,FALSE) * _xlfn.POISSON.DIST(5,L9,FALSE)</f>
        <v>1.8679895807492944E-3</v>
      </c>
      <c r="AU9" s="5">
        <f t="shared" ref="AU9:AU19" si="92">_xlfn.POISSON.DIST(3,K9,FALSE) * _xlfn.POISSON.DIST(5,L9,FALSE)</f>
        <v>9.4889831805673069E-4</v>
      </c>
      <c r="AV9" s="5">
        <f t="shared" ref="AV9:AV19" si="93">_xlfn.POISSON.DIST(4,K9,FALSE) * _xlfn.POISSON.DIST(5,L9,FALSE)</f>
        <v>3.6151487163932068E-4</v>
      </c>
      <c r="AW9" s="5">
        <f t="shared" ref="AW9:AW19" si="94">_xlfn.POISSON.DIST(6,K9,FALSE) * _xlfn.POISSON.DIST(6,L9,FALSE)</f>
        <v>5.8512169086171778E-6</v>
      </c>
      <c r="AX9" s="5">
        <f t="shared" ref="AX9:AX19" si="95">_xlfn.POISSON.DIST(6,K9,FALSE) * _xlfn.POISSON.DIST(0,L9,FALSE)</f>
        <v>1.0809889783748557E-3</v>
      </c>
      <c r="AY9" s="5">
        <f t="shared" ref="AY9:AY19" si="96">_xlfn.POISSON.DIST(6,K9,FALSE) * _xlfn.POISSON.DIST(1,L9,FALSE)</f>
        <v>1.356066031639516E-3</v>
      </c>
      <c r="AZ9" s="5">
        <f t="shared" ref="AZ9:AZ19" si="97">_xlfn.POISSON.DIST(6,K9,FALSE) * _xlfn.POISSON.DIST(2,L9,FALSE)</f>
        <v>8.505706898747226E-4</v>
      </c>
      <c r="BA9" s="5">
        <f t="shared" ref="BA9:BA19" si="98">_xlfn.POISSON.DIST(6,K9,FALSE) * _xlfn.POISSON.DIST(3,L9,FALSE)</f>
        <v>3.5567122425902748E-4</v>
      </c>
      <c r="BB9" s="5">
        <f t="shared" ref="BB9:BB19" si="99">_xlfn.POISSON.DIST(6,K9,FALSE) * _xlfn.POISSON.DIST(4,L9,FALSE)</f>
        <v>1.1154453821869944E-4</v>
      </c>
      <c r="BC9" s="5">
        <f t="shared" ref="BC9:BC19" si="100">_xlfn.POISSON.DIST(6,K9,FALSE) * _xlfn.POISSON.DIST(5,L9,FALSE)</f>
        <v>2.7985809720409741E-5</v>
      </c>
      <c r="BD9" s="5">
        <f t="shared" ref="BD9:BD19" si="101">_xlfn.POISSON.DIST(0,K9,FALSE) * _xlfn.POISSON.DIST(6,L9,FALSE)</f>
        <v>3.3634099302017056E-4</v>
      </c>
      <c r="BE9" s="5">
        <f t="shared" ref="BE9:BE19" si="102">_xlfn.POISSON.DIST(1,K9,FALSE) * _xlfn.POISSON.DIST(6,L9,FALSE)</f>
        <v>5.1256185664967776E-4</v>
      </c>
      <c r="BF9" s="5">
        <f t="shared" ref="BF9:BF19" si="103">_xlfn.POISSON.DIST(2,K9,FALSE) * _xlfn.POISSON.DIST(6,L9,FALSE)</f>
        <v>3.9055551113927024E-4</v>
      </c>
      <c r="BG9" s="5">
        <f t="shared" ref="BG9:BG19" si="104">_xlfn.POISSON.DIST(3,K9,FALSE) * _xlfn.POISSON.DIST(6,L9,FALSE)</f>
        <v>1.9839375521526462E-4</v>
      </c>
      <c r="BH9" s="5">
        <f t="shared" ref="BH9:BH19" si="105">_xlfn.POISSON.DIST(4,K9,FALSE) * _xlfn.POISSON.DIST(6,L9,FALSE)</f>
        <v>7.5584803540985107E-5</v>
      </c>
      <c r="BI9" s="5">
        <f t="shared" ref="BI9:BI19" si="106">_xlfn.POISSON.DIST(5,K9,FALSE) * _xlfn.POISSON.DIST(6,L9,FALSE)</f>
        <v>2.3037267559678667E-5</v>
      </c>
      <c r="BJ9" s="8">
        <f t="shared" ref="BJ9:BJ19" si="107">SUM(N9,Q9,T9,W9,X9,Y9,AD9,AE9,AF9,AG9,AM9,AN9,AO9,AP9,AQ9,AX9,AY9,AZ9,BA9,BB9,BC9)</f>
        <v>0.43446290634798523</v>
      </c>
      <c r="BK9" s="8">
        <f t="shared" ref="BK9:BK19" si="108">SUM(M9,P9,S9,V9,AC9,AL9,AY9)</f>
        <v>0.25266830778466087</v>
      </c>
      <c r="BL9" s="8">
        <f t="shared" ref="BL9:BL19" si="109">SUM(O9,R9,U9,AA9,AB9,AH9,AI9,AJ9,AK9,AR9,AS9,AT9,AU9,AV9,BD9,BE9,BF9,BG9,BH9,BI9)</f>
        <v>0.29243402123767898</v>
      </c>
      <c r="BM9" s="8">
        <f t="shared" ref="BM9:BM19" si="110">SUM(S9:BI9)</f>
        <v>0.52404212541216932</v>
      </c>
      <c r="BN9" s="8">
        <f t="shared" ref="BN9:BN19" si="111">SUM(M9:R9)</f>
        <v>0.47461767007217615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1.3339768339768301</v>
      </c>
      <c r="F10">
        <f>VLOOKUP(B10,home!$B$2:$E$405,3,FALSE)</f>
        <v>0.78</v>
      </c>
      <c r="G10">
        <f>VLOOKUP(C10,away!$B$2:$E$405,4,FALSE)</f>
        <v>0.61</v>
      </c>
      <c r="H10">
        <f>VLOOKUP(A10,away!$A$2:$E$405,3,FALSE)</f>
        <v>1.25096525096525</v>
      </c>
      <c r="I10">
        <f>VLOOKUP(C10,away!$B$2:$E$405,3,FALSE)</f>
        <v>1.1200000000000001</v>
      </c>
      <c r="J10">
        <f>VLOOKUP(B10,home!$B$2:$E$405,4,FALSE)</f>
        <v>1.38</v>
      </c>
      <c r="K10" s="3">
        <f t="shared" si="56"/>
        <v>0.63470617760617576</v>
      </c>
      <c r="L10" s="3">
        <f t="shared" si="57"/>
        <v>1.9334918918918904</v>
      </c>
      <c r="M10" s="5">
        <f t="shared" si="58"/>
        <v>7.6673581486038631E-2</v>
      </c>
      <c r="N10" s="5">
        <f t="shared" si="59"/>
        <v>4.8665195828379221E-2</v>
      </c>
      <c r="O10" s="5">
        <f t="shared" si="60"/>
        <v>0.14824774812556785</v>
      </c>
      <c r="P10" s="5">
        <f t="shared" si="61"/>
        <v>9.4093761551502286E-2</v>
      </c>
      <c r="Q10" s="5">
        <f t="shared" si="62"/>
        <v>1.544405021334329E-2</v>
      </c>
      <c r="R10" s="5">
        <f t="shared" si="63"/>
        <v>0.14331790949600834</v>
      </c>
      <c r="S10" s="5">
        <f t="shared" si="64"/>
        <v>2.8867948357554917E-2</v>
      </c>
      <c r="T10" s="5">
        <f t="shared" si="65"/>
        <v>2.9860945865470473E-2</v>
      </c>
      <c r="U10" s="5">
        <f t="shared" si="66"/>
        <v>9.0964762518719294E-2</v>
      </c>
      <c r="V10" s="5">
        <f t="shared" si="67"/>
        <v>3.936302724399798E-3</v>
      </c>
      <c r="W10" s="5">
        <f t="shared" si="68"/>
        <v>3.2674780258896549E-3</v>
      </c>
      <c r="X10" s="5">
        <f t="shared" si="69"/>
        <v>6.3176422699925683E-3</v>
      </c>
      <c r="Y10" s="5">
        <f t="shared" si="70"/>
        <v>6.1075550524520546E-3</v>
      </c>
      <c r="Z10" s="5">
        <f t="shared" si="71"/>
        <v>9.2368005324475921E-2</v>
      </c>
      <c r="AA10" s="5">
        <f t="shared" si="72"/>
        <v>5.862654359260501E-2</v>
      </c>
      <c r="AB10" s="5">
        <f t="shared" si="73"/>
        <v>1.8605314694962075E-2</v>
      </c>
      <c r="AC10" s="5">
        <f t="shared" si="74"/>
        <v>3.0191423398850709E-4</v>
      </c>
      <c r="AD10" s="5">
        <f t="shared" si="75"/>
        <v>5.184721220561489E-4</v>
      </c>
      <c r="AE10" s="5">
        <f t="shared" si="76"/>
        <v>1.0024616441675466E-3</v>
      </c>
      <c r="AF10" s="5">
        <f t="shared" si="77"/>
        <v>9.6912573046528238E-4</v>
      </c>
      <c r="AG10" s="5">
        <f t="shared" si="78"/>
        <v>6.2459891402614283E-4</v>
      </c>
      <c r="AH10" s="5">
        <f t="shared" si="79"/>
        <v>4.4648197341275335E-2</v>
      </c>
      <c r="AI10" s="5">
        <f t="shared" si="80"/>
        <v>2.8338486671487088E-2</v>
      </c>
      <c r="AJ10" s="5">
        <f t="shared" si="81"/>
        <v>8.9933062772015616E-3</v>
      </c>
      <c r="AK10" s="5">
        <f t="shared" si="82"/>
        <v>1.9027023504147437E-3</v>
      </c>
      <c r="AL10" s="5">
        <f t="shared" si="83"/>
        <v>1.4820356838080845E-5</v>
      </c>
      <c r="AM10" s="5">
        <f t="shared" si="84"/>
        <v>6.581549175712419E-5</v>
      </c>
      <c r="AN10" s="5">
        <f t="shared" si="85"/>
        <v>1.2725371967327716E-4</v>
      </c>
      <c r="AO10" s="5">
        <f t="shared" si="86"/>
        <v>1.230220176006825E-4</v>
      </c>
      <c r="AP10" s="5">
        <f t="shared" si="87"/>
        <v>7.9287357851700314E-5</v>
      </c>
      <c r="AQ10" s="5">
        <f t="shared" si="88"/>
        <v>3.8325365883948379E-5</v>
      </c>
      <c r="AR10" s="5">
        <f t="shared" si="89"/>
        <v>1.7265385509388973E-2</v>
      </c>
      <c r="AS10" s="5">
        <f t="shared" si="90"/>
        <v>1.0958446841561333E-2</v>
      </c>
      <c r="AT10" s="5">
        <f t="shared" si="91"/>
        <v>3.4776969536539307E-3</v>
      </c>
      <c r="AU10" s="5">
        <f t="shared" si="92"/>
        <v>7.3577191344210947E-4</v>
      </c>
      <c r="AV10" s="5">
        <f t="shared" si="93"/>
        <v>1.1674974469270583E-4</v>
      </c>
      <c r="AW10" s="5">
        <f t="shared" si="94"/>
        <v>5.0520918802190822E-7</v>
      </c>
      <c r="AX10" s="5">
        <f t="shared" si="95"/>
        <v>6.9622498667391746E-6</v>
      </c>
      <c r="AY10" s="5">
        <f t="shared" si="96"/>
        <v>1.346145366666559E-5</v>
      </c>
      <c r="AZ10" s="5">
        <f t="shared" si="97"/>
        <v>1.3013805758788139E-5</v>
      </c>
      <c r="BA10" s="5">
        <f t="shared" si="98"/>
        <v>8.3873626390909494E-6</v>
      </c>
      <c r="BB10" s="5">
        <f t="shared" si="99"/>
        <v>4.054224414259834E-6</v>
      </c>
      <c r="BC10" s="5">
        <f t="shared" si="100"/>
        <v>1.5677620065763067E-6</v>
      </c>
      <c r="BD10" s="5">
        <f t="shared" si="101"/>
        <v>5.5637471487985533E-3</v>
      </c>
      <c r="BE10" s="5">
        <f t="shared" si="102"/>
        <v>3.5313446859811886E-3</v>
      </c>
      <c r="BF10" s="5">
        <f t="shared" si="103"/>
        <v>1.1206831437245003E-3</v>
      </c>
      <c r="BG10" s="5">
        <f t="shared" si="104"/>
        <v>2.3710150482035008E-4</v>
      </c>
      <c r="BH10" s="5">
        <f t="shared" si="105"/>
        <v>3.7622447457299166E-5</v>
      </c>
      <c r="BI10" s="5">
        <f t="shared" si="106"/>
        <v>4.7758399635623082E-6</v>
      </c>
      <c r="BJ10" s="8">
        <f t="shared" si="107"/>
        <v>0.11325867647736122</v>
      </c>
      <c r="BK10" s="8">
        <f t="shared" si="108"/>
        <v>0.20390179016398888</v>
      </c>
      <c r="BL10" s="8">
        <f t="shared" si="109"/>
        <v>0.5866942968017258</v>
      </c>
      <c r="BM10" s="8">
        <f t="shared" si="110"/>
        <v>0.46976756582223345</v>
      </c>
      <c r="BN10" s="8">
        <f t="shared" si="111"/>
        <v>0.52644224670083961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1.3339768339768301</v>
      </c>
      <c r="F11">
        <f>VLOOKUP(B11,home!$B$2:$E$405,3,FALSE)</f>
        <v>0.96</v>
      </c>
      <c r="G11">
        <f>VLOOKUP(C11,away!$B$2:$E$405,4,FALSE)</f>
        <v>0.96</v>
      </c>
      <c r="H11">
        <f>VLOOKUP(A11,away!$A$2:$E$405,3,FALSE)</f>
        <v>1.25096525096525</v>
      </c>
      <c r="I11">
        <f>VLOOKUP(C11,away!$B$2:$E$405,3,FALSE)</f>
        <v>0.68</v>
      </c>
      <c r="J11">
        <f>VLOOKUP(B11,home!$B$2:$E$405,4,FALSE)</f>
        <v>0.84</v>
      </c>
      <c r="K11" s="3">
        <f t="shared" si="56"/>
        <v>1.2293930501930466</v>
      </c>
      <c r="L11" s="3">
        <f t="shared" si="57"/>
        <v>0.71455135135135084</v>
      </c>
      <c r="M11" s="5">
        <f t="shared" si="58"/>
        <v>0.14313824012273876</v>
      </c>
      <c r="N11" s="5">
        <f t="shared" si="59"/>
        <v>0.17597315762375854</v>
      </c>
      <c r="O11" s="5">
        <f t="shared" si="60"/>
        <v>0.10227962290975713</v>
      </c>
      <c r="P11" s="5">
        <f t="shared" si="61"/>
        <v>0.12574185758162093</v>
      </c>
      <c r="Q11" s="5">
        <f t="shared" si="62"/>
        <v>0.10817008850158716</v>
      </c>
      <c r="R11" s="5">
        <f t="shared" si="63"/>
        <v>3.6542021382936773E-2</v>
      </c>
      <c r="S11" s="5">
        <f t="shared" si="64"/>
        <v>2.7614938423371264E-2</v>
      </c>
      <c r="T11" s="5">
        <f t="shared" si="65"/>
        <v>7.7293082914604308E-2</v>
      </c>
      <c r="U11" s="5">
        <f t="shared" si="66"/>
        <v>4.4924507128188171E-2</v>
      </c>
      <c r="V11" s="5">
        <f t="shared" si="67"/>
        <v>2.6954157908849314E-3</v>
      </c>
      <c r="W11" s="5">
        <f t="shared" si="68"/>
        <v>4.4327851680872686E-2</v>
      </c>
      <c r="X11" s="5">
        <f t="shared" si="69"/>
        <v>3.1674526321069825E-2</v>
      </c>
      <c r="Y11" s="5">
        <f t="shared" si="70"/>
        <v>1.1316537793067188E-2</v>
      </c>
      <c r="Z11" s="5">
        <f t="shared" si="71"/>
        <v>8.7037169200958123E-3</v>
      </c>
      <c r="AA11" s="5">
        <f t="shared" si="72"/>
        <v>1.0700289092413419E-2</v>
      </c>
      <c r="AB11" s="5">
        <f t="shared" si="73"/>
        <v>6.5774305226347606E-3</v>
      </c>
      <c r="AC11" s="5">
        <f t="shared" si="74"/>
        <v>1.479891869784766E-4</v>
      </c>
      <c r="AD11" s="5">
        <f t="shared" si="75"/>
        <v>1.362408819661326E-2</v>
      </c>
      <c r="AE11" s="5">
        <f t="shared" si="76"/>
        <v>9.7351106318199921E-3</v>
      </c>
      <c r="AF11" s="5">
        <f t="shared" si="77"/>
        <v>3.4781182287609395E-3</v>
      </c>
      <c r="AG11" s="5">
        <f t="shared" si="78"/>
        <v>8.2843136017363237E-4</v>
      </c>
      <c r="AH11" s="5">
        <f t="shared" si="79"/>
        <v>1.5548131717585195E-3</v>
      </c>
      <c r="AI11" s="5">
        <f t="shared" si="80"/>
        <v>1.9114765077085315E-3</v>
      </c>
      <c r="AJ11" s="5">
        <f t="shared" si="81"/>
        <v>1.1749779670920722E-3</v>
      </c>
      <c r="AK11" s="5">
        <f t="shared" si="82"/>
        <v>4.815032489576493E-4</v>
      </c>
      <c r="AL11" s="5">
        <f t="shared" si="83"/>
        <v>5.2001296807089518E-6</v>
      </c>
      <c r="AM11" s="5">
        <f t="shared" si="84"/>
        <v>3.3498718688266898E-3</v>
      </c>
      <c r="AN11" s="5">
        <f t="shared" si="85"/>
        <v>2.393655470723986E-3</v>
      </c>
      <c r="AO11" s="5">
        <f t="shared" si="86"/>
        <v>8.5519487563768908E-4</v>
      </c>
      <c r="AP11" s="5">
        <f t="shared" si="87"/>
        <v>2.0369355135188712E-4</v>
      </c>
      <c r="AQ11" s="5">
        <f t="shared" si="88"/>
        <v>3.6387375595011665E-5</v>
      </c>
      <c r="AR11" s="5">
        <f t="shared" si="89"/>
        <v>2.2219877059578608E-4</v>
      </c>
      <c r="AS11" s="5">
        <f t="shared" si="90"/>
        <v>2.7316962433189849E-4</v>
      </c>
      <c r="AT11" s="5">
        <f t="shared" si="91"/>
        <v>1.6791641883874068E-4</v>
      </c>
      <c r="AU11" s="5">
        <f t="shared" si="92"/>
        <v>6.8811759444550868E-5</v>
      </c>
      <c r="AV11" s="5">
        <f t="shared" si="93"/>
        <v>2.1149174708171643E-5</v>
      </c>
      <c r="AW11" s="5">
        <f t="shared" si="94"/>
        <v>1.2689247610425385E-7</v>
      </c>
      <c r="AX11" s="5">
        <f t="shared" si="95"/>
        <v>6.8638486576212102E-4</v>
      </c>
      <c r="AY11" s="5">
        <f t="shared" si="96"/>
        <v>4.9045723337743903E-4</v>
      </c>
      <c r="AZ11" s="5">
        <f t="shared" si="97"/>
        <v>1.7522843944494697E-4</v>
      </c>
      <c r="BA11" s="5">
        <f t="shared" si="98"/>
        <v>4.1736572733525084E-5</v>
      </c>
      <c r="BB11" s="5">
        <f t="shared" si="99"/>
        <v>7.45573111187857E-6</v>
      </c>
      <c r="BC11" s="5">
        <f t="shared" si="100"/>
        <v>1.0655005482610285E-6</v>
      </c>
      <c r="BD11" s="5">
        <f t="shared" si="101"/>
        <v>2.6462071966304618E-5</v>
      </c>
      <c r="BE11" s="5">
        <f t="shared" si="102"/>
        <v>3.2532287369083146E-5</v>
      </c>
      <c r="BF11" s="5">
        <f t="shared" si="103"/>
        <v>1.9997483999216927E-5</v>
      </c>
      <c r="BG11" s="5">
        <f t="shared" si="104"/>
        <v>8.1949226166613159E-6</v>
      </c>
      <c r="BH11" s="5">
        <f t="shared" si="105"/>
        <v>2.5186952279483096E-6</v>
      </c>
      <c r="BI11" s="5">
        <f t="shared" si="106"/>
        <v>6.1929328175880824E-7</v>
      </c>
      <c r="BJ11" s="8">
        <f t="shared" si="107"/>
        <v>0.48466212473744091</v>
      </c>
      <c r="BK11" s="8">
        <f t="shared" si="108"/>
        <v>0.29983409846865255</v>
      </c>
      <c r="BL11" s="8">
        <f t="shared" si="109"/>
        <v>0.20699021243382712</v>
      </c>
      <c r="BM11" s="8">
        <f t="shared" si="110"/>
        <v>0.30785483409671582</v>
      </c>
      <c r="BN11" s="8">
        <f t="shared" si="111"/>
        <v>0.69184498812239936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1.3339768339768301</v>
      </c>
      <c r="F12">
        <f>VLOOKUP(B12,home!$B$2:$E$405,3,FALSE)</f>
        <v>0.96</v>
      </c>
      <c r="G12">
        <f>VLOOKUP(C12,away!$B$2:$E$405,4,FALSE)</f>
        <v>1.04</v>
      </c>
      <c r="H12">
        <f>VLOOKUP(A12,away!$A$2:$E$405,3,FALSE)</f>
        <v>1.25096525096525</v>
      </c>
      <c r="I12">
        <f>VLOOKUP(C12,away!$B$2:$E$405,3,FALSE)</f>
        <v>0.75</v>
      </c>
      <c r="J12">
        <f>VLOOKUP(B12,home!$B$2:$E$405,4,FALSE)</f>
        <v>0.69</v>
      </c>
      <c r="K12" s="3">
        <f t="shared" si="56"/>
        <v>1.3318424710424672</v>
      </c>
      <c r="L12" s="3">
        <f t="shared" si="57"/>
        <v>0.64737451737451679</v>
      </c>
      <c r="M12" s="5">
        <f t="shared" si="58"/>
        <v>0.13817738945963226</v>
      </c>
      <c r="N12" s="5">
        <f t="shared" si="59"/>
        <v>0.18403051582011401</v>
      </c>
      <c r="O12" s="5">
        <f t="shared" si="60"/>
        <v>8.945252081350008E-2</v>
      </c>
      <c r="P12" s="5">
        <f t="shared" si="61"/>
        <v>0.11913666636122967</v>
      </c>
      <c r="Q12" s="5">
        <f t="shared" si="62"/>
        <v>0.12254982846854026</v>
      </c>
      <c r="R12" s="5">
        <f t="shared" si="63"/>
        <v>2.8954641244786763E-2</v>
      </c>
      <c r="S12" s="5">
        <f t="shared" si="64"/>
        <v>2.5679934552196616E-2</v>
      </c>
      <c r="T12" s="5">
        <f t="shared" si="65"/>
        <v>7.933563605915106E-2</v>
      </c>
      <c r="U12" s="5">
        <f t="shared" si="66"/>
        <v>3.8563020943604941E-2</v>
      </c>
      <c r="V12" s="5">
        <f t="shared" si="67"/>
        <v>2.4601402322105949E-3</v>
      </c>
      <c r="W12" s="5">
        <f t="shared" si="68"/>
        <v>5.4405688791123709E-2</v>
      </c>
      <c r="X12" s="5">
        <f t="shared" si="69"/>
        <v>3.5220856523581867E-2</v>
      </c>
      <c r="Y12" s="5">
        <f t="shared" si="70"/>
        <v>1.1400542496735456E-2</v>
      </c>
      <c r="Z12" s="5">
        <f t="shared" si="71"/>
        <v>6.248165633865369E-3</v>
      </c>
      <c r="AA12" s="5">
        <f t="shared" si="72"/>
        <v>8.3215723572898775E-3</v>
      </c>
      <c r="AB12" s="5">
        <f t="shared" si="73"/>
        <v>5.5415117456458201E-3</v>
      </c>
      <c r="AC12" s="5">
        <f t="shared" si="74"/>
        <v>1.325709415958468E-4</v>
      </c>
      <c r="AD12" s="5">
        <f t="shared" si="75"/>
        <v>1.811495174958442E-2</v>
      </c>
      <c r="AE12" s="5">
        <f t="shared" si="76"/>
        <v>1.172715814614987E-2</v>
      </c>
      <c r="AF12" s="5">
        <f t="shared" si="77"/>
        <v>3.7959316725192024E-3</v>
      </c>
      <c r="AG12" s="5">
        <f t="shared" si="78"/>
        <v>8.1912981149458706E-4</v>
      </c>
      <c r="AH12" s="5">
        <f t="shared" si="79"/>
        <v>1.0112258029249088E-3</v>
      </c>
      <c r="AI12" s="5">
        <f t="shared" si="80"/>
        <v>1.3467934721494135E-3</v>
      </c>
      <c r="AJ12" s="5">
        <f t="shared" si="81"/>
        <v>8.9685837296566979E-4</v>
      </c>
      <c r="AK12" s="5">
        <f t="shared" si="82"/>
        <v>3.9815802387524132E-4</v>
      </c>
      <c r="AL12" s="5">
        <f t="shared" si="83"/>
        <v>4.5721112838689433E-6</v>
      </c>
      <c r="AM12" s="5">
        <f t="shared" si="84"/>
        <v>4.8252524201963121E-3</v>
      </c>
      <c r="AN12" s="5">
        <f t="shared" si="85"/>
        <v>3.1237454567348065E-3</v>
      </c>
      <c r="AO12" s="5">
        <f t="shared" si="86"/>
        <v>1.0111166037272672E-3</v>
      </c>
      <c r="AP12" s="5">
        <f t="shared" si="87"/>
        <v>2.1819037444910009E-4</v>
      </c>
      <c r="AQ12" s="5">
        <f t="shared" si="88"/>
        <v>3.5312722088687817E-5</v>
      </c>
      <c r="AR12" s="5">
        <f t="shared" si="89"/>
        <v>1.3092836322503424E-4</v>
      </c>
      <c r="AS12" s="5">
        <f t="shared" si="90"/>
        <v>1.743759548071753E-4</v>
      </c>
      <c r="AT12" s="5">
        <f t="shared" si="91"/>
        <v>1.1612065127038898E-4</v>
      </c>
      <c r="AU12" s="5">
        <f t="shared" si="92"/>
        <v>5.1551471709005151E-5</v>
      </c>
      <c r="AV12" s="5">
        <f t="shared" si="93"/>
        <v>1.7164609866699317E-5</v>
      </c>
      <c r="AW12" s="5">
        <f t="shared" si="94"/>
        <v>1.0950217661894194E-7</v>
      </c>
      <c r="AX12" s="5">
        <f t="shared" si="95"/>
        <v>1.0710793511196496E-3</v>
      </c>
      <c r="AY12" s="5">
        <f t="shared" si="96"/>
        <v>6.9338947800089363E-4</v>
      </c>
      <c r="AZ12" s="5">
        <f t="shared" si="97"/>
        <v>2.2444133933669834E-4</v>
      </c>
      <c r="BA12" s="5">
        <f t="shared" si="98"/>
        <v>4.8432534577328408E-5</v>
      </c>
      <c r="BB12" s="5">
        <f t="shared" si="99"/>
        <v>7.8384971743056431E-6</v>
      </c>
      <c r="BC12" s="5">
        <f t="shared" si="100"/>
        <v>1.014888665031526E-6</v>
      </c>
      <c r="BD12" s="5">
        <f t="shared" si="101"/>
        <v>1.4126614325573659E-5</v>
      </c>
      <c r="BE12" s="5">
        <f t="shared" si="102"/>
        <v>1.8814424930835937E-5</v>
      </c>
      <c r="BF12" s="5">
        <f t="shared" si="103"/>
        <v>1.2528925095563771E-5</v>
      </c>
      <c r="BG12" s="5">
        <f t="shared" si="104"/>
        <v>5.5621848529272093E-6</v>
      </c>
      <c r="BH12" s="5">
        <f t="shared" si="105"/>
        <v>1.8519885047293894E-6</v>
      </c>
      <c r="BI12" s="5">
        <f t="shared" si="106"/>
        <v>4.9331138929620649E-7</v>
      </c>
      <c r="BJ12" s="8">
        <f t="shared" si="107"/>
        <v>0.53266005320506449</v>
      </c>
      <c r="BK12" s="8">
        <f t="shared" si="108"/>
        <v>0.28628466313614975</v>
      </c>
      <c r="BL12" s="8">
        <f t="shared" si="109"/>
        <v>0.17502982127671995</v>
      </c>
      <c r="BM12" s="8">
        <f t="shared" si="110"/>
        <v>0.31722786110817214</v>
      </c>
      <c r="BN12" s="8">
        <f t="shared" si="111"/>
        <v>0.68230156216780302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1.3339768339768301</v>
      </c>
      <c r="F13">
        <f>VLOOKUP(B13,home!$B$2:$E$405,3,FALSE)</f>
        <v>0.93</v>
      </c>
      <c r="G13">
        <f>VLOOKUP(C13,away!$B$2:$E$405,4,FALSE)</f>
        <v>1.26</v>
      </c>
      <c r="H13">
        <f>VLOOKUP(A13,away!$A$2:$E$405,3,FALSE)</f>
        <v>1.25096525096525</v>
      </c>
      <c r="I13">
        <f>VLOOKUP(C13,away!$B$2:$E$405,3,FALSE)</f>
        <v>0.57999999999999996</v>
      </c>
      <c r="J13">
        <f>VLOOKUP(B13,home!$B$2:$E$405,4,FALSE)</f>
        <v>1.48</v>
      </c>
      <c r="K13" s="3">
        <f t="shared" si="56"/>
        <v>1.5631540540540494</v>
      </c>
      <c r="L13" s="3">
        <f t="shared" si="57"/>
        <v>1.0738285714285705</v>
      </c>
      <c r="M13" s="5">
        <f t="shared" si="58"/>
        <v>7.1576918415744428E-2</v>
      </c>
      <c r="N13" s="5">
        <f t="shared" si="59"/>
        <v>0.11188575019826684</v>
      </c>
      <c r="O13" s="5">
        <f t="shared" si="60"/>
        <v>7.6861340049638155E-2</v>
      </c>
      <c r="P13" s="5">
        <f t="shared" si="61"/>
        <v>0.12014611529861875</v>
      </c>
      <c r="Q13" s="5">
        <f t="shared" si="62"/>
        <v>8.7447332006649767E-2</v>
      </c>
      <c r="R13" s="5">
        <f t="shared" si="63"/>
        <v>4.1267951491794262E-2</v>
      </c>
      <c r="S13" s="5">
        <f t="shared" si="64"/>
        <v>5.0418100348721441E-2</v>
      </c>
      <c r="T13" s="5">
        <f t="shared" si="65"/>
        <v>9.3903443603940609E-2</v>
      </c>
      <c r="U13" s="5">
        <f t="shared" si="66"/>
        <v>6.4508165676904053E-2</v>
      </c>
      <c r="V13" s="5">
        <f t="shared" si="67"/>
        <v>9.4033089494801412E-3</v>
      </c>
      <c r="W13" s="5">
        <f t="shared" si="68"/>
        <v>4.5564550514134987E-2</v>
      </c>
      <c r="X13" s="5">
        <f t="shared" si="69"/>
        <v>4.8928516186378501E-2</v>
      </c>
      <c r="Y13" s="5">
        <f t="shared" si="70"/>
        <v>2.627041931926926E-2</v>
      </c>
      <c r="Z13" s="5">
        <f t="shared" si="71"/>
        <v>1.4771568465405659E-2</v>
      </c>
      <c r="AA13" s="5">
        <f t="shared" si="72"/>
        <v>2.3090237131435806E-2</v>
      </c>
      <c r="AB13" s="5">
        <f t="shared" si="73"/>
        <v>1.8046798890536619E-2</v>
      </c>
      <c r="AC13" s="5">
        <f t="shared" si="74"/>
        <v>9.8650083909614843E-4</v>
      </c>
      <c r="AD13" s="5">
        <f t="shared" si="75"/>
        <v>1.7806102964330158E-2</v>
      </c>
      <c r="AE13" s="5">
        <f t="shared" si="76"/>
        <v>1.9120702108896683E-2</v>
      </c>
      <c r="AF13" s="5">
        <f t="shared" si="77"/>
        <v>1.0266178115153891E-2</v>
      </c>
      <c r="AG13" s="5">
        <f t="shared" si="78"/>
        <v>3.6747051264756523E-3</v>
      </c>
      <c r="AH13" s="5">
        <f t="shared" si="79"/>
        <v>3.9655330657414698E-3</v>
      </c>
      <c r="AI13" s="5">
        <f t="shared" si="80"/>
        <v>6.1987390881991606E-3</v>
      </c>
      <c r="AJ13" s="5">
        <f t="shared" si="81"/>
        <v>4.8447920678709117E-3</v>
      </c>
      <c r="AK13" s="5">
        <f t="shared" si="82"/>
        <v>2.524385453980438E-3</v>
      </c>
      <c r="AL13" s="5">
        <f t="shared" si="83"/>
        <v>6.62360136086322E-5</v>
      </c>
      <c r="AM13" s="5">
        <f t="shared" si="84"/>
        <v>5.5667364071193045E-3</v>
      </c>
      <c r="AN13" s="5">
        <f t="shared" si="85"/>
        <v>5.9777206035763345E-3</v>
      </c>
      <c r="AO13" s="5">
        <f t="shared" si="86"/>
        <v>3.2095235880687544E-3</v>
      </c>
      <c r="AP13" s="5">
        <f t="shared" si="87"/>
        <v>1.1488260431807232E-3</v>
      </c>
      <c r="AQ13" s="5">
        <f t="shared" si="88"/>
        <v>3.0841055719217332E-4</v>
      </c>
      <c r="AR13" s="5">
        <f t="shared" si="89"/>
        <v>8.5166054138758457E-4</v>
      </c>
      <c r="AS13" s="5">
        <f t="shared" si="90"/>
        <v>1.3312766279478692E-3</v>
      </c>
      <c r="AT13" s="5">
        <f t="shared" si="91"/>
        <v>1.0404952290220585E-3</v>
      </c>
      <c r="AU13" s="5">
        <f t="shared" si="92"/>
        <v>5.4215144515657549E-4</v>
      </c>
      <c r="AV13" s="5">
        <f t="shared" si="93"/>
        <v>2.1186655735194068E-4</v>
      </c>
      <c r="AW13" s="5">
        <f t="shared" si="94"/>
        <v>3.0883635799247945E-6</v>
      </c>
      <c r="AX13" s="5">
        <f t="shared" si="95"/>
        <v>1.4502777637731357E-3</v>
      </c>
      <c r="AY13" s="5">
        <f t="shared" si="96"/>
        <v>1.5573496992471276E-3</v>
      </c>
      <c r="AZ13" s="5">
        <f t="shared" si="97"/>
        <v>8.3616330137862866E-4</v>
      </c>
      <c r="BA13" s="5">
        <f t="shared" si="98"/>
        <v>2.9929868113346997E-4</v>
      </c>
      <c r="BB13" s="5">
        <f t="shared" si="99"/>
        <v>8.0348868798002328E-5</v>
      </c>
      <c r="BC13" s="5">
        <f t="shared" si="100"/>
        <v>1.7256182199452098E-5</v>
      </c>
      <c r="BD13" s="5">
        <f t="shared" si="101"/>
        <v>1.5242290375005205E-4</v>
      </c>
      <c r="BE13" s="5">
        <f t="shared" si="102"/>
        <v>2.3826047992758404E-4</v>
      </c>
      <c r="BF13" s="5">
        <f t="shared" si="103"/>
        <v>1.8621891755983327E-4</v>
      </c>
      <c r="BG13" s="5">
        <f t="shared" si="104"/>
        <v>9.7029618641736697E-5</v>
      </c>
      <c r="BH13" s="5">
        <f t="shared" si="105"/>
        <v>3.7918060435787273E-5</v>
      </c>
      <c r="BI13" s="5">
        <f t="shared" si="106"/>
        <v>1.1854353978413472E-5</v>
      </c>
      <c r="BJ13" s="8">
        <f t="shared" si="107"/>
        <v>0.4853196118391635</v>
      </c>
      <c r="BK13" s="8">
        <f t="shared" si="108"/>
        <v>0.25415452956451662</v>
      </c>
      <c r="BL13" s="8">
        <f t="shared" si="109"/>
        <v>0.24600909765126031</v>
      </c>
      <c r="BM13" s="8">
        <f t="shared" si="110"/>
        <v>0.48951513872396668</v>
      </c>
      <c r="BN13" s="8">
        <f t="shared" si="111"/>
        <v>0.50918540746071228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1.3339768339768301</v>
      </c>
      <c r="F14">
        <f>VLOOKUP(B14,home!$B$2:$E$405,3,FALSE)</f>
        <v>1.1200000000000001</v>
      </c>
      <c r="G14">
        <f>VLOOKUP(C14,away!$B$2:$E$405,4,FALSE)</f>
        <v>0.82</v>
      </c>
      <c r="H14">
        <f>VLOOKUP(A14,away!$A$2:$E$405,3,FALSE)</f>
        <v>1.25096525096525</v>
      </c>
      <c r="I14">
        <f>VLOOKUP(C14,away!$B$2:$E$405,3,FALSE)</f>
        <v>1.07</v>
      </c>
      <c r="J14">
        <f>VLOOKUP(B14,home!$B$2:$E$405,4,FALSE)</f>
        <v>1.02</v>
      </c>
      <c r="K14" s="3">
        <f t="shared" si="56"/>
        <v>1.2251243243243208</v>
      </c>
      <c r="L14" s="3">
        <f t="shared" si="57"/>
        <v>1.365303474903474</v>
      </c>
      <c r="M14" s="5">
        <f t="shared" si="58"/>
        <v>7.498795343392102E-2</v>
      </c>
      <c r="N14" s="5">
        <f t="shared" si="59"/>
        <v>9.1869565783196119E-2</v>
      </c>
      <c r="O14" s="5">
        <f t="shared" si="60"/>
        <v>0.10238131339923226</v>
      </c>
      <c r="P14" s="5">
        <f t="shared" si="61"/>
        <v>0.12542983740167096</v>
      </c>
      <c r="Q14" s="5">
        <f t="shared" si="62"/>
        <v>5.6275819853053445E-2</v>
      </c>
      <c r="R14" s="5">
        <f t="shared" si="63"/>
        <v>6.9890781474576724E-2</v>
      </c>
      <c r="S14" s="5">
        <f t="shared" si="64"/>
        <v>5.2450571692402366E-2</v>
      </c>
      <c r="T14" s="5">
        <f t="shared" si="65"/>
        <v>7.6833572398415775E-2</v>
      </c>
      <c r="U14" s="5">
        <f t="shared" si="66"/>
        <v>8.5624896430539568E-2</v>
      </c>
      <c r="V14" s="5">
        <f t="shared" si="67"/>
        <v>9.7480348920309916E-3</v>
      </c>
      <c r="W14" s="5">
        <f t="shared" si="68"/>
        <v>2.2981625257756447E-2</v>
      </c>
      <c r="X14" s="5">
        <f t="shared" si="69"/>
        <v>3.137689282334432E-2</v>
      </c>
      <c r="Y14" s="5">
        <f t="shared" si="70"/>
        <v>2.1419490401692946E-2</v>
      </c>
      <c r="Z14" s="5">
        <f t="shared" si="71"/>
        <v>3.1807375603652974E-2</v>
      </c>
      <c r="AA14" s="5">
        <f t="shared" si="72"/>
        <v>3.8967989544955235E-2</v>
      </c>
      <c r="AB14" s="5">
        <f t="shared" si="73"/>
        <v>2.3870315930770238E-2</v>
      </c>
      <c r="AC14" s="5">
        <f t="shared" si="74"/>
        <v>1.01907571108296E-3</v>
      </c>
      <c r="AD14" s="5">
        <f t="shared" si="75"/>
        <v>7.0388370289459039E-3</v>
      </c>
      <c r="AE14" s="5">
        <f t="shared" si="76"/>
        <v>9.610148654899087E-3</v>
      </c>
      <c r="AF14" s="5">
        <f t="shared" si="77"/>
        <v>6.5603846764363365E-3</v>
      </c>
      <c r="AG14" s="5">
        <f t="shared" si="78"/>
        <v>2.9856386651473435E-3</v>
      </c>
      <c r="AH14" s="5">
        <f t="shared" si="79"/>
        <v>1.0856680109806852E-2</v>
      </c>
      <c r="AI14" s="5">
        <f t="shared" si="80"/>
        <v>1.3300782883932412E-2</v>
      </c>
      <c r="AJ14" s="5">
        <f t="shared" si="81"/>
        <v>8.147556321831095E-3</v>
      </c>
      <c r="AK14" s="5">
        <f t="shared" si="82"/>
        <v>3.3272564778925578E-3</v>
      </c>
      <c r="AL14" s="5">
        <f t="shared" si="83"/>
        <v>6.8182952001091273E-5</v>
      </c>
      <c r="AM14" s="5">
        <f t="shared" si="84"/>
        <v>1.7246900918232691E-3</v>
      </c>
      <c r="AN14" s="5">
        <f t="shared" si="85"/>
        <v>2.3547253754979008E-3</v>
      </c>
      <c r="AO14" s="5">
        <f t="shared" si="86"/>
        <v>1.6074573688053364E-3</v>
      </c>
      <c r="AP14" s="5">
        <f t="shared" si="87"/>
        <v>7.3155571046304001E-4</v>
      </c>
      <c r="AQ14" s="5">
        <f t="shared" si="88"/>
        <v>2.4969888839516718E-4</v>
      </c>
      <c r="AR14" s="5">
        <f t="shared" si="89"/>
        <v>2.9645326159669434E-3</v>
      </c>
      <c r="AS14" s="5">
        <f t="shared" si="90"/>
        <v>3.6319210180739128E-3</v>
      </c>
      <c r="AT14" s="5">
        <f t="shared" si="91"/>
        <v>2.2247773916335509E-3</v>
      </c>
      <c r="AU14" s="5">
        <f t="shared" si="92"/>
        <v>9.085429662323601E-4</v>
      </c>
      <c r="AV14" s="5">
        <f t="shared" si="93"/>
        <v>2.7826952190625865E-4</v>
      </c>
      <c r="AW14" s="5">
        <f t="shared" si="94"/>
        <v>3.1679816525459775E-6</v>
      </c>
      <c r="AX14" s="5">
        <f t="shared" si="95"/>
        <v>3.5215996390230563E-4</v>
      </c>
      <c r="AY14" s="5">
        <f t="shared" si="96"/>
        <v>4.8080522243769988E-4</v>
      </c>
      <c r="AZ14" s="5">
        <f t="shared" si="97"/>
        <v>3.2822252047296478E-4</v>
      </c>
      <c r="BA14" s="5">
        <f t="shared" si="98"/>
        <v>1.4937444924777177E-4</v>
      </c>
      <c r="BB14" s="5">
        <f t="shared" si="99"/>
        <v>5.098536365494388E-5</v>
      </c>
      <c r="BC14" s="5">
        <f t="shared" si="100"/>
        <v>1.3922098833462425E-5</v>
      </c>
      <c r="BD14" s="5">
        <f t="shared" si="101"/>
        <v>6.7458111367405948E-4</v>
      </c>
      <c r="BE14" s="5">
        <f t="shared" si="102"/>
        <v>8.2644573109187994E-4</v>
      </c>
      <c r="BF14" s="5">
        <f t="shared" si="103"/>
        <v>5.062493839473294E-4</v>
      </c>
      <c r="BG14" s="5">
        <f t="shared" si="104"/>
        <v>2.0673947814935862E-4</v>
      </c>
      <c r="BH14" s="5">
        <f t="shared" si="105"/>
        <v>6.3320390869723927E-5</v>
      </c>
      <c r="BI14" s="5">
        <f t="shared" si="106"/>
        <v>1.5515070216044459E-5</v>
      </c>
      <c r="BJ14" s="8">
        <f t="shared" si="107"/>
        <v>0.33499557259642154</v>
      </c>
      <c r="BK14" s="8">
        <f t="shared" si="108"/>
        <v>0.26418446130554707</v>
      </c>
      <c r="BL14" s="8">
        <f t="shared" si="109"/>
        <v>0.36866846725529839</v>
      </c>
      <c r="BM14" s="8">
        <f t="shared" si="110"/>
        <v>0.47834296817448441</v>
      </c>
      <c r="BN14" s="8">
        <f t="shared" si="111"/>
        <v>0.52083527134565055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1.3339768339768301</v>
      </c>
      <c r="F15">
        <f>VLOOKUP(B15,home!$B$2:$E$405,3,FALSE)</f>
        <v>0.99</v>
      </c>
      <c r="G15">
        <f>VLOOKUP(C15,away!$B$2:$E$405,4,FALSE)</f>
        <v>1.18</v>
      </c>
      <c r="H15">
        <f>VLOOKUP(A15,away!$A$2:$E$405,3,FALSE)</f>
        <v>1.25096525096525</v>
      </c>
      <c r="I15">
        <f>VLOOKUP(C15,away!$B$2:$E$405,3,FALSE)</f>
        <v>1</v>
      </c>
      <c r="J15">
        <f>VLOOKUP(B15,home!$B$2:$E$405,4,FALSE)</f>
        <v>0.47</v>
      </c>
      <c r="K15" s="3">
        <f t="shared" si="56"/>
        <v>1.5583517374517328</v>
      </c>
      <c r="L15" s="3">
        <f t="shared" si="57"/>
        <v>0.58795366795366744</v>
      </c>
      <c r="M15" s="5">
        <f t="shared" si="58"/>
        <v>0.116915315499222</v>
      </c>
      <c r="N15" s="5">
        <f t="shared" si="59"/>
        <v>0.18219518504293011</v>
      </c>
      <c r="O15" s="5">
        <f t="shared" si="60"/>
        <v>6.8740788587727836E-2</v>
      </c>
      <c r="P15" s="5">
        <f t="shared" si="61"/>
        <v>0.10712232732948793</v>
      </c>
      <c r="Q15" s="5">
        <f t="shared" si="62"/>
        <v>0.14196209158349507</v>
      </c>
      <c r="R15" s="5">
        <f t="shared" si="63"/>
        <v>2.0208199394091093E-2</v>
      </c>
      <c r="S15" s="5">
        <f t="shared" si="64"/>
        <v>2.4537403340801657E-2</v>
      </c>
      <c r="T15" s="5">
        <f t="shared" si="65"/>
        <v>8.3467132456890386E-2</v>
      </c>
      <c r="U15" s="5">
        <f t="shared" si="66"/>
        <v>3.1491482636552909E-2</v>
      </c>
      <c r="V15" s="5">
        <f t="shared" si="67"/>
        <v>2.4980129528087724E-3</v>
      </c>
      <c r="W15" s="5">
        <f t="shared" si="68"/>
        <v>7.3742290690473888E-2</v>
      </c>
      <c r="X15" s="5">
        <f t="shared" si="69"/>
        <v>4.3357050294769696E-2</v>
      </c>
      <c r="Y15" s="5">
        <f t="shared" si="70"/>
        <v>1.2745968376230743E-2</v>
      </c>
      <c r="Z15" s="5">
        <f t="shared" si="71"/>
        <v>3.9604949854983133E-3</v>
      </c>
      <c r="AA15" s="5">
        <f t="shared" si="72"/>
        <v>6.1718442418201725E-3</v>
      </c>
      <c r="AB15" s="5">
        <f t="shared" si="73"/>
        <v>4.8089520987609699E-3</v>
      </c>
      <c r="AC15" s="5">
        <f t="shared" si="74"/>
        <v>1.4304849628846459E-4</v>
      </c>
      <c r="AD15" s="5">
        <f t="shared" si="75"/>
        <v>2.872910670529269E-2</v>
      </c>
      <c r="AE15" s="5">
        <f t="shared" si="76"/>
        <v>1.6891383664409138E-2</v>
      </c>
      <c r="AF15" s="5">
        <f t="shared" si="77"/>
        <v>4.9656754911510063E-3</v>
      </c>
      <c r="AG15" s="5">
        <f t="shared" si="78"/>
        <v>9.7319570629662128E-4</v>
      </c>
      <c r="AH15" s="5">
        <f t="shared" si="79"/>
        <v>5.8214688840895997E-4</v>
      </c>
      <c r="AI15" s="5">
        <f t="shared" si="80"/>
        <v>9.0718961500422276E-4</v>
      </c>
      <c r="AJ15" s="5">
        <f t="shared" si="81"/>
        <v>7.0686025636999968E-4</v>
      </c>
      <c r="AK15" s="5">
        <f t="shared" si="82"/>
        <v>3.6717896954992219E-4</v>
      </c>
      <c r="AL15" s="5">
        <f t="shared" si="83"/>
        <v>5.2426622732779332E-6</v>
      </c>
      <c r="AM15" s="5">
        <f t="shared" si="84"/>
        <v>8.954010669925818E-3</v>
      </c>
      <c r="AN15" s="5">
        <f t="shared" si="85"/>
        <v>5.2645434162791596E-3</v>
      </c>
      <c r="AO15" s="5">
        <f t="shared" si="86"/>
        <v>1.5476538058513316E-3</v>
      </c>
      <c r="AP15" s="5">
        <f t="shared" si="87"/>
        <v>3.0331624395758122E-4</v>
      </c>
      <c r="AQ15" s="5">
        <f t="shared" si="88"/>
        <v>4.4583974546197311E-5</v>
      </c>
      <c r="AR15" s="5">
        <f t="shared" si="89"/>
        <v>6.8455079665572487E-5</v>
      </c>
      <c r="AS15" s="5">
        <f t="shared" si="90"/>
        <v>1.0667709233424167E-4</v>
      </c>
      <c r="AT15" s="5">
        <f t="shared" si="91"/>
        <v>8.3120216092682231E-5</v>
      </c>
      <c r="AU15" s="5">
        <f t="shared" si="92"/>
        <v>4.3176844388464959E-5</v>
      </c>
      <c r="AV15" s="5">
        <f t="shared" si="93"/>
        <v>1.6821177617611876E-5</v>
      </c>
      <c r="AW15" s="5">
        <f t="shared" si="94"/>
        <v>1.3343137906602847E-7</v>
      </c>
      <c r="AX15" s="5">
        <f t="shared" si="95"/>
        <v>2.3255830141067101E-3</v>
      </c>
      <c r="AY15" s="5">
        <f t="shared" si="96"/>
        <v>1.3673350632747855E-3</v>
      </c>
      <c r="AZ15" s="5">
        <f t="shared" si="97"/>
        <v>4.0196483288703505E-4</v>
      </c>
      <c r="BA15" s="5">
        <f t="shared" si="98"/>
        <v>7.8778899294771758E-5</v>
      </c>
      <c r="BB15" s="5">
        <f t="shared" si="99"/>
        <v>1.1579585699428407E-5</v>
      </c>
      <c r="BC15" s="5">
        <f t="shared" si="100"/>
        <v>1.3616519770725537E-6</v>
      </c>
      <c r="BD15" s="5">
        <f t="shared" si="101"/>
        <v>6.7080691965723087E-6</v>
      </c>
      <c r="BE15" s="5">
        <f t="shared" si="102"/>
        <v>1.0453531287424907E-5</v>
      </c>
      <c r="BF15" s="5">
        <f t="shared" si="103"/>
        <v>8.145139322132328E-6</v>
      </c>
      <c r="BG15" s="5">
        <f t="shared" si="104"/>
        <v>4.2309973381437823E-6</v>
      </c>
      <c r="BH15" s="5">
        <f t="shared" si="105"/>
        <v>1.6483455132625055E-6</v>
      </c>
      <c r="BI15" s="5">
        <f t="shared" si="106"/>
        <v>5.137404189026788E-7</v>
      </c>
      <c r="BJ15" s="8">
        <f t="shared" si="107"/>
        <v>0.60932979116973918</v>
      </c>
      <c r="BK15" s="8">
        <f t="shared" si="108"/>
        <v>0.2525886853441569</v>
      </c>
      <c r="BL15" s="8">
        <f t="shared" si="109"/>
        <v>0.13433459292146108</v>
      </c>
      <c r="BM15" s="8">
        <f t="shared" si="110"/>
        <v>0.36170245535200574</v>
      </c>
      <c r="BN15" s="8">
        <f t="shared" si="111"/>
        <v>0.63714390743695404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1.3339768339768301</v>
      </c>
      <c r="F16">
        <f>VLOOKUP(B16,home!$B$2:$E$405,3,FALSE)</f>
        <v>1.19</v>
      </c>
      <c r="G16">
        <f>VLOOKUP(C16,away!$B$2:$E$405,4,FALSE)</f>
        <v>0.75</v>
      </c>
      <c r="H16">
        <f>VLOOKUP(A16,away!$A$2:$E$405,3,FALSE)</f>
        <v>1.25096525096525</v>
      </c>
      <c r="I16">
        <f>VLOOKUP(C16,away!$B$2:$E$405,3,FALSE)</f>
        <v>0.71</v>
      </c>
      <c r="J16">
        <f>VLOOKUP(B16,home!$B$2:$E$405,4,FALSE)</f>
        <v>1.0900000000000001</v>
      </c>
      <c r="K16" s="3">
        <f t="shared" si="56"/>
        <v>1.190574324324321</v>
      </c>
      <c r="L16" s="3">
        <f t="shared" si="57"/>
        <v>0.96812200772200696</v>
      </c>
      <c r="M16" s="5">
        <f t="shared" si="58"/>
        <v>0.11547556474562616</v>
      </c>
      <c r="N16" s="5">
        <f t="shared" si="59"/>
        <v>0.13748224247299326</v>
      </c>
      <c r="O16" s="5">
        <f t="shared" si="60"/>
        <v>0.1117944355843682</v>
      </c>
      <c r="P16" s="5">
        <f t="shared" si="61"/>
        <v>0.133099584609078</v>
      </c>
      <c r="Q16" s="5">
        <f t="shared" si="62"/>
        <v>8.1841413969438212E-2</v>
      </c>
      <c r="R16" s="5">
        <f t="shared" si="63"/>
        <v>5.4115326715043557E-2</v>
      </c>
      <c r="S16" s="5">
        <f t="shared" si="64"/>
        <v>3.8353350906171084E-2</v>
      </c>
      <c r="T16" s="5">
        <f t="shared" si="65"/>
        <v>7.9232474006900436E-2</v>
      </c>
      <c r="U16" s="5">
        <f t="shared" si="66"/>
        <v>6.4428318539352866E-2</v>
      </c>
      <c r="V16" s="5">
        <f t="shared" si="67"/>
        <v>4.911876171689227E-3</v>
      </c>
      <c r="W16" s="5">
        <f t="shared" si="68"/>
        <v>3.2479428712803661E-2</v>
      </c>
      <c r="X16" s="5">
        <f t="shared" si="69"/>
        <v>3.1444049735103279E-2</v>
      </c>
      <c r="Y16" s="5">
        <f t="shared" si="70"/>
        <v>1.5220838280229413E-2</v>
      </c>
      <c r="Z16" s="5">
        <f t="shared" si="71"/>
        <v>1.7463412915966779E-2</v>
      </c>
      <c r="AA16" s="5">
        <f t="shared" si="72"/>
        <v>2.0791491032823767E-2</v>
      </c>
      <c r="AB16" s="5">
        <f t="shared" si="73"/>
        <v>1.237690769404967E-2</v>
      </c>
      <c r="AC16" s="5">
        <f t="shared" si="74"/>
        <v>3.5384578955253954E-4</v>
      </c>
      <c r="AD16" s="5">
        <f t="shared" si="75"/>
        <v>9.667293473546534E-3</v>
      </c>
      <c r="AE16" s="5">
        <f t="shared" si="76"/>
        <v>9.3591195668477258E-3</v>
      </c>
      <c r="AF16" s="5">
        <f t="shared" si="77"/>
        <v>4.53038481278347E-3</v>
      </c>
      <c r="AG16" s="5">
        <f t="shared" si="78"/>
        <v>1.4619884135684072E-3</v>
      </c>
      <c r="AH16" s="5">
        <f t="shared" si="79"/>
        <v>4.2266785934710459E-3</v>
      </c>
      <c r="AI16" s="5">
        <f t="shared" si="80"/>
        <v>5.0321750105578617E-3</v>
      </c>
      <c r="AJ16" s="5">
        <f t="shared" si="81"/>
        <v>2.9955891815383298E-3</v>
      </c>
      <c r="AK16" s="5">
        <f t="shared" si="82"/>
        <v>1.1888238552544147E-3</v>
      </c>
      <c r="AL16" s="5">
        <f t="shared" si="83"/>
        <v>1.6314006416460713E-5</v>
      </c>
      <c r="AM16" s="5">
        <f t="shared" si="84"/>
        <v>2.3019262790625154E-3</v>
      </c>
      <c r="AN16" s="5">
        <f t="shared" si="85"/>
        <v>2.2285454909140513E-3</v>
      </c>
      <c r="AO16" s="5">
        <f t="shared" si="86"/>
        <v>1.0787519674817683E-3</v>
      </c>
      <c r="AP16" s="5">
        <f t="shared" si="87"/>
        <v>3.4812117353083831E-4</v>
      </c>
      <c r="AQ16" s="5">
        <f t="shared" si="88"/>
        <v>8.4255942362304075E-5</v>
      </c>
      <c r="AR16" s="5">
        <f t="shared" si="89"/>
        <v>8.1838811318136388E-4</v>
      </c>
      <c r="AS16" s="5">
        <f t="shared" si="90"/>
        <v>9.743518748859582E-4</v>
      </c>
      <c r="AT16" s="5">
        <f t="shared" si="91"/>
        <v>5.8001916254824253E-4</v>
      </c>
      <c r="AU16" s="5">
        <f t="shared" si="92"/>
        <v>2.3018530751534424E-4</v>
      </c>
      <c r="AV16" s="5">
        <f t="shared" si="93"/>
        <v>6.8513179241116699E-5</v>
      </c>
      <c r="AW16" s="5">
        <f t="shared" si="94"/>
        <v>5.2232971493049604E-7</v>
      </c>
      <c r="AX16" s="5">
        <f t="shared" si="95"/>
        <v>4.5676905405654238E-4</v>
      </c>
      <c r="AY16" s="5">
        <f t="shared" si="96"/>
        <v>4.4220817367850173E-4</v>
      </c>
      <c r="AZ16" s="5">
        <f t="shared" si="97"/>
        <v>2.140557324663565E-4</v>
      </c>
      <c r="BA16" s="5">
        <f t="shared" si="98"/>
        <v>6.907735515991129E-5</v>
      </c>
      <c r="BB16" s="5">
        <f t="shared" si="99"/>
        <v>1.6718826941384863E-5</v>
      </c>
      <c r="BC16" s="5">
        <f t="shared" si="100"/>
        <v>3.2371728610500599E-6</v>
      </c>
      <c r="BD16" s="5">
        <f t="shared" si="101"/>
        <v>1.3204992387149444E-4</v>
      </c>
      <c r="BE16" s="5">
        <f t="shared" si="102"/>
        <v>1.5721524889038252E-4</v>
      </c>
      <c r="BF16" s="5">
        <f t="shared" si="103"/>
        <v>9.3588219360573582E-5</v>
      </c>
      <c r="BG16" s="5">
        <f t="shared" si="104"/>
        <v>3.7141243676643753E-5</v>
      </c>
      <c r="BH16" s="5">
        <f t="shared" si="105"/>
        <v>1.1054852773721265E-5</v>
      </c>
      <c r="BI16" s="5">
        <f t="shared" si="106"/>
        <v>2.6323247743156067E-6</v>
      </c>
      <c r="BJ16" s="8">
        <f t="shared" si="107"/>
        <v>0.40996290061272961</v>
      </c>
      <c r="BK16" s="8">
        <f t="shared" si="108"/>
        <v>0.29265274440221195</v>
      </c>
      <c r="BL16" s="8">
        <f t="shared" si="109"/>
        <v>0.28005488565717879</v>
      </c>
      <c r="BM16" s="8">
        <f t="shared" si="110"/>
        <v>0.36588368964757617</v>
      </c>
      <c r="BN16" s="8">
        <f t="shared" si="111"/>
        <v>0.6338085680965474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1.3339768339768301</v>
      </c>
      <c r="F17">
        <f>VLOOKUP(B17,home!$B$2:$E$405,3,FALSE)</f>
        <v>0.68</v>
      </c>
      <c r="G17">
        <f>VLOOKUP(C17,away!$B$2:$E$405,4,FALSE)</f>
        <v>1.36</v>
      </c>
      <c r="H17">
        <f>VLOOKUP(A17,away!$A$2:$E$405,3,FALSE)</f>
        <v>1.25096525096525</v>
      </c>
      <c r="I17">
        <f>VLOOKUP(C17,away!$B$2:$E$405,3,FALSE)</f>
        <v>0.75</v>
      </c>
      <c r="J17">
        <f>VLOOKUP(B17,home!$B$2:$E$405,4,FALSE)</f>
        <v>0.84</v>
      </c>
      <c r="K17" s="3">
        <f t="shared" si="56"/>
        <v>1.2336617760617727</v>
      </c>
      <c r="L17" s="3">
        <f t="shared" si="57"/>
        <v>0.78810810810810739</v>
      </c>
      <c r="M17" s="5">
        <f t="shared" si="58"/>
        <v>0.13242088792086293</v>
      </c>
      <c r="N17" s="5">
        <f t="shared" si="59"/>
        <v>0.16336258778012872</v>
      </c>
      <c r="O17" s="5">
        <f t="shared" si="60"/>
        <v>0.10436197545330701</v>
      </c>
      <c r="P17" s="5">
        <f t="shared" si="61"/>
        <v>0.12874737999104185</v>
      </c>
      <c r="Q17" s="5">
        <f t="shared" si="62"/>
        <v>0.10076709009144044</v>
      </c>
      <c r="R17" s="5">
        <f t="shared" si="63"/>
        <v>4.1124259516465263E-2</v>
      </c>
      <c r="S17" s="5">
        <f t="shared" si="64"/>
        <v>3.1293944850422258E-2</v>
      </c>
      <c r="T17" s="5">
        <f t="shared" si="65"/>
        <v>7.9415360731524332E-2</v>
      </c>
      <c r="U17" s="5">
        <f t="shared" si="66"/>
        <v>5.073342703430779E-2</v>
      </c>
      <c r="V17" s="5">
        <f t="shared" si="67"/>
        <v>3.3806460868283611E-3</v>
      </c>
      <c r="W17" s="5">
        <f t="shared" si="68"/>
        <v>4.1437502443594329E-2</v>
      </c>
      <c r="X17" s="5">
        <f t="shared" si="69"/>
        <v>3.2657231655546202E-2</v>
      </c>
      <c r="Y17" s="5">
        <f t="shared" si="70"/>
        <v>1.2868714528050353E-2</v>
      </c>
      <c r="Z17" s="5">
        <f t="shared" si="71"/>
        <v>1.0803454121622758E-2</v>
      </c>
      <c r="AA17" s="5">
        <f t="shared" si="72"/>
        <v>1.3327808399283011E-2</v>
      </c>
      <c r="AB17" s="5">
        <f t="shared" si="73"/>
        <v>8.2210038904352474E-3</v>
      </c>
      <c r="AC17" s="5">
        <f t="shared" si="74"/>
        <v>2.0542894194694225E-4</v>
      </c>
      <c r="AD17" s="5">
        <f t="shared" si="75"/>
        <v>1.2779965715032166E-2</v>
      </c>
      <c r="AE17" s="5">
        <f t="shared" si="76"/>
        <v>1.0071994601360476E-2</v>
      </c>
      <c r="AF17" s="5">
        <f t="shared" si="77"/>
        <v>3.9689103050766375E-3</v>
      </c>
      <c r="AG17" s="5">
        <f t="shared" si="78"/>
        <v>1.0426434639282402E-3</v>
      </c>
      <c r="AH17" s="5">
        <f t="shared" si="79"/>
        <v>2.1285724472062113E-3</v>
      </c>
      <c r="AI17" s="5">
        <f t="shared" si="80"/>
        <v>2.6259384656965685E-3</v>
      </c>
      <c r="AJ17" s="5">
        <f t="shared" si="81"/>
        <v>1.619759955710078E-3</v>
      </c>
      <c r="AK17" s="5">
        <f t="shared" si="82"/>
        <v>6.6607864791834383E-4</v>
      </c>
      <c r="AL17" s="5">
        <f t="shared" si="83"/>
        <v>7.989204260828313E-6</v>
      </c>
      <c r="AM17" s="5">
        <f t="shared" si="84"/>
        <v>3.1532310404030297E-3</v>
      </c>
      <c r="AN17" s="5">
        <f t="shared" si="85"/>
        <v>2.4850869496797906E-3</v>
      </c>
      <c r="AO17" s="5">
        <f t="shared" si="86"/>
        <v>9.7925858719814362E-4</v>
      </c>
      <c r="AP17" s="5">
        <f t="shared" si="87"/>
        <v>2.5725387750178238E-4</v>
      </c>
      <c r="AQ17" s="5">
        <f t="shared" si="88"/>
        <v>5.0685966675351121E-5</v>
      </c>
      <c r="AR17" s="5">
        <f t="shared" si="89"/>
        <v>3.3550904086774642E-4</v>
      </c>
      <c r="AS17" s="5">
        <f t="shared" si="90"/>
        <v>4.13904679241686E-4</v>
      </c>
      <c r="AT17" s="5">
        <f t="shared" si="91"/>
        <v>2.5530919085678839E-4</v>
      </c>
      <c r="AU17" s="5">
        <f t="shared" si="92"/>
        <v>1.0498839661242647E-4</v>
      </c>
      <c r="AV17" s="5">
        <f t="shared" si="93"/>
        <v>3.2380042957690992E-5</v>
      </c>
      <c r="AW17" s="5">
        <f t="shared" si="94"/>
        <v>2.1576595928011651E-7</v>
      </c>
      <c r="AX17" s="5">
        <f t="shared" si="95"/>
        <v>6.4833676760611843E-4</v>
      </c>
      <c r="AY17" s="5">
        <f t="shared" si="96"/>
        <v>5.1095946333498362E-4</v>
      </c>
      <c r="AZ17" s="5">
        <f t="shared" si="97"/>
        <v>2.0134564798443387E-4</v>
      </c>
      <c r="BA17" s="5">
        <f t="shared" si="98"/>
        <v>5.2894045902937727E-5</v>
      </c>
      <c r="BB17" s="5">
        <f t="shared" si="99"/>
        <v>1.0421556611686908E-5</v>
      </c>
      <c r="BC17" s="5">
        <f t="shared" si="100"/>
        <v>1.6426626529556222E-6</v>
      </c>
      <c r="BD17" s="5">
        <f t="shared" si="101"/>
        <v>4.4069565908574194E-5</v>
      </c>
      <c r="BE17" s="5">
        <f t="shared" si="102"/>
        <v>5.4366938949042995E-5</v>
      </c>
      <c r="BF17" s="5">
        <f t="shared" si="103"/>
        <v>3.3535207231459176E-5</v>
      </c>
      <c r="BG17" s="5">
        <f t="shared" si="104"/>
        <v>1.3790367771253835E-5</v>
      </c>
      <c r="BH17" s="5">
        <f t="shared" si="105"/>
        <v>4.2531623993075126E-6</v>
      </c>
      <c r="BI17" s="5">
        <f t="shared" si="106"/>
        <v>1.0493927758817715E-6</v>
      </c>
      <c r="BJ17" s="8">
        <f t="shared" si="107"/>
        <v>0.46672311788123305</v>
      </c>
      <c r="BK17" s="8">
        <f t="shared" si="108"/>
        <v>0.29656723645869809</v>
      </c>
      <c r="BL17" s="8">
        <f t="shared" si="109"/>
        <v>0.22610197979590135</v>
      </c>
      <c r="BM17" s="8">
        <f t="shared" si="110"/>
        <v>0.32890086380683353</v>
      </c>
      <c r="BN17" s="8">
        <f t="shared" si="111"/>
        <v>0.6707841807532462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1.3339768339768301</v>
      </c>
      <c r="F18">
        <f>VLOOKUP(B18,home!$B$2:$E$405,3,FALSE)</f>
        <v>1.19</v>
      </c>
      <c r="G18">
        <f>VLOOKUP(C18,away!$B$2:$E$405,4,FALSE)</f>
        <v>0.78</v>
      </c>
      <c r="H18">
        <f>VLOOKUP(A18,away!$A$2:$E$405,3,FALSE)</f>
        <v>1.25096525096525</v>
      </c>
      <c r="I18">
        <f>VLOOKUP(C18,away!$B$2:$E$405,3,FALSE)</f>
        <v>0.92</v>
      </c>
      <c r="J18">
        <f>VLOOKUP(B18,home!$B$2:$E$405,4,FALSE)</f>
        <v>0.76</v>
      </c>
      <c r="K18" s="3">
        <f t="shared" ref="K18:K81" si="112">E18*F18*G18</f>
        <v>1.2381972972972937</v>
      </c>
      <c r="L18" s="3">
        <f t="shared" ref="L18:L81" si="113">H18*I18*J18</f>
        <v>0.87467490347490284</v>
      </c>
      <c r="M18" s="5">
        <f t="shared" si="58"/>
        <v>0.12089024625270207</v>
      </c>
      <c r="N18" s="5">
        <f t="shared" si="59"/>
        <v>0.1496859761797</v>
      </c>
      <c r="O18" s="5">
        <f t="shared" si="60"/>
        <v>0.10573966447213942</v>
      </c>
      <c r="P18" s="5">
        <f t="shared" si="61"/>
        <v>0.13092656676652573</v>
      </c>
      <c r="Q18" s="5">
        <f t="shared" si="62"/>
        <v>9.2670385574505826E-2</v>
      </c>
      <c r="R18" s="5">
        <f t="shared" si="63"/>
        <v>4.6243915407818588E-2</v>
      </c>
      <c r="S18" s="5">
        <f t="shared" si="64"/>
        <v>3.5449025907014341E-2</v>
      </c>
      <c r="T18" s="5">
        <f t="shared" si="65"/>
        <v>8.1056460557362917E-2</v>
      </c>
      <c r="U18" s="5">
        <f t="shared" si="66"/>
        <v>5.7259091074405653E-2</v>
      </c>
      <c r="V18" s="5">
        <f t="shared" si="67"/>
        <v>4.2657786261958933E-3</v>
      </c>
      <c r="W18" s="5">
        <f t="shared" si="68"/>
        <v>3.8248073652617079E-2</v>
      </c>
      <c r="X18" s="5">
        <f t="shared" si="69"/>
        <v>3.3454630130203819E-2</v>
      </c>
      <c r="Y18" s="5">
        <f t="shared" si="70"/>
        <v>1.4630962689962303E-2</v>
      </c>
      <c r="Z18" s="5">
        <f t="shared" si="71"/>
        <v>1.3482797415211762E-2</v>
      </c>
      <c r="AA18" s="5">
        <f t="shared" si="72"/>
        <v>1.6694363319522142E-2</v>
      </c>
      <c r="AB18" s="5">
        <f t="shared" si="73"/>
        <v>1.0335457771165698E-2</v>
      </c>
      <c r="AC18" s="5">
        <f t="shared" si="74"/>
        <v>2.887452500439895E-4</v>
      </c>
      <c r="AD18" s="5">
        <f t="shared" si="75"/>
        <v>1.1839665355874574E-2</v>
      </c>
      <c r="AE18" s="5">
        <f t="shared" si="76"/>
        <v>1.0355858152324744E-2</v>
      </c>
      <c r="AF18" s="5">
        <f t="shared" si="77"/>
        <v>4.5290046148922158E-3</v>
      </c>
      <c r="AG18" s="5">
        <f t="shared" si="78"/>
        <v>1.3204688914560793E-3</v>
      </c>
      <c r="AH18" s="5">
        <f t="shared" si="79"/>
        <v>2.948266131930504E-3</v>
      </c>
      <c r="AI18" s="5">
        <f t="shared" si="80"/>
        <v>3.6505351562694968E-3</v>
      </c>
      <c r="AJ18" s="5">
        <f t="shared" si="81"/>
        <v>2.2600413820908225E-3</v>
      </c>
      <c r="AK18" s="5">
        <f t="shared" si="82"/>
        <v>9.3279237702829899E-4</v>
      </c>
      <c r="AL18" s="5">
        <f t="shared" si="83"/>
        <v>1.2508676400369742E-5</v>
      </c>
      <c r="AM18" s="5">
        <f t="shared" si="84"/>
        <v>2.9319683289096565E-3</v>
      </c>
      <c r="AN18" s="5">
        <f t="shared" si="85"/>
        <v>2.5645191150805262E-3</v>
      </c>
      <c r="AO18" s="5">
        <f t="shared" si="86"/>
        <v>1.1215602547213013E-3</v>
      </c>
      <c r="AP18" s="5">
        <f t="shared" si="87"/>
        <v>3.2700020251321381E-4</v>
      </c>
      <c r="AQ18" s="5">
        <f t="shared" si="88"/>
        <v>7.1504717642379738E-5</v>
      </c>
      <c r="AR18" s="5">
        <f t="shared" si="89"/>
        <v>5.1575487887292799E-4</v>
      </c>
      <c r="AS18" s="5">
        <f t="shared" si="90"/>
        <v>6.3860629708835251E-4</v>
      </c>
      <c r="AT18" s="5">
        <f t="shared" si="91"/>
        <v>3.9536029554591541E-4</v>
      </c>
      <c r="AU18" s="5">
        <f t="shared" si="92"/>
        <v>1.6317801646787059E-4</v>
      </c>
      <c r="AV18" s="5">
        <f t="shared" si="93"/>
        <v>5.051164474221266E-5</v>
      </c>
      <c r="AW18" s="5">
        <f t="shared" si="94"/>
        <v>3.7630966624205599E-7</v>
      </c>
      <c r="AX18" s="5">
        <f t="shared" si="95"/>
        <v>6.0505921010286698E-4</v>
      </c>
      <c r="AY18" s="5">
        <f t="shared" si="96"/>
        <v>5.2923010619332616E-4</v>
      </c>
      <c r="AZ18" s="5">
        <f t="shared" si="97"/>
        <v>2.3145214602533009E-4</v>
      </c>
      <c r="BA18" s="5">
        <f t="shared" si="98"/>
        <v>6.7481794494588228E-5</v>
      </c>
      <c r="BB18" s="5">
        <f t="shared" si="99"/>
        <v>1.4756158021466794E-5</v>
      </c>
      <c r="BC18" s="5">
        <f t="shared" si="100"/>
        <v>2.5813682186173778E-6</v>
      </c>
      <c r="BD18" s="5">
        <f t="shared" si="101"/>
        <v>7.5186308149148052E-5</v>
      </c>
      <c r="BE18" s="5">
        <f t="shared" si="102"/>
        <v>9.3095483544036628E-5</v>
      </c>
      <c r="BF18" s="5">
        <f t="shared" si="103"/>
        <v>5.7635288057405416E-5</v>
      </c>
      <c r="BG18" s="5">
        <f t="shared" si="104"/>
        <v>2.3787952633876796E-5</v>
      </c>
      <c r="BH18" s="5">
        <f t="shared" si="105"/>
        <v>7.3635446648755713E-6</v>
      </c>
      <c r="BI18" s="5">
        <f t="shared" si="106"/>
        <v>1.8235042205153658E-6</v>
      </c>
      <c r="BJ18" s="8">
        <f t="shared" si="107"/>
        <v>0.44625859920082284</v>
      </c>
      <c r="BK18" s="8">
        <f t="shared" si="108"/>
        <v>0.29236210158507564</v>
      </c>
      <c r="BL18" s="8">
        <f t="shared" si="109"/>
        <v>0.24808643030635774</v>
      </c>
      <c r="BM18" s="8">
        <f t="shared" si="110"/>
        <v>0.35350432005754928</v>
      </c>
      <c r="BN18" s="8">
        <f t="shared" si="111"/>
        <v>0.64615675465339162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1.3339768339768301</v>
      </c>
      <c r="F19">
        <f>VLOOKUP(B19,home!$B$2:$E$405,3,FALSE)</f>
        <v>0.97</v>
      </c>
      <c r="G19">
        <f>VLOOKUP(C19,away!$B$2:$E$405,4,FALSE)</f>
        <v>1.06</v>
      </c>
      <c r="H19">
        <f>VLOOKUP(A19,away!$A$2:$E$405,3,FALSE)</f>
        <v>1.25096525096525</v>
      </c>
      <c r="I19">
        <f>VLOOKUP(C19,away!$B$2:$E$405,3,FALSE)</f>
        <v>0.75</v>
      </c>
      <c r="J19">
        <f>VLOOKUP(B19,home!$B$2:$E$405,4,FALSE)</f>
        <v>1.08</v>
      </c>
      <c r="K19" s="3">
        <f t="shared" si="112"/>
        <v>1.3715949806949768</v>
      </c>
      <c r="L19" s="3">
        <f t="shared" si="113"/>
        <v>1.0132818532818526</v>
      </c>
      <c r="M19" s="5">
        <f t="shared" si="58"/>
        <v>9.2100322511191379E-2</v>
      </c>
      <c r="N19" s="5">
        <f t="shared" si="59"/>
        <v>0.12632434007673865</v>
      </c>
      <c r="O19" s="5">
        <f t="shared" si="60"/>
        <v>9.3323585481996318E-2</v>
      </c>
      <c r="P19" s="5">
        <f t="shared" si="61"/>
        <v>0.12800216142756474</v>
      </c>
      <c r="Q19" s="5">
        <f t="shared" si="62"/>
        <v>8.6632915394430035E-2</v>
      </c>
      <c r="R19" s="5">
        <f t="shared" si="63"/>
        <v>4.728154782605231E-2</v>
      </c>
      <c r="S19" s="5">
        <f t="shared" si="64"/>
        <v>4.4474744722358094E-2</v>
      </c>
      <c r="T19" s="5">
        <f t="shared" si="65"/>
        <v>8.7783561066078E-2</v>
      </c>
      <c r="U19" s="5">
        <f t="shared" si="66"/>
        <v>6.4851133677702816E-2</v>
      </c>
      <c r="V19" s="5">
        <f t="shared" si="67"/>
        <v>6.8679497146642687E-3</v>
      </c>
      <c r="W19" s="5">
        <f t="shared" si="68"/>
        <v>3.9608423972657611E-2</v>
      </c>
      <c r="X19" s="5">
        <f t="shared" si="69"/>
        <v>4.0134497248587857E-2</v>
      </c>
      <c r="Y19" s="5">
        <f t="shared" si="70"/>
        <v>2.0333778876292258E-2</v>
      </c>
      <c r="Z19" s="5">
        <f t="shared" si="71"/>
        <v>1.5969844802405611E-2</v>
      </c>
      <c r="AA19" s="5">
        <f t="shared" si="72"/>
        <v>2.1904158973457294E-2</v>
      </c>
      <c r="AB19" s="5">
        <f t="shared" si="73"/>
        <v>1.5021817252169434E-2</v>
      </c>
      <c r="AC19" s="5">
        <f t="shared" si="74"/>
        <v>5.9657256353936065E-4</v>
      </c>
      <c r="AD19" s="5">
        <f t="shared" si="75"/>
        <v>1.3581678878533942E-2</v>
      </c>
      <c r="AE19" s="5">
        <f t="shared" si="76"/>
        <v>1.3762068744719864E-2</v>
      </c>
      <c r="AF19" s="5">
        <f t="shared" si="77"/>
        <v>6.9724272613210011E-3</v>
      </c>
      <c r="AG19" s="5">
        <f t="shared" si="78"/>
        <v>2.355011339074752E-3</v>
      </c>
      <c r="AH19" s="5">
        <f t="shared" si="79"/>
        <v>4.0454884845012801E-3</v>
      </c>
      <c r="AI19" s="5">
        <f t="shared" si="80"/>
        <v>5.548771699801283E-3</v>
      </c>
      <c r="AJ19" s="5">
        <f t="shared" si="81"/>
        <v>3.805333706234888E-3</v>
      </c>
      <c r="AK19" s="5">
        <f t="shared" si="82"/>
        <v>1.7397922037803953E-3</v>
      </c>
      <c r="AL19" s="5">
        <f t="shared" si="83"/>
        <v>3.3164955561210917E-5</v>
      </c>
      <c r="AM19" s="5">
        <f t="shared" si="84"/>
        <v>3.725712515841628E-3</v>
      </c>
      <c r="AN19" s="5">
        <f t="shared" si="85"/>
        <v>3.7751968828473982E-3</v>
      </c>
      <c r="AO19" s="5">
        <f t="shared" si="86"/>
        <v>1.9126692469777422E-3</v>
      </c>
      <c r="AP19" s="5">
        <f t="shared" si="87"/>
        <v>6.4602434643093736E-4</v>
      </c>
      <c r="AQ19" s="5">
        <f t="shared" si="88"/>
        <v>1.6365118675418447E-4</v>
      </c>
      <c r="AR19" s="5">
        <f t="shared" si="89"/>
        <v>8.1984401380117008E-4</v>
      </c>
      <c r="AS19" s="5">
        <f t="shared" si="90"/>
        <v>1.1244939342825078E-3</v>
      </c>
      <c r="AT19" s="5">
        <f t="shared" si="91"/>
        <v>7.7117511804191763E-4</v>
      </c>
      <c r="AU19" s="5">
        <f t="shared" si="92"/>
        <v>3.5257997371438348E-4</v>
      </c>
      <c r="AV19" s="5">
        <f t="shared" si="93"/>
        <v>1.2089923056005382E-4</v>
      </c>
      <c r="AW19" s="5">
        <f t="shared" si="94"/>
        <v>1.2803628694520953E-6</v>
      </c>
      <c r="AX19" s="5">
        <f t="shared" si="95"/>
        <v>8.5169476437347072E-4</v>
      </c>
      <c r="AY19" s="5">
        <f t="shared" si="96"/>
        <v>8.6300684927480124E-4</v>
      </c>
      <c r="AZ19" s="5">
        <f t="shared" si="97"/>
        <v>4.3723458981405144E-4</v>
      </c>
      <c r="BA19" s="5">
        <f t="shared" si="98"/>
        <v>1.4768062516190423E-4</v>
      </c>
      <c r="BB19" s="5">
        <f t="shared" si="99"/>
        <v>3.7410524389469228E-5</v>
      </c>
      <c r="BC19" s="5">
        <f t="shared" si="100"/>
        <v>7.5814810971214659E-6</v>
      </c>
      <c r="BD19" s="5">
        <f t="shared" si="101"/>
        <v>1.3845551028441371E-4</v>
      </c>
      <c r="BE19" s="5">
        <f t="shared" si="102"/>
        <v>1.8990488295566354E-4</v>
      </c>
      <c r="BF19" s="5">
        <f t="shared" si="103"/>
        <v>1.302362921357276E-4</v>
      </c>
      <c r="BG19" s="5">
        <f t="shared" si="104"/>
        <v>5.9543814865896224E-5</v>
      </c>
      <c r="BH19" s="5">
        <f t="shared" si="105"/>
        <v>2.0417499400373551E-5</v>
      </c>
      <c r="BI19" s="5">
        <f t="shared" si="106"/>
        <v>5.6009079391790138E-6</v>
      </c>
      <c r="BJ19" s="8">
        <f t="shared" si="107"/>
        <v>0.45005656587139675</v>
      </c>
      <c r="BK19" s="8">
        <f t="shared" si="108"/>
        <v>0.27293792274415385</v>
      </c>
      <c r="BL19" s="8">
        <f t="shared" si="109"/>
        <v>0.26125478048367734</v>
      </c>
      <c r="BM19" s="8">
        <f t="shared" si="110"/>
        <v>0.42569251469725472</v>
      </c>
      <c r="BN19" s="8">
        <f t="shared" si="111"/>
        <v>0.57366487271797351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1.3339768339768301</v>
      </c>
      <c r="F20">
        <f>VLOOKUP(B20,home!$B$2:$E$405,3,FALSE)</f>
        <v>1.1100000000000001</v>
      </c>
      <c r="G20">
        <f>VLOOKUP(C20,away!$B$2:$E$405,4,FALSE)</f>
        <v>1.64</v>
      </c>
      <c r="H20">
        <f>VLOOKUP(A20,away!$A$2:$E$405,3,FALSE)</f>
        <v>1.25096525096525</v>
      </c>
      <c r="I20">
        <f>VLOOKUP(C20,away!$B$2:$E$405,3,FALSE)</f>
        <v>0.89</v>
      </c>
      <c r="J20">
        <f>VLOOKUP(B20,home!$B$2:$E$405,4,FALSE)</f>
        <v>0.88</v>
      </c>
      <c r="K20" s="3">
        <f t="shared" si="112"/>
        <v>2.4283714285714213</v>
      </c>
      <c r="L20" s="3">
        <f t="shared" si="113"/>
        <v>0.97975598455598389</v>
      </c>
      <c r="M20" s="5">
        <f t="shared" ref="M20:M83" si="114">_xlfn.POISSON.DIST(0,K20,FALSE) * _xlfn.POISSON.DIST(0,L20,FALSE)</f>
        <v>3.3103130860975272E-2</v>
      </c>
      <c r="N20" s="5">
        <f t="shared" ref="N20:N83" si="115">_xlfn.POISSON.DIST(1,K20,FALSE) * _xlfn.POISSON.DIST(0,L20,FALSE)</f>
        <v>8.0386697179053224E-2</v>
      </c>
      <c r="O20" s="5">
        <f t="shared" ref="O20:O83" si="116">_xlfn.POISSON.DIST(0,K20,FALSE) * _xlfn.POISSON.DIST(1,L20,FALSE)</f>
        <v>3.24329905685804E-2</v>
      </c>
      <c r="P20" s="5">
        <f t="shared" ref="P20:P83" si="117">_xlfn.POISSON.DIST(1,K20,FALSE) * _xlfn.POISSON.DIST(1,L20,FALSE)</f>
        <v>7.8759347639867014E-2</v>
      </c>
      <c r="Q20" s="5">
        <f t="shared" ref="Q20:Q83" si="118">_xlfn.POISSON.DIST(2,K20,FALSE) * _xlfn.POISSON.DIST(0,L20,FALSE)</f>
        <v>9.7604379333417868E-2</v>
      </c>
      <c r="R20" s="5">
        <f t="shared" ref="R20:R83" si="119">_xlfn.POISSON.DIST(0,K20,FALSE) * _xlfn.POISSON.DIST(2,L20,FALSE)</f>
        <v>1.5888208303307217E-2</v>
      </c>
      <c r="S20" s="5">
        <f t="shared" ref="S20:S83" si="120">_xlfn.POISSON.DIST(2,K20,FALSE) * _xlfn.POISSON.DIST(2,L20,FALSE)</f>
        <v>4.68462852253205E-2</v>
      </c>
      <c r="T20" s="5">
        <f t="shared" ref="T20:T83" si="121">_xlfn.POISSON.DIST(2,K20,FALSE) * _xlfn.POISSON.DIST(1,L20,FALSE)</f>
        <v>9.5628474770788549E-2</v>
      </c>
      <c r="U20" s="5">
        <f t="shared" ref="U20:U83" si="122">_xlfn.POISSON.DIST(1,K20,FALSE) * _xlfn.POISSON.DIST(2,L20,FALSE)</f>
        <v>3.8582471094942457E-2</v>
      </c>
      <c r="V20" s="5">
        <f t="shared" ref="V20:V83" si="123">_xlfn.POISSON.DIST(3,K20,FALSE) * _xlfn.POISSON.DIST(3,L20,FALSE)</f>
        <v>1.2384135302598192E-2</v>
      </c>
      <c r="W20" s="5">
        <f t="shared" ref="W20:W83" si="124">_xlfn.POISSON.DIST(3,K20,FALSE) * _xlfn.POISSON.DIST(0,L20,FALSE)</f>
        <v>7.9006562025572963E-2</v>
      </c>
      <c r="X20" s="5">
        <f t="shared" ref="X20:X83" si="125">_xlfn.POISSON.DIST(3,K20,FALSE) * _xlfn.POISSON.DIST(1,L20,FALSE)</f>
        <v>7.7407151963748644E-2</v>
      </c>
      <c r="Y20" s="5">
        <f t="shared" ref="Y20:Y83" si="126">_xlfn.POISSON.DIST(3,K20,FALSE) * _xlfn.POISSON.DIST(2,L20,FALSE)</f>
        <v>3.7920060191958607E-2</v>
      </c>
      <c r="Z20" s="5">
        <f t="shared" ref="Z20:Z83" si="127">_xlfn.POISSON.DIST(0,K20,FALSE) * _xlfn.POISSON.DIST(3,L20,FALSE)</f>
        <v>5.1888557230124407E-3</v>
      </c>
      <c r="AA20" s="5">
        <f t="shared" ref="AA20:AA83" si="128">_xlfn.POISSON.DIST(1,K20,FALSE) * _xlfn.POISSON.DIST(3,L20,FALSE)</f>
        <v>1.2600468984742715E-2</v>
      </c>
      <c r="AB20" s="5">
        <f t="shared" ref="AB20:AB83" si="129">_xlfn.POISSON.DIST(2,K20,FALSE) * _xlfn.POISSON.DIST(3,L20,FALSE)</f>
        <v>1.5299309434574778E-2</v>
      </c>
      <c r="AC20" s="5">
        <f t="shared" ref="AC20:AC83" si="130">_xlfn.POISSON.DIST(4,K20,FALSE) * _xlfn.POISSON.DIST(4,L20,FALSE)</f>
        <v>1.8415297740506243E-3</v>
      </c>
      <c r="AD20" s="5">
        <f t="shared" ref="AD20:AD83" si="131">_xlfn.POISSON.DIST(4,K20,FALSE) * _xlfn.POISSON.DIST(0,L20,FALSE)</f>
        <v>4.796431947313929E-2</v>
      </c>
      <c r="AE20" s="5">
        <f t="shared" ref="AE20:AE83" si="132">_xlfn.POISSON.DIST(4,K20,FALSE) * _xlfn.POISSON.DIST(1,L20,FALSE)</f>
        <v>4.6993329048963341E-2</v>
      </c>
      <c r="AF20" s="5">
        <f t="shared" ref="AF20:AF83" si="133">_xlfn.POISSON.DIST(4,K20,FALSE) * _xlfn.POISSON.DIST(2,L20,FALSE)</f>
        <v>2.3020997684965197E-2</v>
      </c>
      <c r="AG20" s="5">
        <f t="shared" ref="AG20:AG83" si="134">_xlfn.POISSON.DIST(4,K20,FALSE) * _xlfn.POISSON.DIST(3,L20,FALSE)</f>
        <v>7.5183200840980343E-3</v>
      </c>
      <c r="AH20" s="5">
        <f t="shared" ref="AH20:AH83" si="135">_xlfn.POISSON.DIST(0,K20,FALSE) * _xlfn.POISSON.DIST(4,L20,FALSE)</f>
        <v>1.2709531119047511E-3</v>
      </c>
      <c r="AI20" s="5">
        <f t="shared" ref="AI20:AI83" si="136">_xlfn.POISSON.DIST(1,K20,FALSE) * _xlfn.POISSON.DIST(4,L20,FALSE)</f>
        <v>3.0863462240034337E-3</v>
      </c>
      <c r="AJ20" s="5">
        <f t="shared" ref="AJ20:AJ83" si="137">_xlfn.POISSON.DIST(2,K20,FALSE) * _xlfn.POISSON.DIST(4,L20,FALSE)</f>
        <v>3.7473974945246161E-3</v>
      </c>
      <c r="AK20" s="5">
        <f t="shared" ref="AK20:AK83" si="138">_xlfn.POISSON.DIST(3,K20,FALSE) * _xlfn.POISSON.DIST(4,L20,FALSE)</f>
        <v>3.0333576690679022E-3</v>
      </c>
      <c r="AL20" s="5">
        <f t="shared" ref="AL20:AL83" si="139">_xlfn.POISSON.DIST(5,K20,FALSE) * _xlfn.POISSON.DIST(5,L20,FALSE)</f>
        <v>1.7525554821112279E-4</v>
      </c>
      <c r="AM20" s="5">
        <f t="shared" ref="AM20:AM83" si="140">_xlfn.POISSON.DIST(5,K20,FALSE) * _xlfn.POISSON.DIST(0,L20,FALSE)</f>
        <v>2.3295036599888672E-2</v>
      </c>
      <c r="AN20" s="5">
        <f t="shared" ref="AN20:AN83" si="141">_xlfn.POISSON.DIST(5,K20,FALSE) * _xlfn.POISSON.DIST(1,L20,FALSE)</f>
        <v>2.2823451519191604E-2</v>
      </c>
      <c r="AO20" s="5">
        <f t="shared" ref="AO20:AO83" si="142">_xlfn.POISSON.DIST(5,K20,FALSE) * _xlfn.POISSON.DIST(2,L20,FALSE)</f>
        <v>1.1180706607075668E-2</v>
      </c>
      <c r="AP20" s="5">
        <f t="shared" ref="AP20:AP83" si="143">_xlfn.POISSON.DIST(5,K20,FALSE) * _xlfn.POISSON.DIST(3,L20,FALSE)</f>
        <v>3.6514547366156718E-3</v>
      </c>
      <c r="AQ20" s="5">
        <f t="shared" ref="AQ20:AQ83" si="144">_xlfn.POISSON.DIST(5,K20,FALSE) * _xlfn.POISSON.DIST(4,L20,FALSE)</f>
        <v>8.9438365763362454E-4</v>
      </c>
      <c r="AR20" s="5">
        <f t="shared" ref="AR20:AR83" si="145">_xlfn.POISSON.DIST(0,K20,FALSE) * _xlfn.POISSON.DIST(5,L20,FALSE)</f>
        <v>2.4904478349574622E-4</v>
      </c>
      <c r="AS20" s="5">
        <f t="shared" ref="AS20:AS83" si="146">_xlfn.POISSON.DIST(1,K20,FALSE) * _xlfn.POISSON.DIST(5,L20,FALSE)</f>
        <v>6.047732366758256E-4</v>
      </c>
      <c r="AT20" s="5">
        <f t="shared" ref="AT20:AT83" si="147">_xlfn.POISSON.DIST(2,K20,FALSE) * _xlfn.POISSON.DIST(5,L20,FALSE)</f>
        <v>7.3430702435411856E-4</v>
      </c>
      <c r="AU20" s="5">
        <f t="shared" ref="AU20:AU83" si="148">_xlfn.POISSON.DIST(3,K20,FALSE) * _xlfn.POISSON.DIST(5,L20,FALSE)</f>
        <v>5.9439006591361352E-4</v>
      </c>
      <c r="AV20" s="5">
        <f t="shared" ref="AV20:AV83" si="149">_xlfn.POISSON.DIST(4,K20,FALSE) * _xlfn.POISSON.DIST(5,L20,FALSE)</f>
        <v>3.6084996337282563E-4</v>
      </c>
      <c r="AW20" s="5">
        <f t="shared" ref="AW20:AW83" si="150">_xlfn.POISSON.DIST(6,K20,FALSE) * _xlfn.POISSON.DIST(6,L20,FALSE)</f>
        <v>1.1582500144560372E-5</v>
      </c>
      <c r="AX20" s="5">
        <f t="shared" ref="AX20:AX83" si="151">_xlfn.POISSON.DIST(6,K20,FALSE) * _xlfn.POISSON.DIST(0,L20,FALSE)</f>
        <v>9.4281668844492014E-3</v>
      </c>
      <c r="AY20" s="5">
        <f t="shared" ref="AY20:AY83" si="152">_xlfn.POISSON.DIST(6,K20,FALSE) * _xlfn.POISSON.DIST(1,L20,FALSE)</f>
        <v>9.2373029284316503E-3</v>
      </c>
      <c r="AZ20" s="5">
        <f t="shared" ref="AZ20:AZ83" si="153">_xlfn.POISSON.DIST(6,K20,FALSE) * _xlfn.POISSON.DIST(2,L20,FALSE)</f>
        <v>4.5251514126437124E-3</v>
      </c>
      <c r="BA20" s="5">
        <f t="shared" ref="BA20:BA83" si="154">_xlfn.POISSON.DIST(6,K20,FALSE) * _xlfn.POISSON.DIST(3,L20,FALSE)</f>
        <v>1.4778480591865473E-3</v>
      </c>
      <c r="BB20" s="5">
        <f t="shared" ref="BB20:BB83" si="155">_xlfn.POISSON.DIST(6,K20,FALSE) * _xlfn.POISSON.DIST(4,L20,FALSE)</f>
        <v>3.6198262006311636E-4</v>
      </c>
      <c r="BC20" s="5">
        <f t="shared" ref="BC20:BC83" si="156">_xlfn.POISSON.DIST(6,K20,FALSE) * _xlfn.POISSON.DIST(5,L20,FALSE)</f>
        <v>7.0930927662418656E-5</v>
      </c>
      <c r="BD20" s="5">
        <f t="shared" ref="BD20:BD83" si="157">_xlfn.POISSON.DIST(0,K20,FALSE) * _xlfn.POISSON.DIST(6,L20,FALSE)</f>
        <v>4.06671861754011E-5</v>
      </c>
      <c r="BE20" s="5">
        <f t="shared" ref="BE20:BE83" si="158">_xlfn.POISSON.DIST(1,K20,FALSE) * _xlfn.POISSON.DIST(6,L20,FALSE)</f>
        <v>9.875503298873872E-5</v>
      </c>
      <c r="BF20" s="5">
        <f t="shared" ref="BF20:BF83" si="159">_xlfn.POISSON.DIST(2,K20,FALSE) * _xlfn.POISSON.DIST(6,L20,FALSE)</f>
        <v>1.1990695026874066E-4</v>
      </c>
      <c r="BG20" s="5">
        <f t="shared" ref="BG20:BG83" si="160">_xlfn.POISSON.DIST(3,K20,FALSE) * _xlfn.POISSON.DIST(6,L20,FALSE)</f>
        <v>9.7059537373248039E-5</v>
      </c>
      <c r="BH20" s="5">
        <f t="shared" ref="BH20:BH83" si="161">_xlfn.POISSON.DIST(4,K20,FALSE) * _xlfn.POISSON.DIST(6,L20,FALSE)</f>
        <v>5.8924151856888894E-5</v>
      </c>
      <c r="BI20" s="5">
        <f t="shared" ref="BI20:BI83" si="162">_xlfn.POISSON.DIST(5,K20,FALSE) * _xlfn.POISSON.DIST(6,L20,FALSE)</f>
        <v>2.8617945364414539E-5</v>
      </c>
      <c r="BJ20" s="8">
        <f t="shared" ref="BJ20:BJ83" si="163">SUM(N20,Q20,T20,W20,X20,Y20,AD20,AE20,AF20,AG20,AM20,AN20,AO20,AP20,AQ20,AX20,AY20,AZ20,BA20,BB20,BC20)</f>
        <v>0.68039670770854777</v>
      </c>
      <c r="BK20" s="8">
        <f t="shared" ref="BK20:BK83" si="164">SUM(M20,P20,S20,V20,AC20,AL20,AY20)</f>
        <v>0.18234698727945436</v>
      </c>
      <c r="BL20" s="8">
        <f t="shared" ref="BL20:BL83" si="165">SUM(O20,R20,U20,AA20,AB20,AH20,AI20,AJ20,AK20,AR20,AS20,AT20,AU20,AV20,BD20,BE20,BF20,BG20,BH20,BI20)</f>
        <v>0.12892879876348776</v>
      </c>
      <c r="BM20" s="8">
        <f t="shared" ref="BM20:BM83" si="166">SUM(S20:BI20)</f>
        <v>0.64946087516101403</v>
      </c>
      <c r="BN20" s="8">
        <f t="shared" ref="BN20:BN83" si="167">SUM(M20:R20)</f>
        <v>0.33817475388520102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1.24665391969407</v>
      </c>
      <c r="F21">
        <f>VLOOKUP(B21,home!$B$2:$E$405,3,FALSE)</f>
        <v>1.31</v>
      </c>
      <c r="G21">
        <f>VLOOKUP(C21,away!$B$2:$E$405,4,FALSE)</f>
        <v>1.17</v>
      </c>
      <c r="H21">
        <f>VLOOKUP(A21,away!$A$2:$E$405,3,FALSE)</f>
        <v>1.0879541108986599</v>
      </c>
      <c r="I21">
        <f>VLOOKUP(C21,away!$B$2:$E$405,3,FALSE)</f>
        <v>0.84</v>
      </c>
      <c r="J21">
        <f>VLOOKUP(B21,home!$B$2:$E$405,4,FALSE)</f>
        <v>1.1299999999999999</v>
      </c>
      <c r="K21" s="3">
        <f t="shared" si="112"/>
        <v>1.9107464627151012</v>
      </c>
      <c r="L21" s="3">
        <f t="shared" si="113"/>
        <v>1.0326860420650077</v>
      </c>
      <c r="M21" s="5">
        <f t="shared" si="114"/>
        <v>5.2684577950086547E-2</v>
      </c>
      <c r="N21" s="5">
        <f t="shared" si="115"/>
        <v>0.10066687095776589</v>
      </c>
      <c r="O21" s="5">
        <f t="shared" si="116"/>
        <v>5.4406628281140249E-2</v>
      </c>
      <c r="P21" s="5">
        <f t="shared" si="117"/>
        <v>0.10395727253644411</v>
      </c>
      <c r="Q21" s="5">
        <f t="shared" si="118"/>
        <v>9.6174433797574371E-2</v>
      </c>
      <c r="R21" s="5">
        <f t="shared" si="119"/>
        <v>2.8092482810876417E-2</v>
      </c>
      <c r="S21" s="5">
        <f t="shared" si="120"/>
        <v>5.1282153780633853E-2</v>
      </c>
      <c r="T21" s="5">
        <f t="shared" si="121"/>
        <v>9.9317995386260183E-2</v>
      </c>
      <c r="U21" s="5">
        <f t="shared" si="122"/>
        <v>5.3677612159766901E-2</v>
      </c>
      <c r="V21" s="5">
        <f t="shared" si="123"/>
        <v>1.124333416440077E-2</v>
      </c>
      <c r="W21" s="5">
        <f t="shared" si="124"/>
        <v>6.1254986394114308E-2</v>
      </c>
      <c r="X21" s="5">
        <f t="shared" si="125"/>
        <v>6.3257169456083798E-2</v>
      </c>
      <c r="Y21" s="5">
        <f t="shared" si="126"/>
        <v>3.2662397978919337E-2</v>
      </c>
      <c r="Z21" s="5">
        <f t="shared" si="127"/>
        <v>9.6702382952477423E-3</v>
      </c>
      <c r="AA21" s="5">
        <f t="shared" si="128"/>
        <v>1.8477373616256735E-2</v>
      </c>
      <c r="AB21" s="5">
        <f t="shared" si="129"/>
        <v>1.7652788138763947E-2</v>
      </c>
      <c r="AC21" s="5">
        <f t="shared" si="130"/>
        <v>1.3865850304598049E-3</v>
      </c>
      <c r="AD21" s="5">
        <f t="shared" si="131"/>
        <v>2.9260687144053877E-2</v>
      </c>
      <c r="AE21" s="5">
        <f t="shared" si="132"/>
        <v>3.0217103194895449E-2</v>
      </c>
      <c r="AF21" s="5">
        <f t="shared" si="133"/>
        <v>1.560239035050324E-2</v>
      </c>
      <c r="AG21" s="5">
        <f t="shared" si="134"/>
        <v>5.3707902459381521E-3</v>
      </c>
      <c r="AH21" s="5">
        <f t="shared" si="135"/>
        <v>2.4965800277362148E-3</v>
      </c>
      <c r="AI21" s="5">
        <f t="shared" si="136"/>
        <v>4.7703314568821415E-3</v>
      </c>
      <c r="AJ21" s="5">
        <f t="shared" si="137"/>
        <v>4.5574469786080641E-3</v>
      </c>
      <c r="AK21" s="5">
        <f t="shared" si="138"/>
        <v>2.9027085644623279E-3</v>
      </c>
      <c r="AL21" s="5">
        <f t="shared" si="139"/>
        <v>1.0944044994952983E-4</v>
      </c>
      <c r="AM21" s="5">
        <f t="shared" si="140"/>
        <v>1.1181950891422843E-2</v>
      </c>
      <c r="AN21" s="5">
        <f t="shared" si="141"/>
        <v>1.154744460862874E-2</v>
      </c>
      <c r="AO21" s="5">
        <f t="shared" si="142"/>
        <v>5.9624424344248625E-3</v>
      </c>
      <c r="AP21" s="5">
        <f t="shared" si="143"/>
        <v>2.0524436928822201E-3</v>
      </c>
      <c r="AQ21" s="5">
        <f t="shared" si="144"/>
        <v>5.2988248844095692E-4</v>
      </c>
      <c r="AR21" s="5">
        <f t="shared" si="145"/>
        <v>5.1563666950829178E-4</v>
      </c>
      <c r="AS21" s="5">
        <f t="shared" si="146"/>
        <v>9.8525094230916431E-4</v>
      </c>
      <c r="AT21" s="5">
        <f t="shared" si="147"/>
        <v>9.4128237645197798E-4</v>
      </c>
      <c r="AU21" s="5">
        <f t="shared" si="148"/>
        <v>5.9951732374056044E-4</v>
      </c>
      <c r="AV21" s="5">
        <f t="shared" si="149"/>
        <v>2.8638140141842486E-4</v>
      </c>
      <c r="AW21" s="5">
        <f t="shared" si="150"/>
        <v>5.9985563162404481E-6</v>
      </c>
      <c r="AX21" s="5">
        <f t="shared" si="151"/>
        <v>3.5609788520066942E-3</v>
      </c>
      <c r="AY21" s="5">
        <f t="shared" si="152"/>
        <v>3.6773731565559876E-3</v>
      </c>
      <c r="AZ21" s="5">
        <f t="shared" si="153"/>
        <v>1.8987859651199534E-3</v>
      </c>
      <c r="BA21" s="5">
        <f t="shared" si="154"/>
        <v>6.5361658768277005E-4</v>
      </c>
      <c r="BB21" s="5">
        <f t="shared" si="155"/>
        <v>1.6874518174053897E-4</v>
      </c>
      <c r="BC21" s="5">
        <f t="shared" si="156"/>
        <v>3.4852158769835526E-5</v>
      </c>
      <c r="BD21" s="5">
        <f t="shared" si="157"/>
        <v>8.8748465229683362E-5</v>
      </c>
      <c r="BE21" s="5">
        <f t="shared" si="158"/>
        <v>1.6957581600901162E-4</v>
      </c>
      <c r="BF21" s="5">
        <f t="shared" si="159"/>
        <v>1.6200819530062292E-4</v>
      </c>
      <c r="BG21" s="5">
        <f t="shared" si="160"/>
        <v>1.0318552870050751E-4</v>
      </c>
      <c r="BH21" s="5">
        <f t="shared" si="161"/>
        <v>4.9290345991970545E-5</v>
      </c>
      <c r="BI21" s="5">
        <f t="shared" si="162"/>
        <v>1.8836270850032249E-5</v>
      </c>
      <c r="BJ21" s="8">
        <f t="shared" si="163"/>
        <v>0.57505334092378424</v>
      </c>
      <c r="BK21" s="8">
        <f t="shared" si="164"/>
        <v>0.22434073706853061</v>
      </c>
      <c r="BL21" s="8">
        <f t="shared" si="165"/>
        <v>0.19095366537000327</v>
      </c>
      <c r="BM21" s="8">
        <f t="shared" si="166"/>
        <v>0.56036434072343844</v>
      </c>
      <c r="BN21" s="8">
        <f t="shared" si="167"/>
        <v>0.43598226633388759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1.24665391969407</v>
      </c>
      <c r="F22">
        <f>VLOOKUP(B22,home!$B$2:$E$405,3,FALSE)</f>
        <v>1.1299999999999999</v>
      </c>
      <c r="G22">
        <f>VLOOKUP(C22,away!$B$2:$E$405,4,FALSE)</f>
        <v>1.02</v>
      </c>
      <c r="H22">
        <f>VLOOKUP(A22,away!$A$2:$E$405,3,FALSE)</f>
        <v>1.0879541108986599</v>
      </c>
      <c r="I22">
        <f>VLOOKUP(C22,away!$B$2:$E$405,3,FALSE)</f>
        <v>0.98</v>
      </c>
      <c r="J22">
        <f>VLOOKUP(B22,home!$B$2:$E$405,4,FALSE)</f>
        <v>1.25</v>
      </c>
      <c r="K22" s="3">
        <f t="shared" si="112"/>
        <v>1.4368933078393851</v>
      </c>
      <c r="L22" s="3">
        <f t="shared" si="113"/>
        <v>1.3327437858508584</v>
      </c>
      <c r="M22" s="5">
        <f t="shared" si="114"/>
        <v>6.2684749305879292E-2</v>
      </c>
      <c r="N22" s="5">
        <f t="shared" si="115"/>
        <v>9.0071296781207497E-2</v>
      </c>
      <c r="O22" s="5">
        <f t="shared" si="116"/>
        <v>8.3542710105029533E-2</v>
      </c>
      <c r="P22" s="5">
        <f t="shared" si="117"/>
        <v>0.1200419610686827</v>
      </c>
      <c r="Q22" s="5">
        <f t="shared" si="118"/>
        <v>6.4711421786666112E-2</v>
      </c>
      <c r="R22" s="5">
        <f t="shared" si="119"/>
        <v>5.567051387280892E-2</v>
      </c>
      <c r="S22" s="5">
        <f t="shared" si="120"/>
        <v>5.7470407781720204E-2</v>
      </c>
      <c r="T22" s="5">
        <f t="shared" si="121"/>
        <v>8.6243745259753105E-2</v>
      </c>
      <c r="U22" s="5">
        <f t="shared" si="122"/>
        <v>7.9992588827818775E-2</v>
      </c>
      <c r="V22" s="5">
        <f t="shared" si="123"/>
        <v>1.2228493515261389E-2</v>
      </c>
      <c r="W22" s="5">
        <f t="shared" si="124"/>
        <v>3.0994469635344111E-2</v>
      </c>
      <c r="X22" s="5">
        <f t="shared" si="125"/>
        <v>4.130768680224798E-2</v>
      </c>
      <c r="Y22" s="5">
        <f t="shared" si="126"/>
        <v>2.7526281446784762E-2</v>
      </c>
      <c r="Z22" s="5">
        <f t="shared" si="127"/>
        <v>2.4731510473036695E-2</v>
      </c>
      <c r="AA22" s="5">
        <f t="shared" si="128"/>
        <v>3.5536541891466093E-2</v>
      </c>
      <c r="AB22" s="5">
        <f t="shared" si="129"/>
        <v>2.5531109613800805E-2</v>
      </c>
      <c r="AC22" s="5">
        <f t="shared" si="130"/>
        <v>1.46360593958494E-3</v>
      </c>
      <c r="AD22" s="5">
        <f t="shared" si="131"/>
        <v>1.1133936499764239E-2</v>
      </c>
      <c r="AE22" s="5">
        <f t="shared" si="132"/>
        <v>1.4838684682118845E-2</v>
      </c>
      <c r="AF22" s="5">
        <f t="shared" si="133"/>
        <v>9.8880824001471076E-3</v>
      </c>
      <c r="AG22" s="5">
        <f t="shared" si="134"/>
        <v>4.3927601242590994E-3</v>
      </c>
      <c r="AH22" s="5">
        <f t="shared" si="135"/>
        <v>8.2401917244112714E-3</v>
      </c>
      <c r="AI22" s="5">
        <f t="shared" si="136"/>
        <v>1.1840276344120037E-2</v>
      </c>
      <c r="AJ22" s="5">
        <f t="shared" si="137"/>
        <v>8.5066069209175331E-3</v>
      </c>
      <c r="AK22" s="5">
        <f t="shared" si="138"/>
        <v>4.0743621856955342E-3</v>
      </c>
      <c r="AL22" s="5">
        <f t="shared" si="139"/>
        <v>1.1211283711910417E-4</v>
      </c>
      <c r="AM22" s="5">
        <f t="shared" si="140"/>
        <v>3.1996557692839803E-3</v>
      </c>
      <c r="AN22" s="5">
        <f t="shared" si="141"/>
        <v>4.264321343375072E-3</v>
      </c>
      <c r="AO22" s="5">
        <f t="shared" si="142"/>
        <v>2.8416238856271564E-3</v>
      </c>
      <c r="AP22" s="5">
        <f t="shared" si="143"/>
        <v>1.2623855250983211E-3</v>
      </c>
      <c r="AQ22" s="5">
        <f t="shared" si="144"/>
        <v>4.2060911598071506E-4</v>
      </c>
      <c r="AR22" s="5">
        <f t="shared" si="145"/>
        <v>2.1964128629857575E-3</v>
      </c>
      <c r="AS22" s="5">
        <f t="shared" si="146"/>
        <v>3.156010944076579E-3</v>
      </c>
      <c r="AT22" s="5">
        <f t="shared" si="147"/>
        <v>2.2674255025057488E-3</v>
      </c>
      <c r="AU22" s="5">
        <f t="shared" si="148"/>
        <v>1.0860161768582886E-3</v>
      </c>
      <c r="AV22" s="5">
        <f t="shared" si="149"/>
        <v>3.9012234418324702E-4</v>
      </c>
      <c r="AW22" s="5">
        <f t="shared" si="150"/>
        <v>5.9638131805834731E-6</v>
      </c>
      <c r="AX22" s="5">
        <f t="shared" si="151"/>
        <v>7.6626066037897118E-4</v>
      </c>
      <c r="AY22" s="5">
        <f t="shared" si="152"/>
        <v>1.0212291334620489E-3</v>
      </c>
      <c r="AZ22" s="5">
        <f t="shared" si="153"/>
        <v>6.8051839077570137E-4</v>
      </c>
      <c r="BA22" s="5">
        <f t="shared" si="154"/>
        <v>3.0231888548784737E-4</v>
      </c>
      <c r="BB22" s="5">
        <f t="shared" si="155"/>
        <v>1.0072840399482147E-4</v>
      </c>
      <c r="BC22" s="5">
        <f t="shared" si="156"/>
        <v>2.6849030896554612E-5</v>
      </c>
      <c r="BD22" s="5">
        <f t="shared" si="157"/>
        <v>4.878759323845266E-4</v>
      </c>
      <c r="BE22" s="5">
        <f t="shared" si="158"/>
        <v>7.0102566229922661E-4</v>
      </c>
      <c r="BF22" s="5">
        <f t="shared" si="159"/>
        <v>5.0364954139071579E-4</v>
      </c>
      <c r="BG22" s="5">
        <f t="shared" si="160"/>
        <v>2.4123021850689833E-4</v>
      </c>
      <c r="BH22" s="5">
        <f t="shared" si="161"/>
        <v>8.6655521655298659E-5</v>
      </c>
      <c r="BI22" s="5">
        <f t="shared" si="162"/>
        <v>2.490294783076591E-5</v>
      </c>
      <c r="BJ22" s="8">
        <f t="shared" si="163"/>
        <v>0.39599486556265417</v>
      </c>
      <c r="BK22" s="8">
        <f t="shared" si="164"/>
        <v>0.25502255958170966</v>
      </c>
      <c r="BL22" s="8">
        <f t="shared" si="165"/>
        <v>0.32407622914074552</v>
      </c>
      <c r="BM22" s="8">
        <f t="shared" si="166"/>
        <v>0.52208724651759042</v>
      </c>
      <c r="BN22" s="8">
        <f t="shared" si="167"/>
        <v>0.47672265292027405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1.24665391969407</v>
      </c>
      <c r="F23">
        <f>VLOOKUP(B23,home!$B$2:$E$405,3,FALSE)</f>
        <v>0.84</v>
      </c>
      <c r="G23">
        <f>VLOOKUP(C23,away!$B$2:$E$405,4,FALSE)</f>
        <v>0.88</v>
      </c>
      <c r="H23">
        <f>VLOOKUP(A23,away!$A$2:$E$405,3,FALSE)</f>
        <v>1.0879541108986599</v>
      </c>
      <c r="I23">
        <f>VLOOKUP(C23,away!$B$2:$E$405,3,FALSE)</f>
        <v>0.77</v>
      </c>
      <c r="J23">
        <f>VLOOKUP(B23,home!$B$2:$E$405,4,FALSE)</f>
        <v>0.79</v>
      </c>
      <c r="K23" s="3">
        <f t="shared" si="112"/>
        <v>0.9215265774378566</v>
      </c>
      <c r="L23" s="3">
        <f t="shared" si="113"/>
        <v>0.66180248565965483</v>
      </c>
      <c r="M23" s="5">
        <f t="shared" si="114"/>
        <v>0.20529053421703067</v>
      </c>
      <c r="N23" s="5">
        <f t="shared" si="115"/>
        <v>0.18918068337740945</v>
      </c>
      <c r="O23" s="5">
        <f t="shared" si="116"/>
        <v>0.1358617858272293</v>
      </c>
      <c r="P23" s="5">
        <f t="shared" si="117"/>
        <v>0.12520024649796171</v>
      </c>
      <c r="Q23" s="5">
        <f t="shared" si="118"/>
        <v>8.7167513835069474E-2</v>
      </c>
      <c r="R23" s="5">
        <f t="shared" si="119"/>
        <v>4.4956833783310002E-2</v>
      </c>
      <c r="S23" s="5">
        <f t="shared" si="120"/>
        <v>1.9088924122749429E-2</v>
      </c>
      <c r="T23" s="5">
        <f t="shared" si="121"/>
        <v>5.7687677324821315E-2</v>
      </c>
      <c r="U23" s="5">
        <f t="shared" si="122"/>
        <v>4.1428917168776273E-2</v>
      </c>
      <c r="V23" s="5">
        <f t="shared" si="123"/>
        <v>1.2935261155416951E-3</v>
      </c>
      <c r="W23" s="5">
        <f t="shared" si="124"/>
        <v>2.6775726896066197E-2</v>
      </c>
      <c r="X23" s="5">
        <f t="shared" si="125"/>
        <v>1.772024261516068E-2</v>
      </c>
      <c r="Y23" s="5">
        <f t="shared" si="126"/>
        <v>5.8636503046027404E-3</v>
      </c>
      <c r="Z23" s="5">
        <f t="shared" si="127"/>
        <v>9.9175147817274992E-3</v>
      </c>
      <c r="AA23" s="5">
        <f t="shared" si="128"/>
        <v>9.1392534534946949E-3</v>
      </c>
      <c r="AB23" s="5">
        <f t="shared" si="129"/>
        <v>4.2110324776680379E-3</v>
      </c>
      <c r="AC23" s="5">
        <f t="shared" si="130"/>
        <v>4.9305058418499642E-5</v>
      </c>
      <c r="AD23" s="5">
        <f t="shared" si="131"/>
        <v>6.1686359912356617E-3</v>
      </c>
      <c r="AE23" s="5">
        <f t="shared" si="132"/>
        <v>4.0824186321293688E-3</v>
      </c>
      <c r="AF23" s="5">
        <f t="shared" si="133"/>
        <v>1.3508773991232521E-3</v>
      </c>
      <c r="AG23" s="5">
        <f t="shared" si="134"/>
        <v>2.9800467352040588E-4</v>
      </c>
      <c r="AH23" s="5">
        <f t="shared" si="135"/>
        <v>1.6408589835284072E-3</v>
      </c>
      <c r="AI23" s="5">
        <f t="shared" si="136"/>
        <v>1.5120951631490934E-3</v>
      </c>
      <c r="AJ23" s="5">
        <f t="shared" si="137"/>
        <v>6.9671794022856072E-4</v>
      </c>
      <c r="AK23" s="5">
        <f t="shared" si="138"/>
        <v>2.1401469963279292E-4</v>
      </c>
      <c r="AL23" s="5">
        <f t="shared" si="139"/>
        <v>1.2027842376924275E-6</v>
      </c>
      <c r="AM23" s="5">
        <f t="shared" si="140"/>
        <v>1.136912402492676E-3</v>
      </c>
      <c r="AN23" s="5">
        <f t="shared" si="141"/>
        <v>7.5241145394694278E-4</v>
      </c>
      <c r="AO23" s="5">
        <f t="shared" si="142"/>
        <v>2.4897388523044081E-4</v>
      </c>
      <c r="AP23" s="5">
        <f t="shared" si="143"/>
        <v>5.4923845369949108E-5</v>
      </c>
      <c r="AQ23" s="5">
        <f t="shared" si="144"/>
        <v>9.0871843469547118E-6</v>
      </c>
      <c r="AR23" s="5">
        <f t="shared" si="145"/>
        <v>2.1718491078321497E-4</v>
      </c>
      <c r="AS23" s="5">
        <f t="shared" si="146"/>
        <v>2.0014166750520235E-4</v>
      </c>
      <c r="AT23" s="5">
        <f t="shared" si="147"/>
        <v>9.2217932929387295E-5</v>
      </c>
      <c r="AU23" s="5">
        <f t="shared" si="148"/>
        <v>2.8327092036937365E-5</v>
      </c>
      <c r="AV23" s="5">
        <f t="shared" si="149"/>
        <v>6.5260420433915122E-6</v>
      </c>
      <c r="AW23" s="5">
        <f t="shared" si="150"/>
        <v>2.0376119848510512E-8</v>
      </c>
      <c r="AX23" s="5">
        <f t="shared" si="151"/>
        <v>1.746158325192877E-4</v>
      </c>
      <c r="AY23" s="5">
        <f t="shared" si="152"/>
        <v>1.1556119199679458E-4</v>
      </c>
      <c r="AZ23" s="5">
        <f t="shared" si="153"/>
        <v>3.8239342054635631E-5</v>
      </c>
      <c r="BA23" s="5">
        <f t="shared" si="154"/>
        <v>8.4356305405825423E-6</v>
      </c>
      <c r="BB23" s="5">
        <f t="shared" si="155"/>
        <v>1.3956803149660061E-6</v>
      </c>
      <c r="BC23" s="5">
        <f t="shared" si="156"/>
        <v>1.8473294032615063E-7</v>
      </c>
      <c r="BD23" s="5">
        <f t="shared" si="157"/>
        <v>2.3955585634016989E-5</v>
      </c>
      <c r="BE23" s="5">
        <f t="shared" si="158"/>
        <v>2.2075708839835161E-5</v>
      </c>
      <c r="BF23" s="5">
        <f t="shared" si="159"/>
        <v>1.0171676205843965E-5</v>
      </c>
      <c r="BG23" s="5">
        <f t="shared" si="160"/>
        <v>3.1244899869258246E-6</v>
      </c>
      <c r="BH23" s="5">
        <f t="shared" si="161"/>
        <v>7.1982514097265207E-7</v>
      </c>
      <c r="BI23" s="5">
        <f t="shared" si="162"/>
        <v>1.3266759970285016E-7</v>
      </c>
      <c r="BJ23" s="8">
        <f t="shared" si="163"/>
        <v>0.39883617223089224</v>
      </c>
      <c r="BK23" s="8">
        <f t="shared" si="164"/>
        <v>0.35103929998793648</v>
      </c>
      <c r="BL23" s="8">
        <f t="shared" si="165"/>
        <v>0.24026608709572259</v>
      </c>
      <c r="BM23" s="8">
        <f t="shared" si="166"/>
        <v>0.21228593574239107</v>
      </c>
      <c r="BN23" s="8">
        <f t="shared" si="167"/>
        <v>0.78765759753801068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1.24665391969407</v>
      </c>
      <c r="F24">
        <f>VLOOKUP(B24,home!$B$2:$E$405,3,FALSE)</f>
        <v>0.98</v>
      </c>
      <c r="G24">
        <f>VLOOKUP(C24,away!$B$2:$E$405,4,FALSE)</f>
        <v>1.22</v>
      </c>
      <c r="H24">
        <f>VLOOKUP(A24,away!$A$2:$E$405,3,FALSE)</f>
        <v>1.0879541108986599</v>
      </c>
      <c r="I24">
        <f>VLOOKUP(C24,away!$B$2:$E$405,3,FALSE)</f>
        <v>0.73</v>
      </c>
      <c r="J24">
        <f>VLOOKUP(B24,home!$B$2:$E$405,4,FALSE)</f>
        <v>0.84</v>
      </c>
      <c r="K24" s="3">
        <f t="shared" si="112"/>
        <v>1.4904994263862299</v>
      </c>
      <c r="L24" s="3">
        <f t="shared" si="113"/>
        <v>0.66713346080305824</v>
      </c>
      <c r="M24" s="5">
        <f t="shared" si="114"/>
        <v>0.11559843196074332</v>
      </c>
      <c r="N24" s="5">
        <f t="shared" si="115"/>
        <v>0.17229939652863557</v>
      </c>
      <c r="O24" s="5">
        <f t="shared" si="116"/>
        <v>7.7119581977377533E-2</v>
      </c>
      <c r="P24" s="5">
        <f t="shared" si="117"/>
        <v>0.11494669270042707</v>
      </c>
      <c r="Q24" s="5">
        <f t="shared" si="118"/>
        <v>0.12840607584631245</v>
      </c>
      <c r="R24" s="5">
        <f t="shared" si="119"/>
        <v>2.5724526810126519E-2</v>
      </c>
      <c r="S24" s="5">
        <f t="shared" si="120"/>
        <v>2.8574656979891821E-2</v>
      </c>
      <c r="T24" s="5">
        <f t="shared" si="121"/>
        <v>8.5663989767490401E-2</v>
      </c>
      <c r="U24" s="5">
        <f t="shared" si="122"/>
        <v>3.8342392454550768E-2</v>
      </c>
      <c r="V24" s="5">
        <f t="shared" si="123"/>
        <v>3.1570615805999484E-3</v>
      </c>
      <c r="W24" s="5">
        <f t="shared" si="124"/>
        <v>6.3796394131145157E-2</v>
      </c>
      <c r="X24" s="5">
        <f t="shared" si="125"/>
        <v>4.2560709203466773E-2</v>
      </c>
      <c r="Y24" s="5">
        <f t="shared" si="126"/>
        <v>1.4196836612570681E-2</v>
      </c>
      <c r="Z24" s="5">
        <f t="shared" si="127"/>
        <v>5.7205641994535874E-3</v>
      </c>
      <c r="AA24" s="5">
        <f t="shared" si="128"/>
        <v>8.5264976578911748E-3</v>
      </c>
      <c r="AB24" s="5">
        <f t="shared" si="129"/>
        <v>6.3543699340851655E-3</v>
      </c>
      <c r="AC24" s="5">
        <f t="shared" si="130"/>
        <v>1.9620388723394605E-4</v>
      </c>
      <c r="AD24" s="5">
        <f t="shared" si="131"/>
        <v>2.3772122214495414E-2</v>
      </c>
      <c r="AE24" s="5">
        <f t="shared" si="132"/>
        <v>1.5859178163589584E-2</v>
      </c>
      <c r="AF24" s="5">
        <f t="shared" si="133"/>
        <v>5.2900942068839045E-3</v>
      </c>
      <c r="AG24" s="5">
        <f t="shared" si="134"/>
        <v>1.1763996187375565E-3</v>
      </c>
      <c r="AH24" s="5">
        <f t="shared" si="135"/>
        <v>9.5409494803188699E-4</v>
      </c>
      <c r="AI24" s="5">
        <f t="shared" si="136"/>
        <v>1.4220779727595273E-3</v>
      </c>
      <c r="AJ24" s="5">
        <f t="shared" si="137"/>
        <v>1.0598032013372843E-3</v>
      </c>
      <c r="AK24" s="5">
        <f t="shared" si="138"/>
        <v>5.265453545585042E-4</v>
      </c>
      <c r="AL24" s="5">
        <f t="shared" si="139"/>
        <v>7.8039079077365095E-6</v>
      </c>
      <c r="AM24" s="5">
        <f t="shared" si="140"/>
        <v>7.0864669049377502E-3</v>
      </c>
      <c r="AN24" s="5">
        <f t="shared" si="141"/>
        <v>4.7276191911574577E-3</v>
      </c>
      <c r="AO24" s="5">
        <f t="shared" si="142"/>
        <v>1.5769764761779147E-3</v>
      </c>
      <c r="AP24" s="5">
        <f t="shared" si="143"/>
        <v>3.5068459138586132E-4</v>
      </c>
      <c r="AQ24" s="5">
        <f t="shared" si="144"/>
        <v>5.8488356275388999E-5</v>
      </c>
      <c r="AR24" s="5">
        <f t="shared" si="145"/>
        <v>1.2730173292304541E-4</v>
      </c>
      <c r="AS24" s="5">
        <f t="shared" si="146"/>
        <v>1.8974315989977222E-4</v>
      </c>
      <c r="AT24" s="5">
        <f t="shared" si="147"/>
        <v>1.4140603549566062E-4</v>
      </c>
      <c r="AU24" s="5">
        <f t="shared" si="148"/>
        <v>7.0255204931277674E-5</v>
      </c>
      <c r="AV24" s="5">
        <f t="shared" si="149"/>
        <v>2.6178835662679093E-5</v>
      </c>
      <c r="AW24" s="5">
        <f t="shared" si="150"/>
        <v>2.1555304978282511E-7</v>
      </c>
      <c r="AX24" s="5">
        <f t="shared" si="151"/>
        <v>1.7603958094857899E-3</v>
      </c>
      <c r="AY24" s="5">
        <f t="shared" si="152"/>
        <v>1.1744189487654562E-3</v>
      </c>
      <c r="AZ24" s="5">
        <f t="shared" si="153"/>
        <v>3.9174708886129415E-4</v>
      </c>
      <c r="BA24" s="5">
        <f t="shared" si="154"/>
        <v>8.7115863717186133E-5</v>
      </c>
      <c r="BB24" s="5">
        <f t="shared" si="155"/>
        <v>1.4529476913123487E-5</v>
      </c>
      <c r="BC24" s="5">
        <f t="shared" si="156"/>
        <v>1.9386200433420424E-6</v>
      </c>
      <c r="BD24" s="5">
        <f t="shared" si="157"/>
        <v>1.4154540941862974E-5</v>
      </c>
      <c r="BE24" s="5">
        <f t="shared" si="158"/>
        <v>2.109733515460717E-5</v>
      </c>
      <c r="BF24" s="5">
        <f t="shared" si="159"/>
        <v>1.5722782973110019E-5</v>
      </c>
      <c r="BG24" s="5">
        <f t="shared" si="160"/>
        <v>7.811599667538555E-6</v>
      </c>
      <c r="BH24" s="5">
        <f t="shared" si="161"/>
        <v>2.9107962059062692E-6</v>
      </c>
      <c r="BI24" s="5">
        <f t="shared" si="162"/>
        <v>8.6770801504610128E-7</v>
      </c>
      <c r="BJ24" s="8">
        <f t="shared" si="163"/>
        <v>0.57025157762104839</v>
      </c>
      <c r="BK24" s="8">
        <f t="shared" si="164"/>
        <v>0.26365526996556932</v>
      </c>
      <c r="BL24" s="8">
        <f t="shared" si="165"/>
        <v>0.16064734004258888</v>
      </c>
      <c r="BM24" s="8">
        <f t="shared" si="166"/>
        <v>0.36500584260932167</v>
      </c>
      <c r="BN24" s="8">
        <f t="shared" si="167"/>
        <v>0.63409470582362237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1.24665391969407</v>
      </c>
      <c r="F25">
        <f>VLOOKUP(B25,home!$B$2:$E$405,3,FALSE)</f>
        <v>1.22</v>
      </c>
      <c r="G25">
        <f>VLOOKUP(C25,away!$B$2:$E$405,4,FALSE)</f>
        <v>1.02</v>
      </c>
      <c r="H25">
        <f>VLOOKUP(A25,away!$A$2:$E$405,3,FALSE)</f>
        <v>1.0879541108986599</v>
      </c>
      <c r="I25">
        <f>VLOOKUP(C25,away!$B$2:$E$405,3,FALSE)</f>
        <v>0.4</v>
      </c>
      <c r="J25">
        <f>VLOOKUP(B25,home!$B$2:$E$405,4,FALSE)</f>
        <v>0.83</v>
      </c>
      <c r="K25" s="3">
        <f t="shared" si="112"/>
        <v>1.5513361376673007</v>
      </c>
      <c r="L25" s="3">
        <f t="shared" si="113"/>
        <v>0.36120076481835511</v>
      </c>
      <c r="M25" s="5">
        <f t="shared" si="114"/>
        <v>0.14770519720530242</v>
      </c>
      <c r="N25" s="5">
        <f t="shared" si="115"/>
        <v>0.22914041014586087</v>
      </c>
      <c r="O25" s="5">
        <f t="shared" si="116"/>
        <v>5.3351230198201212E-2</v>
      </c>
      <c r="P25" s="5">
        <f t="shared" si="117"/>
        <v>8.2765691395476529E-2</v>
      </c>
      <c r="Q25" s="5">
        <f t="shared" si="118"/>
        <v>0.17773689942959048</v>
      </c>
      <c r="R25" s="5">
        <f t="shared" si="119"/>
        <v>9.6352525757952001E-3</v>
      </c>
      <c r="S25" s="5">
        <f t="shared" si="120"/>
        <v>1.1594310494453855E-2</v>
      </c>
      <c r="T25" s="5">
        <f t="shared" si="121"/>
        <v>6.4198704010411153E-2</v>
      </c>
      <c r="U25" s="5">
        <f t="shared" si="122"/>
        <v>1.4947515516383037E-2</v>
      </c>
      <c r="V25" s="5">
        <f t="shared" si="123"/>
        <v>7.2186666600761651E-4</v>
      </c>
      <c r="W25" s="5">
        <f t="shared" si="124"/>
        <v>9.1909891694020793E-2</v>
      </c>
      <c r="X25" s="5">
        <f t="shared" si="125"/>
        <v>3.3197923174252492E-2</v>
      </c>
      <c r="Y25" s="5">
        <f t="shared" si="126"/>
        <v>5.9955576204604984E-3</v>
      </c>
      <c r="Z25" s="5">
        <f t="shared" si="127"/>
        <v>1.1600868665317509E-3</v>
      </c>
      <c r="AA25" s="5">
        <f t="shared" si="128"/>
        <v>1.799684678883928E-3</v>
      </c>
      <c r="AB25" s="5">
        <f t="shared" si="129"/>
        <v>1.3959579393794047E-3</v>
      </c>
      <c r="AC25" s="5">
        <f t="shared" si="130"/>
        <v>2.5280844393894455E-5</v>
      </c>
      <c r="AD25" s="5">
        <f t="shared" si="131"/>
        <v>3.5645784098505544E-2</v>
      </c>
      <c r="AE25" s="5">
        <f t="shared" si="132"/>
        <v>1.2875284478930165E-2</v>
      </c>
      <c r="AF25" s="5">
        <f t="shared" si="133"/>
        <v>2.3252813005217362E-3</v>
      </c>
      <c r="AG25" s="5">
        <f t="shared" si="134"/>
        <v>2.799644613887569E-4</v>
      </c>
      <c r="AH25" s="5">
        <f t="shared" si="135"/>
        <v>1.0475606586174936E-4</v>
      </c>
      <c r="AI25" s="5">
        <f t="shared" si="136"/>
        <v>1.6251187061118764E-4</v>
      </c>
      <c r="AJ25" s="5">
        <f t="shared" si="137"/>
        <v>1.2605526883952399E-4</v>
      </c>
      <c r="AK25" s="5">
        <f t="shared" si="138"/>
        <v>6.5184697964706787E-5</v>
      </c>
      <c r="AL25" s="5">
        <f t="shared" si="139"/>
        <v>5.6663857600455976E-7</v>
      </c>
      <c r="AM25" s="5">
        <f t="shared" si="140"/>
        <v>1.1059718605499612E-2</v>
      </c>
      <c r="AN25" s="5">
        <f t="shared" si="141"/>
        <v>3.9947788189822519E-3</v>
      </c>
      <c r="AO25" s="5">
        <f t="shared" si="142"/>
        <v>7.2145858234827747E-4</v>
      </c>
      <c r="AP25" s="5">
        <f t="shared" si="143"/>
        <v>8.6863797242988028E-5</v>
      </c>
      <c r="AQ25" s="5">
        <f t="shared" si="144"/>
        <v>7.8438174997984491E-6</v>
      </c>
      <c r="AR25" s="5">
        <f t="shared" si="145"/>
        <v>7.5675942217251723E-6</v>
      </c>
      <c r="AS25" s="5">
        <f t="shared" si="146"/>
        <v>1.1739882391364511E-5</v>
      </c>
      <c r="AT25" s="5">
        <f t="shared" si="147"/>
        <v>9.1062519028438877E-6</v>
      </c>
      <c r="AU25" s="5">
        <f t="shared" si="148"/>
        <v>4.7089525518611154E-6</v>
      </c>
      <c r="AV25" s="5">
        <f t="shared" si="149"/>
        <v>1.8262920660657012E-6</v>
      </c>
      <c r="AW25" s="5">
        <f t="shared" si="150"/>
        <v>8.8197892381651005E-9</v>
      </c>
      <c r="AX25" s="5">
        <f t="shared" si="151"/>
        <v>2.8595568575238289E-3</v>
      </c>
      <c r="AY25" s="5">
        <f t="shared" si="152"/>
        <v>1.0328741239791792E-3</v>
      </c>
      <c r="AZ25" s="5">
        <f t="shared" si="153"/>
        <v>1.8653746177118405E-4</v>
      </c>
      <c r="BA25" s="5">
        <f t="shared" si="154"/>
        <v>2.2459157953008789E-5</v>
      </c>
      <c r="BB25" s="5">
        <f t="shared" si="155"/>
        <v>2.0280662574507541E-6</v>
      </c>
      <c r="BC25" s="5">
        <f t="shared" si="156"/>
        <v>1.4650781665870234E-7</v>
      </c>
      <c r="BD25" s="5">
        <f t="shared" si="157"/>
        <v>4.5557013678701596E-7</v>
      </c>
      <c r="BE25" s="5">
        <f t="shared" si="158"/>
        <v>7.067424164397332E-7</v>
      </c>
      <c r="BF25" s="5">
        <f t="shared" si="159"/>
        <v>5.481975253226354E-7</v>
      </c>
      <c r="BG25" s="5">
        <f t="shared" si="160"/>
        <v>2.8347954387092984E-7</v>
      </c>
      <c r="BH25" s="5">
        <f t="shared" si="161"/>
        <v>1.0994301517410415E-7</v>
      </c>
      <c r="BI25" s="5">
        <f t="shared" si="162"/>
        <v>3.4111714504738419E-8</v>
      </c>
      <c r="BJ25" s="8">
        <f t="shared" si="163"/>
        <v>0.67327996621081676</v>
      </c>
      <c r="BK25" s="8">
        <f t="shared" si="164"/>
        <v>0.24384578736818954</v>
      </c>
      <c r="BL25" s="8">
        <f t="shared" si="165"/>
        <v>8.1625235829405896E-2</v>
      </c>
      <c r="BM25" s="8">
        <f t="shared" si="166"/>
        <v>0.29854353002052708</v>
      </c>
      <c r="BN25" s="8">
        <f t="shared" si="167"/>
        <v>0.70033468095022677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1.24665391969407</v>
      </c>
      <c r="F26">
        <f>VLOOKUP(B26,home!$B$2:$E$405,3,FALSE)</f>
        <v>1.1299999999999999</v>
      </c>
      <c r="G26">
        <f>VLOOKUP(C26,away!$B$2:$E$405,4,FALSE)</f>
        <v>0.88</v>
      </c>
      <c r="H26">
        <f>VLOOKUP(A26,away!$A$2:$E$405,3,FALSE)</f>
        <v>1.0879541108986599</v>
      </c>
      <c r="I26">
        <f>VLOOKUP(C26,away!$B$2:$E$405,3,FALSE)</f>
        <v>0.69</v>
      </c>
      <c r="J26">
        <f>VLOOKUP(B26,home!$B$2:$E$405,4,FALSE)</f>
        <v>1.0900000000000001</v>
      </c>
      <c r="K26" s="3">
        <f t="shared" si="112"/>
        <v>1.2396726577437831</v>
      </c>
      <c r="L26" s="3">
        <f t="shared" si="113"/>
        <v>0.81825028680688205</v>
      </c>
      <c r="M26" s="5">
        <f t="shared" si="114"/>
        <v>0.12771897397634346</v>
      </c>
      <c r="N26" s="5">
        <f t="shared" si="115"/>
        <v>0.15832971991356279</v>
      </c>
      <c r="O26" s="5">
        <f t="shared" si="116"/>
        <v>0.10450608708682377</v>
      </c>
      <c r="P26" s="5">
        <f t="shared" si="117"/>
        <v>0.12955333872932606</v>
      </c>
      <c r="Q26" s="5">
        <f t="shared" si="118"/>
        <v>9.8138512342537593E-2</v>
      </c>
      <c r="R26" s="5">
        <f t="shared" si="119"/>
        <v>4.2756067865929261E-2</v>
      </c>
      <c r="S26" s="5">
        <f t="shared" si="120"/>
        <v>3.2853512390070352E-2</v>
      </c>
      <c r="T26" s="5">
        <f t="shared" si="121"/>
        <v>8.0301865871082123E-2</v>
      </c>
      <c r="U26" s="5">
        <f t="shared" si="122"/>
        <v>5.300352828603009E-2</v>
      </c>
      <c r="V26" s="5">
        <f t="shared" si="123"/>
        <v>3.7028190240266266E-3</v>
      </c>
      <c r="W26" s="5">
        <f t="shared" si="124"/>
        <v>4.0553210140898216E-2</v>
      </c>
      <c r="X26" s="5">
        <f t="shared" si="125"/>
        <v>3.3182675828729725E-2</v>
      </c>
      <c r="Y26" s="5">
        <f t="shared" si="126"/>
        <v>1.3575867006938943E-2</v>
      </c>
      <c r="Z26" s="5">
        <f t="shared" si="127"/>
        <v>1.1661721598010379E-2</v>
      </c>
      <c r="AA26" s="5">
        <f t="shared" si="128"/>
        <v>1.4456717407273605E-2</v>
      </c>
      <c r="AB26" s="5">
        <f t="shared" si="129"/>
        <v>8.9607986452628421E-3</v>
      </c>
      <c r="AC26" s="5">
        <f t="shared" si="130"/>
        <v>2.3475004943371199E-4</v>
      </c>
      <c r="AD26" s="5">
        <f t="shared" si="131"/>
        <v>1.2568176448852351E-2</v>
      </c>
      <c r="AE26" s="5">
        <f t="shared" si="132"/>
        <v>1.0283913983912938E-2</v>
      </c>
      <c r="AF26" s="5">
        <f t="shared" si="133"/>
        <v>4.2074077834170324E-3</v>
      </c>
      <c r="AG26" s="5">
        <f t="shared" si="134"/>
        <v>1.1475708751648318E-3</v>
      </c>
      <c r="AH26" s="5">
        <f t="shared" si="135"/>
        <v>2.3855517605585004E-3</v>
      </c>
      <c r="AI26" s="5">
        <f t="shared" si="136"/>
        <v>2.9573032911969169E-3</v>
      </c>
      <c r="AJ26" s="5">
        <f t="shared" si="137"/>
        <v>1.8330440153762595E-3</v>
      </c>
      <c r="AK26" s="5">
        <f t="shared" si="138"/>
        <v>7.5745818210094134E-4</v>
      </c>
      <c r="AL26" s="5">
        <f t="shared" si="139"/>
        <v>9.5248659534784107E-6</v>
      </c>
      <c r="AM26" s="5">
        <f t="shared" si="140"/>
        <v>3.1160849402683227E-3</v>
      </c>
      <c r="AN26" s="5">
        <f t="shared" si="141"/>
        <v>2.5497373960891613E-3</v>
      </c>
      <c r="AO26" s="5">
        <f t="shared" si="142"/>
        <v>1.0431616778160942E-3</v>
      </c>
      <c r="AP26" s="5">
        <f t="shared" si="143"/>
        <v>2.8452244735298918E-4</v>
      </c>
      <c r="AQ26" s="5">
        <f t="shared" si="144"/>
        <v>5.8202643537394831E-5</v>
      </c>
      <c r="AR26" s="5">
        <f t="shared" si="145"/>
        <v>3.9039568245393118E-4</v>
      </c>
      <c r="AS26" s="5">
        <f t="shared" si="146"/>
        <v>4.8396285323936284E-4</v>
      </c>
      <c r="AT26" s="5">
        <f t="shared" si="147"/>
        <v>2.9997775826225273E-4</v>
      </c>
      <c r="AU26" s="5">
        <f t="shared" si="148"/>
        <v>1.2395807494966298E-4</v>
      </c>
      <c r="AV26" s="5">
        <f t="shared" si="149"/>
        <v>3.8416859055412925E-5</v>
      </c>
      <c r="AW26" s="5">
        <f t="shared" si="150"/>
        <v>2.6837963651416914E-7</v>
      </c>
      <c r="AX26" s="5">
        <f t="shared" si="151"/>
        <v>6.4382088327630119E-4</v>
      </c>
      <c r="AY26" s="5">
        <f t="shared" si="152"/>
        <v>5.2680662239309366E-4</v>
      </c>
      <c r="AZ26" s="5">
        <f t="shared" si="153"/>
        <v>2.1552983493245678E-4</v>
      </c>
      <c r="BA26" s="5">
        <f t="shared" si="154"/>
        <v>5.8785783082974252E-5</v>
      </c>
      <c r="BB26" s="5">
        <f t="shared" si="155"/>
        <v>1.2025370966952705E-5</v>
      </c>
      <c r="BC26" s="5">
        <f t="shared" si="156"/>
        <v>1.9679526485336411E-6</v>
      </c>
      <c r="BD26" s="5">
        <f t="shared" si="157"/>
        <v>5.3240229856016258E-5</v>
      </c>
      <c r="BE26" s="5">
        <f t="shared" si="158"/>
        <v>6.6000457244497587E-5</v>
      </c>
      <c r="BF26" s="5">
        <f t="shared" si="159"/>
        <v>4.0909481122295627E-5</v>
      </c>
      <c r="BG26" s="5">
        <f t="shared" si="160"/>
        <v>1.6904788396598449E-5</v>
      </c>
      <c r="BH26" s="5">
        <f t="shared" si="161"/>
        <v>5.2391009900518638E-6</v>
      </c>
      <c r="BI26" s="5">
        <f t="shared" si="162"/>
        <v>1.2989540497051355E-6</v>
      </c>
      <c r="BJ26" s="8">
        <f t="shared" si="163"/>
        <v>0.46079956574746078</v>
      </c>
      <c r="BK26" s="8">
        <f t="shared" si="164"/>
        <v>0.29459972565754672</v>
      </c>
      <c r="BL26" s="8">
        <f t="shared" si="165"/>
        <v>0.23313686078017198</v>
      </c>
      <c r="BM26" s="8">
        <f t="shared" si="166"/>
        <v>0.33866863562591032</v>
      </c>
      <c r="BN26" s="8">
        <f t="shared" si="167"/>
        <v>0.66100269991452287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1.24665391969407</v>
      </c>
      <c r="F27">
        <f>VLOOKUP(B27,home!$B$2:$E$405,3,FALSE)</f>
        <v>1.3</v>
      </c>
      <c r="G27">
        <f>VLOOKUP(C27,away!$B$2:$E$405,4,FALSE)</f>
        <v>0.95</v>
      </c>
      <c r="H27">
        <f>VLOOKUP(A27,away!$A$2:$E$405,3,FALSE)</f>
        <v>1.0879541108986599</v>
      </c>
      <c r="I27">
        <f>VLOOKUP(C27,away!$B$2:$E$405,3,FALSE)</f>
        <v>0.91</v>
      </c>
      <c r="J27">
        <f>VLOOKUP(B27,home!$B$2:$E$405,4,FALSE)</f>
        <v>0.74</v>
      </c>
      <c r="K27" s="3">
        <f t="shared" si="112"/>
        <v>1.5396175908221765</v>
      </c>
      <c r="L27" s="3">
        <f t="shared" si="113"/>
        <v>0.73262829827915765</v>
      </c>
      <c r="M27" s="5">
        <f t="shared" si="114"/>
        <v>0.10308041274310785</v>
      </c>
      <c r="N27" s="5">
        <f t="shared" si="115"/>
        <v>0.15870441672849925</v>
      </c>
      <c r="O27" s="5">
        <f t="shared" si="116"/>
        <v>7.5519627373896295E-2</v>
      </c>
      <c r="P27" s="5">
        <f t="shared" si="117"/>
        <v>0.11627134675718669</v>
      </c>
      <c r="Q27" s="5">
        <f t="shared" si="118"/>
        <v>0.12217205586818543</v>
      </c>
      <c r="R27" s="5">
        <f t="shared" si="119"/>
        <v>2.7663908044806861E-2</v>
      </c>
      <c r="S27" s="5">
        <f t="shared" si="120"/>
        <v>3.2787572626482964E-2</v>
      </c>
      <c r="T27" s="5">
        <f t="shared" si="121"/>
        <v>8.9506705387974853E-2</v>
      </c>
      <c r="U27" s="5">
        <f t="shared" si="122"/>
        <v>4.2591839456671762E-2</v>
      </c>
      <c r="V27" s="5">
        <f t="shared" si="123"/>
        <v>4.1092570620149043E-3</v>
      </c>
      <c r="W27" s="5">
        <f t="shared" si="124"/>
        <v>6.2699415440522668E-2</v>
      </c>
      <c r="X27" s="5">
        <f t="shared" si="125"/>
        <v>4.593536603728806E-2</v>
      </c>
      <c r="Y27" s="5">
        <f t="shared" si="126"/>
        <v>1.6826774525364279E-2</v>
      </c>
      <c r="Z27" s="5">
        <f t="shared" si="127"/>
        <v>6.7557872915393171E-3</v>
      </c>
      <c r="AA27" s="5">
        <f t="shared" si="128"/>
        <v>1.0401328953906839E-2</v>
      </c>
      <c r="AB27" s="5">
        <f t="shared" si="129"/>
        <v>8.0070345126815011E-3</v>
      </c>
      <c r="AC27" s="5">
        <f t="shared" si="130"/>
        <v>2.8969425425824842E-4</v>
      </c>
      <c r="AD27" s="5">
        <f t="shared" si="131"/>
        <v>2.4133280736624067E-2</v>
      </c>
      <c r="AE27" s="5">
        <f t="shared" si="132"/>
        <v>1.7680724397966065E-2</v>
      </c>
      <c r="AF27" s="5">
        <f t="shared" si="133"/>
        <v>6.4766995140123299E-3</v>
      </c>
      <c r="AG27" s="5">
        <f t="shared" si="134"/>
        <v>1.5816711144721004E-3</v>
      </c>
      <c r="AH27" s="5">
        <f t="shared" si="135"/>
        <v>1.2373702367341022E-3</v>
      </c>
      <c r="AI27" s="5">
        <f t="shared" si="136"/>
        <v>1.9050769828356244E-3</v>
      </c>
      <c r="AJ27" s="5">
        <f t="shared" si="137"/>
        <v>1.4665450173220831E-3</v>
      </c>
      <c r="AK27" s="5">
        <f t="shared" si="138"/>
        <v>7.5263950213389755E-4</v>
      </c>
      <c r="AL27" s="5">
        <f t="shared" si="139"/>
        <v>1.3070627171184863E-5</v>
      </c>
      <c r="AM27" s="5">
        <f t="shared" si="140"/>
        <v>7.4312047092712722E-3</v>
      </c>
      <c r="AN27" s="5">
        <f t="shared" si="141"/>
        <v>5.4443108603174743E-3</v>
      </c>
      <c r="AO27" s="5">
        <f t="shared" si="142"/>
        <v>1.9943281004485636E-3</v>
      </c>
      <c r="AP27" s="5">
        <f t="shared" si="143"/>
        <v>4.8703373414731206E-4</v>
      </c>
      <c r="AQ27" s="5">
        <f t="shared" si="144"/>
        <v>8.9203673963222219E-5</v>
      </c>
      <c r="AR27" s="5">
        <f t="shared" si="145"/>
        <v>1.8130649017595679E-4</v>
      </c>
      <c r="AS27" s="5">
        <f t="shared" si="146"/>
        <v>2.7914266160513121E-4</v>
      </c>
      <c r="AT27" s="5">
        <f t="shared" si="147"/>
        <v>2.1488647607809116E-4</v>
      </c>
      <c r="AU27" s="5">
        <f t="shared" si="148"/>
        <v>1.1028099953320599E-4</v>
      </c>
      <c r="AV27" s="5">
        <f t="shared" si="149"/>
        <v>4.2447641703694043E-5</v>
      </c>
      <c r="AW27" s="5">
        <f t="shared" si="150"/>
        <v>4.0953448750253455E-7</v>
      </c>
      <c r="AX27" s="5">
        <f t="shared" si="151"/>
        <v>1.9068689152324431E-3</v>
      </c>
      <c r="AY27" s="5">
        <f t="shared" si="152"/>
        <v>1.397026128408168E-3</v>
      </c>
      <c r="AZ27" s="5">
        <f t="shared" si="153"/>
        <v>5.1175043755359801E-4</v>
      </c>
      <c r="BA27" s="5">
        <f t="shared" si="154"/>
        <v>1.2497428406950227E-4</v>
      </c>
      <c r="BB27" s="5">
        <f t="shared" si="155"/>
        <v>2.2889924266623873E-5</v>
      </c>
      <c r="BC27" s="5">
        <f t="shared" si="156"/>
        <v>3.3539612526390898E-6</v>
      </c>
      <c r="BD27" s="5">
        <f t="shared" si="157"/>
        <v>2.2138377560762999E-5</v>
      </c>
      <c r="BE27" s="5">
        <f t="shared" si="158"/>
        <v>3.4084635524813657E-5</v>
      </c>
      <c r="BF27" s="5">
        <f t="shared" si="159"/>
        <v>2.6238652215382798E-5</v>
      </c>
      <c r="BG27" s="5">
        <f t="shared" si="160"/>
        <v>1.3465830170089541E-5</v>
      </c>
      <c r="BH27" s="5">
        <f t="shared" si="161"/>
        <v>5.1830572512234596E-6</v>
      </c>
      <c r="BI27" s="5">
        <f t="shared" si="162"/>
        <v>1.5959852236444139E-6</v>
      </c>
      <c r="BJ27" s="8">
        <f t="shared" si="163"/>
        <v>0.56513005447983977</v>
      </c>
      <c r="BK27" s="8">
        <f t="shared" si="164"/>
        <v>0.25794838019863003</v>
      </c>
      <c r="BL27" s="8">
        <f t="shared" si="165"/>
        <v>0.1704761408880309</v>
      </c>
      <c r="BM27" s="8">
        <f t="shared" si="166"/>
        <v>0.39550197874843707</v>
      </c>
      <c r="BN27" s="8">
        <f t="shared" si="167"/>
        <v>0.60341176751568237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1.24665391969407</v>
      </c>
      <c r="F28">
        <f>VLOOKUP(B28,home!$B$2:$E$405,3,FALSE)</f>
        <v>0.57999999999999996</v>
      </c>
      <c r="G28">
        <f>VLOOKUP(C28,away!$B$2:$E$405,4,FALSE)</f>
        <v>0.98</v>
      </c>
      <c r="H28">
        <f>VLOOKUP(A28,away!$A$2:$E$405,3,FALSE)</f>
        <v>1.0879541108986599</v>
      </c>
      <c r="I28">
        <f>VLOOKUP(C28,away!$B$2:$E$405,3,FALSE)</f>
        <v>0.77</v>
      </c>
      <c r="J28">
        <f>VLOOKUP(B28,home!$B$2:$E$405,4,FALSE)</f>
        <v>1.25</v>
      </c>
      <c r="K28" s="3">
        <f t="shared" si="112"/>
        <v>0.70859808795410939</v>
      </c>
      <c r="L28" s="3">
        <f t="shared" si="113"/>
        <v>1.0471558317399601</v>
      </c>
      <c r="M28" s="5">
        <f t="shared" si="114"/>
        <v>0.17277693324395638</v>
      </c>
      <c r="N28" s="5">
        <f t="shared" si="115"/>
        <v>0.12242940453924227</v>
      </c>
      <c r="O28" s="5">
        <f t="shared" si="116"/>
        <v>0.18092437323655469</v>
      </c>
      <c r="P28" s="5">
        <f t="shared" si="117"/>
        <v>0.12820266493971827</v>
      </c>
      <c r="Q28" s="5">
        <f t="shared" si="118"/>
        <v>4.3376620982933614E-2</v>
      </c>
      <c r="R28" s="5">
        <f t="shared" si="119"/>
        <v>9.4728006269277701E-2</v>
      </c>
      <c r="S28" s="5">
        <f t="shared" si="120"/>
        <v>2.3781998830883565E-2</v>
      </c>
      <c r="T28" s="5">
        <f t="shared" si="121"/>
        <v>4.5422081623452848E-2</v>
      </c>
      <c r="U28" s="5">
        <f t="shared" si="122"/>
        <v>6.712408411811506E-2</v>
      </c>
      <c r="V28" s="5">
        <f t="shared" si="123"/>
        <v>1.9607270294631231E-3</v>
      </c>
      <c r="W28" s="5">
        <f t="shared" si="124"/>
        <v>1.0245530230138956E-2</v>
      </c>
      <c r="X28" s="5">
        <f t="shared" si="125"/>
        <v>1.0728666729758061E-2</v>
      </c>
      <c r="Y28" s="5">
        <f t="shared" si="126"/>
        <v>5.6172929664303206E-3</v>
      </c>
      <c r="Z28" s="5">
        <f t="shared" si="127"/>
        <v>3.306499473132455E-2</v>
      </c>
      <c r="AA28" s="5">
        <f t="shared" si="128"/>
        <v>2.342979204482927E-2</v>
      </c>
      <c r="AB28" s="5">
        <f t="shared" si="129"/>
        <v>8.3011529220642123E-3</v>
      </c>
      <c r="AC28" s="5">
        <f t="shared" si="130"/>
        <v>9.0930262534518144E-5</v>
      </c>
      <c r="AD28" s="5">
        <f t="shared" si="131"/>
        <v>1.8149907827881221E-3</v>
      </c>
      <c r="AE28" s="5">
        <f t="shared" si="132"/>
        <v>1.900578182750857E-3</v>
      </c>
      <c r="AF28" s="5">
        <f t="shared" si="133"/>
        <v>9.9510076387264793E-4</v>
      </c>
      <c r="AG28" s="5">
        <f t="shared" si="134"/>
        <v>3.4734185601937738E-4</v>
      </c>
      <c r="AH28" s="5">
        <f t="shared" si="135"/>
        <v>8.6560505148393883E-3</v>
      </c>
      <c r="AI28" s="5">
        <f t="shared" si="136"/>
        <v>6.1336608440493738E-3</v>
      </c>
      <c r="AJ28" s="5">
        <f t="shared" si="137"/>
        <v>2.1731501731261874E-3</v>
      </c>
      <c r="AK28" s="5">
        <f t="shared" si="138"/>
        <v>5.1329668583811948E-4</v>
      </c>
      <c r="AL28" s="5">
        <f t="shared" si="139"/>
        <v>2.6988560942063663E-6</v>
      </c>
      <c r="AM28" s="5">
        <f t="shared" si="140"/>
        <v>2.5721979966759917E-4</v>
      </c>
      <c r="AN28" s="5">
        <f t="shared" si="141"/>
        <v>2.6934921326091067E-4</v>
      </c>
      <c r="AO28" s="5">
        <f t="shared" si="142"/>
        <v>1.4102529972036642E-4</v>
      </c>
      <c r="AP28" s="5">
        <f t="shared" si="143"/>
        <v>4.9225155008352485E-5</v>
      </c>
      <c r="AQ28" s="5">
        <f t="shared" si="144"/>
        <v>1.2886602033824951E-5</v>
      </c>
      <c r="AR28" s="5">
        <f t="shared" si="145"/>
        <v>1.8128467552899505E-3</v>
      </c>
      <c r="AS28" s="5">
        <f t="shared" si="146"/>
        <v>1.2845797445522698E-3</v>
      </c>
      <c r="AT28" s="5">
        <f t="shared" si="147"/>
        <v>4.5512537540715834E-4</v>
      </c>
      <c r="AU28" s="5">
        <f t="shared" si="148"/>
        <v>1.0750032359763623E-4</v>
      </c>
      <c r="AV28" s="5">
        <f t="shared" si="149"/>
        <v>1.9043630938933261E-5</v>
      </c>
      <c r="AW28" s="5">
        <f t="shared" si="150"/>
        <v>5.56273689416489E-8</v>
      </c>
      <c r="AX28" s="5">
        <f t="shared" si="151"/>
        <v>3.0377576371399962E-5</v>
      </c>
      <c r="AY28" s="5">
        <f t="shared" si="152"/>
        <v>3.1810056251437484E-5</v>
      </c>
      <c r="AZ28" s="5">
        <f t="shared" si="153"/>
        <v>1.6655042955834469E-5</v>
      </c>
      <c r="BA28" s="5">
        <f t="shared" si="154"/>
        <v>5.8134751196938686E-6</v>
      </c>
      <c r="BB28" s="5">
        <f t="shared" si="155"/>
        <v>1.5219035935656492E-6</v>
      </c>
      <c r="BC28" s="5">
        <f t="shared" si="156"/>
        <v>3.187340446696544E-7</v>
      </c>
      <c r="BD28" s="5">
        <f t="shared" si="157"/>
        <v>3.1638884197545585E-4</v>
      </c>
      <c r="BE28" s="5">
        <f t="shared" si="158"/>
        <v>2.2419252847382285E-4</v>
      </c>
      <c r="BF28" s="5">
        <f t="shared" si="159"/>
        <v>7.9431198505074051E-5</v>
      </c>
      <c r="BG28" s="5">
        <f t="shared" si="160"/>
        <v>1.876159846153293E-5</v>
      </c>
      <c r="BH28" s="5">
        <f t="shared" si="161"/>
        <v>3.3236081992012479E-6</v>
      </c>
      <c r="BI28" s="5">
        <f t="shared" si="162"/>
        <v>4.710204830125211E-7</v>
      </c>
      <c r="BJ28" s="8">
        <f t="shared" si="163"/>
        <v>0.24369381151541475</v>
      </c>
      <c r="BK28" s="8">
        <f t="shared" si="164"/>
        <v>0.32684776321890152</v>
      </c>
      <c r="BL28" s="8">
        <f t="shared" si="165"/>
        <v>0.39630523143457796</v>
      </c>
      <c r="BM28" s="8">
        <f t="shared" si="166"/>
        <v>0.25744204325965325</v>
      </c>
      <c r="BN28" s="8">
        <f t="shared" si="167"/>
        <v>0.74243800321168285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1.24665391969407</v>
      </c>
      <c r="F29">
        <f>VLOOKUP(B29,home!$B$2:$E$405,3,FALSE)</f>
        <v>1.1299999999999999</v>
      </c>
      <c r="G29">
        <f>VLOOKUP(C29,away!$B$2:$E$405,4,FALSE)</f>
        <v>0.95</v>
      </c>
      <c r="H29">
        <f>VLOOKUP(A29,away!$A$2:$E$405,3,FALSE)</f>
        <v>1.0879541108986599</v>
      </c>
      <c r="I29">
        <f>VLOOKUP(C29,away!$B$2:$E$405,3,FALSE)</f>
        <v>1.02</v>
      </c>
      <c r="J29">
        <f>VLOOKUP(B29,home!$B$2:$E$405,4,FALSE)</f>
        <v>1.63</v>
      </c>
      <c r="K29" s="3">
        <f t="shared" si="112"/>
        <v>1.3382829827915839</v>
      </c>
      <c r="L29" s="3">
        <f t="shared" si="113"/>
        <v>1.8088325047801117</v>
      </c>
      <c r="M29" s="5">
        <f t="shared" si="114"/>
        <v>4.2975912804776209E-2</v>
      </c>
      <c r="N29" s="5">
        <f t="shared" si="115"/>
        <v>5.7513932776566926E-2</v>
      </c>
      <c r="O29" s="5">
        <f t="shared" si="116"/>
        <v>7.7736228003875016E-2</v>
      </c>
      <c r="P29" s="5">
        <f t="shared" si="117"/>
        <v>0.10403307108399251</v>
      </c>
      <c r="Q29" s="5">
        <f t="shared" si="118"/>
        <v>3.8484958754149319E-2</v>
      </c>
      <c r="R29" s="5">
        <f t="shared" si="119"/>
        <v>7.0305908006203566E-2</v>
      </c>
      <c r="S29" s="5">
        <f t="shared" si="120"/>
        <v>6.2958987795857957E-2</v>
      </c>
      <c r="T29" s="5">
        <f t="shared" si="121"/>
        <v>6.9612844339627195E-2</v>
      </c>
      <c r="U29" s="5">
        <f t="shared" si="122"/>
        <v>9.408920027441281E-2</v>
      </c>
      <c r="V29" s="5">
        <f t="shared" si="123"/>
        <v>1.6934077267618673E-2</v>
      </c>
      <c r="W29" s="5">
        <f t="shared" si="124"/>
        <v>1.716792179803801E-2</v>
      </c>
      <c r="X29" s="5">
        <f t="shared" si="125"/>
        <v>3.1053894987814173E-2</v>
      </c>
      <c r="Y29" s="5">
        <f t="shared" si="126"/>
        <v>2.808564732699324E-2</v>
      </c>
      <c r="Z29" s="5">
        <f t="shared" si="127"/>
        <v>4.239053722656709E-2</v>
      </c>
      <c r="AA29" s="5">
        <f t="shared" si="128"/>
        <v>5.6730534601707884E-2</v>
      </c>
      <c r="AB29" s="5">
        <f t="shared" si="129"/>
        <v>3.7960754531067398E-2</v>
      </c>
      <c r="AC29" s="5">
        <f t="shared" si="130"/>
        <v>2.562051549851267E-3</v>
      </c>
      <c r="AD29" s="5">
        <f t="shared" si="131"/>
        <v>5.7438843980527421E-3</v>
      </c>
      <c r="AE29" s="5">
        <f t="shared" si="132"/>
        <v>1.0389724802897144E-2</v>
      </c>
      <c r="AF29" s="5">
        <f t="shared" si="133"/>
        <v>9.3966359696002495E-3</v>
      </c>
      <c r="AG29" s="5">
        <f t="shared" si="134"/>
        <v>5.6656468591329695E-3</v>
      </c>
      <c r="AH29" s="5">
        <f t="shared" si="135"/>
        <v>1.9169345407626492E-2</v>
      </c>
      <c r="AI29" s="5">
        <f t="shared" si="136"/>
        <v>2.5654008750280531E-2</v>
      </c>
      <c r="AJ29" s="5">
        <f t="shared" si="137"/>
        <v>1.7166161675443412E-2</v>
      </c>
      <c r="AK29" s="5">
        <f t="shared" si="138"/>
        <v>7.6577273500316621E-3</v>
      </c>
      <c r="AL29" s="5">
        <f t="shared" si="139"/>
        <v>2.4808137732158434E-4</v>
      </c>
      <c r="AM29" s="5">
        <f t="shared" si="140"/>
        <v>1.5373885490072121E-3</v>
      </c>
      <c r="AN29" s="5">
        <f t="shared" si="141"/>
        <v>2.7808783799209767E-3</v>
      </c>
      <c r="AO29" s="5">
        <f t="shared" si="142"/>
        <v>2.5150716027206605E-3</v>
      </c>
      <c r="AP29" s="5">
        <f t="shared" si="143"/>
        <v>1.5164477556168468E-3</v>
      </c>
      <c r="AQ29" s="5">
        <f t="shared" si="144"/>
        <v>6.8574999804015034E-4</v>
      </c>
      <c r="AR29" s="5">
        <f t="shared" si="145"/>
        <v>6.9348270137344304E-3</v>
      </c>
      <c r="AS29" s="5">
        <f t="shared" si="146"/>
        <v>9.280760981084166E-3</v>
      </c>
      <c r="AT29" s="5">
        <f t="shared" si="147"/>
        <v>6.2101422441705328E-3</v>
      </c>
      <c r="AU29" s="5">
        <f t="shared" si="148"/>
        <v>2.7703092286961873E-3</v>
      </c>
      <c r="AV29" s="5">
        <f t="shared" si="149"/>
        <v>9.2686442445864673E-4</v>
      </c>
      <c r="AW29" s="5">
        <f t="shared" si="150"/>
        <v>1.6681610359757695E-5</v>
      </c>
      <c r="AX29" s="5">
        <f t="shared" si="151"/>
        <v>3.4291015551249929E-4</v>
      </c>
      <c r="AY29" s="5">
        <f t="shared" si="152"/>
        <v>6.2026703551021161E-4</v>
      </c>
      <c r="AZ29" s="5">
        <f t="shared" si="153"/>
        <v>5.6097958773723548E-4</v>
      </c>
      <c r="BA29" s="5">
        <f t="shared" si="154"/>
        <v>3.3823937093908592E-4</v>
      </c>
      <c r="BB29" s="5">
        <f t="shared" si="155"/>
        <v>1.5295459213774911E-4</v>
      </c>
      <c r="BC29" s="5">
        <f t="shared" si="156"/>
        <v>5.5333847602829009E-5</v>
      </c>
      <c r="BD29" s="5">
        <f t="shared" si="157"/>
        <v>2.090656752911672E-3</v>
      </c>
      <c r="BE29" s="5">
        <f t="shared" si="158"/>
        <v>2.7978903552799998E-3</v>
      </c>
      <c r="BF29" s="5">
        <f t="shared" si="159"/>
        <v>1.8721845250939614E-3</v>
      </c>
      <c r="BG29" s="5">
        <f t="shared" si="160"/>
        <v>8.35170896859664E-4</v>
      </c>
      <c r="BH29" s="5">
        <f t="shared" si="161"/>
        <v>2.7942374974751841E-4</v>
      </c>
      <c r="BI29" s="5">
        <f t="shared" si="162"/>
        <v>7.4789609854983562E-5</v>
      </c>
      <c r="BJ29" s="8">
        <f t="shared" si="163"/>
        <v>0.28422131288761737</v>
      </c>
      <c r="BK29" s="8">
        <f t="shared" si="164"/>
        <v>0.23033244891492838</v>
      </c>
      <c r="BL29" s="8">
        <f t="shared" si="165"/>
        <v>0.44054288838254058</v>
      </c>
      <c r="BM29" s="8">
        <f t="shared" si="166"/>
        <v>0.60583359055693953</v>
      </c>
      <c r="BN29" s="8">
        <f t="shared" si="167"/>
        <v>0.39105001142956353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1.24665391969407</v>
      </c>
      <c r="F30">
        <f>VLOOKUP(B30,home!$B$2:$E$405,3,FALSE)</f>
        <v>1.2</v>
      </c>
      <c r="G30">
        <f>VLOOKUP(C30,away!$B$2:$E$405,4,FALSE)</f>
        <v>1.1299999999999999</v>
      </c>
      <c r="H30">
        <f>VLOOKUP(A30,away!$A$2:$E$405,3,FALSE)</f>
        <v>1.0879541108986599</v>
      </c>
      <c r="I30">
        <f>VLOOKUP(C30,away!$B$2:$E$405,3,FALSE)</f>
        <v>1.0900000000000001</v>
      </c>
      <c r="J30">
        <f>VLOOKUP(B30,home!$B$2:$E$405,4,FALSE)</f>
        <v>0.63</v>
      </c>
      <c r="K30" s="3">
        <f t="shared" si="112"/>
        <v>1.6904627151051588</v>
      </c>
      <c r="L30" s="3">
        <f t="shared" si="113"/>
        <v>0.74709808795410981</v>
      </c>
      <c r="M30" s="5">
        <f t="shared" si="114"/>
        <v>8.7373713444829179E-2</v>
      </c>
      <c r="N30" s="5">
        <f t="shared" si="115"/>
        <v>0.14770200485876606</v>
      </c>
      <c r="O30" s="5">
        <f t="shared" si="116"/>
        <v>6.5276734252082178E-2</v>
      </c>
      <c r="P30" s="5">
        <f t="shared" si="117"/>
        <v>0.11034788541697275</v>
      </c>
      <c r="Q30" s="5">
        <f t="shared" si="118"/>
        <v>0.12484236608001252</v>
      </c>
      <c r="R30" s="5">
        <f t="shared" si="119"/>
        <v>2.4384061673809566E-2</v>
      </c>
      <c r="S30" s="5">
        <f t="shared" si="120"/>
        <v>3.4840729940149882E-2</v>
      </c>
      <c r="T30" s="5">
        <f t="shared" si="121"/>
        <v>9.326949299404437E-2</v>
      </c>
      <c r="U30" s="5">
        <f t="shared" si="122"/>
        <v>4.122034710239976E-2</v>
      </c>
      <c r="V30" s="5">
        <f t="shared" si="123"/>
        <v>4.8890891572414864E-3</v>
      </c>
      <c r="W30" s="5">
        <f t="shared" si="124"/>
        <v>7.0347121707923357E-2</v>
      </c>
      <c r="X30" s="5">
        <f t="shared" si="125"/>
        <v>5.25562001210646E-2</v>
      </c>
      <c r="Y30" s="5">
        <f t="shared" si="126"/>
        <v>1.9632318310290452E-2</v>
      </c>
      <c r="Z30" s="5">
        <f t="shared" si="127"/>
        <v>6.0724286176860737E-3</v>
      </c>
      <c r="AA30" s="5">
        <f t="shared" si="128"/>
        <v>1.0265214168335866E-2</v>
      </c>
      <c r="AB30" s="5">
        <f t="shared" si="129"/>
        <v>8.6764809070704971E-3</v>
      </c>
      <c r="AC30" s="5">
        <f t="shared" si="130"/>
        <v>3.8591458807095012E-4</v>
      </c>
      <c r="AD30" s="5">
        <f t="shared" si="131"/>
        <v>2.9729796590552322E-2</v>
      </c>
      <c r="AE30" s="5">
        <f t="shared" si="132"/>
        <v>2.2211074188066254E-2</v>
      </c>
      <c r="AF30" s="5">
        <f t="shared" si="133"/>
        <v>8.2969255286555865E-3</v>
      </c>
      <c r="AG30" s="5">
        <f t="shared" si="134"/>
        <v>2.0662057327854107E-3</v>
      </c>
      <c r="AH30" s="5">
        <f t="shared" si="135"/>
        <v>1.1341749523777708E-3</v>
      </c>
      <c r="AI30" s="5">
        <f t="shared" si="136"/>
        <v>1.9172804694007905E-3</v>
      </c>
      <c r="AJ30" s="5">
        <f t="shared" si="137"/>
        <v>1.6205455739606769E-3</v>
      </c>
      <c r="AK30" s="5">
        <f t="shared" si="138"/>
        <v>9.1315729030307102E-4</v>
      </c>
      <c r="AL30" s="5">
        <f t="shared" si="139"/>
        <v>1.9495501365902691E-5</v>
      </c>
      <c r="AM30" s="5">
        <f t="shared" si="140"/>
        <v>1.0051422532797829E-2</v>
      </c>
      <c r="AN30" s="5">
        <f t="shared" si="141"/>
        <v>7.5093985554721141E-3</v>
      </c>
      <c r="AO30" s="5">
        <f t="shared" si="142"/>
        <v>2.8051286512392843E-3</v>
      </c>
      <c r="AP30" s="5">
        <f t="shared" si="143"/>
        <v>6.9856875060205349E-4</v>
      </c>
      <c r="AQ30" s="5">
        <f t="shared" si="144"/>
        <v>1.3047484446982138E-4</v>
      </c>
      <c r="AR30" s="5">
        <f t="shared" si="145"/>
        <v>1.6946798766537529E-4</v>
      </c>
      <c r="AS30" s="5">
        <f t="shared" si="146"/>
        <v>2.8647931455221784E-4</v>
      </c>
      <c r="AT30" s="5">
        <f t="shared" si="147"/>
        <v>2.4214129994970353E-4</v>
      </c>
      <c r="AU30" s="5">
        <f t="shared" si="148"/>
        <v>1.3644361311735613E-4</v>
      </c>
      <c r="AV30" s="5">
        <f t="shared" si="149"/>
        <v>5.7663210172280973E-5</v>
      </c>
      <c r="AW30" s="5">
        <f t="shared" si="150"/>
        <v>6.8393547226734187E-7</v>
      </c>
      <c r="AX30" s="5">
        <f t="shared" si="151"/>
        <v>2.8319258375770961E-3</v>
      </c>
      <c r="AY30" s="5">
        <f t="shared" si="152"/>
        <v>2.1157263784816896E-3</v>
      </c>
      <c r="AZ30" s="5">
        <f t="shared" si="153"/>
        <v>7.9032756599887153E-4</v>
      </c>
      <c r="BA30" s="5">
        <f t="shared" si="154"/>
        <v>1.9681740447172752E-4</v>
      </c>
      <c r="BB30" s="5">
        <f t="shared" si="155"/>
        <v>3.6760476639229571E-5</v>
      </c>
      <c r="BC30" s="5">
        <f t="shared" si="156"/>
        <v>5.4927363618900284E-6</v>
      </c>
      <c r="BD30" s="5">
        <f t="shared" si="157"/>
        <v>2.1101534925705412E-5</v>
      </c>
      <c r="BE30" s="5">
        <f t="shared" si="158"/>
        <v>3.5671358023394302E-5</v>
      </c>
      <c r="BF30" s="5">
        <f t="shared" si="159"/>
        <v>3.0150550367857663E-5</v>
      </c>
      <c r="BG30" s="5">
        <f t="shared" si="160"/>
        <v>1.6989460412254498E-5</v>
      </c>
      <c r="BH30" s="5">
        <f t="shared" si="161"/>
        <v>7.1800123441678436E-6</v>
      </c>
      <c r="BI30" s="5">
        <f t="shared" si="162"/>
        <v>2.4275086323621045E-6</v>
      </c>
      <c r="BJ30" s="8">
        <f t="shared" si="163"/>
        <v>0.59782554984627234</v>
      </c>
      <c r="BK30" s="8">
        <f t="shared" si="164"/>
        <v>0.23997255442711185</v>
      </c>
      <c r="BL30" s="8">
        <f t="shared" si="165"/>
        <v>0.15641371223990289</v>
      </c>
      <c r="BM30" s="8">
        <f t="shared" si="166"/>
        <v>0.43824243696149179</v>
      </c>
      <c r="BN30" s="8">
        <f t="shared" si="167"/>
        <v>0.55992676572647226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1.24665391969407</v>
      </c>
      <c r="F31">
        <f>VLOOKUP(B31,home!$B$2:$E$405,3,FALSE)</f>
        <v>0.84</v>
      </c>
      <c r="G31">
        <f>VLOOKUP(C31,away!$B$2:$E$405,4,FALSE)</f>
        <v>0.88</v>
      </c>
      <c r="H31">
        <f>VLOOKUP(A31,away!$A$2:$E$405,3,FALSE)</f>
        <v>1.0879541108986599</v>
      </c>
      <c r="I31">
        <f>VLOOKUP(C31,away!$B$2:$E$405,3,FALSE)</f>
        <v>0.91</v>
      </c>
      <c r="J31">
        <f>VLOOKUP(B31,home!$B$2:$E$405,4,FALSE)</f>
        <v>0.71</v>
      </c>
      <c r="K31" s="3">
        <f t="shared" si="112"/>
        <v>0.9215265774378566</v>
      </c>
      <c r="L31" s="3">
        <f t="shared" si="113"/>
        <v>0.70292715105162418</v>
      </c>
      <c r="M31" s="5">
        <f t="shared" si="114"/>
        <v>0.19701927182825618</v>
      </c>
      <c r="N31" s="5">
        <f t="shared" si="115"/>
        <v>0.18155849525719164</v>
      </c>
      <c r="O31" s="5">
        <f t="shared" si="116"/>
        <v>0.13849019544850164</v>
      </c>
      <c r="P31" s="5">
        <f t="shared" si="117"/>
        <v>0.12762239582035756</v>
      </c>
      <c r="Q31" s="5">
        <f t="shared" si="118"/>
        <v>8.365548936956356E-2</v>
      </c>
      <c r="R31" s="5">
        <f t="shared" si="119"/>
        <v>4.8674259267598934E-2</v>
      </c>
      <c r="S31" s="5">
        <f t="shared" si="120"/>
        <v>2.0667363862158089E-2</v>
      </c>
      <c r="T31" s="5">
        <f t="shared" si="121"/>
        <v>5.8803714812376749E-2</v>
      </c>
      <c r="U31" s="5">
        <f t="shared" si="122"/>
        <v>4.4854623552193322E-2</v>
      </c>
      <c r="V31" s="5">
        <f t="shared" si="123"/>
        <v>1.4875129653300189E-3</v>
      </c>
      <c r="W31" s="5">
        <f t="shared" si="124"/>
        <v>2.5696918934207641E-2</v>
      </c>
      <c r="X31" s="5">
        <f t="shared" si="125"/>
        <v>1.8063062017227117E-2</v>
      </c>
      <c r="Y31" s="5">
        <f t="shared" si="126"/>
        <v>6.3485083615191298E-3</v>
      </c>
      <c r="Z31" s="5">
        <f t="shared" si="127"/>
        <v>1.1404819465507145E-2</v>
      </c>
      <c r="AA31" s="5">
        <f t="shared" si="128"/>
        <v>1.0509844248345446E-2</v>
      </c>
      <c r="AB31" s="5">
        <f t="shared" si="129"/>
        <v>4.8425503997913599E-3</v>
      </c>
      <c r="AC31" s="5">
        <f t="shared" si="130"/>
        <v>6.0222525024971592E-5</v>
      </c>
      <c r="AD31" s="5">
        <f t="shared" si="131"/>
        <v>5.9200984390346051E-3</v>
      </c>
      <c r="AE31" s="5">
        <f t="shared" si="132"/>
        <v>4.1613979296957621E-3</v>
      </c>
      <c r="AF31" s="5">
        <f t="shared" si="133"/>
        <v>1.4625797955565845E-3</v>
      </c>
      <c r="AG31" s="5">
        <f t="shared" si="134"/>
        <v>3.4269568295875233E-4</v>
      </c>
      <c r="AH31" s="5">
        <f t="shared" si="135"/>
        <v>2.0041893137867609E-3</v>
      </c>
      <c r="AI31" s="5">
        <f t="shared" si="136"/>
        <v>1.8469137188714402E-3</v>
      </c>
      <c r="AJ31" s="5">
        <f t="shared" si="137"/>
        <v>8.5099003908731101E-4</v>
      </c>
      <c r="AK31" s="5">
        <f t="shared" si="138"/>
        <v>2.6140331271794584E-4</v>
      </c>
      <c r="AL31" s="5">
        <f t="shared" si="139"/>
        <v>1.560404290345375E-6</v>
      </c>
      <c r="AM31" s="5">
        <f t="shared" si="140"/>
        <v>1.0911056105237515E-3</v>
      </c>
      <c r="AN31" s="5">
        <f t="shared" si="141"/>
        <v>7.6696775830190371E-4</v>
      </c>
      <c r="AO31" s="5">
        <f t="shared" si="142"/>
        <v>2.6956123064580392E-4</v>
      </c>
      <c r="AP31" s="5">
        <f t="shared" si="143"/>
        <v>6.3160635963941582E-5</v>
      </c>
      <c r="AQ31" s="5">
        <f t="shared" si="144"/>
        <v>1.109933147418555E-5</v>
      </c>
      <c r="AR31" s="5">
        <f t="shared" si="145"/>
        <v>2.8175981690164759E-4</v>
      </c>
      <c r="AS31" s="5">
        <f t="shared" si="146"/>
        <v>2.5964915972889242E-4</v>
      </c>
      <c r="AT31" s="5">
        <f t="shared" si="147"/>
        <v>1.1963680074979079E-4</v>
      </c>
      <c r="AU31" s="5">
        <f t="shared" si="148"/>
        <v>3.6749497176856505E-5</v>
      </c>
      <c r="AV31" s="5">
        <f t="shared" si="149"/>
        <v>8.4664095889876874E-6</v>
      </c>
      <c r="AW31" s="5">
        <f t="shared" si="150"/>
        <v>2.8077136839102397E-8</v>
      </c>
      <c r="AX31" s="5">
        <f t="shared" si="151"/>
        <v>1.675804698148659E-4</v>
      </c>
      <c r="AY31" s="5">
        <f t="shared" si="152"/>
        <v>1.1779686221885639E-4</v>
      </c>
      <c r="AZ31" s="5">
        <f t="shared" si="153"/>
        <v>4.1401306381160709E-5</v>
      </c>
      <c r="BA31" s="5">
        <f t="shared" si="154"/>
        <v>9.7007007814415755E-6</v>
      </c>
      <c r="BB31" s="5">
        <f t="shared" si="155"/>
        <v>1.7047214908757476E-6</v>
      </c>
      <c r="BC31" s="5">
        <f t="shared" si="156"/>
        <v>2.3965900418355337E-7</v>
      </c>
      <c r="BD31" s="5">
        <f t="shared" si="157"/>
        <v>3.3009437562583716E-5</v>
      </c>
      <c r="BE31" s="5">
        <f t="shared" si="158"/>
        <v>3.0419074020196396E-5</v>
      </c>
      <c r="BF31" s="5">
        <f t="shared" si="159"/>
        <v>1.4015992585330203E-5</v>
      </c>
      <c r="BG31" s="5">
        <f t="shared" si="160"/>
        <v>4.3053698921845727E-6</v>
      </c>
      <c r="BH31" s="5">
        <f t="shared" si="161"/>
        <v>9.9187819533721078E-7</v>
      </c>
      <c r="BI31" s="5">
        <f t="shared" si="162"/>
        <v>1.8280842371686755E-7</v>
      </c>
      <c r="BJ31" s="8">
        <f t="shared" si="163"/>
        <v>0.38855327888593261</v>
      </c>
      <c r="BK31" s="8">
        <f t="shared" si="164"/>
        <v>0.34697612426763602</v>
      </c>
      <c r="BL31" s="8">
        <f t="shared" si="165"/>
        <v>0.25312415554571971</v>
      </c>
      <c r="BM31" s="8">
        <f t="shared" si="166"/>
        <v>0.22292050238824379</v>
      </c>
      <c r="BN31" s="8">
        <f t="shared" si="167"/>
        <v>0.77702010699146962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1.24665391969407</v>
      </c>
      <c r="F32">
        <f>VLOOKUP(B32,home!$B$2:$E$405,3,FALSE)</f>
        <v>1.0900000000000001</v>
      </c>
      <c r="G32">
        <f>VLOOKUP(C32,away!$B$2:$E$405,4,FALSE)</f>
        <v>0.88</v>
      </c>
      <c r="H32">
        <f>VLOOKUP(A32,away!$A$2:$E$405,3,FALSE)</f>
        <v>1.0879541108986599</v>
      </c>
      <c r="I32">
        <f>VLOOKUP(C32,away!$B$2:$E$405,3,FALSE)</f>
        <v>1.06</v>
      </c>
      <c r="J32">
        <f>VLOOKUP(B32,home!$B$2:$E$405,4,FALSE)</f>
        <v>0.92</v>
      </c>
      <c r="K32" s="3">
        <f t="shared" si="112"/>
        <v>1.1957904397705521</v>
      </c>
      <c r="L32" s="3">
        <f t="shared" si="113"/>
        <v>1.0609728489483734</v>
      </c>
      <c r="M32" s="5">
        <f t="shared" si="114"/>
        <v>0.1046887843396538</v>
      </c>
      <c r="N32" s="5">
        <f t="shared" si="115"/>
        <v>0.12518584746455913</v>
      </c>
      <c r="O32" s="5">
        <f t="shared" si="116"/>
        <v>0.11107195777378435</v>
      </c>
      <c r="P32" s="5">
        <f t="shared" si="117"/>
        <v>0.1328187852324898</v>
      </c>
      <c r="Q32" s="5">
        <f t="shared" si="118"/>
        <v>7.4848019796347212E-2</v>
      </c>
      <c r="R32" s="5">
        <f t="shared" si="119"/>
        <v>5.8922165738762695E-2</v>
      </c>
      <c r="S32" s="5">
        <f t="shared" si="120"/>
        <v>4.212683770737103E-2</v>
      </c>
      <c r="T32" s="5">
        <f t="shared" si="121"/>
        <v>7.9411716801474755E-2</v>
      </c>
      <c r="U32" s="5">
        <f t="shared" si="122"/>
        <v>7.0458562480988404E-2</v>
      </c>
      <c r="V32" s="5">
        <f t="shared" si="123"/>
        <v>5.9384854571813556E-3</v>
      </c>
      <c r="W32" s="5">
        <f t="shared" si="124"/>
        <v>2.9834182169409668E-2</v>
      </c>
      <c r="X32" s="5">
        <f t="shared" si="125"/>
        <v>3.165325725232334E-2</v>
      </c>
      <c r="Y32" s="5">
        <f t="shared" si="126"/>
        <v>1.6791623262746622E-2</v>
      </c>
      <c r="Z32" s="5">
        <f t="shared" si="127"/>
        <v>2.0838272683354434E-2</v>
      </c>
      <c r="AA32" s="5">
        <f t="shared" si="128"/>
        <v>2.4918207256087083E-2</v>
      </c>
      <c r="AB32" s="5">
        <f t="shared" si="129"/>
        <v>1.4898477006525071E-2</v>
      </c>
      <c r="AC32" s="5">
        <f t="shared" si="130"/>
        <v>4.7088522275737986E-4</v>
      </c>
      <c r="AD32" s="5">
        <f t="shared" si="131"/>
        <v>8.9188574541382917E-3</v>
      </c>
      <c r="AE32" s="5">
        <f t="shared" si="132"/>
        <v>9.4626656024815407E-3</v>
      </c>
      <c r="AF32" s="5">
        <f t="shared" si="133"/>
        <v>5.0198156414553068E-3</v>
      </c>
      <c r="AG32" s="5">
        <f t="shared" si="134"/>
        <v>1.7752960341034813E-3</v>
      </c>
      <c r="AH32" s="5">
        <f t="shared" si="135"/>
        <v>5.527210384005405E-3</v>
      </c>
      <c r="AI32" s="5">
        <f t="shared" si="136"/>
        <v>6.6093853357941865E-3</v>
      </c>
      <c r="AJ32" s="5">
        <f t="shared" si="137"/>
        <v>3.951719898651185E-3</v>
      </c>
      <c r="AK32" s="5">
        <f t="shared" si="138"/>
        <v>1.5751429584860469E-3</v>
      </c>
      <c r="AL32" s="5">
        <f t="shared" si="139"/>
        <v>2.3896505691632459E-5</v>
      </c>
      <c r="AM32" s="5">
        <f t="shared" si="140"/>
        <v>2.1330168954669772E-3</v>
      </c>
      <c r="AN32" s="5">
        <f t="shared" si="141"/>
        <v>2.2630730124386135E-3</v>
      </c>
      <c r="AO32" s="5">
        <f t="shared" si="142"/>
        <v>1.2005295106925864E-3</v>
      </c>
      <c r="AP32" s="5">
        <f t="shared" si="143"/>
        <v>4.2457640506870343E-4</v>
      </c>
      <c r="AQ32" s="5">
        <f t="shared" si="144"/>
        <v>1.1261600952050024E-4</v>
      </c>
      <c r="AR32" s="5">
        <f t="shared" si="145"/>
        <v>1.1728440295710497E-3</v>
      </c>
      <c r="AS32" s="5">
        <f t="shared" si="146"/>
        <v>1.4024756779030321E-3</v>
      </c>
      <c r="AT32" s="5">
        <f t="shared" si="147"/>
        <v>8.385335038235852E-4</v>
      </c>
      <c r="AU32" s="5">
        <f t="shared" si="148"/>
        <v>3.3423678243318217E-4</v>
      </c>
      <c r="AV32" s="5">
        <f t="shared" si="149"/>
        <v>9.9919287263317371E-5</v>
      </c>
      <c r="AW32" s="5">
        <f t="shared" si="150"/>
        <v>8.4215347774834595E-7</v>
      </c>
      <c r="AX32" s="5">
        <f t="shared" si="151"/>
        <v>4.2510686857807867E-4</v>
      </c>
      <c r="AY32" s="5">
        <f t="shared" si="152"/>
        <v>4.5102684546280587E-4</v>
      </c>
      <c r="AZ32" s="5">
        <f t="shared" si="153"/>
        <v>2.392636185914354E-4</v>
      </c>
      <c r="BA32" s="5">
        <f t="shared" si="154"/>
        <v>8.4617401022217407E-5</v>
      </c>
      <c r="BB32" s="5">
        <f t="shared" si="155"/>
        <v>2.2444191258287254E-5</v>
      </c>
      <c r="BC32" s="5">
        <f t="shared" si="156"/>
        <v>4.7625355083294418E-6</v>
      </c>
      <c r="BD32" s="5">
        <f t="shared" si="157"/>
        <v>2.0739261190434773E-4</v>
      </c>
      <c r="BE32" s="5">
        <f t="shared" si="158"/>
        <v>2.4799810259426347E-4</v>
      </c>
      <c r="BF32" s="5">
        <f t="shared" si="159"/>
        <v>1.4827688008172842E-4</v>
      </c>
      <c r="BG32" s="5">
        <f t="shared" si="160"/>
        <v>5.9102691880245131E-5</v>
      </c>
      <c r="BH32" s="5">
        <f t="shared" si="161"/>
        <v>1.766860847877545E-5</v>
      </c>
      <c r="BI32" s="5">
        <f t="shared" si="162"/>
        <v>4.2255906205937168E-6</v>
      </c>
      <c r="BJ32" s="8">
        <f t="shared" si="163"/>
        <v>0.39026231477264794</v>
      </c>
      <c r="BK32" s="8">
        <f t="shared" si="164"/>
        <v>0.2865187013106078</v>
      </c>
      <c r="BL32" s="8">
        <f t="shared" si="165"/>
        <v>0.3024655025996385</v>
      </c>
      <c r="BM32" s="8">
        <f t="shared" si="166"/>
        <v>0.3920990463286666</v>
      </c>
      <c r="BN32" s="8">
        <f t="shared" si="167"/>
        <v>0.60753556034559708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1.4045801526717601</v>
      </c>
      <c r="F33">
        <f>VLOOKUP(B33,home!$B$2:$E$405,3,FALSE)</f>
        <v>0.8</v>
      </c>
      <c r="G33">
        <f>VLOOKUP(C33,away!$B$2:$E$405,4,FALSE)</f>
        <v>1.01</v>
      </c>
      <c r="H33">
        <f>VLOOKUP(A33,away!$A$2:$E$405,3,FALSE)</f>
        <v>1.2264631043256999</v>
      </c>
      <c r="I33">
        <f>VLOOKUP(C33,away!$B$2:$E$405,3,FALSE)</f>
        <v>0.63</v>
      </c>
      <c r="J33">
        <f>VLOOKUP(B33,home!$B$2:$E$405,4,FALSE)</f>
        <v>1.1000000000000001</v>
      </c>
      <c r="K33" s="3">
        <f t="shared" si="112"/>
        <v>1.1349007633587822</v>
      </c>
      <c r="L33" s="3">
        <f t="shared" si="113"/>
        <v>0.84993893129771014</v>
      </c>
      <c r="M33" s="5">
        <f t="shared" si="114"/>
        <v>0.13740263872877587</v>
      </c>
      <c r="N33" s="5">
        <f t="shared" si="115"/>
        <v>0.15593835958079871</v>
      </c>
      <c r="O33" s="5">
        <f t="shared" si="116"/>
        <v>0.11678385191862112</v>
      </c>
      <c r="P33" s="5">
        <f t="shared" si="117"/>
        <v>0.13253808269042208</v>
      </c>
      <c r="Q33" s="5">
        <f t="shared" si="118"/>
        <v>8.8487281662582379E-2</v>
      </c>
      <c r="R33" s="5">
        <f t="shared" si="119"/>
        <v>4.962957114627143E-2</v>
      </c>
      <c r="S33" s="5">
        <f t="shared" si="120"/>
        <v>3.1961437432668265E-2</v>
      </c>
      <c r="T33" s="5">
        <f t="shared" si="121"/>
        <v>7.5208785609734721E-2</v>
      </c>
      <c r="U33" s="5">
        <f t="shared" si="122"/>
        <v>5.6324638179072441E-2</v>
      </c>
      <c r="V33" s="5">
        <f t="shared" si="123"/>
        <v>3.4255428478484292E-3</v>
      </c>
      <c r="W33" s="5">
        <f t="shared" si="124"/>
        <v>3.3474761168802762E-2</v>
      </c>
      <c r="X33" s="5">
        <f t="shared" si="125"/>
        <v>2.8451502733258305E-2</v>
      </c>
      <c r="Y33" s="5">
        <f t="shared" si="126"/>
        <v>1.2091019913459721E-2</v>
      </c>
      <c r="Z33" s="5">
        <f t="shared" si="127"/>
        <v>1.4060701553608539E-2</v>
      </c>
      <c r="AA33" s="5">
        <f t="shared" si="128"/>
        <v>1.5957500926550346E-2</v>
      </c>
      <c r="AB33" s="5">
        <f t="shared" si="129"/>
        <v>9.0550899914202329E-3</v>
      </c>
      <c r="AC33" s="5">
        <f t="shared" si="130"/>
        <v>2.0651663126167999E-4</v>
      </c>
      <c r="AD33" s="5">
        <f t="shared" si="131"/>
        <v>9.4976330009317947E-3</v>
      </c>
      <c r="AE33" s="5">
        <f t="shared" si="132"/>
        <v>8.0724080426698326E-3</v>
      </c>
      <c r="AF33" s="5">
        <f t="shared" si="133"/>
        <v>3.4305269323929187E-3</v>
      </c>
      <c r="AG33" s="5">
        <f t="shared" si="134"/>
        <v>9.719127982353499E-4</v>
      </c>
      <c r="AH33" s="5">
        <f t="shared" si="135"/>
        <v>2.9876844129425226E-3</v>
      </c>
      <c r="AI33" s="5">
        <f t="shared" si="136"/>
        <v>3.3907253209236039E-3</v>
      </c>
      <c r="AJ33" s="5">
        <f t="shared" si="137"/>
        <v>1.9240683775280751E-3</v>
      </c>
      <c r="AK33" s="5">
        <f t="shared" si="138"/>
        <v>7.2787555680370189E-4</v>
      </c>
      <c r="AL33" s="5">
        <f t="shared" si="139"/>
        <v>7.9682074825759985E-6</v>
      </c>
      <c r="AM33" s="5">
        <f t="shared" si="140"/>
        <v>2.1557741885718106E-3</v>
      </c>
      <c r="AN33" s="5">
        <f t="shared" si="141"/>
        <v>1.8322764099539129E-3</v>
      </c>
      <c r="AO33" s="5">
        <f t="shared" si="142"/>
        <v>7.7866152685911682E-4</v>
      </c>
      <c r="AP33" s="5">
        <f t="shared" si="143"/>
        <v>2.2060491532709369E-4</v>
      </c>
      <c r="AQ33" s="5">
        <f t="shared" si="144"/>
        <v>4.6875176493032944E-5</v>
      </c>
      <c r="AR33" s="5">
        <f t="shared" si="145"/>
        <v>5.0786985939823908E-4</v>
      </c>
      <c r="AS33" s="5">
        <f t="shared" si="146"/>
        <v>5.7638189111797905E-4</v>
      </c>
      <c r="AT33" s="5">
        <f t="shared" si="147"/>
        <v>3.2706812410798644E-4</v>
      </c>
      <c r="AU33" s="5">
        <f t="shared" si="148"/>
        <v>1.2372995457349289E-4</v>
      </c>
      <c r="AV33" s="5">
        <f t="shared" si="149"/>
        <v>3.5105304973951139E-5</v>
      </c>
      <c r="AW33" s="5">
        <f t="shared" si="150"/>
        <v>2.1350288304157653E-7</v>
      </c>
      <c r="AX33" s="5">
        <f t="shared" si="151"/>
        <v>4.0776496203988473E-4</v>
      </c>
      <c r="AY33" s="5">
        <f t="shared" si="152"/>
        <v>3.4657531605683094E-4</v>
      </c>
      <c r="AZ33" s="5">
        <f t="shared" si="153"/>
        <v>1.4728392687175451E-4</v>
      </c>
      <c r="BA33" s="5">
        <f t="shared" si="154"/>
        <v>4.172744780090305E-5</v>
      </c>
      <c r="BB33" s="5">
        <f t="shared" si="155"/>
        <v>8.8664455974201271E-6</v>
      </c>
      <c r="BC33" s="5">
        <f t="shared" si="156"/>
        <v>1.5071874590961108E-6</v>
      </c>
      <c r="BD33" s="5">
        <f t="shared" si="157"/>
        <v>7.1943060922542915E-5</v>
      </c>
      <c r="BE33" s="5">
        <f t="shared" si="158"/>
        <v>8.1648234759361339E-5</v>
      </c>
      <c r="BF33" s="5">
        <f t="shared" si="159"/>
        <v>4.6331321977648123E-5</v>
      </c>
      <c r="BG33" s="5">
        <f t="shared" si="160"/>
        <v>1.7527150893284789E-5</v>
      </c>
      <c r="BH33" s="5">
        <f t="shared" si="161"/>
        <v>4.9728942320733671E-6</v>
      </c>
      <c r="BI33" s="5">
        <f t="shared" si="162"/>
        <v>1.1287482920165097E-6</v>
      </c>
      <c r="BJ33" s="8">
        <f t="shared" si="163"/>
        <v>0.42161210894589746</v>
      </c>
      <c r="BK33" s="8">
        <f t="shared" si="164"/>
        <v>0.30588876185451569</v>
      </c>
      <c r="BL33" s="8">
        <f t="shared" si="165"/>
        <v>0.25857471237538199</v>
      </c>
      <c r="BM33" s="8">
        <f t="shared" si="166"/>
        <v>0.31901013718875831</v>
      </c>
      <c r="BN33" s="8">
        <f t="shared" si="167"/>
        <v>0.68077978572747155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1.4045801526717601</v>
      </c>
      <c r="F34">
        <f>VLOOKUP(B34,home!$B$2:$E$405,3,FALSE)</f>
        <v>1.3</v>
      </c>
      <c r="G34">
        <f>VLOOKUP(C34,away!$B$2:$E$405,4,FALSE)</f>
        <v>0.75</v>
      </c>
      <c r="H34">
        <f>VLOOKUP(A34,away!$A$2:$E$405,3,FALSE)</f>
        <v>1.2264631043256999</v>
      </c>
      <c r="I34">
        <f>VLOOKUP(C34,away!$B$2:$E$405,3,FALSE)</f>
        <v>1.07</v>
      </c>
      <c r="J34">
        <f>VLOOKUP(B34,home!$B$2:$E$405,4,FALSE)</f>
        <v>1.25</v>
      </c>
      <c r="K34" s="3">
        <f t="shared" si="112"/>
        <v>1.3694656488549661</v>
      </c>
      <c r="L34" s="3">
        <f t="shared" si="113"/>
        <v>1.6403944020356236</v>
      </c>
      <c r="M34" s="5">
        <f t="shared" si="114"/>
        <v>4.9298577569735866E-2</v>
      </c>
      <c r="N34" s="5">
        <f t="shared" si="115"/>
        <v>6.7512708519165215E-2</v>
      </c>
      <c r="O34" s="5">
        <f t="shared" si="116"/>
        <v>8.0869110673713676E-2</v>
      </c>
      <c r="P34" s="5">
        <f t="shared" si="117"/>
        <v>0.11074746912110139</v>
      </c>
      <c r="Q34" s="5">
        <f t="shared" si="118"/>
        <v>4.6228167589077399E-2</v>
      </c>
      <c r="R34" s="5">
        <f t="shared" si="119"/>
        <v>6.6328618223379612E-2</v>
      </c>
      <c r="S34" s="5">
        <f t="shared" si="120"/>
        <v>6.2197544642032039E-2</v>
      </c>
      <c r="T34" s="5">
        <f t="shared" si="121"/>
        <v>7.5832427329487223E-2</v>
      </c>
      <c r="U34" s="5">
        <f t="shared" si="122"/>
        <v>9.0834764192933903E-2</v>
      </c>
      <c r="V34" s="5">
        <f t="shared" si="123"/>
        <v>1.5524947944678879E-2</v>
      </c>
      <c r="W34" s="5">
        <f t="shared" si="124"/>
        <v>2.1102629174250667E-2</v>
      </c>
      <c r="X34" s="5">
        <f t="shared" si="125"/>
        <v>3.4616634765674434E-2</v>
      </c>
      <c r="Y34" s="5">
        <f t="shared" si="126"/>
        <v>2.8392466943462046E-2</v>
      </c>
      <c r="Z34" s="5">
        <f t="shared" si="127"/>
        <v>3.626836467612999E-2</v>
      </c>
      <c r="AA34" s="5">
        <f t="shared" si="128"/>
        <v>4.966827956410489E-2</v>
      </c>
      <c r="AB34" s="5">
        <f t="shared" si="129"/>
        <v>3.4009501350383387E-2</v>
      </c>
      <c r="AC34" s="5">
        <f t="shared" si="130"/>
        <v>2.1797645817948634E-3</v>
      </c>
      <c r="AD34" s="5">
        <f t="shared" si="131"/>
        <v>7.2248314386652345E-3</v>
      </c>
      <c r="AE34" s="5">
        <f t="shared" si="132"/>
        <v>1.1851573047637435E-2</v>
      </c>
      <c r="AF34" s="5">
        <f t="shared" si="133"/>
        <v>9.7206270413303601E-3</v>
      </c>
      <c r="AG34" s="5">
        <f t="shared" si="134"/>
        <v>5.3152207276248101E-3</v>
      </c>
      <c r="AH34" s="5">
        <f t="shared" si="135"/>
        <v>1.4873605596427548E-2</v>
      </c>
      <c r="AI34" s="5">
        <f t="shared" si="136"/>
        <v>2.0368891938924508E-2</v>
      </c>
      <c r="AJ34" s="5">
        <f t="shared" si="137"/>
        <v>1.3947248907797971E-2</v>
      </c>
      <c r="AK34" s="5">
        <f t="shared" si="138"/>
        <v>6.3667594250864231E-3</v>
      </c>
      <c r="AL34" s="5">
        <f t="shared" si="139"/>
        <v>1.9587048764002694E-4</v>
      </c>
      <c r="AM34" s="5">
        <f t="shared" si="140"/>
        <v>1.9788316948038858E-3</v>
      </c>
      <c r="AN34" s="5">
        <f t="shared" si="141"/>
        <v>3.2460644347269605E-3</v>
      </c>
      <c r="AO34" s="5">
        <f t="shared" si="142"/>
        <v>2.6624129636865185E-3</v>
      </c>
      <c r="AP34" s="5">
        <f t="shared" si="143"/>
        <v>1.455802440512813E-3</v>
      </c>
      <c r="AQ34" s="5">
        <f t="shared" si="144"/>
        <v>5.9702254347175437E-4</v>
      </c>
      <c r="AR34" s="5">
        <f t="shared" si="145"/>
        <v>4.8797158716930899E-3</v>
      </c>
      <c r="AS34" s="5">
        <f t="shared" si="146"/>
        <v>6.6826032624560539E-3</v>
      </c>
      <c r="AT34" s="5">
        <f t="shared" si="147"/>
        <v>4.5757978064298477E-3</v>
      </c>
      <c r="AU34" s="5">
        <f t="shared" si="148"/>
        <v>2.0887993040038608E-3</v>
      </c>
      <c r="AV34" s="5">
        <f t="shared" si="149"/>
        <v>7.1513472354636245E-4</v>
      </c>
      <c r="AW34" s="5">
        <f t="shared" si="150"/>
        <v>1.2222665468595196E-5</v>
      </c>
      <c r="AX34" s="5">
        <f t="shared" si="151"/>
        <v>4.5165700514989646E-4</v>
      </c>
      <c r="AY34" s="5">
        <f t="shared" si="152"/>
        <v>7.4089562288806512E-4</v>
      </c>
      <c r="AZ34" s="5">
        <f t="shared" si="153"/>
        <v>6.0768051613913922E-4</v>
      </c>
      <c r="BA34" s="5">
        <f t="shared" si="154"/>
        <v>3.3227857230025415E-4</v>
      </c>
      <c r="BB34" s="5">
        <f t="shared" si="155"/>
        <v>1.3626697747943153E-4</v>
      </c>
      <c r="BC34" s="5">
        <f t="shared" si="156"/>
        <v>4.4706317407914732E-5</v>
      </c>
      <c r="BD34" s="5">
        <f t="shared" si="157"/>
        <v>1.3341097665749563E-3</v>
      </c>
      <c r="BE34" s="5">
        <f t="shared" si="158"/>
        <v>1.8270174971263202E-3</v>
      </c>
      <c r="BF34" s="5">
        <f t="shared" si="159"/>
        <v>1.2510188510857362E-3</v>
      </c>
      <c r="BG34" s="5">
        <f t="shared" si="160"/>
        <v>5.7107578087730747E-4</v>
      </c>
      <c r="BH34" s="5">
        <f t="shared" si="161"/>
        <v>1.9551716620112465E-4</v>
      </c>
      <c r="BI34" s="5">
        <f t="shared" si="162"/>
        <v>5.3550808574781404E-5</v>
      </c>
      <c r="BJ34" s="8">
        <f t="shared" si="163"/>
        <v>0.32005090566494149</v>
      </c>
      <c r="BK34" s="8">
        <f t="shared" si="164"/>
        <v>0.24088506996987114</v>
      </c>
      <c r="BL34" s="8">
        <f t="shared" si="165"/>
        <v>0.40144112071132132</v>
      </c>
      <c r="BM34" s="8">
        <f t="shared" si="166"/>
        <v>0.57693213636867147</v>
      </c>
      <c r="BN34" s="8">
        <f t="shared" si="167"/>
        <v>0.42098465169617316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1.4045801526717601</v>
      </c>
      <c r="F35">
        <f>VLOOKUP(B35,home!$B$2:$E$405,3,FALSE)</f>
        <v>1.1599999999999999</v>
      </c>
      <c r="G35">
        <f>VLOOKUP(C35,away!$B$2:$E$405,4,FALSE)</f>
        <v>0.91</v>
      </c>
      <c r="H35">
        <f>VLOOKUP(A35,away!$A$2:$E$405,3,FALSE)</f>
        <v>1.2264631043256999</v>
      </c>
      <c r="I35">
        <f>VLOOKUP(C35,away!$B$2:$E$405,3,FALSE)</f>
        <v>0.71</v>
      </c>
      <c r="J35">
        <f>VLOOKUP(B35,home!$B$2:$E$405,4,FALSE)</f>
        <v>0.71</v>
      </c>
      <c r="K35" s="3">
        <f t="shared" si="112"/>
        <v>1.4826748091603099</v>
      </c>
      <c r="L35" s="3">
        <f t="shared" si="113"/>
        <v>0.61826005089058533</v>
      </c>
      <c r="M35" s="5">
        <f t="shared" si="114"/>
        <v>0.12234200212477457</v>
      </c>
      <c r="N35" s="5">
        <f t="shared" si="115"/>
        <v>0.18139340465264039</v>
      </c>
      <c r="O35" s="5">
        <f t="shared" si="116"/>
        <v>7.5639172459719226E-2</v>
      </c>
      <c r="P35" s="5">
        <f t="shared" si="117"/>
        <v>0.11214829559175798</v>
      </c>
      <c r="Q35" s="5">
        <f t="shared" si="118"/>
        <v>0.13447371581314624</v>
      </c>
      <c r="R35" s="5">
        <f t="shared" si="119"/>
        <v>2.3382339307133883E-2</v>
      </c>
      <c r="S35" s="5">
        <f t="shared" si="120"/>
        <v>2.5700985732007648E-2</v>
      </c>
      <c r="T35" s="5">
        <f t="shared" si="121"/>
        <v>8.3139726382081891E-2</v>
      </c>
      <c r="U35" s="5">
        <f t="shared" si="122"/>
        <v>3.4668405469926347E-2</v>
      </c>
      <c r="V35" s="5">
        <f t="shared" si="123"/>
        <v>2.6177270772951857E-3</v>
      </c>
      <c r="W35" s="5">
        <f t="shared" si="124"/>
        <v>6.6460263643444775E-2</v>
      </c>
      <c r="X35" s="5">
        <f t="shared" si="125"/>
        <v>4.1089725982397879E-2</v>
      </c>
      <c r="Y35" s="5">
        <f t="shared" si="126"/>
        <v>1.270206803847876E-2</v>
      </c>
      <c r="Z35" s="5">
        <f t="shared" si="127"/>
        <v>4.8187887633231773E-3</v>
      </c>
      <c r="AA35" s="5">
        <f t="shared" si="128"/>
        <v>7.1446967100440382E-3</v>
      </c>
      <c r="AB35" s="5">
        <f t="shared" si="129"/>
        <v>5.2966309155364193E-3</v>
      </c>
      <c r="AC35" s="5">
        <f t="shared" si="130"/>
        <v>1.4997590001001782E-4</v>
      </c>
      <c r="AD35" s="5">
        <f t="shared" si="131"/>
        <v>2.4634739678572107E-2</v>
      </c>
      <c r="AE35" s="5">
        <f t="shared" si="132"/>
        <v>1.5230675407350312E-2</v>
      </c>
      <c r="AF35" s="5">
        <f t="shared" si="133"/>
        <v>4.7082590762231955E-3</v>
      </c>
      <c r="AG35" s="5">
        <f t="shared" si="134"/>
        <v>9.7030949869060447E-4</v>
      </c>
      <c r="AH35" s="5">
        <f t="shared" si="135"/>
        <v>7.4481614651079181E-4</v>
      </c>
      <c r="AI35" s="5">
        <f t="shared" si="136"/>
        <v>1.1043201378874057E-3</v>
      </c>
      <c r="AJ35" s="5">
        <f t="shared" si="137"/>
        <v>8.1867382484704832E-4</v>
      </c>
      <c r="AK35" s="5">
        <f t="shared" si="138"/>
        <v>4.0460901900654607E-4</v>
      </c>
      <c r="AL35" s="5">
        <f t="shared" si="139"/>
        <v>5.4991879399879125E-6</v>
      </c>
      <c r="AM35" s="5">
        <f t="shared" si="140"/>
        <v>7.3050615903281525E-3</v>
      </c>
      <c r="AN35" s="5">
        <f t="shared" si="141"/>
        <v>4.5164277505951433E-3</v>
      </c>
      <c r="AO35" s="5">
        <f t="shared" si="142"/>
        <v>1.3961634254633028E-3</v>
      </c>
      <c r="AP35" s="5">
        <f t="shared" si="143"/>
        <v>2.8773069015950521E-4</v>
      </c>
      <c r="AQ35" s="5">
        <f t="shared" si="144"/>
        <v>4.4473097785199716E-5</v>
      </c>
      <c r="AR35" s="5">
        <f t="shared" si="145"/>
        <v>9.2098013729178383E-5</v>
      </c>
      <c r="AS35" s="5">
        <f t="shared" si="146"/>
        <v>1.3655140492995318E-4</v>
      </c>
      <c r="AT35" s="5">
        <f t="shared" si="147"/>
        <v>1.0123066412254527E-4</v>
      </c>
      <c r="AU35" s="5">
        <f t="shared" si="148"/>
        <v>5.0030718536355402E-5</v>
      </c>
      <c r="AV35" s="5">
        <f t="shared" si="149"/>
        <v>1.8544821514510997E-5</v>
      </c>
      <c r="AW35" s="5">
        <f t="shared" si="150"/>
        <v>1.4002744217426748E-7</v>
      </c>
      <c r="AX35" s="5">
        <f t="shared" si="151"/>
        <v>1.8051717998906853E-3</v>
      </c>
      <c r="AY35" s="5">
        <f t="shared" si="152"/>
        <v>1.1160656088666646E-3</v>
      </c>
      <c r="AZ35" s="5">
        <f t="shared" si="153"/>
        <v>3.4500939006756805E-4</v>
      </c>
      <c r="BA35" s="5">
        <f t="shared" si="154"/>
        <v>7.1101841020301492E-5</v>
      </c>
      <c r="BB35" s="5">
        <f t="shared" si="155"/>
        <v>1.0989856961906474E-5</v>
      </c>
      <c r="BC35" s="5">
        <f t="shared" si="156"/>
        <v>1.3589179049097102E-6</v>
      </c>
      <c r="BD35" s="5">
        <f t="shared" si="157"/>
        <v>9.4900871091872736E-6</v>
      </c>
      <c r="BE35" s="5">
        <f t="shared" si="158"/>
        <v>1.4070713093528959E-5</v>
      </c>
      <c r="BF35" s="5">
        <f t="shared" si="159"/>
        <v>1.0431145925348762E-5</v>
      </c>
      <c r="BG35" s="5">
        <f t="shared" si="160"/>
        <v>5.1553324313966063E-6</v>
      </c>
      <c r="BH35" s="5">
        <f t="shared" si="161"/>
        <v>1.9109203822197312E-6</v>
      </c>
      <c r="BI35" s="5">
        <f t="shared" si="162"/>
        <v>5.6665470260563652E-7</v>
      </c>
      <c r="BJ35" s="8">
        <f t="shared" si="163"/>
        <v>0.58170244214206956</v>
      </c>
      <c r="BK35" s="8">
        <f t="shared" si="164"/>
        <v>0.26408055122265206</v>
      </c>
      <c r="BL35" s="8">
        <f t="shared" si="165"/>
        <v>0.14964374446708853</v>
      </c>
      <c r="BM35" s="8">
        <f t="shared" si="166"/>
        <v>0.34975067106453656</v>
      </c>
      <c r="BN35" s="8">
        <f t="shared" si="167"/>
        <v>0.64937892994917223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1.4045801526717601</v>
      </c>
      <c r="F36">
        <f>VLOOKUP(B36,home!$B$2:$E$405,3,FALSE)</f>
        <v>1.38</v>
      </c>
      <c r="G36">
        <f>VLOOKUP(C36,away!$B$2:$E$405,4,FALSE)</f>
        <v>0.88</v>
      </c>
      <c r="H36">
        <f>VLOOKUP(A36,away!$A$2:$E$405,3,FALSE)</f>
        <v>1.2264631043256999</v>
      </c>
      <c r="I36">
        <f>VLOOKUP(C36,away!$B$2:$E$405,3,FALSE)</f>
        <v>1.1299999999999999</v>
      </c>
      <c r="J36">
        <f>VLOOKUP(B36,home!$B$2:$E$405,4,FALSE)</f>
        <v>0.66</v>
      </c>
      <c r="K36" s="3">
        <f t="shared" si="112"/>
        <v>1.7057221374045852</v>
      </c>
      <c r="L36" s="3">
        <f t="shared" si="113"/>
        <v>0.91469618320610691</v>
      </c>
      <c r="M36" s="5">
        <f t="shared" si="114"/>
        <v>7.2772414258473486E-2</v>
      </c>
      <c r="N36" s="5">
        <f t="shared" si="115"/>
        <v>0.1241295179930553</v>
      </c>
      <c r="O36" s="5">
        <f t="shared" si="116"/>
        <v>6.6564649564919365E-2</v>
      </c>
      <c r="P36" s="5">
        <f t="shared" si="117"/>
        <v>0.11354079633146145</v>
      </c>
      <c r="Q36" s="5">
        <f t="shared" si="118"/>
        <v>0.10586523337305763</v>
      </c>
      <c r="R36" s="5">
        <f t="shared" si="119"/>
        <v>3.0443215446741896E-2</v>
      </c>
      <c r="S36" s="5">
        <f t="shared" si="120"/>
        <v>4.4287085164559287E-2</v>
      </c>
      <c r="T36" s="5">
        <f t="shared" si="121"/>
        <v>9.6834524900559577E-2</v>
      </c>
      <c r="U36" s="5">
        <f t="shared" si="122"/>
        <v>5.1927666521284867E-2</v>
      </c>
      <c r="V36" s="5">
        <f t="shared" si="123"/>
        <v>7.6774985076128299E-3</v>
      </c>
      <c r="W36" s="5">
        <f t="shared" si="124"/>
        <v>6.0192224048642377E-2</v>
      </c>
      <c r="X36" s="5">
        <f t="shared" si="125"/>
        <v>5.5057597595980015E-2</v>
      </c>
      <c r="Y36" s="5">
        <f t="shared" si="126"/>
        <v>2.5180487188770324E-2</v>
      </c>
      <c r="Z36" s="5">
        <f t="shared" si="127"/>
        <v>9.2820976578853361E-3</v>
      </c>
      <c r="AA36" s="5">
        <f t="shared" si="128"/>
        <v>1.5832679456606269E-2</v>
      </c>
      <c r="AB36" s="5">
        <f t="shared" si="129"/>
        <v>1.350307592178206E-2</v>
      </c>
      <c r="AC36" s="5">
        <f t="shared" si="130"/>
        <v>7.4866048425628823E-4</v>
      </c>
      <c r="AD36" s="5">
        <f t="shared" si="131"/>
        <v>2.5667802264846485E-2</v>
      </c>
      <c r="AE36" s="5">
        <f t="shared" si="132"/>
        <v>2.3478240762944146E-2</v>
      </c>
      <c r="AF36" s="5">
        <f t="shared" si="133"/>
        <v>1.0737728607129522E-2</v>
      </c>
      <c r="AG36" s="5">
        <f t="shared" si="134"/>
        <v>3.273919791081467E-3</v>
      </c>
      <c r="AH36" s="5">
        <f t="shared" si="135"/>
        <v>2.1225748249535156E-3</v>
      </c>
      <c r="AI36" s="5">
        <f t="shared" si="136"/>
        <v>3.6205228672208734E-3</v>
      </c>
      <c r="AJ36" s="5">
        <f t="shared" si="137"/>
        <v>3.0878030017990835E-3</v>
      </c>
      <c r="AK36" s="5">
        <f t="shared" si="138"/>
        <v>1.7556446453710092E-3</v>
      </c>
      <c r="AL36" s="5">
        <f t="shared" si="139"/>
        <v>4.6722928423092079E-5</v>
      </c>
      <c r="AM36" s="5">
        <f t="shared" si="140"/>
        <v>8.7564277083344404E-3</v>
      </c>
      <c r="AN36" s="5">
        <f t="shared" si="141"/>
        <v>8.0094710033337107E-3</v>
      </c>
      <c r="AO36" s="5">
        <f t="shared" si="142"/>
        <v>3.6631162781246662E-3</v>
      </c>
      <c r="AP36" s="5">
        <f t="shared" si="143"/>
        <v>1.1168794927469308E-3</v>
      </c>
      <c r="AQ36" s="5">
        <f t="shared" si="144"/>
        <v>2.5540135227919756E-4</v>
      </c>
      <c r="AR36" s="5">
        <f t="shared" si="145"/>
        <v>3.883022181908703E-4</v>
      </c>
      <c r="AS36" s="5">
        <f t="shared" si="146"/>
        <v>6.6233568957147285E-4</v>
      </c>
      <c r="AT36" s="5">
        <f t="shared" si="147"/>
        <v>5.648803240475964E-4</v>
      </c>
      <c r="AU36" s="5">
        <f t="shared" si="148"/>
        <v>3.211762912374203E-4</v>
      </c>
      <c r="AV36" s="5">
        <f t="shared" si="149"/>
        <v>1.3695937749329254E-4</v>
      </c>
      <c r="AW36" s="5">
        <f t="shared" si="150"/>
        <v>2.0249425532674934E-6</v>
      </c>
      <c r="AX36" s="5">
        <f t="shared" si="151"/>
        <v>2.4893387644481604E-3</v>
      </c>
      <c r="AY36" s="5">
        <f t="shared" si="152"/>
        <v>2.2769886665477382E-3</v>
      </c>
      <c r="AZ36" s="5">
        <f t="shared" si="153"/>
        <v>1.0413764212473895E-3</v>
      </c>
      <c r="BA36" s="5">
        <f t="shared" si="154"/>
        <v>3.1751434593194072E-4</v>
      </c>
      <c r="BB36" s="5">
        <f t="shared" si="155"/>
        <v>7.2607290084282419E-5</v>
      </c>
      <c r="BC36" s="5">
        <f t="shared" si="156"/>
        <v>1.328272222260635E-5</v>
      </c>
      <c r="BD36" s="5">
        <f t="shared" si="157"/>
        <v>5.9196426151608969E-5</v>
      </c>
      <c r="BE36" s="5">
        <f t="shared" si="158"/>
        <v>1.0097265454203514E-4</v>
      </c>
      <c r="BF36" s="5">
        <f t="shared" si="159"/>
        <v>8.6115646062427499E-5</v>
      </c>
      <c r="BG36" s="5">
        <f t="shared" si="160"/>
        <v>4.8963121288526875E-5</v>
      </c>
      <c r="BH36" s="5">
        <f t="shared" si="161"/>
        <v>2.0879369974566501E-5</v>
      </c>
      <c r="BI36" s="5">
        <f t="shared" si="162"/>
        <v>7.1228807161357387E-6</v>
      </c>
      <c r="BJ36" s="8">
        <f t="shared" si="163"/>
        <v>0.55842968057136777</v>
      </c>
      <c r="BK36" s="8">
        <f t="shared" si="164"/>
        <v>0.24135016634133416</v>
      </c>
      <c r="BL36" s="8">
        <f t="shared" si="165"/>
        <v>0.19125473624995484</v>
      </c>
      <c r="BM36" s="8">
        <f t="shared" si="166"/>
        <v>0.48472589012883882</v>
      </c>
      <c r="BN36" s="8">
        <f t="shared" si="167"/>
        <v>0.51331582696770917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1.4045801526717601</v>
      </c>
      <c r="F37">
        <f>VLOOKUP(B37,home!$B$2:$E$405,3,FALSE)</f>
        <v>0.46</v>
      </c>
      <c r="G37">
        <f>VLOOKUP(C37,away!$B$2:$E$405,4,FALSE)</f>
        <v>1.42</v>
      </c>
      <c r="H37">
        <f>VLOOKUP(A37,away!$A$2:$E$405,3,FALSE)</f>
        <v>1.2264631043256999</v>
      </c>
      <c r="I37">
        <f>VLOOKUP(C37,away!$B$2:$E$405,3,FALSE)</f>
        <v>0.92</v>
      </c>
      <c r="J37">
        <f>VLOOKUP(B37,home!$B$2:$E$405,4,FALSE)</f>
        <v>1.58</v>
      </c>
      <c r="K37" s="3">
        <f t="shared" si="112"/>
        <v>0.91747175572519368</v>
      </c>
      <c r="L37" s="3">
        <f t="shared" si="113"/>
        <v>1.7827867684478378</v>
      </c>
      <c r="M37" s="5">
        <f t="shared" si="114"/>
        <v>6.7188140735783802E-2</v>
      </c>
      <c r="N37" s="5">
        <f t="shared" si="115"/>
        <v>6.1643221444770961E-2</v>
      </c>
      <c r="O37" s="5">
        <f t="shared" si="116"/>
        <v>0.11978212830036652</v>
      </c>
      <c r="P37" s="5">
        <f t="shared" si="117"/>
        <v>0.10989671955623768</v>
      </c>
      <c r="Q37" s="5">
        <f t="shared" si="118"/>
        <v>2.8277957303745462E-2</v>
      </c>
      <c r="R37" s="5">
        <f t="shared" si="119"/>
        <v>0.1067729967152074</v>
      </c>
      <c r="S37" s="5">
        <f t="shared" si="120"/>
        <v>4.4938321097156439E-2</v>
      </c>
      <c r="T37" s="5">
        <f t="shared" si="121"/>
        <v>5.0413568119850302E-2</v>
      </c>
      <c r="U37" s="5">
        <f t="shared" si="122"/>
        <v>9.7961208760341659E-2</v>
      </c>
      <c r="V37" s="5">
        <f t="shared" si="123"/>
        <v>8.1670730327961013E-3</v>
      </c>
      <c r="W37" s="5">
        <f t="shared" si="124"/>
        <v>8.6480757119298066E-3</v>
      </c>
      <c r="X37" s="5">
        <f t="shared" si="125"/>
        <v>1.5417674951763573E-2</v>
      </c>
      <c r="Y37" s="5">
        <f t="shared" si="126"/>
        <v>1.3743213452116881E-2</v>
      </c>
      <c r="Z37" s="5">
        <f t="shared" si="127"/>
        <v>6.3451161923798724E-2</v>
      </c>
      <c r="AA37" s="5">
        <f t="shared" si="128"/>
        <v>5.8214648933031167E-2</v>
      </c>
      <c r="AB37" s="5">
        <f t="shared" si="129"/>
        <v>2.6705148082756938E-2</v>
      </c>
      <c r="AC37" s="5">
        <f t="shared" si="130"/>
        <v>8.3490788408817178E-4</v>
      </c>
      <c r="AD37" s="5">
        <f t="shared" si="131"/>
        <v>1.9835913017671601E-3</v>
      </c>
      <c r="AE37" s="5">
        <f t="shared" si="132"/>
        <v>3.5363203267987156E-3</v>
      </c>
      <c r="AF37" s="5">
        <f t="shared" si="133"/>
        <v>3.1522525438049428E-3</v>
      </c>
      <c r="AG37" s="5">
        <f t="shared" si="134"/>
        <v>1.8732647086338297E-3</v>
      </c>
      <c r="AH37" s="5">
        <f t="shared" si="135"/>
        <v>2.8279972980097417E-2</v>
      </c>
      <c r="AI37" s="5">
        <f t="shared" si="136"/>
        <v>2.5946076461911011E-2</v>
      </c>
      <c r="AJ37" s="5">
        <f t="shared" si="137"/>
        <v>1.1902396162844808E-2</v>
      </c>
      <c r="AK37" s="5">
        <f t="shared" si="138"/>
        <v>3.6400374349540121E-3</v>
      </c>
      <c r="AL37" s="5">
        <f t="shared" si="139"/>
        <v>5.4624900518530009E-5</v>
      </c>
      <c r="AM37" s="5">
        <f t="shared" si="140"/>
        <v>3.6397779885470794E-4</v>
      </c>
      <c r="AN37" s="5">
        <f t="shared" si="141"/>
        <v>6.4889480380694192E-4</v>
      </c>
      <c r="AO37" s="5">
        <f t="shared" si="142"/>
        <v>5.78420535170786E-4</v>
      </c>
      <c r="AP37" s="5">
        <f t="shared" si="143"/>
        <v>3.4373349223366478E-4</v>
      </c>
      <c r="AQ37" s="5">
        <f t="shared" si="144"/>
        <v>1.5320088045663635E-4</v>
      </c>
      <c r="AR37" s="5">
        <f t="shared" si="145"/>
        <v>1.0083432328196001E-2</v>
      </c>
      <c r="AS37" s="5">
        <f t="shared" si="146"/>
        <v>9.251264361886162E-3</v>
      </c>
      <c r="AT37" s="5">
        <f t="shared" si="147"/>
        <v>4.2438868783888049E-3</v>
      </c>
      <c r="AU37" s="5">
        <f t="shared" si="148"/>
        <v>1.2978821151381631E-3</v>
      </c>
      <c r="AV37" s="5">
        <f t="shared" si="149"/>
        <v>2.9769254572503451E-4</v>
      </c>
      <c r="AW37" s="5">
        <f t="shared" si="150"/>
        <v>2.4818770542157908E-6</v>
      </c>
      <c r="AX37" s="5">
        <f t="shared" si="151"/>
        <v>5.5656558360036684E-5</v>
      </c>
      <c r="AY37" s="5">
        <f t="shared" si="152"/>
        <v>9.9223775821618302E-5</v>
      </c>
      <c r="AZ37" s="5">
        <f t="shared" si="153"/>
        <v>8.8447417325107809E-5</v>
      </c>
      <c r="BA37" s="5">
        <f t="shared" si="154"/>
        <v>5.2560961770195411E-5</v>
      </c>
      <c r="BB37" s="5">
        <f t="shared" si="155"/>
        <v>2.3426246795199266E-5</v>
      </c>
      <c r="BC37" s="5">
        <f t="shared" si="156"/>
        <v>8.352800564174957E-6</v>
      </c>
      <c r="BD37" s="5">
        <f t="shared" si="157"/>
        <v>2.9961016225411668E-3</v>
      </c>
      <c r="BE37" s="5">
        <f t="shared" si="158"/>
        <v>2.7488386159639456E-3</v>
      </c>
      <c r="BF37" s="5">
        <f t="shared" si="159"/>
        <v>1.2609908955968263E-3</v>
      </c>
      <c r="BG37" s="5">
        <f t="shared" si="160"/>
        <v>3.8564117697890163E-4</v>
      </c>
      <c r="BH37" s="5">
        <f t="shared" si="161"/>
        <v>8.8453721930690726E-5</v>
      </c>
      <c r="BI37" s="5">
        <f t="shared" si="162"/>
        <v>1.6230758312035783E-5</v>
      </c>
      <c r="BJ37" s="8">
        <f t="shared" si="163"/>
        <v>0.19110503513634072</v>
      </c>
      <c r="BK37" s="8">
        <f t="shared" si="164"/>
        <v>0.23117901098240232</v>
      </c>
      <c r="BL37" s="8">
        <f t="shared" si="165"/>
        <v>0.51187502885216873</v>
      </c>
      <c r="BM37" s="8">
        <f t="shared" si="166"/>
        <v>0.50395233093983116</v>
      </c>
      <c r="BN37" s="8">
        <f t="shared" si="167"/>
        <v>0.49356116405611183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1.4045801526717601</v>
      </c>
      <c r="F38">
        <f>VLOOKUP(B38,home!$B$2:$E$405,3,FALSE)</f>
        <v>1.0900000000000001</v>
      </c>
      <c r="G38">
        <f>VLOOKUP(C38,away!$B$2:$E$405,4,FALSE)</f>
        <v>0.95</v>
      </c>
      <c r="H38">
        <f>VLOOKUP(A38,away!$A$2:$E$405,3,FALSE)</f>
        <v>1.2264631043256999</v>
      </c>
      <c r="I38">
        <f>VLOOKUP(C38,away!$B$2:$E$405,3,FALSE)</f>
        <v>0.83</v>
      </c>
      <c r="J38">
        <f>VLOOKUP(B38,home!$B$2:$E$405,4,FALSE)</f>
        <v>0.72</v>
      </c>
      <c r="K38" s="3">
        <f t="shared" si="112"/>
        <v>1.4544427480916076</v>
      </c>
      <c r="L38" s="3">
        <f t="shared" si="113"/>
        <v>0.73293435114503813</v>
      </c>
      <c r="M38" s="5">
        <f t="shared" si="114"/>
        <v>0.11221068045121382</v>
      </c>
      <c r="N38" s="5">
        <f t="shared" si="115"/>
        <v>0.16320401044069266</v>
      </c>
      <c r="O38" s="5">
        <f t="shared" si="116"/>
        <v>8.2243062268053613E-2</v>
      </c>
      <c r="P38" s="5">
        <f t="shared" si="117"/>
        <v>0.11961782549661708</v>
      </c>
      <c r="Q38" s="5">
        <f t="shared" si="118"/>
        <v>0.11868544472246624</v>
      </c>
      <c r="R38" s="5">
        <f t="shared" si="119"/>
        <v>3.0139382739808422E-2</v>
      </c>
      <c r="S38" s="5">
        <f t="shared" si="120"/>
        <v>3.1878480994418479E-2</v>
      </c>
      <c r="T38" s="5">
        <f t="shared" si="121"/>
        <v>8.6988639418021069E-2</v>
      </c>
      <c r="U38" s="5">
        <f t="shared" si="122"/>
        <v>4.3836006657871719E-2</v>
      </c>
      <c r="V38" s="5">
        <f t="shared" si="123"/>
        <v>3.7758681173604867E-3</v>
      </c>
      <c r="W38" s="5">
        <f t="shared" si="124"/>
        <v>5.7540394793539465E-2</v>
      </c>
      <c r="X38" s="5">
        <f t="shared" si="125"/>
        <v>4.2173331922632173E-2</v>
      </c>
      <c r="Y38" s="5">
        <f t="shared" si="126"/>
        <v>1.5455141834169368E-2</v>
      </c>
      <c r="Z38" s="5">
        <f t="shared" si="127"/>
        <v>7.3633963107711487E-3</v>
      </c>
      <c r="AA38" s="5">
        <f t="shared" si="128"/>
        <v>1.0709638365525595E-2</v>
      </c>
      <c r="AB38" s="5">
        <f t="shared" si="129"/>
        <v>7.7882779277111801E-3</v>
      </c>
      <c r="AC38" s="5">
        <f t="shared" si="130"/>
        <v>2.51569821464676E-4</v>
      </c>
      <c r="AD38" s="5">
        <f t="shared" si="131"/>
        <v>2.0922302482447884E-2</v>
      </c>
      <c r="AE38" s="5">
        <f t="shared" si="132"/>
        <v>1.5334674194433158E-2</v>
      </c>
      <c r="AF38" s="5">
        <f t="shared" si="133"/>
        <v>5.6196547403587135E-3</v>
      </c>
      <c r="AG38" s="5">
        <f t="shared" si="134"/>
        <v>1.3729460002613173E-3</v>
      </c>
      <c r="AH38" s="5">
        <f t="shared" si="135"/>
        <v>1.349221524314705E-3</v>
      </c>
      <c r="AI38" s="5">
        <f t="shared" si="136"/>
        <v>1.962365461608627E-3</v>
      </c>
      <c r="AJ38" s="5">
        <f t="shared" si="137"/>
        <v>1.4270741073710541E-3</v>
      </c>
      <c r="AK38" s="5">
        <f t="shared" si="138"/>
        <v>6.918658621517113E-4</v>
      </c>
      <c r="AL38" s="5">
        <f t="shared" si="139"/>
        <v>1.0727048399732329E-5</v>
      </c>
      <c r="AM38" s="5">
        <f t="shared" si="140"/>
        <v>6.0860582237950711E-3</v>
      </c>
      <c r="AN38" s="5">
        <f t="shared" si="141"/>
        <v>4.4606811352881628E-3</v>
      </c>
      <c r="AO38" s="5">
        <f t="shared" si="142"/>
        <v>1.634693216778671E-3</v>
      </c>
      <c r="AP38" s="5">
        <f t="shared" si="143"/>
        <v>3.9937427072029013E-4</v>
      </c>
      <c r="AQ38" s="5">
        <f t="shared" si="144"/>
        <v>7.3178780493599665E-5</v>
      </c>
      <c r="AR38" s="5">
        <f t="shared" si="145"/>
        <v>1.9777816049490352E-4</v>
      </c>
      <c r="AS38" s="5">
        <f t="shared" si="146"/>
        <v>2.8765701126271046E-4</v>
      </c>
      <c r="AT38" s="5">
        <f t="shared" si="147"/>
        <v>2.0919032698437758E-4</v>
      </c>
      <c r="AU38" s="5">
        <f t="shared" si="148"/>
        <v>1.0141845135111338E-4</v>
      </c>
      <c r="AV38" s="5">
        <f t="shared" si="149"/>
        <v>3.6876832772577077E-5</v>
      </c>
      <c r="AW38" s="5">
        <f t="shared" si="150"/>
        <v>3.176431152179419E-7</v>
      </c>
      <c r="AX38" s="5">
        <f t="shared" si="151"/>
        <v>1.4753038746770067E-3</v>
      </c>
      <c r="AY38" s="5">
        <f t="shared" si="152"/>
        <v>1.0813008881281525E-3</v>
      </c>
      <c r="AZ38" s="5">
        <f t="shared" si="153"/>
        <v>3.9626128241638045E-4</v>
      </c>
      <c r="BA38" s="5">
        <f t="shared" si="154"/>
        <v>9.6811168637250166E-5</v>
      </c>
      <c r="BB38" s="5">
        <f t="shared" si="155"/>
        <v>1.7739057767183954E-5</v>
      </c>
      <c r="BC38" s="5">
        <f t="shared" si="156"/>
        <v>2.6003129589030643E-6</v>
      </c>
      <c r="BD38" s="5">
        <f t="shared" si="157"/>
        <v>2.4159734622165217E-5</v>
      </c>
      <c r="BE38" s="5">
        <f t="shared" si="158"/>
        <v>3.5138950817025931E-5</v>
      </c>
      <c r="BF38" s="5">
        <f t="shared" si="159"/>
        <v>2.5553796095685522E-5</v>
      </c>
      <c r="BG38" s="5">
        <f t="shared" si="160"/>
        <v>1.2388844472527148E-5</v>
      </c>
      <c r="BH38" s="5">
        <f t="shared" si="161"/>
        <v>4.5047162500754754E-6</v>
      </c>
      <c r="BI38" s="5">
        <f t="shared" si="162"/>
        <v>1.3103703764265388E-6</v>
      </c>
      <c r="BJ38" s="8">
        <f t="shared" si="163"/>
        <v>0.54302054276068279</v>
      </c>
      <c r="BK38" s="8">
        <f t="shared" si="164"/>
        <v>0.26882645281760237</v>
      </c>
      <c r="BL38" s="8">
        <f t="shared" si="165"/>
        <v>0.18108287210991622</v>
      </c>
      <c r="BM38" s="8">
        <f t="shared" si="166"/>
        <v>0.37311187463510759</v>
      </c>
      <c r="BN38" s="8">
        <f t="shared" si="167"/>
        <v>0.62610040611885187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1.4045801526717601</v>
      </c>
      <c r="F39">
        <f>VLOOKUP(B39,home!$B$2:$E$405,3,FALSE)</f>
        <v>0.99</v>
      </c>
      <c r="G39">
        <f>VLOOKUP(C39,away!$B$2:$E$405,4,FALSE)</f>
        <v>1.76</v>
      </c>
      <c r="H39">
        <f>VLOOKUP(A39,away!$A$2:$E$405,3,FALSE)</f>
        <v>1.2264631043256999</v>
      </c>
      <c r="I39">
        <f>VLOOKUP(C39,away!$B$2:$E$405,3,FALSE)</f>
        <v>0.67</v>
      </c>
      <c r="J39">
        <f>VLOOKUP(B39,home!$B$2:$E$405,4,FALSE)</f>
        <v>0.72</v>
      </c>
      <c r="K39" s="3">
        <f t="shared" si="112"/>
        <v>2.4473404580152747</v>
      </c>
      <c r="L39" s="3">
        <f t="shared" si="113"/>
        <v>0.59164580152671764</v>
      </c>
      <c r="M39" s="5">
        <f t="shared" si="114"/>
        <v>4.7883406244524376E-2</v>
      </c>
      <c r="N39" s="5">
        <f t="shared" si="115"/>
        <v>0.11718699736980577</v>
      </c>
      <c r="O39" s="5">
        <f t="shared" si="116"/>
        <v>2.8330016267371059E-2</v>
      </c>
      <c r="P39" s="5">
        <f t="shared" si="117"/>
        <v>6.9333194987368077E-2</v>
      </c>
      <c r="Q39" s="5">
        <f t="shared" si="118"/>
        <v>0.14339823990822761</v>
      </c>
      <c r="R39" s="5">
        <f t="shared" si="119"/>
        <v>8.3806675908868512E-3</v>
      </c>
      <c r="S39" s="5">
        <f t="shared" si="120"/>
        <v>2.5097900839636433E-2</v>
      </c>
      <c r="T39" s="5">
        <f t="shared" si="121"/>
        <v>8.4840966588023869E-2</v>
      </c>
      <c r="U39" s="5">
        <f t="shared" si="122"/>
        <v>2.0510346860354797E-2</v>
      </c>
      <c r="V39" s="5">
        <f t="shared" si="123"/>
        <v>4.0378582272715359E-3</v>
      </c>
      <c r="W39" s="5">
        <f t="shared" si="124"/>
        <v>0.11698143804519534</v>
      </c>
      <c r="X39" s="5">
        <f t="shared" si="125"/>
        <v>6.9211576675997644E-2</v>
      </c>
      <c r="Y39" s="5">
        <f t="shared" si="126"/>
        <v>2.0474369378699255E-2</v>
      </c>
      <c r="Z39" s="5">
        <f t="shared" si="127"/>
        <v>1.6527955980464126E-3</v>
      </c>
      <c r="AA39" s="5">
        <f t="shared" si="128"/>
        <v>4.0449535359285372E-3</v>
      </c>
      <c r="AB39" s="5">
        <f t="shared" si="129"/>
        <v>4.9496892196349259E-3</v>
      </c>
      <c r="AC39" s="5">
        <f t="shared" si="130"/>
        <v>3.6541574858563327E-4</v>
      </c>
      <c r="AD39" s="5">
        <f t="shared" si="131"/>
        <v>7.1573351541203478E-2</v>
      </c>
      <c r="AE39" s="5">
        <f t="shared" si="132"/>
        <v>4.234607294054886E-2</v>
      </c>
      <c r="AF39" s="5">
        <f t="shared" si="133"/>
        <v>1.2526938133209941E-2</v>
      </c>
      <c r="AG39" s="5">
        <f t="shared" si="134"/>
        <v>2.4705034508328669E-3</v>
      </c>
      <c r="AH39" s="5">
        <f t="shared" si="135"/>
        <v>2.4446739409150005E-4</v>
      </c>
      <c r="AI39" s="5">
        <f t="shared" si="136"/>
        <v>5.982949442256924E-4</v>
      </c>
      <c r="AJ39" s="5">
        <f t="shared" si="137"/>
        <v>7.3211571141476464E-4</v>
      </c>
      <c r="AK39" s="5">
        <f t="shared" si="138"/>
        <v>5.9724546683132961E-4</v>
      </c>
      <c r="AL39" s="5">
        <f t="shared" si="139"/>
        <v>2.1164276591989491E-5</v>
      </c>
      <c r="AM39" s="5">
        <f t="shared" si="140"/>
        <v>3.5032871788507412E-2</v>
      </c>
      <c r="AN39" s="5">
        <f t="shared" si="141"/>
        <v>2.0727051509094201E-2</v>
      </c>
      <c r="AO39" s="5">
        <f t="shared" si="142"/>
        <v>6.1315365016918009E-3</v>
      </c>
      <c r="AP39" s="5">
        <f t="shared" si="143"/>
        <v>1.2092326093779242E-3</v>
      </c>
      <c r="AQ39" s="5">
        <f t="shared" si="144"/>
        <v>1.7885934910191151E-4</v>
      </c>
      <c r="AR39" s="5">
        <f t="shared" si="145"/>
        <v>2.8927621464882701E-5</v>
      </c>
      <c r="AS39" s="5">
        <f t="shared" si="146"/>
        <v>7.0795738365158527E-5</v>
      </c>
      <c r="AT39" s="5">
        <f t="shared" si="147"/>
        <v>8.6630637378058321E-5</v>
      </c>
      <c r="AU39" s="5">
        <f t="shared" si="148"/>
        <v>7.0671554586324131E-5</v>
      </c>
      <c r="AV39" s="5">
        <f t="shared" si="149"/>
        <v>4.3239338692486509E-5</v>
      </c>
      <c r="AW39" s="5">
        <f t="shared" si="150"/>
        <v>8.5124996017847372E-7</v>
      </c>
      <c r="AX39" s="5">
        <f t="shared" si="151"/>
        <v>1.4289560748079362E-2</v>
      </c>
      <c r="AY39" s="5">
        <f t="shared" si="152"/>
        <v>8.4543586222621363E-3</v>
      </c>
      <c r="AZ39" s="5">
        <f t="shared" si="153"/>
        <v>2.5009928917312995E-3</v>
      </c>
      <c r="BA39" s="5">
        <f t="shared" si="154"/>
        <v>4.9323398134699611E-4</v>
      </c>
      <c r="BB39" s="5">
        <f t="shared" si="155"/>
        <v>7.2954953558564378E-5</v>
      </c>
      <c r="BC39" s="5">
        <f t="shared" si="156"/>
        <v>8.6326983947002576E-6</v>
      </c>
      <c r="BD39" s="5">
        <f t="shared" si="157"/>
        <v>2.8524842979753346E-6</v>
      </c>
      <c r="BE39" s="5">
        <f t="shared" si="158"/>
        <v>6.9810002282883361E-6</v>
      </c>
      <c r="BF39" s="5">
        <f t="shared" si="159"/>
        <v>8.5424421480519567E-6</v>
      </c>
      <c r="BG39" s="5">
        <f t="shared" si="160"/>
        <v>6.9687547597274869E-6</v>
      </c>
      <c r="BH39" s="5">
        <f t="shared" si="161"/>
        <v>4.2637288663668998E-6</v>
      </c>
      <c r="BI39" s="5">
        <f t="shared" si="162"/>
        <v>2.0869592313334617E-6</v>
      </c>
      <c r="BJ39" s="8">
        <f t="shared" si="163"/>
        <v>0.77010973968489105</v>
      </c>
      <c r="BK39" s="8">
        <f t="shared" si="164"/>
        <v>0.15519329894624018</v>
      </c>
      <c r="BL39" s="8">
        <f t="shared" si="165"/>
        <v>6.8719757250758101E-2</v>
      </c>
      <c r="BM39" s="8">
        <f t="shared" si="166"/>
        <v>0.57270956173944987</v>
      </c>
      <c r="BN39" s="8">
        <f t="shared" si="167"/>
        <v>0.4145125223681837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1.4045801526717601</v>
      </c>
      <c r="F40">
        <f>VLOOKUP(B40,home!$B$2:$E$405,3,FALSE)</f>
        <v>1.3</v>
      </c>
      <c r="G40">
        <f>VLOOKUP(C40,away!$B$2:$E$405,4,FALSE)</f>
        <v>0.71</v>
      </c>
      <c r="H40">
        <f>VLOOKUP(A40,away!$A$2:$E$405,3,FALSE)</f>
        <v>1.2264631043256999</v>
      </c>
      <c r="I40">
        <f>VLOOKUP(C40,away!$B$2:$E$405,3,FALSE)</f>
        <v>0.86</v>
      </c>
      <c r="J40">
        <f>VLOOKUP(B40,home!$B$2:$E$405,4,FALSE)</f>
        <v>1.87</v>
      </c>
      <c r="K40" s="3">
        <f t="shared" si="112"/>
        <v>1.2964274809160345</v>
      </c>
      <c r="L40" s="3">
        <f t="shared" si="113"/>
        <v>1.9723979643765908</v>
      </c>
      <c r="M40" s="5">
        <f t="shared" si="114"/>
        <v>3.8051093929702955E-2</v>
      </c>
      <c r="N40" s="5">
        <f t="shared" si="115"/>
        <v>4.9330483849384217E-2</v>
      </c>
      <c r="O40" s="5">
        <f t="shared" si="116"/>
        <v>7.5051900209248582E-2</v>
      </c>
      <c r="P40" s="5">
        <f t="shared" si="117"/>
        <v>9.7299345926237735E-2</v>
      </c>
      <c r="Q40" s="5">
        <f t="shared" si="118"/>
        <v>3.1976697454613158E-2</v>
      </c>
      <c r="R40" s="5">
        <f t="shared" si="119"/>
        <v>7.4016107597658462E-2</v>
      </c>
      <c r="S40" s="5">
        <f t="shared" si="120"/>
        <v>6.2200332105850055E-2</v>
      </c>
      <c r="T40" s="5">
        <f t="shared" si="121"/>
        <v>6.3070772966965116E-2</v>
      </c>
      <c r="U40" s="5">
        <f t="shared" si="122"/>
        <v>9.5956515920042521E-2</v>
      </c>
      <c r="V40" s="5">
        <f t="shared" si="123"/>
        <v>1.7672295634550875E-2</v>
      </c>
      <c r="W40" s="5">
        <f t="shared" si="124"/>
        <v>1.3818489776366105E-2</v>
      </c>
      <c r="X40" s="5">
        <f t="shared" si="125"/>
        <v>2.725556110566324E-2</v>
      </c>
      <c r="Y40" s="5">
        <f t="shared" si="126"/>
        <v>2.687940662137598E-2</v>
      </c>
      <c r="Z40" s="5">
        <f t="shared" si="127"/>
        <v>4.8663073318900081E-2</v>
      </c>
      <c r="AA40" s="5">
        <f t="shared" si="128"/>
        <v>6.3088145556453923E-2</v>
      </c>
      <c r="AB40" s="5">
        <f t="shared" si="129"/>
        <v>4.0894602809708844E-2</v>
      </c>
      <c r="AC40" s="5">
        <f t="shared" si="130"/>
        <v>2.8243320833193104E-3</v>
      </c>
      <c r="AD40" s="5">
        <f t="shared" si="131"/>
        <v>4.4786674727095733E-3</v>
      </c>
      <c r="AE40" s="5">
        <f t="shared" si="132"/>
        <v>8.8337146062920143E-3</v>
      </c>
      <c r="AF40" s="5">
        <f t="shared" si="133"/>
        <v>8.7118003536670648E-3</v>
      </c>
      <c r="AG40" s="5">
        <f t="shared" si="134"/>
        <v>5.7277124278760586E-3</v>
      </c>
      <c r="AH40" s="5">
        <f t="shared" si="135"/>
        <v>2.3995736688626829E-2</v>
      </c>
      <c r="AI40" s="5">
        <f t="shared" si="136"/>
        <v>3.1108732467960948E-2</v>
      </c>
      <c r="AJ40" s="5">
        <f t="shared" si="137"/>
        <v>2.0165107833964736E-2</v>
      </c>
      <c r="AK40" s="5">
        <f t="shared" si="138"/>
        <v>8.7141999838623654E-3</v>
      </c>
      <c r="AL40" s="5">
        <f t="shared" si="139"/>
        <v>2.8888069803527182E-4</v>
      </c>
      <c r="AM40" s="5">
        <f t="shared" si="140"/>
        <v>1.1612535179010904E-3</v>
      </c>
      <c r="AN40" s="5">
        <f t="shared" si="141"/>
        <v>2.2904540748332658E-3</v>
      </c>
      <c r="AO40" s="5">
        <f t="shared" si="142"/>
        <v>2.2588434773496008E-3</v>
      </c>
      <c r="AP40" s="5">
        <f t="shared" si="143"/>
        <v>1.4851127588565638E-3</v>
      </c>
      <c r="AQ40" s="5">
        <f t="shared" si="144"/>
        <v>7.3230834560959746E-4</v>
      </c>
      <c r="AR40" s="5">
        <f t="shared" si="145"/>
        <v>9.4658284396728493E-3</v>
      </c>
      <c r="AS40" s="5">
        <f t="shared" si="146"/>
        <v>1.2271760118828429E-2</v>
      </c>
      <c r="AT40" s="5">
        <f t="shared" si="147"/>
        <v>7.9547235286292987E-3</v>
      </c>
      <c r="AU40" s="5">
        <f t="shared" si="148"/>
        <v>3.4375740618681309E-3</v>
      </c>
      <c r="AV40" s="5">
        <f t="shared" si="149"/>
        <v>1.1141413703725008E-3</v>
      </c>
      <c r="AW40" s="5">
        <f t="shared" si="150"/>
        <v>2.0519123153984679E-5</v>
      </c>
      <c r="AX40" s="5">
        <f t="shared" si="151"/>
        <v>2.5091349548623208E-4</v>
      </c>
      <c r="AY40" s="5">
        <f t="shared" si="152"/>
        <v>4.9490126773165906E-4</v>
      </c>
      <c r="AZ40" s="5">
        <f t="shared" si="153"/>
        <v>4.8807112652065932E-4</v>
      </c>
      <c r="BA40" s="5">
        <f t="shared" si="154"/>
        <v>3.2089016547344593E-4</v>
      </c>
      <c r="BB40" s="5">
        <f t="shared" si="155"/>
        <v>1.5823077729207305E-4</v>
      </c>
      <c r="BC40" s="5">
        <f t="shared" si="156"/>
        <v>6.2418812606522122E-5</v>
      </c>
      <c r="BD40" s="5">
        <f t="shared" si="157"/>
        <v>3.1117301242581264E-3</v>
      </c>
      <c r="BE40" s="5">
        <f t="shared" si="158"/>
        <v>4.0341324462825024E-3</v>
      </c>
      <c r="BF40" s="5">
        <f t="shared" si="159"/>
        <v>2.6149800825078324E-3</v>
      </c>
      <c r="BG40" s="5">
        <f t="shared" si="160"/>
        <v>1.1300440136704113E-3</v>
      </c>
      <c r="BH40" s="5">
        <f t="shared" si="161"/>
        <v>3.6625502849174418E-4</v>
      </c>
      <c r="BI40" s="5">
        <f t="shared" si="162"/>
        <v>9.4964616792076419E-5</v>
      </c>
      <c r="BJ40" s="8">
        <f t="shared" si="163"/>
        <v>0.24978670445457327</v>
      </c>
      <c r="BK40" s="8">
        <f t="shared" si="164"/>
        <v>0.21883118164542786</v>
      </c>
      <c r="BL40" s="8">
        <f t="shared" si="165"/>
        <v>0.47858718289890106</v>
      </c>
      <c r="BM40" s="8">
        <f t="shared" si="166"/>
        <v>0.62966813120637943</v>
      </c>
      <c r="BN40" s="8">
        <f t="shared" si="167"/>
        <v>0.36572562896684513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1.33236994219653</v>
      </c>
      <c r="F41">
        <f>VLOOKUP(B41,home!$B$2:$E$405,3,FALSE)</f>
        <v>0.83</v>
      </c>
      <c r="G41">
        <f>VLOOKUP(C41,away!$B$2:$E$405,4,FALSE)</f>
        <v>0.97</v>
      </c>
      <c r="H41">
        <f>VLOOKUP(A41,away!$A$2:$E$405,3,FALSE)</f>
        <v>1.01445086705202</v>
      </c>
      <c r="I41">
        <f>VLOOKUP(C41,away!$B$2:$E$405,3,FALSE)</f>
        <v>0.62</v>
      </c>
      <c r="J41">
        <f>VLOOKUP(B41,home!$B$2:$E$405,4,FALSE)</f>
        <v>0.88</v>
      </c>
      <c r="K41" s="3">
        <f t="shared" si="112"/>
        <v>1.0726910404624264</v>
      </c>
      <c r="L41" s="3">
        <f t="shared" si="113"/>
        <v>0.5534843930635821</v>
      </c>
      <c r="M41" s="5">
        <f t="shared" si="114"/>
        <v>0.19668035459712851</v>
      </c>
      <c r="N41" s="5">
        <f t="shared" si="115"/>
        <v>0.21097725421131275</v>
      </c>
      <c r="O41" s="5">
        <f t="shared" si="116"/>
        <v>0.10885950669172179</v>
      </c>
      <c r="P41" s="5">
        <f t="shared" si="117"/>
        <v>0.1167726174973695</v>
      </c>
      <c r="Q41" s="5">
        <f t="shared" si="118"/>
        <v>0.11315670516691943</v>
      </c>
      <c r="R41" s="5">
        <f t="shared" si="119"/>
        <v>3.0126018995234292E-2</v>
      </c>
      <c r="S41" s="5">
        <f t="shared" si="120"/>
        <v>1.7332493915213385E-2</v>
      </c>
      <c r="T41" s="5">
        <f t="shared" si="121"/>
        <v>6.263047028038711E-2</v>
      </c>
      <c r="U41" s="5">
        <f t="shared" si="122"/>
        <v>3.2315910660988691E-2</v>
      </c>
      <c r="V41" s="5">
        <f t="shared" si="123"/>
        <v>1.1434010311256839E-3</v>
      </c>
      <c r="W41" s="5">
        <f t="shared" si="124"/>
        <v>4.0460727933600941E-2</v>
      </c>
      <c r="X41" s="5">
        <f t="shared" si="125"/>
        <v>2.2394381443239839E-2</v>
      </c>
      <c r="Y41" s="5">
        <f t="shared" si="126"/>
        <v>6.1974703105729737E-3</v>
      </c>
      <c r="Z41" s="5">
        <f t="shared" si="127"/>
        <v>5.5580937796663992E-3</v>
      </c>
      <c r="AA41" s="5">
        <f t="shared" si="128"/>
        <v>5.9621173994980894E-3</v>
      </c>
      <c r="AB41" s="5">
        <f t="shared" si="129"/>
        <v>3.1977549583133702E-3</v>
      </c>
      <c r="AC41" s="5">
        <f t="shared" si="130"/>
        <v>4.2428592934214796E-5</v>
      </c>
      <c r="AD41" s="5">
        <f t="shared" si="131"/>
        <v>1.085046508624039E-2</v>
      </c>
      <c r="AE41" s="5">
        <f t="shared" si="132"/>
        <v>6.0055630827153495E-3</v>
      </c>
      <c r="AF41" s="5">
        <f t="shared" si="133"/>
        <v>1.66199271892088E-3</v>
      </c>
      <c r="AG41" s="5">
        <f t="shared" si="134"/>
        <v>3.066290104360053E-4</v>
      </c>
      <c r="AH41" s="5">
        <f t="shared" si="135"/>
        <v>7.6907954055728197E-4</v>
      </c>
      <c r="AI41" s="5">
        <f t="shared" si="136"/>
        <v>8.2498473255875559E-4</v>
      </c>
      <c r="AJ41" s="5">
        <f t="shared" si="137"/>
        <v>4.4247686556703398E-4</v>
      </c>
      <c r="AK41" s="5">
        <f t="shared" si="138"/>
        <v>1.5821365643521829E-4</v>
      </c>
      <c r="AL41" s="5">
        <f t="shared" si="139"/>
        <v>1.0076243484118665E-6</v>
      </c>
      <c r="AM41" s="5">
        <f t="shared" si="140"/>
        <v>2.3278393365720874E-3</v>
      </c>
      <c r="AN41" s="5">
        <f t="shared" si="141"/>
        <v>1.2884227423521333E-3</v>
      </c>
      <c r="AO41" s="5">
        <f t="shared" si="142"/>
        <v>3.5656093978004324E-4</v>
      </c>
      <c r="AP41" s="5">
        <f t="shared" si="143"/>
        <v>6.5783638448112564E-5</v>
      </c>
      <c r="AQ41" s="5">
        <f t="shared" si="144"/>
        <v>9.1025542999919266E-6</v>
      </c>
      <c r="AR41" s="5">
        <f t="shared" si="145"/>
        <v>8.5134704544593187E-5</v>
      </c>
      <c r="AS41" s="5">
        <f t="shared" si="146"/>
        <v>9.1323234797400916E-5</v>
      </c>
      <c r="AT41" s="5">
        <f t="shared" si="147"/>
        <v>4.898080787660922E-5</v>
      </c>
      <c r="AU41" s="5">
        <f t="shared" si="148"/>
        <v>1.7513757921283385E-5</v>
      </c>
      <c r="AV41" s="5">
        <f t="shared" si="149"/>
        <v>4.6967128017471343E-6</v>
      </c>
      <c r="AW41" s="5">
        <f t="shared" si="150"/>
        <v>1.6617901679316534E-8</v>
      </c>
      <c r="AX41" s="5">
        <f t="shared" si="151"/>
        <v>4.1617539999614593E-4</v>
      </c>
      <c r="AY41" s="5">
        <f t="shared" si="152"/>
        <v>2.3034658867486036E-4</v>
      </c>
      <c r="AZ41" s="5">
        <f t="shared" si="153"/>
        <v>6.3746620913485825E-5</v>
      </c>
      <c r="BA41" s="5">
        <f t="shared" si="154"/>
        <v>1.1760919928718318E-5</v>
      </c>
      <c r="BB41" s="5">
        <f t="shared" si="155"/>
        <v>1.6273714071540114E-6</v>
      </c>
      <c r="BC41" s="5">
        <f t="shared" si="156"/>
        <v>1.8014493511553316E-7</v>
      </c>
      <c r="BD41" s="5">
        <f t="shared" si="157"/>
        <v>7.8534550455852538E-6</v>
      </c>
      <c r="BE41" s="5">
        <f t="shared" si="158"/>
        <v>8.424330864073736E-6</v>
      </c>
      <c r="BF41" s="5">
        <f t="shared" si="159"/>
        <v>4.518352119891494E-6</v>
      </c>
      <c r="BG41" s="5">
        <f t="shared" si="160"/>
        <v>1.6155986122206721E-6</v>
      </c>
      <c r="BH41" s="5">
        <f t="shared" si="161"/>
        <v>4.3325953907816126E-7</v>
      </c>
      <c r="BI41" s="5">
        <f t="shared" si="162"/>
        <v>9.2950725152804841E-8</v>
      </c>
      <c r="BJ41" s="8">
        <f t="shared" si="163"/>
        <v>0.47941320550165351</v>
      </c>
      <c r="BK41" s="8">
        <f t="shared" si="164"/>
        <v>0.33220264984679465</v>
      </c>
      <c r="BL41" s="8">
        <f t="shared" si="165"/>
        <v>0.18292665066572217</v>
      </c>
      <c r="BM41" s="8">
        <f t="shared" si="166"/>
        <v>0.22329781266337717</v>
      </c>
      <c r="BN41" s="8">
        <f t="shared" si="167"/>
        <v>0.77657245715968637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1.33236994219653</v>
      </c>
      <c r="F42">
        <f>VLOOKUP(B42,home!$B$2:$E$405,3,FALSE)</f>
        <v>0.66</v>
      </c>
      <c r="G42">
        <f>VLOOKUP(C42,away!$B$2:$E$405,4,FALSE)</f>
        <v>1.02</v>
      </c>
      <c r="H42">
        <f>VLOOKUP(A42,away!$A$2:$E$405,3,FALSE)</f>
        <v>1.01445086705202</v>
      </c>
      <c r="I42">
        <f>VLOOKUP(C42,away!$B$2:$E$405,3,FALSE)</f>
        <v>1.02</v>
      </c>
      <c r="J42">
        <f>VLOOKUP(B42,home!$B$2:$E$405,4,FALSE)</f>
        <v>0.52</v>
      </c>
      <c r="K42" s="3">
        <f t="shared" si="112"/>
        <v>0.8969514450867041</v>
      </c>
      <c r="L42" s="3">
        <f t="shared" si="113"/>
        <v>0.53806473988439141</v>
      </c>
      <c r="M42" s="5">
        <f t="shared" si="114"/>
        <v>0.23811151015559043</v>
      </c>
      <c r="N42" s="5">
        <f t="shared" si="115"/>
        <v>0.21357446312583425</v>
      </c>
      <c r="O42" s="5">
        <f t="shared" si="116"/>
        <v>0.12811940777534742</v>
      </c>
      <c r="P42" s="5">
        <f t="shared" si="117"/>
        <v>0.11491688794775058</v>
      </c>
      <c r="Q42" s="5">
        <f t="shared" si="118"/>
        <v>9.5782961667166988E-2</v>
      </c>
      <c r="R42" s="5">
        <f t="shared" si="119"/>
        <v>3.4468267909392288E-2</v>
      </c>
      <c r="S42" s="5">
        <f t="shared" si="120"/>
        <v>1.3865238105212407E-2</v>
      </c>
      <c r="T42" s="5">
        <f t="shared" si="121"/>
        <v>5.1537434354800848E-2</v>
      </c>
      <c r="U42" s="5">
        <f t="shared" si="122"/>
        <v>3.0916362710965081E-2</v>
      </c>
      <c r="V42" s="5">
        <f t="shared" si="123"/>
        <v>7.4351252611033899E-4</v>
      </c>
      <c r="W42" s="5">
        <f t="shared" si="124"/>
        <v>2.8637555294016615E-2</v>
      </c>
      <c r="X42" s="5">
        <f t="shared" si="125"/>
        <v>1.540885874019993E-2</v>
      </c>
      <c r="Y42" s="5">
        <f t="shared" si="126"/>
        <v>4.1454817849805028E-3</v>
      </c>
      <c r="Z42" s="5">
        <f t="shared" si="127"/>
        <v>6.1820532023108927E-3</v>
      </c>
      <c r="AA42" s="5">
        <f t="shared" si="128"/>
        <v>5.5450015534156422E-3</v>
      </c>
      <c r="AB42" s="5">
        <f t="shared" si="129"/>
        <v>2.4867985781720889E-3</v>
      </c>
      <c r="AC42" s="5">
        <f t="shared" si="130"/>
        <v>2.2427030510552561E-5</v>
      </c>
      <c r="AD42" s="5">
        <f t="shared" si="131"/>
        <v>6.4216241511796477E-3</v>
      </c>
      <c r="AE42" s="5">
        <f t="shared" si="132"/>
        <v>3.4552495285398036E-3</v>
      </c>
      <c r="AF42" s="5">
        <f t="shared" si="133"/>
        <v>9.2957396940471758E-4</v>
      </c>
      <c r="AG42" s="5">
        <f t="shared" si="134"/>
        <v>1.6672365868368355E-4</v>
      </c>
      <c r="AH42" s="5">
        <f t="shared" si="135"/>
        <v>8.3158621206321978E-4</v>
      </c>
      <c r="AI42" s="5">
        <f t="shared" si="136"/>
        <v>7.4589245462428338E-4</v>
      </c>
      <c r="AJ42" s="5">
        <f t="shared" si="137"/>
        <v>3.3451465752725986E-4</v>
      </c>
      <c r="AK42" s="5">
        <f t="shared" si="138"/>
        <v>1.0001446849058658E-4</v>
      </c>
      <c r="AL42" s="5">
        <f t="shared" si="139"/>
        <v>4.3294749598587482E-7</v>
      </c>
      <c r="AM42" s="5">
        <f t="shared" si="140"/>
        <v>1.151977012440853E-3</v>
      </c>
      <c r="AN42" s="5">
        <f t="shared" si="141"/>
        <v>6.1983821155178601E-4</v>
      </c>
      <c r="AO42" s="5">
        <f t="shared" si="142"/>
        <v>1.6675654303450907E-4</v>
      </c>
      <c r="AP42" s="5">
        <f t="shared" si="143"/>
        <v>2.990860531729448E-5</v>
      </c>
      <c r="AQ42" s="5">
        <f t="shared" si="144"/>
        <v>4.0231914850887456E-6</v>
      </c>
      <c r="AR42" s="5">
        <f t="shared" si="145"/>
        <v>8.9489443777048553E-5</v>
      </c>
      <c r="AS42" s="5">
        <f t="shared" si="146"/>
        <v>8.0267685915829054E-5</v>
      </c>
      <c r="AT42" s="5">
        <f t="shared" si="147"/>
        <v>3.5998108437984269E-5</v>
      </c>
      <c r="AU42" s="5">
        <f t="shared" si="148"/>
        <v>1.0762851794612627E-5</v>
      </c>
      <c r="AV42" s="5">
        <f t="shared" si="149"/>
        <v>2.4134388676079546E-6</v>
      </c>
      <c r="AW42" s="5">
        <f t="shared" si="150"/>
        <v>5.8041175342778588E-9</v>
      </c>
      <c r="AX42" s="5">
        <f t="shared" si="151"/>
        <v>1.7221124100258117E-4</v>
      </c>
      <c r="AY42" s="5">
        <f t="shared" si="152"/>
        <v>9.2660796595222088E-5</v>
      </c>
      <c r="AZ42" s="5">
        <f t="shared" si="153"/>
        <v>2.4928753708744335E-5</v>
      </c>
      <c r="BA42" s="5">
        <f t="shared" si="154"/>
        <v>4.4710944599791936E-6</v>
      </c>
      <c r="BB42" s="5">
        <f t="shared" si="155"/>
        <v>6.0143456940181201E-7</v>
      </c>
      <c r="BC42" s="5">
        <f t="shared" si="156"/>
        <v>6.4722147028533396E-8</v>
      </c>
      <c r="BD42" s="5">
        <f t="shared" si="157"/>
        <v>8.0251857147160837E-6</v>
      </c>
      <c r="BE42" s="5">
        <f t="shared" si="158"/>
        <v>7.1982019239037649E-6</v>
      </c>
      <c r="BF42" s="5">
        <f t="shared" si="159"/>
        <v>3.2282188088356873E-6</v>
      </c>
      <c r="BG42" s="5">
        <f t="shared" si="160"/>
        <v>9.6518517521374982E-7</v>
      </c>
      <c r="BH42" s="5">
        <f t="shared" si="161"/>
        <v>2.1643105942105906E-7</v>
      </c>
      <c r="BI42" s="5">
        <f t="shared" si="162"/>
        <v>3.8825630301873054E-8</v>
      </c>
      <c r="BJ42" s="8">
        <f t="shared" si="163"/>
        <v>0.42232736788111946</v>
      </c>
      <c r="BK42" s="8">
        <f t="shared" si="164"/>
        <v>0.36775266950926544</v>
      </c>
      <c r="BL42" s="8">
        <f t="shared" si="165"/>
        <v>0.20378644989710329</v>
      </c>
      <c r="BM42" s="8">
        <f t="shared" si="166"/>
        <v>0.17498238691623952</v>
      </c>
      <c r="BN42" s="8">
        <f t="shared" si="167"/>
        <v>0.82497349858108182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1.33236994219653</v>
      </c>
      <c r="F43">
        <f>VLOOKUP(B43,home!$B$2:$E$405,3,FALSE)</f>
        <v>0.83</v>
      </c>
      <c r="G43">
        <f>VLOOKUP(C43,away!$B$2:$E$405,4,FALSE)</f>
        <v>0.75</v>
      </c>
      <c r="H43">
        <f>VLOOKUP(A43,away!$A$2:$E$405,3,FALSE)</f>
        <v>1.01445086705202</v>
      </c>
      <c r="I43">
        <f>VLOOKUP(C43,away!$B$2:$E$405,3,FALSE)</f>
        <v>1.06</v>
      </c>
      <c r="J43">
        <f>VLOOKUP(B43,home!$B$2:$E$405,4,FALSE)</f>
        <v>1.48</v>
      </c>
      <c r="K43" s="3">
        <f t="shared" si="112"/>
        <v>0.82940028901733998</v>
      </c>
      <c r="L43" s="3">
        <f t="shared" si="113"/>
        <v>1.5914705202312089</v>
      </c>
      <c r="M43" s="5">
        <f t="shared" si="114"/>
        <v>8.8844217397742634E-2</v>
      </c>
      <c r="N43" s="5">
        <f t="shared" si="115"/>
        <v>7.3687419587207106E-2</v>
      </c>
      <c r="O43" s="5">
        <f t="shared" si="116"/>
        <v>0.1413929528815201</v>
      </c>
      <c r="P43" s="5">
        <f t="shared" si="117"/>
        <v>0.11727135598494787</v>
      </c>
      <c r="Q43" s="5">
        <f t="shared" si="118"/>
        <v>3.0558183551285784E-2</v>
      </c>
      <c r="R43" s="5">
        <f t="shared" si="119"/>
        <v>0.11251135813968982</v>
      </c>
      <c r="S43" s="5">
        <f t="shared" si="120"/>
        <v>3.8698553877119866E-2</v>
      </c>
      <c r="T43" s="5">
        <f t="shared" si="121"/>
        <v>4.8632448273685555E-2</v>
      </c>
      <c r="U43" s="5">
        <f t="shared" si="122"/>
        <v>9.3316952958792165E-2</v>
      </c>
      <c r="V43" s="5">
        <f t="shared" si="123"/>
        <v>5.6756421780251934E-3</v>
      </c>
      <c r="W43" s="5">
        <f t="shared" si="124"/>
        <v>8.4483220897604537E-3</v>
      </c>
      <c r="X43" s="5">
        <f t="shared" si="125"/>
        <v>1.3445255551271884E-2</v>
      </c>
      <c r="Y43" s="5">
        <f t="shared" si="126"/>
        <v>1.069886392341211E-2</v>
      </c>
      <c r="Z43" s="5">
        <f t="shared" si="127"/>
        <v>5.9686169890163988E-2</v>
      </c>
      <c r="AA43" s="5">
        <f t="shared" si="128"/>
        <v>4.9503726557240058E-2</v>
      </c>
      <c r="AB43" s="5">
        <f t="shared" si="129"/>
        <v>2.0529202557005133E-2</v>
      </c>
      <c r="AC43" s="5">
        <f t="shared" si="130"/>
        <v>4.6822845776967308E-4</v>
      </c>
      <c r="AD43" s="5">
        <f t="shared" si="131"/>
        <v>1.7517601957397237E-3</v>
      </c>
      <c r="AE43" s="5">
        <f t="shared" si="132"/>
        <v>2.7878747100342225E-3</v>
      </c>
      <c r="AF43" s="5">
        <f t="shared" si="133"/>
        <v>2.2184102075587979E-3</v>
      </c>
      <c r="AG43" s="5">
        <f t="shared" si="134"/>
        <v>1.1768448157032745E-3</v>
      </c>
      <c r="AH43" s="5">
        <f t="shared" si="135"/>
        <v>2.3747194961426913E-2</v>
      </c>
      <c r="AI43" s="5">
        <f t="shared" si="136"/>
        <v>1.9695930364358599E-2</v>
      </c>
      <c r="AJ43" s="5">
        <f t="shared" si="137"/>
        <v>8.1679051683322106E-3</v>
      </c>
      <c r="AK43" s="5">
        <f t="shared" si="138"/>
        <v>2.2581543024269876E-3</v>
      </c>
      <c r="AL43" s="5">
        <f t="shared" si="139"/>
        <v>2.4721827829296912E-5</v>
      </c>
      <c r="AM43" s="5">
        <f t="shared" si="140"/>
        <v>2.9058208252711996E-4</v>
      </c>
      <c r="AN43" s="5">
        <f t="shared" si="141"/>
        <v>4.6245281804930367E-4</v>
      </c>
      <c r="AO43" s="5">
        <f t="shared" si="142"/>
        <v>3.6799001346165703E-4</v>
      </c>
      <c r="AP43" s="5">
        <f t="shared" si="143"/>
        <v>1.9521508605457091E-4</v>
      </c>
      <c r="AQ43" s="5">
        <f t="shared" si="144"/>
        <v>7.7669763640062092E-5</v>
      </c>
      <c r="AR43" s="5">
        <f t="shared" si="145"/>
        <v>7.5585921438588019E-3</v>
      </c>
      <c r="AS43" s="5">
        <f t="shared" si="146"/>
        <v>6.2690985086806842E-3</v>
      </c>
      <c r="AT43" s="5">
        <f t="shared" si="147"/>
        <v>2.5997960574889673E-3</v>
      </c>
      <c r="AU43" s="5">
        <f t="shared" si="148"/>
        <v>7.1875720048916367E-4</v>
      </c>
      <c r="AV43" s="5">
        <f t="shared" si="149"/>
        <v>1.4903435745475155E-4</v>
      </c>
      <c r="AW43" s="5">
        <f t="shared" si="150"/>
        <v>9.0644374717056797E-7</v>
      </c>
      <c r="AX43" s="5">
        <f t="shared" si="151"/>
        <v>4.0168143871875621E-5</v>
      </c>
      <c r="AY43" s="5">
        <f t="shared" si="152"/>
        <v>6.3926416824495937E-5</v>
      </c>
      <c r="AZ43" s="5">
        <f t="shared" si="153"/>
        <v>5.086850392009884E-5</v>
      </c>
      <c r="BA43" s="5">
        <f t="shared" si="154"/>
        <v>2.698524146570099E-5</v>
      </c>
      <c r="BB43" s="5">
        <f t="shared" si="155"/>
        <v>1.0736554068495993E-5</v>
      </c>
      <c r="BC43" s="5">
        <f t="shared" si="156"/>
        <v>3.4173818577759616E-6</v>
      </c>
      <c r="BD43" s="5">
        <f t="shared" si="157"/>
        <v>2.0048794285670835E-3</v>
      </c>
      <c r="BE43" s="5">
        <f t="shared" si="158"/>
        <v>1.6628475774984584E-3</v>
      </c>
      <c r="BF43" s="5">
        <f t="shared" si="159"/>
        <v>6.8958313068450241E-4</v>
      </c>
      <c r="BG43" s="5">
        <f t="shared" si="160"/>
        <v>1.9064681596373621E-4</v>
      </c>
      <c r="BH43" s="5">
        <f t="shared" si="161"/>
        <v>3.9530631065139587E-5</v>
      </c>
      <c r="BI43" s="5">
        <f t="shared" si="162"/>
        <v>6.5573433660929261E-6</v>
      </c>
      <c r="BJ43" s="8">
        <f t="shared" si="163"/>
        <v>0.19499539491140003</v>
      </c>
      <c r="BK43" s="8">
        <f t="shared" si="164"/>
        <v>0.25104664614025907</v>
      </c>
      <c r="BL43" s="8">
        <f t="shared" si="165"/>
        <v>0.49301270108590933</v>
      </c>
      <c r="BM43" s="8">
        <f t="shared" si="166"/>
        <v>0.43441240451226182</v>
      </c>
      <c r="BN43" s="8">
        <f t="shared" si="167"/>
        <v>0.56426548754239336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1.33236994219653</v>
      </c>
      <c r="F44">
        <f>VLOOKUP(B44,home!$B$2:$E$405,3,FALSE)</f>
        <v>0.71</v>
      </c>
      <c r="G44">
        <f>VLOOKUP(C44,away!$B$2:$E$405,4,FALSE)</f>
        <v>0.56999999999999995</v>
      </c>
      <c r="H44">
        <f>VLOOKUP(A44,away!$A$2:$E$405,3,FALSE)</f>
        <v>1.01445086705202</v>
      </c>
      <c r="I44">
        <f>VLOOKUP(C44,away!$B$2:$E$405,3,FALSE)</f>
        <v>0.93</v>
      </c>
      <c r="J44">
        <f>VLOOKUP(B44,home!$B$2:$E$405,4,FALSE)</f>
        <v>1.26</v>
      </c>
      <c r="K44" s="3">
        <f t="shared" si="112"/>
        <v>0.53921011560693566</v>
      </c>
      <c r="L44" s="3">
        <f t="shared" si="113"/>
        <v>1.1887335260115572</v>
      </c>
      <c r="M44" s="5">
        <f t="shared" si="114"/>
        <v>0.17764934534258867</v>
      </c>
      <c r="N44" s="5">
        <f t="shared" si="115"/>
        <v>9.5790324039673663E-2</v>
      </c>
      <c r="O44" s="5">
        <f t="shared" si="116"/>
        <v>0.2111777326827402</v>
      </c>
      <c r="P44" s="5">
        <f t="shared" si="117"/>
        <v>0.11386916965347091</v>
      </c>
      <c r="Q44" s="5">
        <f t="shared" si="118"/>
        <v>2.5825555849729131E-2</v>
      </c>
      <c r="R44" s="5">
        <f t="shared" si="119"/>
        <v>0.12551702539353998</v>
      </c>
      <c r="S44" s="5">
        <f t="shared" si="120"/>
        <v>1.8246883731215337E-2</v>
      </c>
      <c r="T44" s="5">
        <f t="shared" si="121"/>
        <v>3.0699704066456904E-2</v>
      </c>
      <c r="U44" s="5">
        <f t="shared" si="122"/>
        <v>6.7680049773089362E-2</v>
      </c>
      <c r="V44" s="5">
        <f t="shared" si="123"/>
        <v>1.2995372649105504E-3</v>
      </c>
      <c r="W44" s="5">
        <f t="shared" si="124"/>
        <v>4.6418003184486066E-3</v>
      </c>
      <c r="X44" s="5">
        <f t="shared" si="125"/>
        <v>5.5178636595909812E-3</v>
      </c>
      <c r="Y44" s="5">
        <f t="shared" si="126"/>
        <v>3.2796347620583123E-3</v>
      </c>
      <c r="Z44" s="5">
        <f t="shared" si="127"/>
        <v>4.9735432056848307E-2</v>
      </c>
      <c r="AA44" s="5">
        <f t="shared" si="128"/>
        <v>2.6817848069134068E-2</v>
      </c>
      <c r="AB44" s="5">
        <f t="shared" si="129"/>
        <v>7.2302274788435079E-3</v>
      </c>
      <c r="AC44" s="5">
        <f t="shared" si="130"/>
        <v>5.2060855122959963E-5</v>
      </c>
      <c r="AD44" s="5">
        <f t="shared" si="131"/>
        <v>6.2572642158374573E-4</v>
      </c>
      <c r="AE44" s="5">
        <f t="shared" si="132"/>
        <v>7.4382197544784021E-4</v>
      </c>
      <c r="AF44" s="5">
        <f t="shared" si="133"/>
        <v>4.4210305979949669E-4</v>
      </c>
      <c r="AG44" s="5">
        <f t="shared" si="134"/>
        <v>1.7518090971198466E-4</v>
      </c>
      <c r="AH44" s="5">
        <f t="shared" si="135"/>
        <v>1.4780543879161386E-2</v>
      </c>
      <c r="AI44" s="5">
        <f t="shared" si="136"/>
        <v>7.9698187738159957E-3</v>
      </c>
      <c r="AJ44" s="5">
        <f t="shared" si="137"/>
        <v>2.1487034511978244E-3</v>
      </c>
      <c r="AK44" s="5">
        <f t="shared" si="138"/>
        <v>3.8620087877513362E-4</v>
      </c>
      <c r="AL44" s="5">
        <f t="shared" si="139"/>
        <v>1.334792725043592E-6</v>
      </c>
      <c r="AM44" s="5">
        <f t="shared" si="140"/>
        <v>6.7479603224097161E-5</v>
      </c>
      <c r="AN44" s="5">
        <f t="shared" si="141"/>
        <v>8.0215266674441851E-5</v>
      </c>
      <c r="AO44" s="5">
        <f t="shared" si="142"/>
        <v>4.7677288396933326E-5</v>
      </c>
      <c r="AP44" s="5">
        <f t="shared" si="143"/>
        <v>1.8891863715585485E-5</v>
      </c>
      <c r="AQ44" s="5">
        <f t="shared" si="144"/>
        <v>5.6143479418894353E-6</v>
      </c>
      <c r="AR44" s="5">
        <f t="shared" si="145"/>
        <v>3.514025608368812E-3</v>
      </c>
      <c r="AS44" s="5">
        <f t="shared" si="146"/>
        <v>1.8947981545342795E-3</v>
      </c>
      <c r="AT44" s="5">
        <f t="shared" si="147"/>
        <v>5.1084716597911851E-4</v>
      </c>
      <c r="AU44" s="5">
        <f t="shared" si="148"/>
        <v>9.1817986475025343E-5</v>
      </c>
      <c r="AV44" s="5">
        <f t="shared" si="149"/>
        <v>1.2377296775498613E-5</v>
      </c>
      <c r="AW44" s="5">
        <f t="shared" si="150"/>
        <v>2.3765878501190427E-8</v>
      </c>
      <c r="AX44" s="5">
        <f t="shared" si="151"/>
        <v>6.0642807759292628E-6</v>
      </c>
      <c r="AY44" s="5">
        <f t="shared" si="152"/>
        <v>7.2088138694944942E-6</v>
      </c>
      <c r="AZ44" s="5">
        <f t="shared" si="153"/>
        <v>4.2846793647226054E-6</v>
      </c>
      <c r="BA44" s="5">
        <f t="shared" si="154"/>
        <v>1.6977806696852206E-6</v>
      </c>
      <c r="BB44" s="5">
        <f t="shared" si="155"/>
        <v>5.0455220046729393E-7</v>
      </c>
      <c r="BC44" s="5">
        <f t="shared" si="156"/>
        <v>1.1995562326367532E-7</v>
      </c>
      <c r="BD44" s="5">
        <f t="shared" si="157"/>
        <v>6.9620667532185995E-4</v>
      </c>
      <c r="BE44" s="5">
        <f t="shared" si="158"/>
        <v>3.7540168188662044E-4</v>
      </c>
      <c r="BF44" s="5">
        <f t="shared" si="159"/>
        <v>1.0121019214456133E-4</v>
      </c>
      <c r="BG44" s="5">
        <f t="shared" si="160"/>
        <v>1.8191186468956367E-5</v>
      </c>
      <c r="BH44" s="5">
        <f t="shared" si="161"/>
        <v>2.4522179397383205E-6</v>
      </c>
      <c r="BI44" s="5">
        <f t="shared" si="162"/>
        <v>2.6445214375594033E-7</v>
      </c>
      <c r="BJ44" s="8">
        <f t="shared" si="163"/>
        <v>0.16798147349495721</v>
      </c>
      <c r="BK44" s="8">
        <f t="shared" si="164"/>
        <v>0.31112554045390295</v>
      </c>
      <c r="BL44" s="8">
        <f t="shared" si="165"/>
        <v>0.47092574299833562</v>
      </c>
      <c r="BM44" s="8">
        <f t="shared" si="166"/>
        <v>0.24993185099431064</v>
      </c>
      <c r="BN44" s="8">
        <f t="shared" si="167"/>
        <v>0.74982915296174246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1.33236994219653</v>
      </c>
      <c r="F45">
        <f>VLOOKUP(B45,home!$B$2:$E$405,3,FALSE)</f>
        <v>0.52</v>
      </c>
      <c r="G45">
        <f>VLOOKUP(C45,away!$B$2:$E$405,4,FALSE)</f>
        <v>0.83</v>
      </c>
      <c r="H45">
        <f>VLOOKUP(A45,away!$A$2:$E$405,3,FALSE)</f>
        <v>1.01445086705202</v>
      </c>
      <c r="I45">
        <f>VLOOKUP(C45,away!$B$2:$E$405,3,FALSE)</f>
        <v>0.63</v>
      </c>
      <c r="J45">
        <f>VLOOKUP(B45,home!$B$2:$E$405,4,FALSE)</f>
        <v>0.99</v>
      </c>
      <c r="K45" s="3">
        <f t="shared" si="112"/>
        <v>0.57505086705202235</v>
      </c>
      <c r="L45" s="3">
        <f t="shared" si="113"/>
        <v>0.63271300578034484</v>
      </c>
      <c r="M45" s="5">
        <f t="shared" si="114"/>
        <v>0.29886483255641388</v>
      </c>
      <c r="N45" s="5">
        <f t="shared" si="115"/>
        <v>0.17186248109292329</v>
      </c>
      <c r="O45" s="5">
        <f t="shared" si="116"/>
        <v>0.1890956665288081</v>
      </c>
      <c r="P45" s="5">
        <f t="shared" si="117"/>
        <v>0.10873962699317118</v>
      </c>
      <c r="Q45" s="5">
        <f t="shared" si="118"/>
        <v>4.9414834383098662E-2</v>
      </c>
      <c r="R45" s="5">
        <f t="shared" si="119"/>
        <v>5.982164377473996E-2</v>
      </c>
      <c r="S45" s="5">
        <f t="shared" si="120"/>
        <v>9.8910152605375858E-3</v>
      </c>
      <c r="T45" s="5">
        <f t="shared" si="121"/>
        <v>3.1265408392668288E-2</v>
      </c>
      <c r="U45" s="5">
        <f t="shared" si="122"/>
        <v>3.440048812114143E-2</v>
      </c>
      <c r="V45" s="5">
        <f t="shared" si="123"/>
        <v>3.998631535997503E-4</v>
      </c>
      <c r="W45" s="5">
        <f t="shared" si="124"/>
        <v>9.4720144524109897E-3</v>
      </c>
      <c r="X45" s="5">
        <f t="shared" si="125"/>
        <v>5.9930667349798253E-3</v>
      </c>
      <c r="Y45" s="5">
        <f t="shared" si="126"/>
        <v>1.8959456338656412E-3</v>
      </c>
      <c r="Z45" s="5">
        <f t="shared" si="127"/>
        <v>1.2616644014478925E-2</v>
      </c>
      <c r="AA45" s="5">
        <f t="shared" si="128"/>
        <v>7.2552120798128131E-3</v>
      </c>
      <c r="AB45" s="5">
        <f t="shared" si="129"/>
        <v>2.0860579985713321E-3</v>
      </c>
      <c r="AC45" s="5">
        <f t="shared" si="130"/>
        <v>9.0929421585890475E-6</v>
      </c>
      <c r="AD45" s="5">
        <f t="shared" si="131"/>
        <v>1.3617225308970567E-3</v>
      </c>
      <c r="AE45" s="5">
        <f t="shared" si="132"/>
        <v>8.6157955556269525E-4</v>
      </c>
      <c r="AF45" s="5">
        <f t="shared" si="133"/>
        <v>2.7256629515948325E-4</v>
      </c>
      <c r="AG45" s="5">
        <f t="shared" si="134"/>
        <v>5.7485413294923102E-5</v>
      </c>
      <c r="AH45" s="5">
        <f t="shared" si="135"/>
        <v>1.9956786893153889E-3</v>
      </c>
      <c r="AI45" s="5">
        <f t="shared" si="136"/>
        <v>1.147616760648058E-3</v>
      </c>
      <c r="AJ45" s="5">
        <f t="shared" si="137"/>
        <v>3.2996900662704944E-4</v>
      </c>
      <c r="AK45" s="5">
        <f t="shared" si="138"/>
        <v>6.3249654453726432E-5</v>
      </c>
      <c r="AL45" s="5">
        <f t="shared" si="139"/>
        <v>1.3233582956386347E-7</v>
      </c>
      <c r="AM45" s="5">
        <f t="shared" si="140"/>
        <v>1.566119444153254E-4</v>
      </c>
      <c r="AN45" s="5">
        <f t="shared" si="141"/>
        <v>9.9090414092124836E-5</v>
      </c>
      <c r="AO45" s="5">
        <f t="shared" si="142"/>
        <v>3.134789687212367E-5</v>
      </c>
      <c r="AP45" s="5">
        <f t="shared" si="143"/>
        <v>6.6114073516178792E-6</v>
      </c>
      <c r="AQ45" s="5">
        <f t="shared" si="144"/>
        <v>1.0457808544701044E-6</v>
      </c>
      <c r="AR45" s="5">
        <f t="shared" si="145"/>
        <v>2.5253837241770384E-4</v>
      </c>
      <c r="AS45" s="5">
        <f t="shared" si="146"/>
        <v>1.4522241002270711E-4</v>
      </c>
      <c r="AT45" s="5">
        <f t="shared" si="147"/>
        <v>4.1755136399471012E-5</v>
      </c>
      <c r="AU45" s="5">
        <f t="shared" si="148"/>
        <v>8.0037757967970879E-6</v>
      </c>
      <c r="AV45" s="5">
        <f t="shared" si="149"/>
        <v>1.1506445529095392E-6</v>
      </c>
      <c r="AW45" s="5">
        <f t="shared" si="150"/>
        <v>1.3374820670524727E-9</v>
      </c>
      <c r="AX45" s="5">
        <f t="shared" si="151"/>
        <v>1.5009972404455991E-5</v>
      </c>
      <c r="AY45" s="5">
        <f t="shared" si="152"/>
        <v>9.4970047567033802E-6</v>
      </c>
      <c r="AZ45" s="5">
        <f t="shared" si="153"/>
        <v>3.0044392127620141E-6</v>
      </c>
      <c r="BA45" s="5">
        <f t="shared" si="154"/>
        <v>6.3364925499699558E-7</v>
      </c>
      <c r="BB45" s="5">
        <f t="shared" si="155"/>
        <v>1.0022953118490632E-7</v>
      </c>
      <c r="BC45" s="5">
        <f t="shared" si="156"/>
        <v>1.2683305588791382E-8</v>
      </c>
      <c r="BD45" s="5">
        <f t="shared" si="157"/>
        <v>2.6630718781213573E-5</v>
      </c>
      <c r="BE45" s="5">
        <f t="shared" si="158"/>
        <v>1.531401792535544E-5</v>
      </c>
      <c r="BF45" s="5">
        <f t="shared" si="159"/>
        <v>4.4031696430129288E-6</v>
      </c>
      <c r="BG45" s="5">
        <f t="shared" si="160"/>
        <v>8.4401550699724292E-7</v>
      </c>
      <c r="BH45" s="5">
        <f t="shared" si="161"/>
        <v>1.2133796227602918E-7</v>
      </c>
      <c r="BI45" s="5">
        <f t="shared" si="162"/>
        <v>1.3955100082631237E-8</v>
      </c>
      <c r="BJ45" s="8">
        <f t="shared" si="163"/>
        <v>0.27278006990691228</v>
      </c>
      <c r="BK45" s="8">
        <f t="shared" si="164"/>
        <v>0.41791406024646727</v>
      </c>
      <c r="BL45" s="8">
        <f t="shared" si="165"/>
        <v>0.29669158016822639</v>
      </c>
      <c r="BM45" s="8">
        <f t="shared" si="166"/>
        <v>0.12219377333965507</v>
      </c>
      <c r="BN45" s="8">
        <f t="shared" si="167"/>
        <v>0.87779908532915507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1.33236994219653</v>
      </c>
      <c r="F46">
        <f>VLOOKUP(B46,home!$B$2:$E$405,3,FALSE)</f>
        <v>1.1000000000000001</v>
      </c>
      <c r="G46">
        <f>VLOOKUP(C46,away!$B$2:$E$405,4,FALSE)</f>
        <v>1.1299999999999999</v>
      </c>
      <c r="H46">
        <f>VLOOKUP(A46,away!$A$2:$E$405,3,FALSE)</f>
        <v>1.01445086705202</v>
      </c>
      <c r="I46">
        <f>VLOOKUP(C46,away!$B$2:$E$405,3,FALSE)</f>
        <v>0.71</v>
      </c>
      <c r="J46">
        <f>VLOOKUP(B46,home!$B$2:$E$405,4,FALSE)</f>
        <v>1.33</v>
      </c>
      <c r="K46" s="3">
        <f t="shared" si="112"/>
        <v>1.6561358381502869</v>
      </c>
      <c r="L46" s="3">
        <f t="shared" si="113"/>
        <v>0.95794595375722247</v>
      </c>
      <c r="M46" s="5">
        <f t="shared" si="114"/>
        <v>7.3235002805219648E-2</v>
      </c>
      <c r="N46" s="5">
        <f t="shared" si="115"/>
        <v>0.12128711275276105</v>
      </c>
      <c r="O46" s="5">
        <f t="shared" si="116"/>
        <v>7.015517461065901E-2</v>
      </c>
      <c r="P46" s="5">
        <f t="shared" si="117"/>
        <v>0.11618649890440348</v>
      </c>
      <c r="Q46" s="5">
        <f t="shared" si="118"/>
        <v>0.10043396706781117</v>
      </c>
      <c r="R46" s="5">
        <f t="shared" si="119"/>
        <v>3.3602432826706108E-2</v>
      </c>
      <c r="S46" s="5">
        <f t="shared" si="120"/>
        <v>4.608213972342752E-2</v>
      </c>
      <c r="T46" s="5">
        <f t="shared" si="121"/>
        <v>9.6210312372395856E-2</v>
      </c>
      <c r="U46" s="5">
        <f t="shared" si="122"/>
        <v>5.565019325334563E-2</v>
      </c>
      <c r="V46" s="5">
        <f t="shared" si="123"/>
        <v>8.1231989431318728E-3</v>
      </c>
      <c r="W46" s="5">
        <f t="shared" si="124"/>
        <v>5.5444097409535924E-2</v>
      </c>
      <c r="X46" s="5">
        <f t="shared" si="125"/>
        <v>5.3112448773186244E-2</v>
      </c>
      <c r="Y46" s="5">
        <f t="shared" si="126"/>
        <v>2.5439427698205754E-2</v>
      </c>
      <c r="Z46" s="5">
        <f t="shared" si="127"/>
        <v>1.0729771520913997E-2</v>
      </c>
      <c r="AA46" s="5">
        <f t="shared" si="128"/>
        <v>1.776995915094998E-2</v>
      </c>
      <c r="AB46" s="5">
        <f t="shared" si="129"/>
        <v>1.4714733096177457E-2</v>
      </c>
      <c r="AC46" s="5">
        <f t="shared" si="130"/>
        <v>8.0546017013258643E-4</v>
      </c>
      <c r="AD46" s="5">
        <f t="shared" si="131"/>
        <v>2.2955739183456982E-2</v>
      </c>
      <c r="AE46" s="5">
        <f t="shared" si="132"/>
        <v>2.1990357466298745E-2</v>
      </c>
      <c r="AF46" s="5">
        <f t="shared" si="133"/>
        <v>1.0532786978257902E-2</v>
      </c>
      <c r="AG46" s="5">
        <f t="shared" si="134"/>
        <v>3.3632802225363077E-3</v>
      </c>
      <c r="AH46" s="5">
        <f t="shared" si="135"/>
        <v>2.5696353032997597E-3</v>
      </c>
      <c r="AI46" s="5">
        <f t="shared" si="136"/>
        <v>4.2556651167709146E-3</v>
      </c>
      <c r="AJ46" s="5">
        <f t="shared" si="137"/>
        <v>3.5239797575251698E-3</v>
      </c>
      <c r="AK46" s="5">
        <f t="shared" si="138"/>
        <v>1.9453963897845305E-3</v>
      </c>
      <c r="AL46" s="5">
        <f t="shared" si="139"/>
        <v>5.111413591315127E-5</v>
      </c>
      <c r="AM46" s="5">
        <f t="shared" si="140"/>
        <v>7.6035644705907714E-3</v>
      </c>
      <c r="AN46" s="5">
        <f t="shared" si="141"/>
        <v>7.2838038187346072E-3</v>
      </c>
      <c r="AO46" s="5">
        <f t="shared" si="142"/>
        <v>3.4887451980591109E-3</v>
      </c>
      <c r="AP46" s="5">
        <f t="shared" si="143"/>
        <v>1.1140097820568887E-3</v>
      </c>
      <c r="AQ46" s="5">
        <f t="shared" si="144"/>
        <v>2.6679029079184035E-4</v>
      </c>
      <c r="AR46" s="5">
        <f t="shared" si="145"/>
        <v>4.9231434828554384E-4</v>
      </c>
      <c r="AS46" s="5">
        <f t="shared" si="146"/>
        <v>8.153394358312913E-4</v>
      </c>
      <c r="AT46" s="5">
        <f t="shared" si="147"/>
        <v>6.7515642996871905E-4</v>
      </c>
      <c r="AU46" s="5">
        <f t="shared" si="148"/>
        <v>3.7271692000960001E-4</v>
      </c>
      <c r="AV46" s="5">
        <f t="shared" si="149"/>
        <v>1.5431746217822311E-4</v>
      </c>
      <c r="AW46" s="5">
        <f t="shared" si="150"/>
        <v>2.2525554223436062E-6</v>
      </c>
      <c r="AX46" s="5">
        <f t="shared" si="151"/>
        <v>2.0987559362386E-3</v>
      </c>
      <c r="AY46" s="5">
        <f t="shared" si="152"/>
        <v>2.0104947570437183E-3</v>
      </c>
      <c r="AZ46" s="5">
        <f t="shared" si="153"/>
        <v>9.6297265878006987E-4</v>
      </c>
      <c r="BA46" s="5">
        <f t="shared" si="154"/>
        <v>3.0749192068573421E-4</v>
      </c>
      <c r="BB46" s="5">
        <f t="shared" si="155"/>
        <v>7.3640160308483942E-5</v>
      </c>
      <c r="BC46" s="5">
        <f t="shared" si="156"/>
        <v>1.4108658720309086E-5</v>
      </c>
      <c r="BD46" s="5">
        <f t="shared" si="157"/>
        <v>7.8601756319460078E-5</v>
      </c>
      <c r="BE46" s="5">
        <f t="shared" si="158"/>
        <v>1.3017518558221361E-4</v>
      </c>
      <c r="BF46" s="5">
        <f t="shared" si="159"/>
        <v>1.0779389504028428E-4</v>
      </c>
      <c r="BG46" s="5">
        <f t="shared" si="160"/>
        <v>5.9507110903341758E-5</v>
      </c>
      <c r="BH46" s="5">
        <f t="shared" si="161"/>
        <v>2.4637964747951995E-5</v>
      </c>
      <c r="BI46" s="5">
        <f t="shared" si="162"/>
        <v>8.1607632796333284E-6</v>
      </c>
      <c r="BJ46" s="8">
        <f t="shared" si="163"/>
        <v>0.53599390757645604</v>
      </c>
      <c r="BK46" s="8">
        <f t="shared" si="164"/>
        <v>0.24649390943927196</v>
      </c>
      <c r="BL46" s="8">
        <f t="shared" si="165"/>
        <v>0.2071058907773648</v>
      </c>
      <c r="BM46" s="8">
        <f t="shared" si="166"/>
        <v>0.483415048144825</v>
      </c>
      <c r="BN46" s="8">
        <f t="shared" si="167"/>
        <v>0.5149001889675604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1.33236994219653</v>
      </c>
      <c r="F47">
        <f>VLOOKUP(B47,home!$B$2:$E$405,3,FALSE)</f>
        <v>0.75</v>
      </c>
      <c r="G47">
        <f>VLOOKUP(C47,away!$B$2:$E$405,4,FALSE)</f>
        <v>0.49</v>
      </c>
      <c r="H47">
        <f>VLOOKUP(A47,away!$A$2:$E$405,3,FALSE)</f>
        <v>1.01445086705202</v>
      </c>
      <c r="I47">
        <f>VLOOKUP(C47,away!$B$2:$E$405,3,FALSE)</f>
        <v>0.88</v>
      </c>
      <c r="J47">
        <f>VLOOKUP(B47,home!$B$2:$E$405,4,FALSE)</f>
        <v>1.17</v>
      </c>
      <c r="K47" s="3">
        <f t="shared" si="112"/>
        <v>0.48964595375722481</v>
      </c>
      <c r="L47" s="3">
        <f t="shared" si="113"/>
        <v>1.0444786127167598</v>
      </c>
      <c r="M47" s="5">
        <f t="shared" si="114"/>
        <v>0.21564439089014234</v>
      </c>
      <c r="N47" s="5">
        <f t="shared" si="115"/>
        <v>0.10558940344979953</v>
      </c>
      <c r="O47" s="5">
        <f t="shared" si="116"/>
        <v>0.22523595423708653</v>
      </c>
      <c r="P47" s="5">
        <f t="shared" si="117"/>
        <v>0.11028587363283686</v>
      </c>
      <c r="Q47" s="5">
        <f t="shared" si="118"/>
        <v>2.5850712079416749E-2</v>
      </c>
      <c r="R47" s="5">
        <f t="shared" si="119"/>
        <v>0.11762706850774385</v>
      </c>
      <c r="S47" s="5">
        <f t="shared" si="120"/>
        <v>1.4100730689946805E-2</v>
      </c>
      <c r="T47" s="5">
        <f t="shared" si="121"/>
        <v>2.7000515890449588E-2</v>
      </c>
      <c r="U47" s="5">
        <f t="shared" si="122"/>
        <v>5.7595618147140655E-2</v>
      </c>
      <c r="V47" s="5">
        <f t="shared" si="123"/>
        <v>8.0127359295495198E-4</v>
      </c>
      <c r="W47" s="5">
        <f t="shared" si="124"/>
        <v>4.2192321904764747E-3</v>
      </c>
      <c r="X47" s="5">
        <f t="shared" si="125"/>
        <v>4.4068977850387639E-3</v>
      </c>
      <c r="Y47" s="5">
        <f t="shared" si="126"/>
        <v>2.3014552424509243E-3</v>
      </c>
      <c r="Z47" s="5">
        <f t="shared" si="127"/>
        <v>4.0952985777635856E-2</v>
      </c>
      <c r="AA47" s="5">
        <f t="shared" si="128"/>
        <v>2.005246378029657E-2</v>
      </c>
      <c r="AB47" s="5">
        <f t="shared" si="129"/>
        <v>4.9093038764427598E-3</v>
      </c>
      <c r="AC47" s="5">
        <f t="shared" si="130"/>
        <v>2.5611945508177424E-5</v>
      </c>
      <c r="AD47" s="5">
        <f t="shared" si="131"/>
        <v>5.1648249250725955E-4</v>
      </c>
      <c r="AE47" s="5">
        <f t="shared" si="132"/>
        <v>5.3945491726647673E-4</v>
      </c>
      <c r="AF47" s="5">
        <f t="shared" si="133"/>
        <v>2.8172456180486198E-4</v>
      </c>
      <c r="AG47" s="5">
        <f t="shared" si="134"/>
        <v>9.8085093160726441E-5</v>
      </c>
      <c r="AH47" s="5">
        <f t="shared" si="135"/>
        <v>1.0693629442908572E-2</v>
      </c>
      <c r="AI47" s="5">
        <f t="shared" si="136"/>
        <v>5.2360923876993088E-3</v>
      </c>
      <c r="AJ47" s="5">
        <f t="shared" si="137"/>
        <v>1.2819157255679863E-3</v>
      </c>
      <c r="AK47" s="5">
        <f t="shared" si="138"/>
        <v>2.0922828269404048E-4</v>
      </c>
      <c r="AL47" s="5">
        <f t="shared" si="139"/>
        <v>5.2394328906888949E-7</v>
      </c>
      <c r="AM47" s="5">
        <f t="shared" si="140"/>
        <v>5.0578712528525185E-5</v>
      </c>
      <c r="AN47" s="5">
        <f t="shared" si="141"/>
        <v>5.2828383494793779E-5</v>
      </c>
      <c r="AO47" s="5">
        <f t="shared" si="142"/>
        <v>2.7589058352355584E-5</v>
      </c>
      <c r="AP47" s="5">
        <f t="shared" si="143"/>
        <v>9.6053937980100332E-6</v>
      </c>
      <c r="AQ47" s="5">
        <f t="shared" si="144"/>
        <v>2.5081570971859221E-6</v>
      </c>
      <c r="AR47" s="5">
        <f t="shared" si="145"/>
        <v>2.2338534490872492E-3</v>
      </c>
      <c r="AS47" s="5">
        <f t="shared" si="146"/>
        <v>1.0937973026321922E-3</v>
      </c>
      <c r="AT47" s="5">
        <f t="shared" si="147"/>
        <v>2.6778671173220984E-4</v>
      </c>
      <c r="AU47" s="5">
        <f t="shared" si="148"/>
        <v>4.3706893289876298E-5</v>
      </c>
      <c r="AV47" s="5">
        <f t="shared" si="149"/>
        <v>5.3502258626716819E-6</v>
      </c>
      <c r="AW47" s="5">
        <f t="shared" si="150"/>
        <v>7.4432653698609062E-9</v>
      </c>
      <c r="AX47" s="5">
        <f t="shared" si="151"/>
        <v>4.1276103226403663E-6</v>
      </c>
      <c r="AY47" s="5">
        <f t="shared" si="152"/>
        <v>4.3112007036267875E-6</v>
      </c>
      <c r="AZ47" s="5">
        <f t="shared" si="153"/>
        <v>2.2514784650338124E-6</v>
      </c>
      <c r="BA47" s="5">
        <f t="shared" si="154"/>
        <v>7.8387370124005869E-7</v>
      </c>
      <c r="BB47" s="5">
        <f t="shared" si="155"/>
        <v>2.0468482900409209E-7</v>
      </c>
      <c r="BC47" s="5">
        <f t="shared" si="156"/>
        <v>4.275778524847227E-8</v>
      </c>
      <c r="BD47" s="5">
        <f t="shared" si="157"/>
        <v>3.8886869191919973E-4</v>
      </c>
      <c r="BE47" s="5">
        <f t="shared" si="158"/>
        <v>1.9040798154110094E-4</v>
      </c>
      <c r="BF47" s="5">
        <f t="shared" si="159"/>
        <v>4.6616248862340216E-5</v>
      </c>
      <c r="BG47" s="5">
        <f t="shared" si="160"/>
        <v>7.608485878261573E-6</v>
      </c>
      <c r="BH47" s="5">
        <f t="shared" si="161"/>
        <v>9.3136608112744096E-7</v>
      </c>
      <c r="BI47" s="5">
        <f t="shared" si="162"/>
        <v>9.1207926618154972E-8</v>
      </c>
      <c r="BJ47" s="8">
        <f t="shared" si="163"/>
        <v>0.17095879501344904</v>
      </c>
      <c r="BK47" s="8">
        <f t="shared" si="164"/>
        <v>0.34086271589538181</v>
      </c>
      <c r="BL47" s="8">
        <f t="shared" si="165"/>
        <v>0.44712029295239308</v>
      </c>
      <c r="BM47" s="8">
        <f t="shared" si="166"/>
        <v>0.19965708308439578</v>
      </c>
      <c r="BN47" s="8">
        <f t="shared" si="167"/>
        <v>0.80023340279702593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1.33236994219653</v>
      </c>
      <c r="F48">
        <f>VLOOKUP(B48,home!$B$2:$E$405,3,FALSE)</f>
        <v>1.1000000000000001</v>
      </c>
      <c r="G48">
        <f>VLOOKUP(C48,away!$B$2:$E$405,4,FALSE)</f>
        <v>1.1299999999999999</v>
      </c>
      <c r="H48">
        <f>VLOOKUP(A48,away!$A$2:$E$405,3,FALSE)</f>
        <v>1.01445086705202</v>
      </c>
      <c r="I48">
        <f>VLOOKUP(C48,away!$B$2:$E$405,3,FALSE)</f>
        <v>0.5</v>
      </c>
      <c r="J48">
        <f>VLOOKUP(B48,home!$B$2:$E$405,4,FALSE)</f>
        <v>0.99</v>
      </c>
      <c r="K48" s="3">
        <f t="shared" si="112"/>
        <v>1.6561358381502869</v>
      </c>
      <c r="L48" s="3">
        <f t="shared" si="113"/>
        <v>0.50215317919074987</v>
      </c>
      <c r="M48" s="5">
        <f t="shared" si="114"/>
        <v>0.11552260922155189</v>
      </c>
      <c r="N48" s="5">
        <f t="shared" si="115"/>
        <v>0.19132113324844288</v>
      </c>
      <c r="O48" s="5">
        <f t="shared" si="116"/>
        <v>5.801004548901291E-2</v>
      </c>
      <c r="P48" s="5">
        <f t="shared" si="117"/>
        <v>9.6072515307082662E-2</v>
      </c>
      <c r="Q48" s="5">
        <f t="shared" si="118"/>
        <v>0.1584268926841364</v>
      </c>
      <c r="R48" s="5">
        <f t="shared" si="119"/>
        <v>1.4564964383653926E-2</v>
      </c>
      <c r="S48" s="5">
        <f t="shared" si="120"/>
        <v>1.9974289577653737E-2</v>
      </c>
      <c r="T48" s="5">
        <f t="shared" si="121"/>
        <v>7.9554567830650832E-2</v>
      </c>
      <c r="U48" s="5">
        <f t="shared" si="122"/>
        <v>2.4121559497151772E-2</v>
      </c>
      <c r="V48" s="5">
        <f t="shared" si="123"/>
        <v>1.8456995408645525E-3</v>
      </c>
      <c r="W48" s="5">
        <f t="shared" si="124"/>
        <v>8.7458818233662597E-2</v>
      </c>
      <c r="X48" s="5">
        <f t="shared" si="125"/>
        <v>4.391772362429959E-2</v>
      </c>
      <c r="Y48" s="5">
        <f t="shared" si="126"/>
        <v>1.1026712270381371E-2</v>
      </c>
      <c r="Z48" s="5">
        <f t="shared" si="127"/>
        <v>2.4379477233506201E-3</v>
      </c>
      <c r="AA48" s="5">
        <f t="shared" si="128"/>
        <v>4.0375725961778628E-3</v>
      </c>
      <c r="AB48" s="5">
        <f t="shared" si="129"/>
        <v>3.3433843378318285E-3</v>
      </c>
      <c r="AC48" s="5">
        <f t="shared" si="130"/>
        <v>9.5934141478268398E-5</v>
      </c>
      <c r="AD48" s="5">
        <f t="shared" si="131"/>
        <v>3.62109208097601E-2</v>
      </c>
      <c r="AE48" s="5">
        <f t="shared" si="132"/>
        <v>1.8183429006045516E-2</v>
      </c>
      <c r="AF48" s="5">
        <f t="shared" si="133"/>
        <v>4.5654333419875267E-3</v>
      </c>
      <c r="AG48" s="5">
        <f t="shared" si="134"/>
        <v>7.6418228902082883E-4</v>
      </c>
      <c r="AH48" s="5">
        <f t="shared" si="135"/>
        <v>3.0605579999534109E-4</v>
      </c>
      <c r="AI48" s="5">
        <f t="shared" si="136"/>
        <v>5.0686997884604075E-4</v>
      </c>
      <c r="AJ48" s="5">
        <f t="shared" si="137"/>
        <v>4.1972276862470309E-4</v>
      </c>
      <c r="AK48" s="5">
        <f t="shared" si="138"/>
        <v>2.3170597306901053E-4</v>
      </c>
      <c r="AL48" s="5">
        <f t="shared" si="139"/>
        <v>3.1912832778791876E-6</v>
      </c>
      <c r="AM48" s="5">
        <f t="shared" si="140"/>
        <v>1.1994040737093125E-2</v>
      </c>
      <c r="AN48" s="5">
        <f t="shared" si="141"/>
        <v>6.0228456874746768E-3</v>
      </c>
      <c r="AO48" s="5">
        <f t="shared" si="142"/>
        <v>1.5121955548703533E-3</v>
      </c>
      <c r="AP48" s="5">
        <f t="shared" si="143"/>
        <v>2.5311793514542266E-4</v>
      </c>
      <c r="AQ48" s="5">
        <f t="shared" si="144"/>
        <v>3.1775993960867998E-5</v>
      </c>
      <c r="AR48" s="5">
        <f t="shared" si="145"/>
        <v>3.0737378595485773E-5</v>
      </c>
      <c r="AS48" s="5">
        <f t="shared" si="146"/>
        <v>5.0905274262777516E-5</v>
      </c>
      <c r="AT48" s="5">
        <f t="shared" si="147"/>
        <v>4.2153024528727649E-5</v>
      </c>
      <c r="AU48" s="5">
        <f t="shared" si="148"/>
        <v>2.327037820281799E-5</v>
      </c>
      <c r="AV48" s="5">
        <f t="shared" si="149"/>
        <v>9.6347268272495345E-6</v>
      </c>
      <c r="AW48" s="5">
        <f t="shared" si="150"/>
        <v>7.3721646743070628E-8</v>
      </c>
      <c r="AX48" s="5">
        <f t="shared" si="151"/>
        <v>3.3106267848224038E-3</v>
      </c>
      <c r="AY48" s="5">
        <f t="shared" si="152"/>
        <v>1.6624417651126204E-3</v>
      </c>
      <c r="AZ48" s="5">
        <f t="shared" si="153"/>
        <v>4.1740020878539214E-4</v>
      </c>
      <c r="BA48" s="5">
        <f t="shared" si="154"/>
        <v>6.9866280612155811E-5</v>
      </c>
      <c r="BB48" s="5">
        <f t="shared" si="155"/>
        <v>8.7708937319067703E-6</v>
      </c>
      <c r="BC48" s="5">
        <f t="shared" si="156"/>
        <v>8.8086643436424133E-7</v>
      </c>
      <c r="BD48" s="5">
        <f t="shared" si="157"/>
        <v>2.5724787302854811E-6</v>
      </c>
      <c r="BE48" s="5">
        <f t="shared" si="158"/>
        <v>4.2603742181051305E-6</v>
      </c>
      <c r="BF48" s="5">
        <f t="shared" si="159"/>
        <v>3.5278792132677082E-6</v>
      </c>
      <c r="BG48" s="5">
        <f t="shared" si="160"/>
        <v>1.9475490659193636E-6</v>
      </c>
      <c r="BH48" s="5">
        <f t="shared" si="161"/>
        <v>8.0635145115629334E-7</v>
      </c>
      <c r="BI48" s="5">
        <f t="shared" si="162"/>
        <v>2.6708550728088523E-7</v>
      </c>
      <c r="BJ48" s="8">
        <f t="shared" si="163"/>
        <v>0.65671377604643089</v>
      </c>
      <c r="BK48" s="8">
        <f t="shared" si="164"/>
        <v>0.23517668083702162</v>
      </c>
      <c r="BL48" s="8">
        <f t="shared" si="165"/>
        <v>0.10571196332496646</v>
      </c>
      <c r="BM48" s="8">
        <f t="shared" si="166"/>
        <v>0.36445983955442302</v>
      </c>
      <c r="BN48" s="8">
        <f t="shared" si="167"/>
        <v>0.63391816033388071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1.33236994219653</v>
      </c>
      <c r="F49">
        <f>VLOOKUP(B49,home!$B$2:$E$405,3,FALSE)</f>
        <v>0.97</v>
      </c>
      <c r="G49">
        <f>VLOOKUP(C49,away!$B$2:$E$405,4,FALSE)</f>
        <v>1.04</v>
      </c>
      <c r="H49">
        <f>VLOOKUP(A49,away!$A$2:$E$405,3,FALSE)</f>
        <v>1.01445086705202</v>
      </c>
      <c r="I49">
        <f>VLOOKUP(C49,away!$B$2:$E$405,3,FALSE)</f>
        <v>0.46</v>
      </c>
      <c r="J49">
        <f>VLOOKUP(B49,home!$B$2:$E$405,4,FALSE)</f>
        <v>0.93</v>
      </c>
      <c r="K49" s="3">
        <f t="shared" si="112"/>
        <v>1.3440947976878597</v>
      </c>
      <c r="L49" s="3">
        <f t="shared" si="113"/>
        <v>0.43398208092485424</v>
      </c>
      <c r="M49" s="5">
        <f t="shared" si="114"/>
        <v>0.16896277094163537</v>
      </c>
      <c r="N49" s="5">
        <f t="shared" si="115"/>
        <v>0.22710198142557758</v>
      </c>
      <c r="O49" s="5">
        <f t="shared" si="116"/>
        <v>7.3326814932080417E-2</v>
      </c>
      <c r="P49" s="5">
        <f t="shared" si="117"/>
        <v>9.8558190481229754E-2</v>
      </c>
      <c r="Q49" s="5">
        <f t="shared" si="118"/>
        <v>0.15262329588936188</v>
      </c>
      <c r="R49" s="5">
        <f t="shared" si="119"/>
        <v>1.5911261865907966E-2</v>
      </c>
      <c r="S49" s="5">
        <f t="shared" si="120"/>
        <v>1.4372569851925792E-2</v>
      </c>
      <c r="T49" s="5">
        <f t="shared" si="121"/>
        <v>6.6235775547675027E-2</v>
      </c>
      <c r="U49" s="5">
        <f t="shared" si="122"/>
        <v>2.1386244298616124E-2</v>
      </c>
      <c r="V49" s="5">
        <f t="shared" si="123"/>
        <v>9.3152307344688179E-4</v>
      </c>
      <c r="W49" s="5">
        <f t="shared" si="124"/>
        <v>6.8380059336955415E-2</v>
      </c>
      <c r="X49" s="5">
        <f t="shared" si="125"/>
        <v>2.9675720444816922E-2</v>
      </c>
      <c r="Y49" s="5">
        <f t="shared" si="126"/>
        <v>6.439365455792944E-3</v>
      </c>
      <c r="Z49" s="5">
        <f t="shared" si="127"/>
        <v>2.3017341782356733E-3</v>
      </c>
      <c r="AA49" s="5">
        <f t="shared" si="128"/>
        <v>3.0937489346269096E-3</v>
      </c>
      <c r="AB49" s="5">
        <f t="shared" si="129"/>
        <v>2.0791459241921938E-3</v>
      </c>
      <c r="AC49" s="5">
        <f t="shared" si="130"/>
        <v>3.3960598242582636E-5</v>
      </c>
      <c r="AD49" s="5">
        <f t="shared" si="131"/>
        <v>2.2977320505097234E-2</v>
      </c>
      <c r="AE49" s="5">
        <f t="shared" si="132"/>
        <v>9.9717453668794198E-3</v>
      </c>
      <c r="AF49" s="5">
        <f t="shared" si="133"/>
        <v>2.1637794023855522E-3</v>
      </c>
      <c r="AG49" s="5">
        <f t="shared" si="134"/>
        <v>3.1301382923653996E-4</v>
      </c>
      <c r="AH49" s="5">
        <f t="shared" si="135"/>
        <v>2.4972784710164419E-4</v>
      </c>
      <c r="AI49" s="5">
        <f t="shared" si="136"/>
        <v>3.3565790012710919E-4</v>
      </c>
      <c r="AJ49" s="5">
        <f t="shared" si="137"/>
        <v>2.2557801868183932E-4</v>
      </c>
      <c r="AK49" s="5">
        <f t="shared" si="138"/>
        <v>1.0106608046099838E-4</v>
      </c>
      <c r="AL49" s="5">
        <f t="shared" si="139"/>
        <v>7.9238641549153119E-7</v>
      </c>
      <c r="AM49" s="5">
        <f t="shared" si="140"/>
        <v>6.1767393911415572E-3</v>
      </c>
      <c r="AN49" s="5">
        <f t="shared" si="141"/>
        <v>2.6805942142981301E-3</v>
      </c>
      <c r="AO49" s="5">
        <f t="shared" si="142"/>
        <v>5.8166492761811358E-4</v>
      </c>
      <c r="AP49" s="5">
        <f t="shared" si="143"/>
        <v>8.4144051896237917E-5</v>
      </c>
      <c r="AQ49" s="5">
        <f t="shared" si="144"/>
        <v>9.129252684844562E-6</v>
      </c>
      <c r="AR49" s="5">
        <f t="shared" si="145"/>
        <v>2.1675482150011077E-5</v>
      </c>
      <c r="AS49" s="5">
        <f t="shared" si="146"/>
        <v>2.913390279520595E-5</v>
      </c>
      <c r="AT49" s="5">
        <f t="shared" si="147"/>
        <v>1.9579363591690057E-5</v>
      </c>
      <c r="AU49" s="5">
        <f t="shared" si="148"/>
        <v>8.7721735818765658E-6</v>
      </c>
      <c r="AV49" s="5">
        <f t="shared" si="149"/>
        <v>2.9476582189537926E-6</v>
      </c>
      <c r="AW49" s="5">
        <f t="shared" si="150"/>
        <v>1.2839148404231372E-8</v>
      </c>
      <c r="AX49" s="5">
        <f t="shared" si="151"/>
        <v>1.383687213717839E-3</v>
      </c>
      <c r="AY49" s="5">
        <f t="shared" si="152"/>
        <v>6.0049545635838125E-4</v>
      </c>
      <c r="AZ49" s="5">
        <f t="shared" si="153"/>
        <v>1.3030213386816514E-4</v>
      </c>
      <c r="BA49" s="5">
        <f t="shared" si="154"/>
        <v>1.8849597068351752E-5</v>
      </c>
      <c r="BB49" s="5">
        <f t="shared" si="155"/>
        <v>2.045096840079581E-6</v>
      </c>
      <c r="BC49" s="5">
        <f t="shared" si="156"/>
        <v>1.7750707647011608E-7</v>
      </c>
      <c r="BD49" s="5">
        <f t="shared" si="157"/>
        <v>1.5677951414185572E-6</v>
      </c>
      <c r="BE49" s="5">
        <f t="shared" si="158"/>
        <v>2.107265293420985E-6</v>
      </c>
      <c r="BF49" s="5">
        <f t="shared" si="159"/>
        <v>1.4161821591176635E-6</v>
      </c>
      <c r="BG49" s="5">
        <f t="shared" si="160"/>
        <v>6.344943575494709E-7</v>
      </c>
      <c r="BH49" s="5">
        <f t="shared" si="161"/>
        <v>2.1320514128613614E-7</v>
      </c>
      <c r="BI49" s="5">
        <f t="shared" si="162"/>
        <v>5.7313584248600159E-8</v>
      </c>
      <c r="BJ49" s="8">
        <f t="shared" si="163"/>
        <v>0.59754988604634673</v>
      </c>
      <c r="BK49" s="8">
        <f t="shared" si="164"/>
        <v>0.28346030278925427</v>
      </c>
      <c r="BL49" s="8">
        <f t="shared" si="165"/>
        <v>0.11679735063780999</v>
      </c>
      <c r="BM49" s="8">
        <f t="shared" si="166"/>
        <v>0.26302447549864366</v>
      </c>
      <c r="BN49" s="8">
        <f t="shared" si="167"/>
        <v>0.73648431553579297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1.33236994219653</v>
      </c>
      <c r="F50">
        <f>VLOOKUP(B50,home!$B$2:$E$405,3,FALSE)</f>
        <v>0.88</v>
      </c>
      <c r="G50">
        <f>VLOOKUP(C50,away!$B$2:$E$405,4,FALSE)</f>
        <v>0.84</v>
      </c>
      <c r="H50">
        <f>VLOOKUP(A50,away!$A$2:$E$405,3,FALSE)</f>
        <v>1.01445086705202</v>
      </c>
      <c r="I50">
        <f>VLOOKUP(C50,away!$B$2:$E$405,3,FALSE)</f>
        <v>1.03</v>
      </c>
      <c r="J50">
        <f>VLOOKUP(B50,home!$B$2:$E$405,4,FALSE)</f>
        <v>0.99</v>
      </c>
      <c r="K50" s="3">
        <f t="shared" si="112"/>
        <v>0.98488786127167494</v>
      </c>
      <c r="L50" s="3">
        <f t="shared" si="113"/>
        <v>1.0344355491329449</v>
      </c>
      <c r="M50" s="5">
        <f t="shared" si="114"/>
        <v>0.13274524875749116</v>
      </c>
      <c r="N50" s="5">
        <f t="shared" si="115"/>
        <v>0.13073918414274194</v>
      </c>
      <c r="O50" s="5">
        <f t="shared" si="116"/>
        <v>0.13731640429324474</v>
      </c>
      <c r="P50" s="5">
        <f t="shared" si="117"/>
        <v>0.13524125974189044</v>
      </c>
      <c r="Q50" s="5">
        <f t="shared" si="118"/>
        <v>6.4381717727374388E-2</v>
      </c>
      <c r="R50" s="5">
        <f t="shared" si="119"/>
        <v>7.1022485040022051E-2</v>
      </c>
      <c r="S50" s="5">
        <f t="shared" si="120"/>
        <v>3.4446050814947365E-2</v>
      </c>
      <c r="T50" s="5">
        <f t="shared" si="121"/>
        <v>6.6598737531438773E-2</v>
      </c>
      <c r="U50" s="5">
        <f t="shared" si="122"/>
        <v>6.9949183393266848E-2</v>
      </c>
      <c r="V50" s="5">
        <f t="shared" si="123"/>
        <v>3.8993044940096727E-3</v>
      </c>
      <c r="W50" s="5">
        <f t="shared" si="124"/>
        <v>2.1136257425836819E-2</v>
      </c>
      <c r="X50" s="5">
        <f t="shared" si="125"/>
        <v>2.1864096056910792E-2</v>
      </c>
      <c r="Y50" s="5">
        <f t="shared" si="126"/>
        <v>1.1308499105462985E-2</v>
      </c>
      <c r="Z50" s="5">
        <f t="shared" si="127"/>
        <v>2.4489394437720524E-2</v>
      </c>
      <c r="AA50" s="5">
        <f t="shared" si="128"/>
        <v>2.4119307311605019E-2</v>
      </c>
      <c r="AB50" s="5">
        <f t="shared" si="129"/>
        <v>1.1877406496740467E-2</v>
      </c>
      <c r="AC50" s="5">
        <f t="shared" si="130"/>
        <v>2.4828894857965828E-4</v>
      </c>
      <c r="AD50" s="5">
        <f t="shared" si="131"/>
        <v>5.204210842854994E-3</v>
      </c>
      <c r="AE50" s="5">
        <f t="shared" si="132"/>
        <v>5.383420701032331E-3</v>
      </c>
      <c r="AF50" s="5">
        <f t="shared" si="133"/>
        <v>2.7844008745430216E-3</v>
      </c>
      <c r="AG50" s="5">
        <f t="shared" si="134"/>
        <v>9.6009441588805412E-4</v>
      </c>
      <c r="AH50" s="5">
        <f t="shared" si="135"/>
        <v>6.3331750457791772E-3</v>
      </c>
      <c r="AI50" s="5">
        <f t="shared" si="136"/>
        <v>6.2374672258965957E-3</v>
      </c>
      <c r="AJ50" s="5">
        <f t="shared" si="137"/>
        <v>3.0716028779327327E-3</v>
      </c>
      <c r="AK50" s="5">
        <f t="shared" si="138"/>
        <v>1.0083947963743637E-3</v>
      </c>
      <c r="AL50" s="5">
        <f t="shared" si="139"/>
        <v>1.0118301182213128E-5</v>
      </c>
      <c r="AM50" s="5">
        <f t="shared" si="140"/>
        <v>1.0251128173252634E-3</v>
      </c>
      <c r="AN50" s="5">
        <f t="shared" si="141"/>
        <v>1.0604131401130788E-3</v>
      </c>
      <c r="AO50" s="5">
        <f t="shared" si="142"/>
        <v>5.484645244503316E-4</v>
      </c>
      <c r="AP50" s="5">
        <f t="shared" si="143"/>
        <v>1.8911706717657275E-4</v>
      </c>
      <c r="AQ50" s="5">
        <f t="shared" si="144"/>
        <v>4.8907354308802503E-5</v>
      </c>
      <c r="AR50" s="5">
        <f t="shared" si="145"/>
        <v>1.31025228124713E-3</v>
      </c>
      <c r="AS50" s="5">
        <f t="shared" si="146"/>
        <v>1.2904515670038191E-3</v>
      </c>
      <c r="AT50" s="5">
        <f t="shared" si="147"/>
        <v>6.3547504195053629E-4</v>
      </c>
      <c r="AU50" s="5">
        <f t="shared" si="148"/>
        <v>2.0862388498606391E-4</v>
      </c>
      <c r="AV50" s="5">
        <f t="shared" si="149"/>
        <v>5.1367782973528086E-5</v>
      </c>
      <c r="AW50" s="5">
        <f t="shared" si="150"/>
        <v>2.8634877103550551E-7</v>
      </c>
      <c r="AX50" s="5">
        <f t="shared" si="151"/>
        <v>1.6827019503627661E-4</v>
      </c>
      <c r="AY50" s="5">
        <f t="shared" si="152"/>
        <v>1.7406467160505849E-4</v>
      </c>
      <c r="AZ50" s="5">
        <f t="shared" si="153"/>
        <v>9.0029342078212207E-5</v>
      </c>
      <c r="BA50" s="5">
        <f t="shared" si="154"/>
        <v>3.1043183970251062E-5</v>
      </c>
      <c r="BB50" s="5">
        <f t="shared" si="155"/>
        <v>8.0280432642754207E-6</v>
      </c>
      <c r="BC50" s="5">
        <f t="shared" si="156"/>
        <v>1.6608986685087577E-6</v>
      </c>
      <c r="BD50" s="5">
        <f t="shared" si="157"/>
        <v>2.2589525634242802E-4</v>
      </c>
      <c r="BE50" s="5">
        <f t="shared" si="158"/>
        <v>2.2248149589051069E-4</v>
      </c>
      <c r="BF50" s="5">
        <f t="shared" si="159"/>
        <v>1.0955966233006399E-4</v>
      </c>
      <c r="BG50" s="5">
        <f t="shared" si="160"/>
        <v>3.5967993837967878E-5</v>
      </c>
      <c r="BH50" s="5">
        <f t="shared" si="161"/>
        <v>8.8561101313272395E-6</v>
      </c>
      <c r="BI50" s="5">
        <f t="shared" si="162"/>
        <v>1.7444550732858598E-6</v>
      </c>
      <c r="BJ50" s="8">
        <f t="shared" si="163"/>
        <v>0.33370573006208065</v>
      </c>
      <c r="BK50" s="8">
        <f t="shared" si="164"/>
        <v>0.30676433572970557</v>
      </c>
      <c r="BL50" s="8">
        <f t="shared" si="165"/>
        <v>0.33503610201262862</v>
      </c>
      <c r="BM50" s="8">
        <f t="shared" si="166"/>
        <v>0.32837548421653662</v>
      </c>
      <c r="BN50" s="8">
        <f t="shared" si="167"/>
        <v>0.67144629970276482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1.62917933130699</v>
      </c>
      <c r="F51">
        <f>VLOOKUP(B51,home!$B$2:$E$405,3,FALSE)</f>
        <v>1.19</v>
      </c>
      <c r="G51">
        <f>VLOOKUP(C51,away!$B$2:$E$405,4,FALSE)</f>
        <v>1.07</v>
      </c>
      <c r="H51">
        <f>VLOOKUP(A51,away!$A$2:$E$405,3,FALSE)</f>
        <v>1.4103343465045599</v>
      </c>
      <c r="I51">
        <f>VLOOKUP(C51,away!$B$2:$E$405,3,FALSE)</f>
        <v>0.88</v>
      </c>
      <c r="J51">
        <f>VLOOKUP(B51,home!$B$2:$E$405,4,FALSE)</f>
        <v>0.89</v>
      </c>
      <c r="K51" s="3">
        <f t="shared" si="112"/>
        <v>2.0744340425531904</v>
      </c>
      <c r="L51" s="3">
        <f t="shared" si="113"/>
        <v>1.1045738601823714</v>
      </c>
      <c r="M51" s="5">
        <f t="shared" si="114"/>
        <v>4.1626932608114058E-2</v>
      </c>
      <c r="N51" s="5">
        <f t="shared" si="115"/>
        <v>8.6352326089339251E-2</v>
      </c>
      <c r="O51" s="5">
        <f t="shared" si="116"/>
        <v>4.5980021638495974E-2</v>
      </c>
      <c r="P51" s="5">
        <f t="shared" si="117"/>
        <v>9.5382522164228351E-2</v>
      </c>
      <c r="Q51" s="5">
        <f t="shared" si="118"/>
        <v>8.9566102446689708E-2</v>
      </c>
      <c r="R51" s="5">
        <f t="shared" si="119"/>
        <v>2.5394164996251238E-2</v>
      </c>
      <c r="S51" s="5">
        <f t="shared" si="120"/>
        <v>5.4639057963137928E-2</v>
      </c>
      <c r="T51" s="5">
        <f t="shared" si="121"/>
        <v>9.8932375521029792E-2</v>
      </c>
      <c r="U51" s="5">
        <f t="shared" si="122"/>
        <v>5.2678520350436173E-2</v>
      </c>
      <c r="V51" s="5">
        <f t="shared" si="123"/>
        <v>1.391089542453712E-2</v>
      </c>
      <c r="W51" s="5">
        <f t="shared" si="124"/>
        <v>6.1932990658073242E-2</v>
      </c>
      <c r="X51" s="5">
        <f t="shared" si="125"/>
        <v>6.8409562563826701E-2</v>
      </c>
      <c r="Y51" s="5">
        <f t="shared" si="126"/>
        <v>3.7781707297256766E-2</v>
      </c>
      <c r="Z51" s="5">
        <f t="shared" si="127"/>
        <v>9.3499102853390921E-3</v>
      </c>
      <c r="AA51" s="5">
        <f t="shared" si="128"/>
        <v>1.9395772190725625E-2</v>
      </c>
      <c r="AB51" s="5">
        <f t="shared" si="129"/>
        <v>2.0117625057023861E-2</v>
      </c>
      <c r="AC51" s="5">
        <f t="shared" si="130"/>
        <v>1.9921842182778018E-3</v>
      </c>
      <c r="AD51" s="5">
        <f t="shared" si="131"/>
        <v>3.2118976044558954E-2</v>
      </c>
      <c r="AE51" s="5">
        <f t="shared" si="132"/>
        <v>3.5477781354643599E-2</v>
      </c>
      <c r="AF51" s="5">
        <f t="shared" si="133"/>
        <v>1.9593914950802427E-2</v>
      </c>
      <c r="AG51" s="5">
        <f t="shared" si="134"/>
        <v>7.2143087577643036E-3</v>
      </c>
      <c r="AH51" s="5">
        <f t="shared" si="135"/>
        <v>2.5819166240589656E-3</v>
      </c>
      <c r="AI51" s="5">
        <f t="shared" si="136"/>
        <v>5.3560157399819251E-3</v>
      </c>
      <c r="AJ51" s="5">
        <f t="shared" si="137"/>
        <v>5.5553506917346129E-3</v>
      </c>
      <c r="AK51" s="5">
        <f t="shared" si="138"/>
        <v>3.8414028644185648E-3</v>
      </c>
      <c r="AL51" s="5">
        <f t="shared" si="139"/>
        <v>1.8259289690547039E-4</v>
      </c>
      <c r="AM51" s="5">
        <f t="shared" si="140"/>
        <v>1.3325739463756706E-2</v>
      </c>
      <c r="AN51" s="5">
        <f t="shared" si="141"/>
        <v>1.4719263479266309E-2</v>
      </c>
      <c r="AO51" s="5">
        <f t="shared" si="142"/>
        <v>8.1292568401672965E-3</v>
      </c>
      <c r="AP51" s="5">
        <f t="shared" si="143"/>
        <v>2.9931215361191786E-3</v>
      </c>
      <c r="AQ51" s="5">
        <f t="shared" si="144"/>
        <v>8.2653095228653773E-4</v>
      </c>
      <c r="AR51" s="5">
        <f t="shared" si="145"/>
        <v>5.703835224211693E-4</v>
      </c>
      <c r="AS51" s="5">
        <f t="shared" si="146"/>
        <v>1.1832229962218744E-3</v>
      </c>
      <c r="AT51" s="5">
        <f t="shared" si="147"/>
        <v>1.2272590316472209E-3</v>
      </c>
      <c r="AU51" s="5">
        <f t="shared" si="148"/>
        <v>8.4862263809328605E-4</v>
      </c>
      <c r="AV51" s="5">
        <f t="shared" si="149"/>
        <v>4.4010292243550206E-4</v>
      </c>
      <c r="AW51" s="5">
        <f t="shared" si="150"/>
        <v>1.1621863502061597E-5</v>
      </c>
      <c r="AX51" s="5">
        <f t="shared" si="151"/>
        <v>4.6072279309685646E-3</v>
      </c>
      <c r="AY51" s="5">
        <f t="shared" si="152"/>
        <v>5.0890235404499875E-3</v>
      </c>
      <c r="AZ51" s="5">
        <f t="shared" si="153"/>
        <v>2.8106011883169014E-3</v>
      </c>
      <c r="BA51" s="5">
        <f t="shared" si="154"/>
        <v>1.0348388680041197E-3</v>
      </c>
      <c r="BB51" s="5">
        <f t="shared" si="155"/>
        <v>2.857639907745166E-4</v>
      </c>
      <c r="BC51" s="5">
        <f t="shared" si="156"/>
        <v>6.3129486878185431E-5</v>
      </c>
      <c r="BD51" s="5">
        <f t="shared" si="157"/>
        <v>1.0500512152419476E-4</v>
      </c>
      <c r="BE51" s="5">
        <f t="shared" si="158"/>
        <v>2.1782619873222432E-4</v>
      </c>
      <c r="BF51" s="5">
        <f t="shared" si="159"/>
        <v>2.2593304100504145E-4</v>
      </c>
      <c r="BG51" s="5">
        <f t="shared" si="160"/>
        <v>1.5622773053280793E-4</v>
      </c>
      <c r="BH51" s="5">
        <f t="shared" si="161"/>
        <v>8.1021030652020807E-5</v>
      </c>
      <c r="BI51" s="5">
        <f t="shared" si="162"/>
        <v>3.3614556829459502E-5</v>
      </c>
      <c r="BJ51" s="8">
        <f t="shared" si="163"/>
        <v>0.59126454296097297</v>
      </c>
      <c r="BK51" s="8">
        <f t="shared" si="164"/>
        <v>0.2128232088156507</v>
      </c>
      <c r="BL51" s="8">
        <f t="shared" si="165"/>
        <v>0.18599000894322174</v>
      </c>
      <c r="BM51" s="8">
        <f t="shared" si="166"/>
        <v>0.6100481993851179</v>
      </c>
      <c r="BN51" s="8">
        <f t="shared" si="167"/>
        <v>0.38430206994311855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1.62917933130699</v>
      </c>
      <c r="F52">
        <f>VLOOKUP(B52,home!$B$2:$E$405,3,FALSE)</f>
        <v>1.34</v>
      </c>
      <c r="G52">
        <f>VLOOKUP(C52,away!$B$2:$E$405,4,FALSE)</f>
        <v>1.3</v>
      </c>
      <c r="H52">
        <f>VLOOKUP(A52,away!$A$2:$E$405,3,FALSE)</f>
        <v>1.4103343465045599</v>
      </c>
      <c r="I52">
        <f>VLOOKUP(C52,away!$B$2:$E$405,3,FALSE)</f>
        <v>0.76</v>
      </c>
      <c r="J52">
        <f>VLOOKUP(B52,home!$B$2:$E$405,4,FALSE)</f>
        <v>0.54</v>
      </c>
      <c r="K52" s="3">
        <f t="shared" si="112"/>
        <v>2.8380303951367769</v>
      </c>
      <c r="L52" s="3">
        <f t="shared" si="113"/>
        <v>0.5788012158054715</v>
      </c>
      <c r="M52" s="5">
        <f t="shared" si="114"/>
        <v>3.2816245028465668E-2</v>
      </c>
      <c r="N52" s="5">
        <f t="shared" si="115"/>
        <v>9.3133500845041697E-2</v>
      </c>
      <c r="O52" s="5">
        <f t="shared" si="116"/>
        <v>1.8994082520646185E-2</v>
      </c>
      <c r="P52" s="5">
        <f t="shared" si="117"/>
        <v>5.390578352133004E-2</v>
      </c>
      <c r="Q52" s="5">
        <f t="shared" si="118"/>
        <v>0.13215785310186257</v>
      </c>
      <c r="R52" s="5">
        <f t="shared" si="119"/>
        <v>5.4968990280297326E-3</v>
      </c>
      <c r="S52" s="5">
        <f t="shared" si="120"/>
        <v>2.2137157180292126E-2</v>
      </c>
      <c r="T52" s="5">
        <f t="shared" si="121"/>
        <v>7.6493126053598939E-2</v>
      </c>
      <c r="U52" s="5">
        <f t="shared" si="122"/>
        <v>1.5600366520546189E-2</v>
      </c>
      <c r="V52" s="5">
        <f t="shared" si="123"/>
        <v>4.0404135265708491E-3</v>
      </c>
      <c r="W52" s="5">
        <f t="shared" si="124"/>
        <v>0.12502266801970235</v>
      </c>
      <c r="X52" s="5">
        <f t="shared" si="125"/>
        <v>7.2363272253047561E-2</v>
      </c>
      <c r="Y52" s="5">
        <f t="shared" si="126"/>
        <v>2.094197497986313E-2</v>
      </c>
      <c r="Z52" s="5">
        <f t="shared" si="127"/>
        <v>1.0605372801945081E-3</v>
      </c>
      <c r="AA52" s="5">
        <f t="shared" si="128"/>
        <v>3.0098370363677027E-3</v>
      </c>
      <c r="AB52" s="5">
        <f t="shared" si="129"/>
        <v>4.2710044968099692E-3</v>
      </c>
      <c r="AC52" s="5">
        <f t="shared" si="130"/>
        <v>4.1481295451203931E-4</v>
      </c>
      <c r="AD52" s="5">
        <f t="shared" si="131"/>
        <v>8.8704532980252507E-2</v>
      </c>
      <c r="AE52" s="5">
        <f t="shared" si="132"/>
        <v>5.1342291536426686E-2</v>
      </c>
      <c r="AF52" s="5">
        <f t="shared" si="133"/>
        <v>1.4858490381761368E-2</v>
      </c>
      <c r="AG52" s="5">
        <f t="shared" si="134"/>
        <v>2.8667040993324614E-3</v>
      </c>
      <c r="AH52" s="5">
        <f t="shared" si="135"/>
        <v>1.5346006679590226E-4</v>
      </c>
      <c r="AI52" s="5">
        <f t="shared" si="136"/>
        <v>4.3552433400649066E-4</v>
      </c>
      <c r="AJ52" s="5">
        <f t="shared" si="137"/>
        <v>6.1801564886606133E-4</v>
      </c>
      <c r="AK52" s="5">
        <f t="shared" si="138"/>
        <v>5.8464906538401972E-4</v>
      </c>
      <c r="AL52" s="5">
        <f t="shared" si="139"/>
        <v>2.7255790305530646E-5</v>
      </c>
      <c r="AM52" s="5">
        <f t="shared" si="140"/>
        <v>5.0349232156873834E-2</v>
      </c>
      <c r="AN52" s="5">
        <f t="shared" si="141"/>
        <v>2.9142196787270515E-2</v>
      </c>
      <c r="AO52" s="5">
        <f t="shared" si="142"/>
        <v>8.4337694658572389E-3</v>
      </c>
      <c r="AP52" s="5">
        <f t="shared" si="143"/>
        <v>1.6271586735537441E-3</v>
      </c>
      <c r="AQ52" s="5">
        <f t="shared" si="144"/>
        <v>2.3545035464033127E-4</v>
      </c>
      <c r="AR52" s="5">
        <f t="shared" si="145"/>
        <v>1.7764574647811426E-5</v>
      </c>
      <c r="AS52" s="5">
        <f t="shared" si="146"/>
        <v>5.041640280716503E-5</v>
      </c>
      <c r="AT52" s="5">
        <f t="shared" si="147"/>
        <v>7.1541641790096746E-5</v>
      </c>
      <c r="AU52" s="5">
        <f t="shared" si="148"/>
        <v>6.767911797276067E-5</v>
      </c>
      <c r="AV52" s="5">
        <f t="shared" si="149"/>
        <v>4.8018848480685634E-5</v>
      </c>
      <c r="AW52" s="5">
        <f t="shared" si="150"/>
        <v>1.2436631195567933E-6</v>
      </c>
      <c r="AX52" s="5">
        <f t="shared" si="151"/>
        <v>2.3815441872167678E-2</v>
      </c>
      <c r="AY52" s="5">
        <f t="shared" si="152"/>
        <v>1.3784406710555187E-2</v>
      </c>
      <c r="AZ52" s="5">
        <f t="shared" si="153"/>
        <v>3.9892156816132207E-3</v>
      </c>
      <c r="BA52" s="5">
        <f t="shared" si="154"/>
        <v>7.6965429554266167E-4</v>
      </c>
      <c r="BB52" s="5">
        <f t="shared" si="155"/>
        <v>1.1136921050249903E-4</v>
      </c>
      <c r="BC52" s="5">
        <f t="shared" si="156"/>
        <v>1.2892126888428389E-5</v>
      </c>
      <c r="BD52" s="5">
        <f t="shared" si="157"/>
        <v>1.7136929007367176E-6</v>
      </c>
      <c r="BE52" s="5">
        <f t="shared" si="158"/>
        <v>4.8635125402209158E-6</v>
      </c>
      <c r="BF52" s="5">
        <f t="shared" si="159"/>
        <v>6.9013982081379198E-6</v>
      </c>
      <c r="BG52" s="5">
        <f t="shared" si="160"/>
        <v>6.5287926278793004E-6</v>
      </c>
      <c r="BH52" s="5">
        <f t="shared" si="161"/>
        <v>4.6322279803665922E-6</v>
      </c>
      <c r="BI52" s="5">
        <f t="shared" si="162"/>
        <v>2.6292807610966858E-6</v>
      </c>
      <c r="BJ52" s="8">
        <f t="shared" si="163"/>
        <v>0.81015520158635446</v>
      </c>
      <c r="BK52" s="8">
        <f t="shared" si="164"/>
        <v>0.12712607471203147</v>
      </c>
      <c r="BL52" s="8">
        <f t="shared" si="165"/>
        <v>4.9446528208169208E-2</v>
      </c>
      <c r="BM52" s="8">
        <f t="shared" si="166"/>
        <v>0.63750081469393827</v>
      </c>
      <c r="BN52" s="8">
        <f t="shared" si="167"/>
        <v>0.33650436404537593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1.2721893491124301</v>
      </c>
      <c r="F53">
        <f>VLOOKUP(B53,home!$B$2:$E$405,3,FALSE)</f>
        <v>0.55000000000000004</v>
      </c>
      <c r="G53">
        <f>VLOOKUP(C53,away!$B$2:$E$405,4,FALSE)</f>
        <v>0.74</v>
      </c>
      <c r="H53">
        <f>VLOOKUP(A53,away!$A$2:$E$405,3,FALSE)</f>
        <v>1.07692307692308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0.5177810650887591</v>
      </c>
      <c r="L53" s="3">
        <f t="shared" si="113"/>
        <v>0.92960000000000254</v>
      </c>
      <c r="M53" s="5">
        <f t="shared" si="114"/>
        <v>0.23518541755084224</v>
      </c>
      <c r="N53" s="5">
        <f t="shared" si="115"/>
        <v>0.12177455599281964</v>
      </c>
      <c r="O53" s="5">
        <f t="shared" si="116"/>
        <v>0.21862836415526354</v>
      </c>
      <c r="P53" s="5">
        <f t="shared" si="117"/>
        <v>0.11320162725092545</v>
      </c>
      <c r="Q53" s="5">
        <f t="shared" si="118"/>
        <v>3.152627965133644E-2</v>
      </c>
      <c r="R53" s="5">
        <f t="shared" si="119"/>
        <v>0.10161846365936675</v>
      </c>
      <c r="S53" s="5">
        <f t="shared" si="120"/>
        <v>1.3621814381292589E-2</v>
      </c>
      <c r="T53" s="5">
        <f t="shared" si="121"/>
        <v>2.9306829563882433E-2</v>
      </c>
      <c r="U53" s="5">
        <f t="shared" si="122"/>
        <v>5.2616116346230278E-2</v>
      </c>
      <c r="V53" s="5">
        <f t="shared" si="123"/>
        <v>7.2850867584982933E-4</v>
      </c>
      <c r="W53" s="5">
        <f t="shared" si="124"/>
        <v>5.4412368853850182E-3</v>
      </c>
      <c r="X53" s="5">
        <f t="shared" si="125"/>
        <v>5.0581738086539268E-3</v>
      </c>
      <c r="Y53" s="5">
        <f t="shared" si="126"/>
        <v>2.3510391862623511E-3</v>
      </c>
      <c r="Z53" s="5">
        <f t="shared" si="127"/>
        <v>3.1488174605915867E-2</v>
      </c>
      <c r="AA53" s="5">
        <f t="shared" si="128"/>
        <v>1.6303980585151936E-2</v>
      </c>
      <c r="AB53" s="5">
        <f t="shared" si="129"/>
        <v>4.2209462162832098E-3</v>
      </c>
      <c r="AC53" s="5">
        <f t="shared" si="130"/>
        <v>2.191578469007056E-5</v>
      </c>
      <c r="AD53" s="5">
        <f t="shared" si="131"/>
        <v>7.0434235747872409E-4</v>
      </c>
      <c r="AE53" s="5">
        <f t="shared" si="132"/>
        <v>6.5475665551222365E-4</v>
      </c>
      <c r="AF53" s="5">
        <f t="shared" si="133"/>
        <v>3.0433089348208233E-4</v>
      </c>
      <c r="AG53" s="5">
        <f t="shared" si="134"/>
        <v>9.4301999526981518E-5</v>
      </c>
      <c r="AH53" s="5">
        <f t="shared" si="135"/>
        <v>7.3178517784148658E-3</v>
      </c>
      <c r="AI53" s="5">
        <f t="shared" si="136"/>
        <v>3.7890450879893194E-3</v>
      </c>
      <c r="AJ53" s="5">
        <f t="shared" si="137"/>
        <v>9.8094790066422031E-4</v>
      </c>
      <c r="AK53" s="5">
        <f t="shared" si="138"/>
        <v>1.6930541626750074E-4</v>
      </c>
      <c r="AL53" s="5">
        <f t="shared" si="139"/>
        <v>4.2194835296037643E-7</v>
      </c>
      <c r="AM53" s="5">
        <f t="shared" si="140"/>
        <v>7.2939027208492269E-5</v>
      </c>
      <c r="AN53" s="5">
        <f t="shared" si="141"/>
        <v>6.7804119693014591E-5</v>
      </c>
      <c r="AO53" s="5">
        <f t="shared" si="142"/>
        <v>3.1515354833313257E-5</v>
      </c>
      <c r="AP53" s="5">
        <f t="shared" si="143"/>
        <v>9.7655579510160307E-6</v>
      </c>
      <c r="AQ53" s="5">
        <f t="shared" si="144"/>
        <v>2.2695156678161313E-6</v>
      </c>
      <c r="AR53" s="5">
        <f t="shared" si="145"/>
        <v>1.3605350026428961E-3</v>
      </c>
      <c r="AS53" s="5">
        <f t="shared" si="146"/>
        <v>7.0445926275897641E-4</v>
      </c>
      <c r="AT53" s="5">
        <f t="shared" si="147"/>
        <v>1.8237783369149239E-4</v>
      </c>
      <c r="AU53" s="5">
        <f t="shared" si="148"/>
        <v>3.1477262992453834E-5</v>
      </c>
      <c r="AV53" s="5">
        <f t="shared" si="149"/>
        <v>4.0745826895779315E-6</v>
      </c>
      <c r="AW53" s="5">
        <f t="shared" si="150"/>
        <v>5.6415582257958201E-9</v>
      </c>
      <c r="AX53" s="5">
        <f t="shared" si="151"/>
        <v>6.2944078657585158E-6</v>
      </c>
      <c r="AY53" s="5">
        <f t="shared" si="152"/>
        <v>5.8512815520091321E-6</v>
      </c>
      <c r="AZ53" s="5">
        <f t="shared" si="153"/>
        <v>2.7196756653738517E-6</v>
      </c>
      <c r="BA53" s="5">
        <f t="shared" si="154"/>
        <v>8.427368328438466E-7</v>
      </c>
      <c r="BB53" s="5">
        <f t="shared" si="155"/>
        <v>1.9585203995291043E-7</v>
      </c>
      <c r="BC53" s="5">
        <f t="shared" si="156"/>
        <v>3.6412811268045223E-8</v>
      </c>
      <c r="BD53" s="5">
        <f t="shared" si="157"/>
        <v>2.107922230761399E-4</v>
      </c>
      <c r="BE53" s="5">
        <f t="shared" si="158"/>
        <v>1.0914422177679102E-4</v>
      </c>
      <c r="BF53" s="5">
        <f t="shared" si="159"/>
        <v>2.8256405699935291E-5</v>
      </c>
      <c r="BG53" s="5">
        <f t="shared" si="160"/>
        <v>4.8768772796308601E-6</v>
      </c>
      <c r="BH53" s="5">
        <f t="shared" si="161"/>
        <v>6.3128867803860904E-7</v>
      </c>
      <c r="BI53" s="5">
        <f t="shared" si="162"/>
        <v>6.5373864818661152E-8</v>
      </c>
      <c r="BJ53" s="8">
        <f t="shared" si="163"/>
        <v>0.19741608093646065</v>
      </c>
      <c r="BK53" s="8">
        <f t="shared" si="164"/>
        <v>0.36276555687350515</v>
      </c>
      <c r="BL53" s="8">
        <f t="shared" si="165"/>
        <v>0.40828171148078235</v>
      </c>
      <c r="BM53" s="8">
        <f t="shared" si="166"/>
        <v>0.17801096999611621</v>
      </c>
      <c r="BN53" s="8">
        <f t="shared" si="167"/>
        <v>0.82193470826055415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1.2721893491124301</v>
      </c>
      <c r="F54">
        <f>VLOOKUP(B54,home!$B$2:$E$405,3,FALSE)</f>
        <v>0.65</v>
      </c>
      <c r="G54">
        <f>VLOOKUP(C54,away!$B$2:$E$405,4,FALSE)</f>
        <v>1.53</v>
      </c>
      <c r="H54">
        <f>VLOOKUP(A54,away!$A$2:$E$405,3,FALSE)</f>
        <v>1.07692307692308</v>
      </c>
      <c r="I54">
        <f>VLOOKUP(C54,away!$B$2:$E$405,3,FALSE)</f>
        <v>1.1100000000000001</v>
      </c>
      <c r="J54">
        <f>VLOOKUP(B54,home!$B$2:$E$405,4,FALSE)</f>
        <v>1.04</v>
      </c>
      <c r="K54" s="3">
        <f t="shared" si="112"/>
        <v>1.2651923076923117</v>
      </c>
      <c r="L54" s="3">
        <f t="shared" si="113"/>
        <v>1.2432000000000036</v>
      </c>
      <c r="M54" s="5">
        <f t="shared" si="114"/>
        <v>8.1398998646259227E-2</v>
      </c>
      <c r="N54" s="5">
        <f t="shared" si="115"/>
        <v>0.10298538694110407</v>
      </c>
      <c r="O54" s="5">
        <f t="shared" si="116"/>
        <v>0.10119523511702977</v>
      </c>
      <c r="P54" s="5">
        <f t="shared" si="117"/>
        <v>0.12803143304518094</v>
      </c>
      <c r="Q54" s="5">
        <f t="shared" si="118"/>
        <v>6.5148159681300569E-2</v>
      </c>
      <c r="R54" s="5">
        <f t="shared" si="119"/>
        <v>6.2902958148745886E-2</v>
      </c>
      <c r="S54" s="5">
        <f t="shared" si="120"/>
        <v>5.0344746619177143E-2</v>
      </c>
      <c r="T54" s="5">
        <f t="shared" si="121"/>
        <v>8.0992192115793102E-2</v>
      </c>
      <c r="U54" s="5">
        <f t="shared" si="122"/>
        <v>7.9584338780884709E-2</v>
      </c>
      <c r="V54" s="5">
        <f t="shared" si="123"/>
        <v>8.7985112609189932E-3</v>
      </c>
      <c r="W54" s="5">
        <f t="shared" si="124"/>
        <v>2.7474983496363948E-2</v>
      </c>
      <c r="X54" s="5">
        <f t="shared" si="125"/>
        <v>3.4156899482679762E-2</v>
      </c>
      <c r="Y54" s="5">
        <f t="shared" si="126"/>
        <v>2.1231928718433799E-2</v>
      </c>
      <c r="Z54" s="5">
        <f t="shared" si="127"/>
        <v>2.6066985856840374E-2</v>
      </c>
      <c r="AA54" s="5">
        <f t="shared" si="128"/>
        <v>3.2979749990798723E-2</v>
      </c>
      <c r="AB54" s="5">
        <f t="shared" si="129"/>
        <v>2.086286299898707E-2</v>
      </c>
      <c r="AC54" s="5">
        <f t="shared" si="130"/>
        <v>8.6494154115385993E-4</v>
      </c>
      <c r="AD54" s="5">
        <f t="shared" si="131"/>
        <v>8.6902844433932296E-3</v>
      </c>
      <c r="AE54" s="5">
        <f t="shared" si="132"/>
        <v>1.0803761620026494E-2</v>
      </c>
      <c r="AF54" s="5">
        <f t="shared" si="133"/>
        <v>6.715618223008488E-3</v>
      </c>
      <c r="AG54" s="5">
        <f t="shared" si="134"/>
        <v>2.7829521916147258E-3</v>
      </c>
      <c r="AH54" s="5">
        <f t="shared" si="135"/>
        <v>8.1016192043060174E-3</v>
      </c>
      <c r="AI54" s="5">
        <f t="shared" si="136"/>
        <v>1.0250106297140281E-2</v>
      </c>
      <c r="AJ54" s="5">
        <f t="shared" si="137"/>
        <v>6.4841778200852053E-3</v>
      </c>
      <c r="AK54" s="5">
        <f t="shared" si="138"/>
        <v>2.7345772998936331E-3</v>
      </c>
      <c r="AL54" s="5">
        <f t="shared" si="139"/>
        <v>5.4418214894993754E-5</v>
      </c>
      <c r="AM54" s="5">
        <f t="shared" si="140"/>
        <v>2.1989762058878554E-3</v>
      </c>
      <c r="AN54" s="5">
        <f t="shared" si="141"/>
        <v>2.7337672191597895E-3</v>
      </c>
      <c r="AO54" s="5">
        <f t="shared" si="142"/>
        <v>1.6993097034297302E-3</v>
      </c>
      <c r="AP54" s="5">
        <f t="shared" si="143"/>
        <v>7.0419394110128239E-4</v>
      </c>
      <c r="AQ54" s="5">
        <f t="shared" si="144"/>
        <v>2.1886347689427935E-4</v>
      </c>
      <c r="AR54" s="5">
        <f t="shared" si="145"/>
        <v>2.0143865989586535E-3</v>
      </c>
      <c r="AS54" s="5">
        <f t="shared" si="146"/>
        <v>2.5485864297209661E-3</v>
      </c>
      <c r="AT54" s="5">
        <f t="shared" si="147"/>
        <v>1.6122259731859896E-3</v>
      </c>
      <c r="AU54" s="5">
        <f t="shared" si="148"/>
        <v>6.799252998455547E-4</v>
      </c>
      <c r="AV54" s="5">
        <f t="shared" si="149"/>
        <v>2.1505906479249629E-4</v>
      </c>
      <c r="AW54" s="5">
        <f t="shared" si="150"/>
        <v>2.3776029710433086E-6</v>
      </c>
      <c r="AX54" s="5">
        <f t="shared" si="151"/>
        <v>4.6368796341462304E-4</v>
      </c>
      <c r="AY54" s="5">
        <f t="shared" si="152"/>
        <v>5.7645687611706099E-4</v>
      </c>
      <c r="AZ54" s="5">
        <f t="shared" si="153"/>
        <v>3.5832559419436618E-4</v>
      </c>
      <c r="BA54" s="5">
        <f t="shared" si="154"/>
        <v>1.4849012623414579E-4</v>
      </c>
      <c r="BB54" s="5">
        <f t="shared" si="155"/>
        <v>4.6150731233572679E-5</v>
      </c>
      <c r="BC54" s="5">
        <f t="shared" si="156"/>
        <v>1.147491781391554E-5</v>
      </c>
      <c r="BD54" s="5">
        <f t="shared" si="157"/>
        <v>4.1738090330423449E-4</v>
      </c>
      <c r="BE54" s="5">
        <f t="shared" si="158"/>
        <v>5.28067108238186E-4</v>
      </c>
      <c r="BF54" s="5">
        <f t="shared" si="159"/>
        <v>3.3405322164413822E-4</v>
      </c>
      <c r="BG54" s="5">
        <f t="shared" si="160"/>
        <v>1.4088052212799944E-4</v>
      </c>
      <c r="BH54" s="5">
        <f t="shared" si="161"/>
        <v>4.456023822500539E-5</v>
      </c>
      <c r="BI54" s="5">
        <f t="shared" si="162"/>
        <v>1.1275454126242746E-5</v>
      </c>
      <c r="BJ54" s="8">
        <f t="shared" si="163"/>
        <v>0.37014186366919882</v>
      </c>
      <c r="BK54" s="8">
        <f t="shared" si="164"/>
        <v>0.27006950620370224</v>
      </c>
      <c r="BL54" s="8">
        <f t="shared" si="165"/>
        <v>0.33364202647204078</v>
      </c>
      <c r="BM54" s="8">
        <f t="shared" si="166"/>
        <v>0.45768413134901575</v>
      </c>
      <c r="BN54" s="8">
        <f t="shared" si="167"/>
        <v>0.54166217157962049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1.2721893491124301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1.07692307692308</v>
      </c>
      <c r="I55">
        <f>VLOOKUP(C55,away!$B$2:$E$405,3,FALSE)</f>
        <v>0.65</v>
      </c>
      <c r="J55">
        <f>VLOOKUP(B55,home!$B$2:$E$405,4,FALSE)</f>
        <v>1.26</v>
      </c>
      <c r="K55" s="3">
        <f t="shared" si="112"/>
        <v>1.6535917159763367</v>
      </c>
      <c r="L55" s="3">
        <f t="shared" si="113"/>
        <v>0.88200000000000256</v>
      </c>
      <c r="M55" s="5">
        <f t="shared" si="114"/>
        <v>7.9214832712259625E-2</v>
      </c>
      <c r="N55" s="5">
        <f t="shared" si="115"/>
        <v>0.13098899115544382</v>
      </c>
      <c r="O55" s="5">
        <f t="shared" si="116"/>
        <v>6.9867482452213178E-2</v>
      </c>
      <c r="P55" s="5">
        <f t="shared" si="117"/>
        <v>0.11553229019910177</v>
      </c>
      <c r="Q55" s="5">
        <f t="shared" si="118"/>
        <v>0.10830115532936981</v>
      </c>
      <c r="R55" s="5">
        <f t="shared" si="119"/>
        <v>3.0811559761426102E-2</v>
      </c>
      <c r="S55" s="5">
        <f t="shared" si="120"/>
        <v>4.2125033979222577E-2</v>
      </c>
      <c r="T55" s="5">
        <f t="shared" si="121"/>
        <v>9.5521619000504432E-2</v>
      </c>
      <c r="U55" s="5">
        <f t="shared" si="122"/>
        <v>5.0949739977804033E-2</v>
      </c>
      <c r="V55" s="5">
        <f t="shared" si="123"/>
        <v>6.826445507879907E-3</v>
      </c>
      <c r="W55" s="5">
        <f t="shared" si="124"/>
        <v>5.9695297761104126E-2</v>
      </c>
      <c r="X55" s="5">
        <f t="shared" si="125"/>
        <v>5.2651252625293986E-2</v>
      </c>
      <c r="Y55" s="5">
        <f t="shared" si="126"/>
        <v>2.3219202407754713E-2</v>
      </c>
      <c r="Z55" s="5">
        <f t="shared" si="127"/>
        <v>9.0585985698593014E-3</v>
      </c>
      <c r="AA55" s="5">
        <f t="shared" si="128"/>
        <v>1.4979223553474431E-2</v>
      </c>
      <c r="AB55" s="5">
        <f t="shared" si="129"/>
        <v>1.2384759989891475E-2</v>
      </c>
      <c r="AC55" s="5">
        <f t="shared" si="130"/>
        <v>6.2225947499435126E-4</v>
      </c>
      <c r="AD55" s="5">
        <f t="shared" si="131"/>
        <v>2.4677912465125646E-2</v>
      </c>
      <c r="AE55" s="5">
        <f t="shared" si="132"/>
        <v>2.1765918794240877E-2</v>
      </c>
      <c r="AF55" s="5">
        <f t="shared" si="133"/>
        <v>9.5987701882602541E-3</v>
      </c>
      <c r="AG55" s="5">
        <f t="shared" si="134"/>
        <v>2.8220384353485235E-3</v>
      </c>
      <c r="AH55" s="5">
        <f t="shared" si="135"/>
        <v>1.9974209846539818E-3</v>
      </c>
      <c r="AI55" s="5">
        <f t="shared" si="136"/>
        <v>3.3029187935411214E-3</v>
      </c>
      <c r="AJ55" s="5">
        <f t="shared" si="137"/>
        <v>2.730839577771078E-3</v>
      </c>
      <c r="AK55" s="5">
        <f t="shared" si="138"/>
        <v>1.5052312344875237E-3</v>
      </c>
      <c r="AL55" s="5">
        <f t="shared" si="139"/>
        <v>3.6301818627996415E-5</v>
      </c>
      <c r="AM55" s="5">
        <f t="shared" si="140"/>
        <v>8.1614383239841919E-3</v>
      </c>
      <c r="AN55" s="5">
        <f t="shared" si="141"/>
        <v>7.1983886017540763E-3</v>
      </c>
      <c r="AO55" s="5">
        <f t="shared" si="142"/>
        <v>3.1744893733735569E-3</v>
      </c>
      <c r="AP55" s="5">
        <f t="shared" si="143"/>
        <v>9.332998757718286E-4</v>
      </c>
      <c r="AQ55" s="5">
        <f t="shared" si="144"/>
        <v>2.0579262260768879E-4</v>
      </c>
      <c r="AR55" s="5">
        <f t="shared" si="145"/>
        <v>3.5234506169296346E-4</v>
      </c>
      <c r="AS55" s="5">
        <f t="shared" si="146"/>
        <v>5.8263487518065565E-4</v>
      </c>
      <c r="AT55" s="5">
        <f t="shared" si="147"/>
        <v>4.8172010151881965E-4</v>
      </c>
      <c r="AU55" s="5">
        <f t="shared" si="148"/>
        <v>2.6552278976359997E-4</v>
      </c>
      <c r="AV55" s="5">
        <f t="shared" si="149"/>
        <v>1.0976657138900389E-4</v>
      </c>
      <c r="AW55" s="5">
        <f t="shared" si="150"/>
        <v>1.4706954706741957E-6</v>
      </c>
      <c r="AX55" s="5">
        <f t="shared" si="151"/>
        <v>2.2492811338320077E-3</v>
      </c>
      <c r="AY55" s="5">
        <f t="shared" si="152"/>
        <v>1.9838659600398363E-3</v>
      </c>
      <c r="AZ55" s="5">
        <f t="shared" si="153"/>
        <v>8.7488488837757022E-4</v>
      </c>
      <c r="BA55" s="5">
        <f t="shared" si="154"/>
        <v>2.5721615718300646E-4</v>
      </c>
      <c r="BB55" s="5">
        <f t="shared" si="155"/>
        <v>5.6716162658853079E-5</v>
      </c>
      <c r="BC55" s="5">
        <f t="shared" si="156"/>
        <v>1.0004731093021715E-5</v>
      </c>
      <c r="BD55" s="5">
        <f t="shared" si="157"/>
        <v>5.1794724068865757E-5</v>
      </c>
      <c r="BE55" s="5">
        <f t="shared" si="158"/>
        <v>8.5647326651556595E-5</v>
      </c>
      <c r="BF55" s="5">
        <f t="shared" si="159"/>
        <v>7.0812854923266673E-5</v>
      </c>
      <c r="BG55" s="5">
        <f t="shared" si="160"/>
        <v>3.90318500952493E-5</v>
      </c>
      <c r="BH55" s="5">
        <f t="shared" si="161"/>
        <v>1.6135685994183612E-5</v>
      </c>
      <c r="BI55" s="5">
        <f t="shared" si="162"/>
        <v>5.3363673383154861E-6</v>
      </c>
      <c r="BJ55" s="8">
        <f t="shared" si="163"/>
        <v>0.55434753599312181</v>
      </c>
      <c r="BK55" s="8">
        <f t="shared" si="164"/>
        <v>0.24634102965212606</v>
      </c>
      <c r="BL55" s="8">
        <f t="shared" si="165"/>
        <v>0.19058992453387935</v>
      </c>
      <c r="BM55" s="8">
        <f t="shared" si="166"/>
        <v>0.4636383818746031</v>
      </c>
      <c r="BN55" s="8">
        <f t="shared" si="167"/>
        <v>0.53471631160981437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1.2721893491124301</v>
      </c>
      <c r="F56">
        <f>VLOOKUP(B56,home!$B$2:$E$405,3,FALSE)</f>
        <v>1.1599999999999999</v>
      </c>
      <c r="G56">
        <f>VLOOKUP(C56,away!$B$2:$E$405,4,FALSE)</f>
        <v>0.88</v>
      </c>
      <c r="H56">
        <f>VLOOKUP(A56,away!$A$2:$E$405,3,FALSE)</f>
        <v>1.07692307692308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1.2986508875739686</v>
      </c>
      <c r="L56" s="3">
        <f t="shared" si="113"/>
        <v>0.45876923076923204</v>
      </c>
      <c r="M56" s="5">
        <f t="shared" si="114"/>
        <v>0.17248929225124718</v>
      </c>
      <c r="N56" s="5">
        <f t="shared" si="115"/>
        <v>0.22400337247908783</v>
      </c>
      <c r="O56" s="5">
        <f t="shared" si="116"/>
        <v>7.9132779922033922E-2</v>
      </c>
      <c r="P56" s="5">
        <f t="shared" si="117"/>
        <v>0.10276585488194488</v>
      </c>
      <c r="Q56" s="5">
        <f t="shared" si="118"/>
        <v>0.14545108924476491</v>
      </c>
      <c r="R56" s="5">
        <f t="shared" si="119"/>
        <v>1.8151842286731213E-2</v>
      </c>
      <c r="S56" s="5">
        <f t="shared" si="120"/>
        <v>1.5306487712631617E-2</v>
      </c>
      <c r="T56" s="5">
        <f t="shared" si="121"/>
        <v>6.6728484327367707E-2</v>
      </c>
      <c r="U56" s="5">
        <f t="shared" si="122"/>
        <v>2.3572906096766186E-2</v>
      </c>
      <c r="V56" s="5">
        <f t="shared" si="123"/>
        <v>1.0132572897706285E-3</v>
      </c>
      <c r="W56" s="5">
        <f t="shared" si="124"/>
        <v>6.2963395382104798E-2</v>
      </c>
      <c r="X56" s="5">
        <f t="shared" si="125"/>
        <v>2.8885668466067237E-2</v>
      </c>
      <c r="Y56" s="5">
        <f t="shared" si="126"/>
        <v>6.6259279512163628E-3</v>
      </c>
      <c r="Z56" s="5">
        <f t="shared" si="127"/>
        <v>2.7758355743093665E-3</v>
      </c>
      <c r="AA56" s="5">
        <f t="shared" si="128"/>
        <v>3.6048413323362563E-3</v>
      </c>
      <c r="AB56" s="5">
        <f t="shared" si="129"/>
        <v>2.3407151979009037E-3</v>
      </c>
      <c r="AC56" s="5">
        <f t="shared" si="130"/>
        <v>3.7729969437381253E-5</v>
      </c>
      <c r="AD56" s="5">
        <f t="shared" si="131"/>
        <v>2.04418673244103E-2</v>
      </c>
      <c r="AE56" s="5">
        <f t="shared" si="132"/>
        <v>9.3780997479064113E-3</v>
      </c>
      <c r="AF56" s="5">
        <f t="shared" si="133"/>
        <v>2.1511918037120763E-3</v>
      </c>
      <c r="AG56" s="5">
        <f t="shared" si="134"/>
        <v>3.2896686967535547E-4</v>
      </c>
      <c r="AH56" s="5">
        <f t="shared" si="135"/>
        <v>3.1836698779194432E-4</v>
      </c>
      <c r="AI56" s="5">
        <f t="shared" si="136"/>
        <v>4.1344757127025934E-4</v>
      </c>
      <c r="AJ56" s="5">
        <f t="shared" si="137"/>
        <v>2.6846202769771204E-4</v>
      </c>
      <c r="AK56" s="5">
        <f t="shared" si="138"/>
        <v>1.16212816849847E-4</v>
      </c>
      <c r="AL56" s="5">
        <f t="shared" si="139"/>
        <v>8.9915206058226565E-7</v>
      </c>
      <c r="AM56" s="5">
        <f t="shared" si="140"/>
        <v>5.3093698289029476E-3</v>
      </c>
      <c r="AN56" s="5">
        <f t="shared" si="141"/>
        <v>2.4357755122751739E-3</v>
      </c>
      <c r="AO56" s="5">
        <f t="shared" si="142"/>
        <v>5.5872942904650676E-4</v>
      </c>
      <c r="AP56" s="5">
        <f t="shared" si="143"/>
        <v>8.5442623457266078E-5</v>
      </c>
      <c r="AQ56" s="5">
        <f t="shared" si="144"/>
        <v>9.7996116595987729E-6</v>
      </c>
      <c r="AR56" s="5">
        <f t="shared" si="145"/>
        <v>2.9211395618325567E-5</v>
      </c>
      <c r="AS56" s="5">
        <f t="shared" si="146"/>
        <v>3.7935404847012842E-5</v>
      </c>
      <c r="AT56" s="5">
        <f t="shared" si="147"/>
        <v>2.4632423587525533E-5</v>
      </c>
      <c r="AU56" s="5">
        <f t="shared" si="148"/>
        <v>1.0662972918345996E-5</v>
      </c>
      <c r="AV56" s="5">
        <f t="shared" si="149"/>
        <v>3.4618698111468075E-6</v>
      </c>
      <c r="AW56" s="5">
        <f t="shared" si="150"/>
        <v>1.4880493766793443E-8</v>
      </c>
      <c r="AX56" s="5">
        <f t="shared" si="151"/>
        <v>1.1491696401272084E-3</v>
      </c>
      <c r="AY56" s="5">
        <f t="shared" si="152"/>
        <v>5.272036718245146E-4</v>
      </c>
      <c r="AZ56" s="5">
        <f t="shared" si="153"/>
        <v>1.2093241149082359E-4</v>
      </c>
      <c r="BA56" s="5">
        <f t="shared" si="154"/>
        <v>1.8493356464904466E-5</v>
      </c>
      <c r="BB56" s="5">
        <f t="shared" si="155"/>
        <v>2.1210457299363562E-6</v>
      </c>
      <c r="BC56" s="5">
        <f t="shared" si="156"/>
        <v>1.9461410358985334E-7</v>
      </c>
      <c r="BD56" s="5">
        <f t="shared" si="157"/>
        <v>2.2335482495858223E-6</v>
      </c>
      <c r="BE56" s="5">
        <f t="shared" si="158"/>
        <v>2.9005994167639126E-6</v>
      </c>
      <c r="BF56" s="5">
        <f t="shared" si="159"/>
        <v>1.8834330035384959E-6</v>
      </c>
      <c r="BG56" s="5">
        <f t="shared" si="160"/>
        <v>8.1530731391045762E-7</v>
      </c>
      <c r="BH56" s="5">
        <f t="shared" si="161"/>
        <v>2.6469989171384126E-7</v>
      </c>
      <c r="BI56" s="5">
        <f t="shared" si="162"/>
        <v>6.8750549862982654E-8</v>
      </c>
      <c r="BJ56" s="8">
        <f t="shared" si="163"/>
        <v>0.57717529534139533</v>
      </c>
      <c r="BK56" s="8">
        <f t="shared" si="164"/>
        <v>0.2921407249289168</v>
      </c>
      <c r="BL56" s="8">
        <f t="shared" si="165"/>
        <v>0.12803364464458591</v>
      </c>
      <c r="BM56" s="8">
        <f t="shared" si="166"/>
        <v>0.25760408063206702</v>
      </c>
      <c r="BN56" s="8">
        <f t="shared" si="167"/>
        <v>0.74199423106580986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1.2721893491124301</v>
      </c>
      <c r="F57">
        <f>VLOOKUP(B57,home!$B$2:$E$405,3,FALSE)</f>
        <v>1.06</v>
      </c>
      <c r="G57">
        <f>VLOOKUP(C57,away!$B$2:$E$405,4,FALSE)</f>
        <v>1.1599999999999999</v>
      </c>
      <c r="H57">
        <f>VLOOKUP(A57,away!$A$2:$E$405,3,FALSE)</f>
        <v>1.07692307692308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1.5642840236686442</v>
      </c>
      <c r="L57" s="3">
        <f t="shared" si="113"/>
        <v>0.38995384615384726</v>
      </c>
      <c r="M57" s="5">
        <f t="shared" si="114"/>
        <v>0.14167240837765813</v>
      </c>
      <c r="N57" s="5">
        <f t="shared" si="115"/>
        <v>0.2216158850198304</v>
      </c>
      <c r="O57" s="5">
        <f t="shared" si="116"/>
        <v>5.5245700540746318E-2</v>
      </c>
      <c r="P57" s="5">
        <f t="shared" si="117"/>
        <v>8.6419966732271647E-2</v>
      </c>
      <c r="Q57" s="5">
        <f t="shared" si="118"/>
        <v>0.17333509416385398</v>
      </c>
      <c r="R57" s="5">
        <f t="shared" si="119"/>
        <v>1.0771636704663853E-2</v>
      </c>
      <c r="S57" s="5">
        <f t="shared" si="120"/>
        <v>1.3179014064083479E-2</v>
      </c>
      <c r="T57" s="5">
        <f t="shared" si="121"/>
        <v>6.7592686642634139E-2</v>
      </c>
      <c r="U57" s="5">
        <f t="shared" si="122"/>
        <v>1.6849899205868428E-2</v>
      </c>
      <c r="V57" s="5">
        <f t="shared" si="123"/>
        <v>8.9324219477292905E-4</v>
      </c>
      <c r="W57" s="5">
        <f t="shared" si="124"/>
        <v>9.0381772847205596E-2</v>
      </c>
      <c r="X57" s="5">
        <f t="shared" si="125"/>
        <v>3.5244719943971187E-2</v>
      </c>
      <c r="Y57" s="5">
        <f t="shared" si="126"/>
        <v>6.8719070493833854E-3</v>
      </c>
      <c r="Z57" s="5">
        <f t="shared" si="127"/>
        <v>1.4001470541185406E-3</v>
      </c>
      <c r="AA57" s="5">
        <f t="shared" si="128"/>
        <v>2.19022766754435E-3</v>
      </c>
      <c r="AB57" s="5">
        <f t="shared" si="129"/>
        <v>1.7130690742683328E-3</v>
      </c>
      <c r="AC57" s="5">
        <f t="shared" si="130"/>
        <v>3.405477892630688E-5</v>
      </c>
      <c r="AD57" s="5">
        <f t="shared" si="131"/>
        <v>3.5345690823933053E-2</v>
      </c>
      <c r="AE57" s="5">
        <f t="shared" si="132"/>
        <v>1.3783188081757441E-2</v>
      </c>
      <c r="AF57" s="5">
        <f t="shared" si="133"/>
        <v>2.6874036023715911E-3</v>
      </c>
      <c r="AG57" s="5">
        <f t="shared" si="134"/>
        <v>3.4932112363750213E-4</v>
      </c>
      <c r="AH57" s="5">
        <f t="shared" si="135"/>
        <v>1.3649818223362593E-4</v>
      </c>
      <c r="AI57" s="5">
        <f t="shared" si="136"/>
        <v>2.1352192572787222E-4</v>
      </c>
      <c r="AJ57" s="5">
        <f t="shared" si="137"/>
        <v>1.6700446855953671E-4</v>
      </c>
      <c r="AK57" s="5">
        <f t="shared" si="138"/>
        <v>8.7080807349651881E-5</v>
      </c>
      <c r="AL57" s="5">
        <f t="shared" si="139"/>
        <v>8.3093465992081566E-7</v>
      </c>
      <c r="AM57" s="5">
        <f t="shared" si="140"/>
        <v>1.1058139892281977E-2</v>
      </c>
      <c r="AN57" s="5">
        <f t="shared" si="141"/>
        <v>4.3121641823026472E-3</v>
      </c>
      <c r="AO57" s="5">
        <f t="shared" si="142"/>
        <v>8.407725040678885E-4</v>
      </c>
      <c r="AP57" s="5">
        <f t="shared" si="143"/>
        <v>1.0928749056722478E-4</v>
      </c>
      <c r="AQ57" s="5">
        <f t="shared" si="144"/>
        <v>1.0654269320797897E-5</v>
      </c>
      <c r="AR57" s="5">
        <f t="shared" si="145"/>
        <v>1.0645598231002234E-5</v>
      </c>
      <c r="AS57" s="5">
        <f t="shared" si="146"/>
        <v>1.665273923515198E-5</v>
      </c>
      <c r="AT57" s="5">
        <f t="shared" si="147"/>
        <v>1.302480696793412E-5</v>
      </c>
      <c r="AU57" s="5">
        <f t="shared" si="148"/>
        <v>6.7914991504357932E-6</v>
      </c>
      <c r="AV57" s="5">
        <f t="shared" si="149"/>
        <v>2.6559584044464706E-6</v>
      </c>
      <c r="AW57" s="5">
        <f t="shared" si="150"/>
        <v>1.407969321019507E-8</v>
      </c>
      <c r="AX57" s="5">
        <f t="shared" si="151"/>
        <v>2.8830119274982644E-3</v>
      </c>
      <c r="AY57" s="5">
        <f t="shared" si="152"/>
        <v>1.1242415896353648E-3</v>
      </c>
      <c r="AZ57" s="5">
        <f t="shared" si="153"/>
        <v>2.1920116594221288E-4</v>
      </c>
      <c r="BA57" s="5">
        <f t="shared" si="154"/>
        <v>2.8492779246857875E-5</v>
      </c>
      <c r="BB57" s="5">
        <f t="shared" si="155"/>
        <v>2.7777172137311861E-6</v>
      </c>
      <c r="BC57" s="5">
        <f t="shared" si="156"/>
        <v>2.1663630220444484E-7</v>
      </c>
      <c r="BD57" s="5">
        <f t="shared" si="157"/>
        <v>6.9188199579798541E-7</v>
      </c>
      <c r="BE57" s="5">
        <f t="shared" si="158"/>
        <v>1.0822999522907646E-6</v>
      </c>
      <c r="BF57" s="5">
        <f t="shared" si="159"/>
        <v>8.4651226209288963E-7</v>
      </c>
      <c r="BG57" s="5">
        <f t="shared" si="160"/>
        <v>4.4139520247717043E-7</v>
      </c>
      <c r="BH57" s="5">
        <f t="shared" si="161"/>
        <v>1.7261686583975604E-7</v>
      </c>
      <c r="BI57" s="5">
        <f t="shared" si="162"/>
        <v>5.4004361089776834E-8</v>
      </c>
      <c r="BJ57" s="8">
        <f t="shared" si="163"/>
        <v>0.66779662945295737</v>
      </c>
      <c r="BK57" s="8">
        <f t="shared" si="164"/>
        <v>0.24332375867200778</v>
      </c>
      <c r="BL57" s="8">
        <f t="shared" si="165"/>
        <v>8.7427697889590539E-2</v>
      </c>
      <c r="BM57" s="8">
        <f t="shared" si="166"/>
        <v>0.30976331401970786</v>
      </c>
      <c r="BN57" s="8">
        <f t="shared" si="167"/>
        <v>0.68906069153902427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1.2721893491124301</v>
      </c>
      <c r="F58">
        <f>VLOOKUP(B58,home!$B$2:$E$405,3,FALSE)</f>
        <v>1.53</v>
      </c>
      <c r="G58">
        <f>VLOOKUP(C58,away!$B$2:$E$405,4,FALSE)</f>
        <v>1.18</v>
      </c>
      <c r="H58">
        <f>VLOOKUP(A58,away!$A$2:$E$405,3,FALSE)</f>
        <v>1.07692307692308</v>
      </c>
      <c r="I58">
        <f>VLOOKUP(C58,away!$B$2:$E$405,3,FALSE)</f>
        <v>0.49</v>
      </c>
      <c r="J58">
        <f>VLOOKUP(B58,home!$B$2:$E$405,4,FALSE)</f>
        <v>1.26</v>
      </c>
      <c r="K58" s="3">
        <f t="shared" si="112"/>
        <v>2.2968106508875814</v>
      </c>
      <c r="L58" s="3">
        <f t="shared" si="113"/>
        <v>0.66489230769230956</v>
      </c>
      <c r="M58" s="5">
        <f t="shared" si="114"/>
        <v>5.1730746799680857E-2</v>
      </c>
      <c r="N58" s="5">
        <f t="shared" si="115"/>
        <v>0.11881573022787566</v>
      </c>
      <c r="O58" s="5">
        <f t="shared" si="116"/>
        <v>3.4395375618286358E-2</v>
      </c>
      <c r="P58" s="5">
        <f t="shared" si="117"/>
        <v>7.8999665061359151E-2</v>
      </c>
      <c r="Q58" s="5">
        <f t="shared" si="118"/>
        <v>0.13644861734018524</v>
      </c>
      <c r="R58" s="5">
        <f t="shared" si="119"/>
        <v>1.1434610334393107E-2</v>
      </c>
      <c r="S58" s="5">
        <f t="shared" si="120"/>
        <v>3.0160723872661319E-2</v>
      </c>
      <c r="T58" s="5">
        <f t="shared" si="121"/>
        <v>9.072363606474064E-2</v>
      </c>
      <c r="U58" s="5">
        <f t="shared" si="122"/>
        <v>2.6263134804783296E-2</v>
      </c>
      <c r="V58" s="5">
        <f t="shared" si="123"/>
        <v>5.1177109495978007E-3</v>
      </c>
      <c r="W58" s="5">
        <f t="shared" si="124"/>
        <v>0.1044655458686071</v>
      </c>
      <c r="X58" s="5">
        <f t="shared" si="125"/>
        <v>6.9458337866914979E-2</v>
      </c>
      <c r="Y58" s="5">
        <f t="shared" si="126"/>
        <v>2.3091157276402614E-2</v>
      </c>
      <c r="Z58" s="5">
        <f t="shared" si="127"/>
        <v>2.5342614842656552E-3</v>
      </c>
      <c r="AA58" s="5">
        <f t="shared" si="128"/>
        <v>5.8207187691955275E-3</v>
      </c>
      <c r="AB58" s="5">
        <f t="shared" si="129"/>
        <v>6.6845444324547731E-3</v>
      </c>
      <c r="AC58" s="5">
        <f t="shared" si="130"/>
        <v>4.8846367478592371E-4</v>
      </c>
      <c r="AD58" s="5">
        <f t="shared" si="131"/>
        <v>5.9984394600450484E-2</v>
      </c>
      <c r="AE58" s="5">
        <f t="shared" si="132"/>
        <v>3.9883162551419632E-2</v>
      </c>
      <c r="AF58" s="5">
        <f t="shared" si="133"/>
        <v>1.3259003993440448E-2</v>
      </c>
      <c r="AG58" s="5">
        <f t="shared" si="134"/>
        <v>2.9386032543000564E-3</v>
      </c>
      <c r="AH58" s="5">
        <f t="shared" si="135"/>
        <v>4.2125274164228214E-4</v>
      </c>
      <c r="AI58" s="5">
        <f t="shared" si="136"/>
        <v>9.6753778371958823E-4</v>
      </c>
      <c r="AJ58" s="5">
        <f t="shared" si="137"/>
        <v>1.111125543391658E-3</v>
      </c>
      <c r="AK58" s="5">
        <f t="shared" si="138"/>
        <v>8.5068166084507034E-4</v>
      </c>
      <c r="AL58" s="5">
        <f t="shared" si="139"/>
        <v>2.9837935146891576E-5</v>
      </c>
      <c r="AM58" s="5">
        <f t="shared" si="140"/>
        <v>2.7554559281071644E-2</v>
      </c>
      <c r="AN58" s="5">
        <f t="shared" si="141"/>
        <v>1.8320814507836271E-2</v>
      </c>
      <c r="AO58" s="5">
        <f t="shared" si="142"/>
        <v>6.0906843184590003E-3</v>
      </c>
      <c r="AP58" s="5">
        <f t="shared" si="143"/>
        <v>1.3498830506418558E-3</v>
      </c>
      <c r="AQ58" s="5">
        <f t="shared" si="144"/>
        <v>2.2438171416399948E-4</v>
      </c>
      <c r="AR58" s="5">
        <f t="shared" si="145"/>
        <v>5.6017541502449877E-5</v>
      </c>
      <c r="AS58" s="5">
        <f t="shared" si="146"/>
        <v>1.2866168595936401E-4</v>
      </c>
      <c r="AT58" s="5">
        <f t="shared" si="147"/>
        <v>1.4775576533631026E-4</v>
      </c>
      <c r="AU58" s="5">
        <f t="shared" si="148"/>
        <v>1.1312233851816115E-4</v>
      </c>
      <c r="AV58" s="5">
        <f t="shared" si="149"/>
        <v>6.495514799045575E-5</v>
      </c>
      <c r="AW58" s="5">
        <f t="shared" si="150"/>
        <v>1.2657349344410972E-6</v>
      </c>
      <c r="AX58" s="5">
        <f t="shared" si="151"/>
        <v>1.0547934206213102E-2</v>
      </c>
      <c r="AY58" s="5">
        <f t="shared" si="152"/>
        <v>7.013240315755679E-3</v>
      </c>
      <c r="AZ58" s="5">
        <f t="shared" si="153"/>
        <v>2.3315247689717671E-3</v>
      </c>
      <c r="BA58" s="5">
        <f t="shared" si="154"/>
        <v>5.1673762802780584E-4</v>
      </c>
      <c r="BB58" s="5">
        <f t="shared" si="155"/>
        <v>8.5893718492714488E-5</v>
      </c>
      <c r="BC58" s="5">
        <f t="shared" si="156"/>
        <v>1.1422014540978915E-5</v>
      </c>
      <c r="BD58" s="5">
        <f t="shared" si="157"/>
        <v>6.2076054068022681E-6</v>
      </c>
      <c r="BE58" s="5">
        <f t="shared" si="158"/>
        <v>1.4257694214850787E-5</v>
      </c>
      <c r="BF58" s="5">
        <f t="shared" si="159"/>
        <v>1.6373611964883774E-5</v>
      </c>
      <c r="BG58" s="5">
        <f t="shared" si="160"/>
        <v>1.2535695451481796E-5</v>
      </c>
      <c r="BH58" s="5">
        <f t="shared" si="161"/>
        <v>7.1980297073115987E-6</v>
      </c>
      <c r="BI58" s="5">
        <f t="shared" si="162"/>
        <v>3.3065022594317004E-6</v>
      </c>
      <c r="BJ58" s="8">
        <f t="shared" si="163"/>
        <v>0.73311526456851195</v>
      </c>
      <c r="BK58" s="8">
        <f t="shared" si="164"/>
        <v>0.1735403886089876</v>
      </c>
      <c r="BL58" s="8">
        <f t="shared" si="165"/>
        <v>8.8519373307023169E-2</v>
      </c>
      <c r="BM58" s="8">
        <f t="shared" si="166"/>
        <v>0.55887256800618657</v>
      </c>
      <c r="BN58" s="8">
        <f t="shared" si="167"/>
        <v>0.43182474538178028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1.2721893491124301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1.07692307692308</v>
      </c>
      <c r="I59">
        <f>VLOOKUP(C59,away!$B$2:$E$405,3,FALSE)</f>
        <v>1.39</v>
      </c>
      <c r="J59">
        <f>VLOOKUP(B59,home!$B$2:$E$405,4,FALSE)</f>
        <v>0.87</v>
      </c>
      <c r="K59" s="3">
        <f t="shared" si="112"/>
        <v>0.78137869822485462</v>
      </c>
      <c r="L59" s="3">
        <f t="shared" si="113"/>
        <v>1.3023230769230805</v>
      </c>
      <c r="M59" s="5">
        <f t="shared" si="114"/>
        <v>0.12446860355666267</v>
      </c>
      <c r="N59" s="5">
        <f t="shared" si="115"/>
        <v>9.7257115416970574E-2</v>
      </c>
      <c r="O59" s="5">
        <f t="shared" si="116"/>
        <v>0.16209833476423199</v>
      </c>
      <c r="P59" s="5">
        <f t="shared" si="117"/>
        <v>0.12666018580249228</v>
      </c>
      <c r="Q59" s="5">
        <f t="shared" si="118"/>
        <v>3.7997319118808451E-2</v>
      </c>
      <c r="R59" s="5">
        <f t="shared" si="119"/>
        <v>0.10555220104713109</v>
      </c>
      <c r="S59" s="5">
        <f t="shared" si="120"/>
        <v>3.2222589088939609E-2</v>
      </c>
      <c r="T59" s="5">
        <f t="shared" si="121"/>
        <v>4.9484785549634813E-2</v>
      </c>
      <c r="U59" s="5">
        <f t="shared" si="122"/>
        <v>8.2476241448975418E-2</v>
      </c>
      <c r="V59" s="5">
        <f t="shared" si="123"/>
        <v>3.6433276294580547E-3</v>
      </c>
      <c r="W59" s="5">
        <f t="shared" si="124"/>
        <v>9.8967652496963088E-3</v>
      </c>
      <c r="X59" s="5">
        <f t="shared" si="125"/>
        <v>1.2888785771569915E-2</v>
      </c>
      <c r="Y59" s="5">
        <f t="shared" si="126"/>
        <v>8.3926815719166763E-3</v>
      </c>
      <c r="Z59" s="5">
        <f t="shared" si="127"/>
        <v>4.5821022414567793E-2</v>
      </c>
      <c r="AA59" s="5">
        <f t="shared" si="128"/>
        <v>3.580357084562686E-2</v>
      </c>
      <c r="AB59" s="5">
        <f t="shared" si="129"/>
        <v>1.3988073789578637E-2</v>
      </c>
      <c r="AC59" s="5">
        <f t="shared" si="130"/>
        <v>2.3171734743755842E-4</v>
      </c>
      <c r="AD59" s="5">
        <f t="shared" si="131"/>
        <v>1.9332803868611697E-3</v>
      </c>
      <c r="AE59" s="5">
        <f t="shared" si="132"/>
        <v>2.5177556619720817E-3</v>
      </c>
      <c r="AF59" s="5">
        <f t="shared" si="133"/>
        <v>1.6394656503199948E-3</v>
      </c>
      <c r="AG59" s="5">
        <f t="shared" si="134"/>
        <v>7.1170465007814492E-4</v>
      </c>
      <c r="AH59" s="5">
        <f t="shared" si="135"/>
        <v>1.4918443724675337E-2</v>
      </c>
      <c r="AI59" s="5">
        <f t="shared" si="136"/>
        <v>1.1656954137127563E-2</v>
      </c>
      <c r="AJ59" s="5">
        <f t="shared" si="137"/>
        <v>4.5542478244677848E-3</v>
      </c>
      <c r="AK59" s="5">
        <f t="shared" si="138"/>
        <v>1.1861974121586713E-3</v>
      </c>
      <c r="AL59" s="5">
        <f t="shared" si="139"/>
        <v>9.4318925227568477E-6</v>
      </c>
      <c r="AM59" s="5">
        <f t="shared" si="140"/>
        <v>3.0212482239784494E-4</v>
      </c>
      <c r="AN59" s="5">
        <f t="shared" si="141"/>
        <v>3.9346412832000062E-4</v>
      </c>
      <c r="AO59" s="5">
        <f t="shared" si="142"/>
        <v>2.5620870712628056E-4</v>
      </c>
      <c r="AP59" s="5">
        <f t="shared" si="143"/>
        <v>1.1122217059972737E-4</v>
      </c>
      <c r="AQ59" s="5">
        <f t="shared" si="144"/>
        <v>3.6211799859375168E-5</v>
      </c>
      <c r="AR59" s="5">
        <f t="shared" si="145"/>
        <v>3.8857267068846011E-3</v>
      </c>
      <c r="AS59" s="5">
        <f t="shared" si="146"/>
        <v>3.0362240758830404E-3</v>
      </c>
      <c r="AT59" s="5">
        <f t="shared" si="147"/>
        <v>1.1862204079662261E-3</v>
      </c>
      <c r="AU59" s="5">
        <f t="shared" si="148"/>
        <v>3.0896245272813523E-4</v>
      </c>
      <c r="AV59" s="5">
        <f t="shared" si="149"/>
        <v>6.0354169778267114E-5</v>
      </c>
      <c r="AW59" s="5">
        <f t="shared" si="150"/>
        <v>2.666101297089288E-7</v>
      </c>
      <c r="AX59" s="5">
        <f t="shared" si="151"/>
        <v>3.9345650071107225E-5</v>
      </c>
      <c r="AY59" s="5">
        <f t="shared" si="152"/>
        <v>5.1240748064143173E-5</v>
      </c>
      <c r="AZ59" s="5">
        <f t="shared" si="153"/>
        <v>3.3366004341367664E-5</v>
      </c>
      <c r="BA59" s="5">
        <f t="shared" si="154"/>
        <v>1.4484439146159601E-5</v>
      </c>
      <c r="BB59" s="5">
        <f t="shared" si="155"/>
        <v>4.7158548390829205E-6</v>
      </c>
      <c r="BC59" s="5">
        <f t="shared" si="156"/>
        <v>1.2283133168714135E-6</v>
      </c>
      <c r="BD59" s="5">
        <f t="shared" si="157"/>
        <v>8.434119268320231E-4</v>
      </c>
      <c r="BE59" s="5">
        <f t="shared" si="158"/>
        <v>6.5902411345532242E-4</v>
      </c>
      <c r="BF59" s="5">
        <f t="shared" si="159"/>
        <v>2.5747370193525437E-4</v>
      </c>
      <c r="BG59" s="5">
        <f t="shared" si="160"/>
        <v>6.7061488681767755E-5</v>
      </c>
      <c r="BH59" s="5">
        <f t="shared" si="161"/>
        <v>1.3100104681795126E-5</v>
      </c>
      <c r="BI59" s="5">
        <f t="shared" si="162"/>
        <v>2.0472285485740807E-6</v>
      </c>
      <c r="BJ59" s="8">
        <f t="shared" si="163"/>
        <v>0.22396327166591004</v>
      </c>
      <c r="BK59" s="8">
        <f t="shared" si="164"/>
        <v>0.28728709606557706</v>
      </c>
      <c r="BL59" s="8">
        <f t="shared" si="165"/>
        <v>0.44255387137134838</v>
      </c>
      <c r="BM59" s="8">
        <f t="shared" si="166"/>
        <v>0.34554052767317178</v>
      </c>
      <c r="BN59" s="8">
        <f t="shared" si="167"/>
        <v>0.65403375970629707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1.2721893491124301</v>
      </c>
      <c r="F60">
        <f>VLOOKUP(B60,home!$B$2:$E$405,3,FALSE)</f>
        <v>1.06</v>
      </c>
      <c r="G60">
        <f>VLOOKUP(C60,away!$B$2:$E$405,4,FALSE)</f>
        <v>0.88</v>
      </c>
      <c r="H60">
        <f>VLOOKUP(A60,away!$A$2:$E$405,3,FALSE)</f>
        <v>1.07692307692308</v>
      </c>
      <c r="I60">
        <f>VLOOKUP(C60,away!$B$2:$E$405,3,FALSE)</f>
        <v>0.74</v>
      </c>
      <c r="J60">
        <f>VLOOKUP(B60,home!$B$2:$E$405,4,FALSE)</f>
        <v>0.55000000000000004</v>
      </c>
      <c r="K60" s="3">
        <f t="shared" si="112"/>
        <v>1.186698224852075</v>
      </c>
      <c r="L60" s="3">
        <f t="shared" si="113"/>
        <v>0.43830769230769356</v>
      </c>
      <c r="M60" s="5">
        <f t="shared" si="114"/>
        <v>0.19691051004979876</v>
      </c>
      <c r="N60" s="5">
        <f t="shared" si="115"/>
        <v>0.23367335273081288</v>
      </c>
      <c r="O60" s="5">
        <f t="shared" si="116"/>
        <v>8.6307391251058199E-2</v>
      </c>
      <c r="P60" s="5">
        <f t="shared" si="117"/>
        <v>0.10242082798924429</v>
      </c>
      <c r="Q60" s="5">
        <f t="shared" si="118"/>
        <v>0.13864987644044424</v>
      </c>
      <c r="R60" s="5">
        <f t="shared" si="119"/>
        <v>1.8914596744174266E-2</v>
      </c>
      <c r="S60" s="5">
        <f t="shared" si="120"/>
        <v>1.3318265748422254E-2</v>
      </c>
      <c r="T60" s="5">
        <f t="shared" si="121"/>
        <v>6.077130738135797E-2</v>
      </c>
      <c r="U60" s="5">
        <f t="shared" si="122"/>
        <v>2.244591838010444E-2</v>
      </c>
      <c r="V60" s="5">
        <f t="shared" si="123"/>
        <v>7.6970543341362203E-4</v>
      </c>
      <c r="W60" s="5">
        <f t="shared" si="124"/>
        <v>5.48451874159449E-2</v>
      </c>
      <c r="X60" s="5">
        <f t="shared" si="125"/>
        <v>2.4039067530465769E-2</v>
      </c>
      <c r="Y60" s="5">
        <f t="shared" si="126"/>
        <v>5.268254107253627E-3</v>
      </c>
      <c r="Z60" s="5">
        <f t="shared" si="127"/>
        <v>2.7634710832898798E-3</v>
      </c>
      <c r="AA60" s="5">
        <f t="shared" si="128"/>
        <v>3.2794062289701414E-3</v>
      </c>
      <c r="AB60" s="5">
        <f t="shared" si="129"/>
        <v>1.9458327752438524E-3</v>
      </c>
      <c r="AC60" s="5">
        <f t="shared" si="130"/>
        <v>2.5022111496900978E-5</v>
      </c>
      <c r="AD60" s="5">
        <f t="shared" si="131"/>
        <v>1.6271171637045296E-2</v>
      </c>
      <c r="AE60" s="5">
        <f t="shared" si="132"/>
        <v>7.1317796913757218E-3</v>
      </c>
      <c r="AF60" s="5">
        <f t="shared" si="133"/>
        <v>1.5629569492868832E-3</v>
      </c>
      <c r="AG60" s="5">
        <f t="shared" si="134"/>
        <v>2.2835201787273562E-4</v>
      </c>
      <c r="AH60" s="5">
        <f t="shared" si="135"/>
        <v>3.028126583189572E-4</v>
      </c>
      <c r="AI60" s="5">
        <f t="shared" si="136"/>
        <v>3.5934724408984446E-4</v>
      </c>
      <c r="AJ60" s="5">
        <f t="shared" si="137"/>
        <v>2.1321836833345192E-4</v>
      </c>
      <c r="AK60" s="5">
        <f t="shared" si="138"/>
        <v>8.434195306905442E-5</v>
      </c>
      <c r="AL60" s="5">
        <f t="shared" si="139"/>
        <v>5.2059900244098835E-7</v>
      </c>
      <c r="AM60" s="5">
        <f t="shared" si="140"/>
        <v>3.8617940995890158E-3</v>
      </c>
      <c r="AN60" s="5">
        <f t="shared" si="141"/>
        <v>1.6926540599583291E-3</v>
      </c>
      <c r="AO60" s="5">
        <f t="shared" si="142"/>
        <v>3.7095164744779173E-4</v>
      </c>
      <c r="AP60" s="5">
        <f t="shared" si="143"/>
        <v>5.419698685019292E-5</v>
      </c>
      <c r="AQ60" s="5">
        <f t="shared" si="144"/>
        <v>5.938739059084616E-6</v>
      </c>
      <c r="AR60" s="5">
        <f t="shared" si="145"/>
        <v>2.6545023493868046E-5</v>
      </c>
      <c r="AS60" s="5">
        <f t="shared" si="146"/>
        <v>3.1500932258829839E-5</v>
      </c>
      <c r="AT60" s="5">
        <f t="shared" si="147"/>
        <v>1.8691050196369421E-5</v>
      </c>
      <c r="AU60" s="5">
        <f t="shared" si="148"/>
        <v>7.3935453628842071E-6</v>
      </c>
      <c r="AV60" s="5">
        <f t="shared" si="149"/>
        <v>2.1934767893744951E-6</v>
      </c>
      <c r="AW60" s="5">
        <f t="shared" si="150"/>
        <v>7.5217728865338502E-9</v>
      </c>
      <c r="AX60" s="5">
        <f t="shared" si="151"/>
        <v>7.6379736712108329E-4</v>
      </c>
      <c r="AY60" s="5">
        <f t="shared" si="152"/>
        <v>3.3477826137353429E-4</v>
      </c>
      <c r="AZ60" s="5">
        <f t="shared" si="153"/>
        <v>7.3367943588707824E-5</v>
      </c>
      <c r="BA60" s="5">
        <f t="shared" si="154"/>
        <v>1.0719244681242525E-5</v>
      </c>
      <c r="BB60" s="5">
        <f t="shared" si="155"/>
        <v>1.1745818498792319E-6</v>
      </c>
      <c r="BC60" s="5">
        <f t="shared" si="156"/>
        <v>1.0296565200941359E-7</v>
      </c>
      <c r="BD60" s="5">
        <f t="shared" si="157"/>
        <v>1.9391479983084687E-6</v>
      </c>
      <c r="BE60" s="5">
        <f t="shared" si="158"/>
        <v>2.3011834873181147E-6</v>
      </c>
      <c r="BF60" s="5">
        <f t="shared" si="159"/>
        <v>1.3654051797296574E-6</v>
      </c>
      <c r="BG60" s="5">
        <f t="shared" si="160"/>
        <v>5.4010796766300426E-7</v>
      </c>
      <c r="BH60" s="5">
        <f t="shared" si="161"/>
        <v>1.6023629161353728E-7</v>
      </c>
      <c r="BI60" s="5">
        <f t="shared" si="162"/>
        <v>3.8030424562932816E-8</v>
      </c>
      <c r="BJ60" s="8">
        <f t="shared" si="163"/>
        <v>0.54961078179903078</v>
      </c>
      <c r="BK60" s="8">
        <f t="shared" si="164"/>
        <v>0.31377963019275185</v>
      </c>
      <c r="BL60" s="8">
        <f t="shared" si="165"/>
        <v>0.13394553374281273</v>
      </c>
      <c r="BM60" s="8">
        <f t="shared" si="166"/>
        <v>0.22288809087275205</v>
      </c>
      <c r="BN60" s="8">
        <f t="shared" si="167"/>
        <v>0.77687655520553267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1.2721893491124301</v>
      </c>
      <c r="F61">
        <f>VLOOKUP(B61,home!$B$2:$E$405,3,FALSE)</f>
        <v>0.92</v>
      </c>
      <c r="G61">
        <f>VLOOKUP(C61,away!$B$2:$E$405,4,FALSE)</f>
        <v>0.92</v>
      </c>
      <c r="H61">
        <f>VLOOKUP(A61,away!$A$2:$E$405,3,FALSE)</f>
        <v>1.07692307692308</v>
      </c>
      <c r="I61">
        <f>VLOOKUP(C61,away!$B$2:$E$405,3,FALSE)</f>
        <v>0.83</v>
      </c>
      <c r="J61">
        <f>VLOOKUP(B61,home!$B$2:$E$405,4,FALSE)</f>
        <v>1.0900000000000001</v>
      </c>
      <c r="K61" s="3">
        <f t="shared" si="112"/>
        <v>1.076781065088761</v>
      </c>
      <c r="L61" s="3">
        <f t="shared" si="113"/>
        <v>0.97429230769231046</v>
      </c>
      <c r="M61" s="5">
        <f t="shared" si="114"/>
        <v>0.12859679717940875</v>
      </c>
      <c r="N61" s="5">
        <f t="shared" si="115"/>
        <v>0.13847059623384711</v>
      </c>
      <c r="O61" s="5">
        <f t="shared" si="116"/>
        <v>0.12529087028576613</v>
      </c>
      <c r="P61" s="5">
        <f t="shared" si="117"/>
        <v>0.13491083675220505</v>
      </c>
      <c r="Q61" s="5">
        <f t="shared" si="118"/>
        <v>7.4551258048078828E-2</v>
      </c>
      <c r="R61" s="5">
        <f t="shared" si="119"/>
        <v>6.1034965571748499E-2</v>
      </c>
      <c r="S61" s="5">
        <f t="shared" si="120"/>
        <v>3.5383723141618216E-2</v>
      </c>
      <c r="T61" s="5">
        <f t="shared" si="121"/>
        <v>7.2634717245027638E-2</v>
      </c>
      <c r="U61" s="5">
        <f t="shared" si="122"/>
        <v>6.5721295236003202E-2</v>
      </c>
      <c r="V61" s="5">
        <f t="shared" si="123"/>
        <v>4.1245607296495528E-3</v>
      </c>
      <c r="W61" s="5">
        <f t="shared" si="124"/>
        <v>2.6758461014905807E-2</v>
      </c>
      <c r="X61" s="5">
        <f t="shared" si="125"/>
        <v>2.6070562732507296E-2</v>
      </c>
      <c r="Y61" s="5">
        <f t="shared" si="126"/>
        <v>1.2700174363745839E-2</v>
      </c>
      <c r="Z61" s="5">
        <f t="shared" si="127"/>
        <v>1.9821965818939861E-2</v>
      </c>
      <c r="AA61" s="5">
        <f t="shared" si="128"/>
        <v>2.1343917466671074E-2</v>
      </c>
      <c r="AB61" s="5">
        <f t="shared" si="129"/>
        <v>1.1491363091464342E-2</v>
      </c>
      <c r="AC61" s="5">
        <f t="shared" si="130"/>
        <v>2.7044216471425382E-4</v>
      </c>
      <c r="AD61" s="5">
        <f t="shared" si="131"/>
        <v>7.203251037941589E-3</v>
      </c>
      <c r="AE61" s="5">
        <f t="shared" si="132"/>
        <v>7.01807207664314E-3</v>
      </c>
      <c r="AF61" s="5">
        <f t="shared" si="133"/>
        <v>3.4188268195518047E-3</v>
      </c>
      <c r="AG61" s="5">
        <f t="shared" si="134"/>
        <v>1.1103122238738303E-3</v>
      </c>
      <c r="AH61" s="5">
        <f t="shared" si="135"/>
        <v>4.8280972051832531E-3</v>
      </c>
      <c r="AI61" s="5">
        <f t="shared" si="136"/>
        <v>5.1988036509492928E-3</v>
      </c>
      <c r="AJ61" s="5">
        <f t="shared" si="137"/>
        <v>2.798986666228259E-3</v>
      </c>
      <c r="AK61" s="5">
        <f t="shared" si="138"/>
        <v>1.0046319478768354E-3</v>
      </c>
      <c r="AL61" s="5">
        <f t="shared" si="139"/>
        <v>1.1348829686255931E-5</v>
      </c>
      <c r="AM61" s="5">
        <f t="shared" si="140"/>
        <v>1.551264864947294E-3</v>
      </c>
      <c r="AN61" s="5">
        <f t="shared" si="141"/>
        <v>1.5113854251114992E-3</v>
      </c>
      <c r="AO61" s="5">
        <f t="shared" si="142"/>
        <v>7.3626559682220304E-4</v>
      </c>
      <c r="AP61" s="5">
        <f t="shared" si="143"/>
        <v>2.3911263580078687E-4</v>
      </c>
      <c r="AQ61" s="5">
        <f t="shared" si="144"/>
        <v>5.8241400433184895E-5</v>
      </c>
      <c r="AR61" s="5">
        <f t="shared" si="145"/>
        <v>9.4079559356015753E-4</v>
      </c>
      <c r="AS61" s="5">
        <f t="shared" si="146"/>
        <v>1.0130308812645193E-3</v>
      </c>
      <c r="AT61" s="5">
        <f t="shared" si="147"/>
        <v>5.4540623564790756E-4</v>
      </c>
      <c r="AU61" s="5">
        <f t="shared" si="148"/>
        <v>1.9576103577566864E-4</v>
      </c>
      <c r="AV61" s="5">
        <f t="shared" si="149"/>
        <v>5.2697944151350872E-5</v>
      </c>
      <c r="AW61" s="5">
        <f t="shared" si="150"/>
        <v>3.3072365692034599E-7</v>
      </c>
      <c r="AX61" s="5">
        <f t="shared" si="151"/>
        <v>2.7839543891878659E-4</v>
      </c>
      <c r="AY61" s="5">
        <f t="shared" si="152"/>
        <v>2.7123853463519824E-4</v>
      </c>
      <c r="AZ61" s="5">
        <f t="shared" si="153"/>
        <v>1.3213280892240394E-4</v>
      </c>
      <c r="BA61" s="5">
        <f t="shared" si="154"/>
        <v>4.2911993108958699E-5</v>
      </c>
      <c r="BB61" s="5">
        <f t="shared" si="155"/>
        <v>1.0452206198450973E-5</v>
      </c>
      <c r="BC61" s="5">
        <f t="shared" si="156"/>
        <v>2.0367008195129344E-6</v>
      </c>
      <c r="BD61" s="5">
        <f t="shared" si="157"/>
        <v>1.5276831831941375E-4</v>
      </c>
      <c r="BE61" s="5">
        <f t="shared" si="158"/>
        <v>1.6449803251179719E-4</v>
      </c>
      <c r="BF61" s="5">
        <f t="shared" si="159"/>
        <v>8.8564183326529292E-5</v>
      </c>
      <c r="BG61" s="5">
        <f t="shared" si="160"/>
        <v>3.1788078550352178E-5</v>
      </c>
      <c r="BH61" s="5">
        <f t="shared" si="161"/>
        <v>8.557200269643352E-6</v>
      </c>
      <c r="BI61" s="5">
        <f t="shared" si="162"/>
        <v>1.8428462441048811E-6</v>
      </c>
      <c r="BJ61" s="8">
        <f t="shared" si="163"/>
        <v>0.37476966940184103</v>
      </c>
      <c r="BK61" s="8">
        <f t="shared" si="164"/>
        <v>0.30356894733191725</v>
      </c>
      <c r="BL61" s="8">
        <f t="shared" si="165"/>
        <v>0.30190864147151231</v>
      </c>
      <c r="BM61" s="8">
        <f t="shared" si="166"/>
        <v>0.33694299214217788</v>
      </c>
      <c r="BN61" s="8">
        <f t="shared" si="167"/>
        <v>0.66285532407105441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1.5846153846153801</v>
      </c>
      <c r="F62">
        <f>VLOOKUP(B62,home!$B$2:$E$405,3,FALSE)</f>
        <v>1.21</v>
      </c>
      <c r="G62">
        <f>VLOOKUP(C62,away!$B$2:$E$405,4,FALSE)</f>
        <v>0.81</v>
      </c>
      <c r="H62">
        <f>VLOOKUP(A62,away!$A$2:$E$405,3,FALSE)</f>
        <v>1.2538461538461501</v>
      </c>
      <c r="I62">
        <f>VLOOKUP(C62,away!$B$2:$E$405,3,FALSE)</f>
        <v>0.9</v>
      </c>
      <c r="J62">
        <f>VLOOKUP(B62,home!$B$2:$E$405,4,FALSE)</f>
        <v>1.04</v>
      </c>
      <c r="K62" s="3">
        <f t="shared" si="112"/>
        <v>1.5530815384615342</v>
      </c>
      <c r="L62" s="3">
        <f t="shared" si="113"/>
        <v>1.1735999999999964</v>
      </c>
      <c r="M62" s="5">
        <f t="shared" si="114"/>
        <v>6.5436076873517324E-2</v>
      </c>
      <c r="N62" s="5">
        <f t="shared" si="115"/>
        <v>0.1016275629416095</v>
      </c>
      <c r="O62" s="5">
        <f t="shared" si="116"/>
        <v>7.6795779818759694E-2</v>
      </c>
      <c r="P62" s="5">
        <f t="shared" si="117"/>
        <v>0.11927010786827255</v>
      </c>
      <c r="Q62" s="5">
        <f t="shared" si="118"/>
        <v>7.8917945901725656E-2</v>
      </c>
      <c r="R62" s="5">
        <f t="shared" si="119"/>
        <v>4.5063763597648063E-2</v>
      </c>
      <c r="S62" s="5">
        <f t="shared" si="120"/>
        <v>5.4348301848863322E-2</v>
      </c>
      <c r="T62" s="5">
        <f t="shared" si="121"/>
        <v>9.2618101310264947E-2</v>
      </c>
      <c r="U62" s="5">
        <f t="shared" si="122"/>
        <v>6.9987699297102135E-2</v>
      </c>
      <c r="V62" s="5">
        <f t="shared" si="123"/>
        <v>1.100671768996583E-2</v>
      </c>
      <c r="W62" s="5">
        <f t="shared" si="124"/>
        <v>4.0855334944425392E-2</v>
      </c>
      <c r="X62" s="5">
        <f t="shared" si="125"/>
        <v>4.7947821090777491E-2</v>
      </c>
      <c r="Y62" s="5">
        <f t="shared" si="126"/>
        <v>2.8135781416068154E-2</v>
      </c>
      <c r="Z62" s="5">
        <f t="shared" si="127"/>
        <v>1.7628944319399872E-2</v>
      </c>
      <c r="AA62" s="5">
        <f t="shared" si="128"/>
        <v>2.7379187965026277E-2</v>
      </c>
      <c r="AB62" s="5">
        <f t="shared" si="129"/>
        <v>2.1261055683275267E-2</v>
      </c>
      <c r="AC62" s="5">
        <f t="shared" si="130"/>
        <v>1.2538691086792725E-3</v>
      </c>
      <c r="AD62" s="5">
        <f t="shared" si="131"/>
        <v>1.586291661246237E-2</v>
      </c>
      <c r="AE62" s="5">
        <f t="shared" si="132"/>
        <v>1.8616718936385779E-2</v>
      </c>
      <c r="AF62" s="5">
        <f t="shared" si="133"/>
        <v>1.0924290671871145E-2</v>
      </c>
      <c r="AG62" s="5">
        <f t="shared" si="134"/>
        <v>4.2735825108359791E-3</v>
      </c>
      <c r="AH62" s="5">
        <f t="shared" si="135"/>
        <v>5.172332263311907E-3</v>
      </c>
      <c r="AI62" s="5">
        <f t="shared" si="136"/>
        <v>8.0330537489386854E-3</v>
      </c>
      <c r="AJ62" s="5">
        <f t="shared" si="137"/>
        <v>6.2379937374729445E-3</v>
      </c>
      <c r="AK62" s="5">
        <f t="shared" si="138"/>
        <v>3.2293709702359646E-3</v>
      </c>
      <c r="AL62" s="5">
        <f t="shared" si="139"/>
        <v>9.1416913109835783E-5</v>
      </c>
      <c r="AM62" s="5">
        <f t="shared" si="140"/>
        <v>4.9272805873940197E-3</v>
      </c>
      <c r="AN62" s="5">
        <f t="shared" si="141"/>
        <v>5.7826564973656033E-3</v>
      </c>
      <c r="AO62" s="5">
        <f t="shared" si="142"/>
        <v>3.3932628326541264E-3</v>
      </c>
      <c r="AP62" s="5">
        <f t="shared" si="143"/>
        <v>1.3274444201342905E-3</v>
      </c>
      <c r="AQ62" s="5">
        <f t="shared" si="144"/>
        <v>3.8947219286739965E-4</v>
      </c>
      <c r="AR62" s="5">
        <f t="shared" si="145"/>
        <v>1.2140498288445672E-3</v>
      </c>
      <c r="AS62" s="5">
        <f t="shared" si="146"/>
        <v>1.8855183759508827E-3</v>
      </c>
      <c r="AT62" s="5">
        <f t="shared" si="147"/>
        <v>1.4641818900596453E-3</v>
      </c>
      <c r="AU62" s="5">
        <f t="shared" si="148"/>
        <v>7.5799795413378343E-4</v>
      </c>
      <c r="AV62" s="5">
        <f t="shared" si="149"/>
        <v>2.9430815718919798E-4</v>
      </c>
      <c r="AW62" s="5">
        <f t="shared" si="150"/>
        <v>4.6284801937613016E-6</v>
      </c>
      <c r="AX62" s="5">
        <f t="shared" si="151"/>
        <v>1.2754114191835936E-3</v>
      </c>
      <c r="AY62" s="5">
        <f t="shared" si="152"/>
        <v>1.4968228415538608E-3</v>
      </c>
      <c r="AZ62" s="5">
        <f t="shared" si="153"/>
        <v>8.7833564342380301E-4</v>
      </c>
      <c r="BA62" s="5">
        <f t="shared" si="154"/>
        <v>3.4360490370739073E-4</v>
      </c>
      <c r="BB62" s="5">
        <f t="shared" si="155"/>
        <v>1.0081367874774814E-4</v>
      </c>
      <c r="BC62" s="5">
        <f t="shared" si="156"/>
        <v>2.3662986675671374E-5</v>
      </c>
      <c r="BD62" s="5">
        <f t="shared" si="157"/>
        <v>2.3746814652199634E-4</v>
      </c>
      <c r="BE62" s="5">
        <f t="shared" si="158"/>
        <v>3.6880739433599107E-4</v>
      </c>
      <c r="BF62" s="5">
        <f t="shared" si="159"/>
        <v>2.8639397769566539E-4</v>
      </c>
      <c r="BG62" s="5">
        <f t="shared" si="160"/>
        <v>1.4826439982856742E-4</v>
      </c>
      <c r="BH62" s="5">
        <f t="shared" si="161"/>
        <v>5.7566675546206882E-5</v>
      </c>
      <c r="BI62" s="5">
        <f t="shared" si="162"/>
        <v>1.7881148204283803E-5</v>
      </c>
      <c r="BJ62" s="8">
        <f t="shared" si="163"/>
        <v>0.45971882434013378</v>
      </c>
      <c r="BK62" s="8">
        <f t="shared" si="164"/>
        <v>0.25290331314396192</v>
      </c>
      <c r="BL62" s="8">
        <f t="shared" si="165"/>
        <v>0.26989267503008157</v>
      </c>
      <c r="BM62" s="8">
        <f t="shared" si="166"/>
        <v>0.51154032547068462</v>
      </c>
      <c r="BN62" s="8">
        <f t="shared" si="167"/>
        <v>0.4871112370015328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1.4783783783783799</v>
      </c>
      <c r="F63">
        <f>VLOOKUP(B63,home!$B$2:$E$405,3,FALSE)</f>
        <v>1.24</v>
      </c>
      <c r="G63">
        <f>VLOOKUP(C63,away!$B$2:$E$405,4,FALSE)</f>
        <v>1.23</v>
      </c>
      <c r="H63">
        <f>VLOOKUP(A63,away!$A$2:$E$405,3,FALSE)</f>
        <v>1.1756756756756801</v>
      </c>
      <c r="I63">
        <f>VLOOKUP(C63,away!$B$2:$E$405,3,FALSE)</f>
        <v>0.56000000000000005</v>
      </c>
      <c r="J63">
        <f>VLOOKUP(B63,home!$B$2:$E$405,4,FALSE)</f>
        <v>0.85</v>
      </c>
      <c r="K63" s="3">
        <f t="shared" si="112"/>
        <v>2.2548227027027052</v>
      </c>
      <c r="L63" s="3">
        <f t="shared" si="113"/>
        <v>0.55962162162162377</v>
      </c>
      <c r="M63" s="5">
        <f t="shared" si="114"/>
        <v>5.9938015585440714E-2</v>
      </c>
      <c r="N63" s="5">
        <f t="shared" si="115"/>
        <v>0.13514959829700032</v>
      </c>
      <c r="O63" s="5">
        <f t="shared" si="116"/>
        <v>3.3542609478706492E-2</v>
      </c>
      <c r="P63" s="5">
        <f t="shared" si="117"/>
        <v>7.5632637360478358E-2</v>
      </c>
      <c r="Q63" s="5">
        <f t="shared" si="118"/>
        <v>0.1523691912506136</v>
      </c>
      <c r="R63" s="5">
        <f t="shared" si="119"/>
        <v>9.3855847549472859E-3</v>
      </c>
      <c r="S63" s="5">
        <f t="shared" si="120"/>
        <v>2.3859214299259846E-2</v>
      </c>
      <c r="T63" s="5">
        <f t="shared" si="121"/>
        <v>8.526909389284372E-2</v>
      </c>
      <c r="U63" s="5">
        <f t="shared" si="122"/>
        <v>2.1162829583595548E-2</v>
      </c>
      <c r="V63" s="5">
        <f t="shared" si="123"/>
        <v>3.3451878674182118E-3</v>
      </c>
      <c r="W63" s="5">
        <f t="shared" si="124"/>
        <v>0.11452183720811131</v>
      </c>
      <c r="X63" s="5">
        <f t="shared" si="125"/>
        <v>6.4088896249490851E-2</v>
      </c>
      <c r="Y63" s="5">
        <f t="shared" si="126"/>
        <v>1.7932766023540034E-2</v>
      </c>
      <c r="Z63" s="5">
        <f t="shared" si="127"/>
        <v>1.7507920534769309E-3</v>
      </c>
      <c r="AA63" s="5">
        <f t="shared" si="128"/>
        <v>3.9477256698912727E-3</v>
      </c>
      <c r="AB63" s="5">
        <f t="shared" si="129"/>
        <v>4.4507107322565445E-3</v>
      </c>
      <c r="AC63" s="5">
        <f t="shared" si="130"/>
        <v>2.6381981703087328E-4</v>
      </c>
      <c r="AD63" s="5">
        <f t="shared" si="131"/>
        <v>6.4556609623018221E-2</v>
      </c>
      <c r="AE63" s="5">
        <f t="shared" si="132"/>
        <v>3.6127274563627583E-2</v>
      </c>
      <c r="AF63" s="5">
        <f t="shared" si="133"/>
        <v>1.0108801988033453E-2</v>
      </c>
      <c r="AG63" s="5">
        <f t="shared" si="134"/>
        <v>1.8857013870650589E-3</v>
      </c>
      <c r="AH63" s="5">
        <f t="shared" si="135"/>
        <v>2.4494527202225308E-4</v>
      </c>
      <c r="AI63" s="5">
        <f t="shared" si="136"/>
        <v>5.5230816027546613E-4</v>
      </c>
      <c r="AJ63" s="5">
        <f t="shared" si="137"/>
        <v>6.2267848933854277E-4</v>
      </c>
      <c r="AK63" s="5">
        <f t="shared" si="138"/>
        <v>4.6800986474839011E-4</v>
      </c>
      <c r="AL63" s="5">
        <f t="shared" si="139"/>
        <v>1.3316015457041977E-5</v>
      </c>
      <c r="AM63" s="5">
        <f t="shared" si="140"/>
        <v>2.9112741797499474E-2</v>
      </c>
      <c r="AN63" s="5">
        <f t="shared" si="141"/>
        <v>1.6292119774568282E-2</v>
      </c>
      <c r="AO63" s="5">
        <f t="shared" si="142"/>
        <v>4.5587112439488126E-3</v>
      </c>
      <c r="AP63" s="5">
        <f t="shared" si="143"/>
        <v>8.5038445961445493E-4</v>
      </c>
      <c r="AQ63" s="5">
        <f t="shared" si="144"/>
        <v>1.1897338257281734E-4</v>
      </c>
      <c r="AR63" s="5">
        <f t="shared" si="145"/>
        <v>2.7415334067528612E-5</v>
      </c>
      <c r="AS63" s="5">
        <f t="shared" si="146"/>
        <v>6.1816717657642412E-5</v>
      </c>
      <c r="AT63" s="5">
        <f t="shared" si="147"/>
        <v>6.9692869190507678E-5</v>
      </c>
      <c r="AU63" s="5">
        <f t="shared" si="148"/>
        <v>5.2381687889082188E-5</v>
      </c>
      <c r="AV63" s="5">
        <f t="shared" si="149"/>
        <v>2.9527854764547483E-5</v>
      </c>
      <c r="AW63" s="5">
        <f t="shared" si="150"/>
        <v>4.6674392532942758E-7</v>
      </c>
      <c r="AX63" s="5">
        <f t="shared" si="151"/>
        <v>1.0940678523820628E-2</v>
      </c>
      <c r="AY63" s="5">
        <f t="shared" si="152"/>
        <v>6.1226402571413728E-3</v>
      </c>
      <c r="AZ63" s="5">
        <f t="shared" si="153"/>
        <v>1.7131809346536452E-3</v>
      </c>
      <c r="BA63" s="5">
        <f t="shared" si="154"/>
        <v>3.1957769759404078E-4</v>
      </c>
      <c r="BB63" s="5">
        <f t="shared" si="155"/>
        <v>4.4710647340420482E-5</v>
      </c>
      <c r="BC63" s="5">
        <f t="shared" si="156"/>
        <v>5.0042089936797306E-6</v>
      </c>
      <c r="BD63" s="5">
        <f t="shared" si="157"/>
        <v>2.5570356180281521E-6</v>
      </c>
      <c r="BE63" s="5">
        <f t="shared" si="158"/>
        <v>5.7656619631493199E-6</v>
      </c>
      <c r="BF63" s="5">
        <f t="shared" si="159"/>
        <v>6.5002727453092686E-6</v>
      </c>
      <c r="BG63" s="5">
        <f t="shared" si="160"/>
        <v>4.8856541866276583E-6</v>
      </c>
      <c r="BH63" s="5">
        <f t="shared" si="161"/>
        <v>2.7540709943906428E-6</v>
      </c>
      <c r="BI63" s="5">
        <f t="shared" si="162"/>
        <v>1.2419883606014068E-6</v>
      </c>
      <c r="BJ63" s="8">
        <f t="shared" si="163"/>
        <v>0.75208849341109174</v>
      </c>
      <c r="BK63" s="8">
        <f t="shared" si="164"/>
        <v>0.16917483120222646</v>
      </c>
      <c r="BL63" s="8">
        <f t="shared" si="165"/>
        <v>7.4641941153219191E-2</v>
      </c>
      <c r="BM63" s="8">
        <f t="shared" si="166"/>
        <v>0.52551624757961168</v>
      </c>
      <c r="BN63" s="8">
        <f t="shared" si="167"/>
        <v>0.46601763672718677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1.4783783783783799</v>
      </c>
      <c r="F64">
        <f>VLOOKUP(B64,home!$B$2:$E$405,3,FALSE)</f>
        <v>0.9</v>
      </c>
      <c r="G64">
        <f>VLOOKUP(C64,away!$B$2:$E$405,4,FALSE)</f>
        <v>0.95</v>
      </c>
      <c r="H64">
        <f>VLOOKUP(A64,away!$A$2:$E$405,3,FALSE)</f>
        <v>1.1756756756756801</v>
      </c>
      <c r="I64">
        <f>VLOOKUP(C64,away!$B$2:$E$405,3,FALSE)</f>
        <v>1.35</v>
      </c>
      <c r="J64">
        <f>VLOOKUP(B64,home!$B$2:$E$405,4,FALSE)</f>
        <v>0.95</v>
      </c>
      <c r="K64" s="3">
        <f t="shared" si="112"/>
        <v>1.2640135135135149</v>
      </c>
      <c r="L64" s="3">
        <f t="shared" si="113"/>
        <v>1.5078040540540598</v>
      </c>
      <c r="M64" s="5">
        <f t="shared" si="114"/>
        <v>6.2548215755526063E-2</v>
      </c>
      <c r="N64" s="5">
        <f t="shared" si="115"/>
        <v>7.9061789961143894E-2</v>
      </c>
      <c r="O64" s="5">
        <f t="shared" si="116"/>
        <v>9.4310453290030224E-2</v>
      </c>
      <c r="P64" s="5">
        <f t="shared" si="117"/>
        <v>0.11920968742418335</v>
      </c>
      <c r="Q64" s="5">
        <f t="shared" si="118"/>
        <v>4.9967585456726527E-2</v>
      </c>
      <c r="R64" s="5">
        <f t="shared" si="119"/>
        <v>7.1100841905191822E-2</v>
      </c>
      <c r="S64" s="5">
        <f t="shared" si="120"/>
        <v>5.6799979840016369E-2</v>
      </c>
      <c r="T64" s="5">
        <f t="shared" si="121"/>
        <v>7.5341327922944942E-2</v>
      </c>
      <c r="U64" s="5">
        <f t="shared" si="122"/>
        <v>8.9872424990350475E-2</v>
      </c>
      <c r="V64" s="5">
        <f t="shared" si="123"/>
        <v>1.2028245837834212E-2</v>
      </c>
      <c r="W64" s="5">
        <f t="shared" si="124"/>
        <v>2.1053234418314564E-2</v>
      </c>
      <c r="X64" s="5">
        <f t="shared" si="125"/>
        <v>3.1744152206885166E-2</v>
      </c>
      <c r="Y64" s="5">
        <f t="shared" si="126"/>
        <v>2.3931980695025296E-2</v>
      </c>
      <c r="Z64" s="5">
        <f t="shared" si="127"/>
        <v>3.5735379223768335E-2</v>
      </c>
      <c r="AA64" s="5">
        <f t="shared" si="128"/>
        <v>4.517000224937328E-2</v>
      </c>
      <c r="AB64" s="5">
        <f t="shared" si="129"/>
        <v>2.854774662432185E-2</v>
      </c>
      <c r="AC64" s="5">
        <f t="shared" si="130"/>
        <v>1.4327781069266245E-3</v>
      </c>
      <c r="AD64" s="5">
        <f t="shared" si="131"/>
        <v>6.6528932019793664E-3</v>
      </c>
      <c r="AE64" s="5">
        <f t="shared" si="132"/>
        <v>1.0031259341133185E-2</v>
      </c>
      <c r="AF64" s="5">
        <f t="shared" si="133"/>
        <v>7.5625867509141378E-3</v>
      </c>
      <c r="AG64" s="5">
        <f t="shared" si="134"/>
        <v>3.8009663207212857E-3</v>
      </c>
      <c r="AH64" s="5">
        <f t="shared" si="135"/>
        <v>1.3470487416689278E-2</v>
      </c>
      <c r="AI64" s="5">
        <f t="shared" si="136"/>
        <v>1.7026878128309008E-2</v>
      </c>
      <c r="AJ64" s="5">
        <f t="shared" si="137"/>
        <v>1.0761102023565146E-2</v>
      </c>
      <c r="AK64" s="5">
        <f t="shared" si="138"/>
        <v>4.5340594593613242E-3</v>
      </c>
      <c r="AL64" s="5">
        <f t="shared" si="139"/>
        <v>1.092283949025969E-4</v>
      </c>
      <c r="AM64" s="5">
        <f t="shared" si="140"/>
        <v>1.6818693822528228E-3</v>
      </c>
      <c r="AN64" s="5">
        <f t="shared" si="141"/>
        <v>2.5359294729502039E-3</v>
      </c>
      <c r="AO64" s="5">
        <f t="shared" si="142"/>
        <v>1.9118423700547464E-3</v>
      </c>
      <c r="AP64" s="5">
        <f t="shared" si="143"/>
        <v>9.6089455876028956E-4</v>
      </c>
      <c r="AQ64" s="5">
        <f t="shared" si="144"/>
        <v>3.622101778043129E-4</v>
      </c>
      <c r="AR64" s="5">
        <f t="shared" si="145"/>
        <v>4.0621711073936563E-3</v>
      </c>
      <c r="AS64" s="5">
        <f t="shared" si="146"/>
        <v>5.1346391739497416E-3</v>
      </c>
      <c r="AT64" s="5">
        <f t="shared" si="147"/>
        <v>3.2451266514441734E-3</v>
      </c>
      <c r="AU64" s="5">
        <f t="shared" si="148"/>
        <v>1.3672946468294318E-3</v>
      </c>
      <c r="AV64" s="5">
        <f t="shared" si="149"/>
        <v>4.3206972763677292E-4</v>
      </c>
      <c r="AW64" s="5">
        <f t="shared" si="150"/>
        <v>5.7826868515667468E-6</v>
      </c>
      <c r="AX64" s="5">
        <f t="shared" si="151"/>
        <v>3.5431760452203279E-4</v>
      </c>
      <c r="AY64" s="5">
        <f t="shared" si="152"/>
        <v>5.3424152052104421E-4</v>
      </c>
      <c r="AZ64" s="5">
        <f t="shared" si="153"/>
        <v>4.0276576524281787E-4</v>
      </c>
      <c r="BA64" s="5">
        <f t="shared" si="154"/>
        <v>2.0243061788910216E-4</v>
      </c>
      <c r="BB64" s="5">
        <f t="shared" si="155"/>
        <v>7.6306426579464133E-5</v>
      </c>
      <c r="BC64" s="5">
        <f t="shared" si="156"/>
        <v>2.3011027869378884E-5</v>
      </c>
      <c r="BD64" s="5">
        <f t="shared" si="157"/>
        <v>1.0208263439982388E-3</v>
      </c>
      <c r="BE64" s="5">
        <f t="shared" si="158"/>
        <v>1.2903382937643698E-3</v>
      </c>
      <c r="BF64" s="5">
        <f t="shared" si="159"/>
        <v>8.1550252016106782E-4</v>
      </c>
      <c r="BG64" s="5">
        <f t="shared" si="160"/>
        <v>3.4360206859597236E-4</v>
      </c>
      <c r="BH64" s="5">
        <f t="shared" si="161"/>
        <v>1.0857941449412674E-4</v>
      </c>
      <c r="BI64" s="5">
        <f t="shared" si="162"/>
        <v>2.7449169441992271E-5</v>
      </c>
      <c r="BJ64" s="8">
        <f t="shared" si="163"/>
        <v>0.31819359520023471</v>
      </c>
      <c r="BK64" s="8">
        <f t="shared" si="164"/>
        <v>0.25266237687991022</v>
      </c>
      <c r="BL64" s="8">
        <f t="shared" si="165"/>
        <v>0.39264159520490188</v>
      </c>
      <c r="BM64" s="8">
        <f t="shared" si="166"/>
        <v>0.52250591388234358</v>
      </c>
      <c r="BN64" s="8">
        <f t="shared" si="167"/>
        <v>0.47619857379280189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1.3323170731707299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1.3201219512195099</v>
      </c>
      <c r="I65">
        <f>VLOOKUP(C65,away!$B$2:$E$405,3,FALSE)</f>
        <v>1.41</v>
      </c>
      <c r="J65">
        <f>VLOOKUP(B65,home!$B$2:$E$405,4,FALSE)</f>
        <v>0.85</v>
      </c>
      <c r="K65" s="3">
        <f t="shared" si="112"/>
        <v>0.60953506097560894</v>
      </c>
      <c r="L65" s="3">
        <f t="shared" si="113"/>
        <v>1.5821661585365825</v>
      </c>
      <c r="M65" s="5">
        <f t="shared" si="114"/>
        <v>0.11172651552084807</v>
      </c>
      <c r="N65" s="5">
        <f t="shared" si="115"/>
        <v>6.8101228450592452E-2</v>
      </c>
      <c r="O65" s="5">
        <f t="shared" si="116"/>
        <v>0.17676991186829805</v>
      </c>
      <c r="P65" s="5">
        <f t="shared" si="117"/>
        <v>0.10774745900929607</v>
      </c>
      <c r="Q65" s="5">
        <f t="shared" si="118"/>
        <v>2.075504321807287E-2</v>
      </c>
      <c r="R65" s="5">
        <f t="shared" si="119"/>
        <v>0.13983968620275772</v>
      </c>
      <c r="S65" s="5">
        <f t="shared" si="120"/>
        <v>2.5977528406839135E-2</v>
      </c>
      <c r="T65" s="5">
        <f t="shared" si="121"/>
        <v>3.2837926998599096E-2</v>
      </c>
      <c r="U65" s="5">
        <f t="shared" si="122"/>
        <v>8.5237191656407946E-2</v>
      </c>
      <c r="V65" s="5">
        <f t="shared" si="123"/>
        <v>2.7835953455236976E-3</v>
      </c>
      <c r="W65" s="5">
        <f t="shared" si="124"/>
        <v>4.2169755111598154E-3</v>
      </c>
      <c r="X65" s="5">
        <f t="shared" si="125"/>
        <v>6.6719559451345672E-3</v>
      </c>
      <c r="Y65" s="5">
        <f t="shared" si="126"/>
        <v>5.2780714538194365E-3</v>
      </c>
      <c r="Z65" s="5">
        <f t="shared" si="127"/>
        <v>7.3749873043459424E-2</v>
      </c>
      <c r="AA65" s="5">
        <f t="shared" si="128"/>
        <v>4.4953133362488462E-2</v>
      </c>
      <c r="AB65" s="5">
        <f t="shared" si="129"/>
        <v>1.3700255442574539E-2</v>
      </c>
      <c r="AC65" s="5">
        <f t="shared" si="130"/>
        <v>1.6777872960152199E-4</v>
      </c>
      <c r="AD65" s="5">
        <f t="shared" si="131"/>
        <v>6.4259860633186186E-4</v>
      </c>
      <c r="AE65" s="5">
        <f t="shared" si="132"/>
        <v>1.0166977684610435E-3</v>
      </c>
      <c r="AF65" s="5">
        <f t="shared" si="133"/>
        <v>8.042924013593627E-4</v>
      </c>
      <c r="AG65" s="5">
        <f t="shared" si="134"/>
        <v>4.2417473966630198E-4</v>
      </c>
      <c r="AH65" s="5">
        <f t="shared" si="135"/>
        <v>2.9171138331432717E-2</v>
      </c>
      <c r="AI65" s="5">
        <f t="shared" si="136"/>
        <v>1.7780831581577766E-2</v>
      </c>
      <c r="AJ65" s="5">
        <f t="shared" si="137"/>
        <v>5.4190201311370171E-3</v>
      </c>
      <c r="AK65" s="5">
        <f t="shared" si="138"/>
        <v>1.1010275886868849E-3</v>
      </c>
      <c r="AL65" s="5">
        <f t="shared" si="139"/>
        <v>6.4721366118317594E-6</v>
      </c>
      <c r="AM65" s="5">
        <f t="shared" si="140"/>
        <v>7.8337276138666572E-5</v>
      </c>
      <c r="AN65" s="5">
        <f t="shared" si="141"/>
        <v>1.2394258725853356E-4</v>
      </c>
      <c r="AO65" s="5">
        <f t="shared" si="142"/>
        <v>9.804888358095964E-5</v>
      </c>
      <c r="AP65" s="5">
        <f t="shared" si="143"/>
        <v>5.1709875161362496E-5</v>
      </c>
      <c r="AQ65" s="5">
        <f t="shared" si="144"/>
        <v>2.0453403635614789E-5</v>
      </c>
      <c r="AR65" s="5">
        <f t="shared" si="145"/>
        <v>9.2307175747964251E-3</v>
      </c>
      <c r="AS65" s="5">
        <f t="shared" si="146"/>
        <v>5.6264459998021637E-3</v>
      </c>
      <c r="AT65" s="5">
        <f t="shared" si="147"/>
        <v>1.7147580527826912E-3</v>
      </c>
      <c r="AU65" s="5">
        <f t="shared" si="148"/>
        <v>3.4840171808710483E-4</v>
      </c>
      <c r="AV65" s="5">
        <f t="shared" si="149"/>
        <v>5.3090765619557575E-5</v>
      </c>
      <c r="AW65" s="5">
        <f t="shared" si="150"/>
        <v>1.7337878594663909E-7</v>
      </c>
      <c r="AX65" s="5">
        <f t="shared" si="151"/>
        <v>7.958219397974205E-6</v>
      </c>
      <c r="AY65" s="5">
        <f t="shared" si="152"/>
        <v>1.2591225413684162E-5</v>
      </c>
      <c r="AZ65" s="5">
        <f t="shared" si="153"/>
        <v>9.9607053720184321E-6</v>
      </c>
      <c r="BA65" s="5">
        <f t="shared" si="154"/>
        <v>5.253163651587034E-6</v>
      </c>
      <c r="BB65" s="5">
        <f t="shared" si="155"/>
        <v>2.077844438698866E-6</v>
      </c>
      <c r="BC65" s="5">
        <f t="shared" si="156"/>
        <v>6.5749903072255694E-7</v>
      </c>
      <c r="BD65" s="5">
        <f t="shared" si="157"/>
        <v>2.4340881609752969E-3</v>
      </c>
      <c r="BE65" s="5">
        <f t="shared" si="158"/>
        <v>1.4836620756200855E-3</v>
      </c>
      <c r="BF65" s="5">
        <f t="shared" si="159"/>
        <v>4.5217202686514361E-4</v>
      </c>
      <c r="BG65" s="5">
        <f t="shared" si="160"/>
        <v>9.1871567988903349E-5</v>
      </c>
      <c r="BH65" s="5">
        <f t="shared" si="161"/>
        <v>1.3999735449010249E-5</v>
      </c>
      <c r="BI65" s="5">
        <f t="shared" si="162"/>
        <v>1.7066659201109716E-6</v>
      </c>
      <c r="BJ65" s="8">
        <f t="shared" si="163"/>
        <v>0.14115995577627669</v>
      </c>
      <c r="BK65" s="8">
        <f t="shared" si="164"/>
        <v>0.24842194037413404</v>
      </c>
      <c r="BL65" s="8">
        <f t="shared" si="165"/>
        <v>0.53542311050926761</v>
      </c>
      <c r="BM65" s="8">
        <f t="shared" si="166"/>
        <v>0.37380261758664451</v>
      </c>
      <c r="BN65" s="8">
        <f t="shared" si="167"/>
        <v>0.62493984426986526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1.3323170731707299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1.3201219512195099</v>
      </c>
      <c r="I66">
        <f>VLOOKUP(C66,away!$B$2:$E$405,3,FALSE)</f>
        <v>0.94</v>
      </c>
      <c r="J66">
        <f>VLOOKUP(B66,home!$B$2:$E$405,4,FALSE)</f>
        <v>1.1100000000000001</v>
      </c>
      <c r="K66" s="3">
        <f t="shared" si="112"/>
        <v>0.43087134146341405</v>
      </c>
      <c r="L66" s="3">
        <f t="shared" si="113"/>
        <v>1.3774152439024367</v>
      </c>
      <c r="M66" s="5">
        <f t="shared" si="114"/>
        <v>0.16393478455996782</v>
      </c>
      <c r="N66" s="5">
        <f t="shared" si="115"/>
        <v>7.0634800535869124E-2</v>
      </c>
      <c r="O66" s="5">
        <f t="shared" si="116"/>
        <v>0.22580627125876149</v>
      </c>
      <c r="P66" s="5">
        <f t="shared" si="117"/>
        <v>9.7293451008114137E-2</v>
      </c>
      <c r="Q66" s="5">
        <f t="shared" si="118"/>
        <v>1.5217255630445303E-2</v>
      </c>
      <c r="R66" s="5">
        <f t="shared" si="119"/>
        <v>0.15551450010029341</v>
      </c>
      <c r="S66" s="5">
        <f t="shared" si="120"/>
        <v>1.4435642250174198E-2</v>
      </c>
      <c r="T66" s="5">
        <f t="shared" si="121"/>
        <v>2.0960479875735544E-2</v>
      </c>
      <c r="U66" s="5">
        <f t="shared" si="122"/>
        <v>6.700674127522567E-2</v>
      </c>
      <c r="V66" s="5">
        <f t="shared" si="123"/>
        <v>9.5193237007692771E-4</v>
      </c>
      <c r="W66" s="5">
        <f t="shared" si="124"/>
        <v>2.1855597822938869E-3</v>
      </c>
      <c r="X66" s="5">
        <f t="shared" si="125"/>
        <v>3.0104233605916901E-3</v>
      </c>
      <c r="Y66" s="5">
        <f t="shared" si="126"/>
        <v>2.0733015137394985E-3</v>
      </c>
      <c r="Z66" s="5">
        <f t="shared" si="127"/>
        <v>7.1402681028670395E-2</v>
      </c>
      <c r="AA66" s="5">
        <f t="shared" si="128"/>
        <v>3.0765368958907482E-2</v>
      </c>
      <c r="AB66" s="5">
        <f t="shared" si="129"/>
        <v>6.6279578969706716E-3</v>
      </c>
      <c r="AC66" s="5">
        <f t="shared" si="130"/>
        <v>3.531007225667456E-5</v>
      </c>
      <c r="AD66" s="5">
        <f t="shared" si="131"/>
        <v>2.3542376881136343E-4</v>
      </c>
      <c r="AE66" s="5">
        <f t="shared" si="132"/>
        <v>3.2427628793773504E-4</v>
      </c>
      <c r="AF66" s="5">
        <f t="shared" si="133"/>
        <v>2.2333155112076608E-4</v>
      </c>
      <c r="AG66" s="5">
        <f t="shared" si="134"/>
        <v>1.025400943193732E-4</v>
      </c>
      <c r="AH66" s="5">
        <f t="shared" si="135"/>
        <v>2.4587785326098472E-2</v>
      </c>
      <c r="AI66" s="5">
        <f t="shared" si="136"/>
        <v>1.0594172047070497E-2</v>
      </c>
      <c r="AJ66" s="5">
        <f t="shared" si="137"/>
        <v>2.282362560807734E-3</v>
      </c>
      <c r="AK66" s="5">
        <f t="shared" si="138"/>
        <v>3.2780153942703387E-4</v>
      </c>
      <c r="AL66" s="5">
        <f t="shared" si="139"/>
        <v>8.382452313385733E-7</v>
      </c>
      <c r="AM66" s="5">
        <f t="shared" si="140"/>
        <v>2.0287471016024968E-5</v>
      </c>
      <c r="AN66" s="5">
        <f t="shared" si="141"/>
        <v>2.7944271837701646E-5</v>
      </c>
      <c r="AO66" s="5">
        <f t="shared" si="142"/>
        <v>1.9245433004501906E-5</v>
      </c>
      <c r="AP66" s="5">
        <f t="shared" si="143"/>
        <v>8.8363175986346675E-6</v>
      </c>
      <c r="AQ66" s="5">
        <f t="shared" si="144"/>
        <v>3.04281964008069E-6</v>
      </c>
      <c r="AR66" s="5">
        <f t="shared" si="145"/>
        <v>6.7735180643937335E-3</v>
      </c>
      <c r="AS66" s="5">
        <f t="shared" si="146"/>
        <v>2.9185148148319962E-3</v>
      </c>
      <c r="AT66" s="5">
        <f t="shared" si="147"/>
        <v>6.2875219667375476E-4</v>
      </c>
      <c r="AU66" s="5">
        <f t="shared" si="148"/>
        <v>9.0303767476296388E-5</v>
      </c>
      <c r="AV66" s="5">
        <f t="shared" si="149"/>
        <v>9.7273263579280074E-6</v>
      </c>
      <c r="AW66" s="5">
        <f t="shared" si="150"/>
        <v>1.3819142161204877E-8</v>
      </c>
      <c r="AX66" s="5">
        <f t="shared" si="151"/>
        <v>1.4568816419291352E-6</v>
      </c>
      <c r="AY66" s="5">
        <f t="shared" si="152"/>
        <v>2.0067309821548022E-6</v>
      </c>
      <c r="AZ66" s="5">
        <f t="shared" si="153"/>
        <v>1.3820509226156669E-6</v>
      </c>
      <c r="BA66" s="5">
        <f t="shared" si="154"/>
        <v>6.3455266955341551E-7</v>
      </c>
      <c r="BB66" s="5">
        <f t="shared" si="155"/>
        <v>2.1851063002546496E-7</v>
      </c>
      <c r="BC66" s="5">
        <f t="shared" si="156"/>
        <v>6.0195974550360164E-8</v>
      </c>
      <c r="BD66" s="5">
        <f t="shared" si="157"/>
        <v>1.5549911727907434E-3</v>
      </c>
      <c r="BE66" s="5">
        <f t="shared" si="158"/>
        <v>6.7000113258411517E-4</v>
      </c>
      <c r="BF66" s="5">
        <f t="shared" si="159"/>
        <v>1.4434214338926221E-4</v>
      </c>
      <c r="BG66" s="5">
        <f t="shared" si="160"/>
        <v>2.073096431727863E-5</v>
      </c>
      <c r="BH66" s="5">
        <f t="shared" si="161"/>
        <v>2.2330946013040023E-6</v>
      </c>
      <c r="BI66" s="5">
        <f t="shared" si="162"/>
        <v>1.9243529329571267E-7</v>
      </c>
      <c r="BJ66" s="8">
        <f t="shared" si="163"/>
        <v>0.11505250763678207</v>
      </c>
      <c r="BK66" s="8">
        <f t="shared" si="164"/>
        <v>0.27665396523680319</v>
      </c>
      <c r="BL66" s="8">
        <f t="shared" si="165"/>
        <v>0.53632626807627215</v>
      </c>
      <c r="BM66" s="8">
        <f t="shared" si="166"/>
        <v>0.27103236597323666</v>
      </c>
      <c r="BN66" s="8">
        <f t="shared" si="167"/>
        <v>0.72840106309345132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1.3323170731707299</v>
      </c>
      <c r="F67">
        <f>VLOOKUP(B67,home!$B$2:$E$405,3,FALSE)</f>
        <v>0.75</v>
      </c>
      <c r="G67">
        <f>VLOOKUP(C67,away!$B$2:$E$405,4,FALSE)</f>
        <v>0.62</v>
      </c>
      <c r="H67">
        <f>VLOOKUP(A67,away!$A$2:$E$405,3,FALSE)</f>
        <v>1.3201219512195099</v>
      </c>
      <c r="I67">
        <f>VLOOKUP(C67,away!$B$2:$E$405,3,FALSE)</f>
        <v>1.32</v>
      </c>
      <c r="J67">
        <f>VLOOKUP(B67,home!$B$2:$E$405,4,FALSE)</f>
        <v>1.18</v>
      </c>
      <c r="K67" s="3">
        <f t="shared" si="112"/>
        <v>0.61952743902438945</v>
      </c>
      <c r="L67" s="3">
        <f t="shared" si="113"/>
        <v>2.0562219512195083</v>
      </c>
      <c r="M67" s="5">
        <f t="shared" si="114"/>
        <v>6.8855209633439385E-2</v>
      </c>
      <c r="N67" s="5">
        <f t="shared" si="115"/>
        <v>4.2657691687692179E-2</v>
      </c>
      <c r="O67" s="5">
        <f t="shared" si="116"/>
        <v>0.14158159350409905</v>
      </c>
      <c r="P67" s="5">
        <f t="shared" si="117"/>
        <v>8.771368203658661E-2</v>
      </c>
      <c r="Q67" s="5">
        <f t="shared" si="118"/>
        <v>1.3213805242983958E-2</v>
      </c>
      <c r="R67" s="5">
        <f t="shared" si="119"/>
        <v>0.14556159022588291</v>
      </c>
      <c r="S67" s="5">
        <f t="shared" si="120"/>
        <v>2.793430612358121E-2</v>
      </c>
      <c r="T67" s="5">
        <f t="shared" si="121"/>
        <v>2.7170516399763044E-2</v>
      </c>
      <c r="U67" s="5">
        <f t="shared" si="122"/>
        <v>9.0179399212958838E-2</v>
      </c>
      <c r="V67" s="5">
        <f t="shared" si="123"/>
        <v>3.9539021379961748E-3</v>
      </c>
      <c r="W67" s="5">
        <f t="shared" si="124"/>
        <v>2.7287716406509677E-3</v>
      </c>
      <c r="X67" s="5">
        <f t="shared" si="125"/>
        <v>5.6109601473717926E-3</v>
      </c>
      <c r="Y67" s="5">
        <f t="shared" si="126"/>
        <v>5.768689711221864E-3</v>
      </c>
      <c r="Z67" s="5">
        <f t="shared" si="127"/>
        <v>9.9768979025626509E-2</v>
      </c>
      <c r="AA67" s="5">
        <f t="shared" si="128"/>
        <v>6.180962006982442E-2</v>
      </c>
      <c r="AB67" s="5">
        <f t="shared" si="129"/>
        <v>1.9146377814464408E-2</v>
      </c>
      <c r="AC67" s="5">
        <f t="shared" si="130"/>
        <v>3.1480126629331707E-4</v>
      </c>
      <c r="AD67" s="5">
        <f t="shared" si="131"/>
        <v>4.2263722655371883E-4</v>
      </c>
      <c r="AE67" s="5">
        <f t="shared" si="132"/>
        <v>8.6903594264228919E-4</v>
      </c>
      <c r="AF67" s="5">
        <f t="shared" si="133"/>
        <v>8.9346539082990639E-4</v>
      </c>
      <c r="AG67" s="5">
        <f t="shared" si="134"/>
        <v>6.1238771642645705E-4</v>
      </c>
      <c r="AH67" s="5">
        <f t="shared" si="135"/>
        <v>5.1286791180812974E-2</v>
      </c>
      <c r="AI67" s="5">
        <f t="shared" si="136"/>
        <v>3.1773574396027709E-2</v>
      </c>
      <c r="AJ67" s="5">
        <f t="shared" si="137"/>
        <v>9.8423005871109762E-3</v>
      </c>
      <c r="AK67" s="5">
        <f t="shared" si="138"/>
        <v>2.0325250922803698E-3</v>
      </c>
      <c r="AL67" s="5">
        <f t="shared" si="139"/>
        <v>1.6040836022932952E-5</v>
      </c>
      <c r="AM67" s="5">
        <f t="shared" si="140"/>
        <v>5.2367071720639229E-5</v>
      </c>
      <c r="AN67" s="5">
        <f t="shared" si="141"/>
        <v>1.0767832239306474E-4</v>
      </c>
      <c r="AO67" s="5">
        <f t="shared" si="142"/>
        <v>1.1070526508755544E-4</v>
      </c>
      <c r="AP67" s="5">
        <f t="shared" si="143"/>
        <v>7.5878198729535399E-5</v>
      </c>
      <c r="AQ67" s="5">
        <f t="shared" si="144"/>
        <v>3.9005604461666718E-5</v>
      </c>
      <c r="AR67" s="5">
        <f t="shared" si="145"/>
        <v>2.1091405166719764E-2</v>
      </c>
      <c r="AS67" s="5">
        <f t="shared" si="146"/>
        <v>1.306670422836367E-2</v>
      </c>
      <c r="AT67" s="5">
        <f t="shared" si="147"/>
        <v>4.0475909035436524E-3</v>
      </c>
      <c r="AU67" s="5">
        <f t="shared" si="148"/>
        <v>8.3586454223027139E-4</v>
      </c>
      <c r="AV67" s="5">
        <f t="shared" si="149"/>
        <v>1.2946025480480339E-4</v>
      </c>
      <c r="AW67" s="5">
        <f t="shared" si="150"/>
        <v>5.6761653185274683E-7</v>
      </c>
      <c r="AX67" s="5">
        <f t="shared" si="151"/>
        <v>5.4071396387156881E-6</v>
      </c>
      <c r="AY67" s="5">
        <f t="shared" si="152"/>
        <v>1.1118279218436322E-5</v>
      </c>
      <c r="AZ67" s="5">
        <f t="shared" si="153"/>
        <v>1.1430824894368223E-5</v>
      </c>
      <c r="BA67" s="5">
        <f t="shared" si="154"/>
        <v>7.8347710227821206E-6</v>
      </c>
      <c r="BB67" s="5">
        <f t="shared" si="155"/>
        <v>4.0275070399557782E-6</v>
      </c>
      <c r="BC67" s="5">
        <f t="shared" si="156"/>
        <v>1.6562896768496365E-6</v>
      </c>
      <c r="BD67" s="5">
        <f t="shared" si="157"/>
        <v>7.2281017143122732E-3</v>
      </c>
      <c r="BE67" s="5">
        <f t="shared" si="158"/>
        <v>4.478007344075682E-3</v>
      </c>
      <c r="BF67" s="5">
        <f t="shared" si="159"/>
        <v>1.3871242109038072E-3</v>
      </c>
      <c r="BG67" s="5">
        <f t="shared" si="160"/>
        <v>2.8645383666332103E-4</v>
      </c>
      <c r="BH67" s="5">
        <f t="shared" si="161"/>
        <v>4.4366502956684495E-5</v>
      </c>
      <c r="BI67" s="5">
        <f t="shared" si="162"/>
        <v>5.4972531910445505E-6</v>
      </c>
      <c r="BJ67" s="8">
        <f t="shared" si="163"/>
        <v>0.10037507038001976</v>
      </c>
      <c r="BK67" s="8">
        <f t="shared" si="164"/>
        <v>0.18879906031313809</v>
      </c>
      <c r="BL67" s="8">
        <f t="shared" si="165"/>
        <v>0.60581434804122669</v>
      </c>
      <c r="BM67" s="8">
        <f t="shared" si="166"/>
        <v>0.49516333476664037</v>
      </c>
      <c r="BN67" s="8">
        <f t="shared" si="167"/>
        <v>0.49958357233068407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1.22813688212928</v>
      </c>
      <c r="F68">
        <f>VLOOKUP(B68,home!$B$2:$E$405,3,FALSE)</f>
        <v>1.3</v>
      </c>
      <c r="G68">
        <f>VLOOKUP(C68,away!$B$2:$E$405,4,FALSE)</f>
        <v>0.78</v>
      </c>
      <c r="H68">
        <f>VLOOKUP(A68,away!$A$2:$E$405,3,FALSE)</f>
        <v>1.0437262357414501</v>
      </c>
      <c r="I68">
        <f>VLOOKUP(C68,away!$B$2:$E$405,3,FALSE)</f>
        <v>1.37</v>
      </c>
      <c r="J68">
        <f>VLOOKUP(B68,home!$B$2:$E$405,4,FALSE)</f>
        <v>0.61</v>
      </c>
      <c r="K68" s="3">
        <f t="shared" si="112"/>
        <v>1.24533079847909</v>
      </c>
      <c r="L68" s="3">
        <f t="shared" si="113"/>
        <v>0.87224201520912981</v>
      </c>
      <c r="M68" s="5">
        <f t="shared" si="114"/>
        <v>0.12032332149056087</v>
      </c>
      <c r="N68" s="5">
        <f t="shared" si="115"/>
        <v>0.14984233802749641</v>
      </c>
      <c r="O68" s="5">
        <f t="shared" si="116"/>
        <v>0.10495105641358281</v>
      </c>
      <c r="P68" s="5">
        <f t="shared" si="117"/>
        <v>0.13069878288475109</v>
      </c>
      <c r="Q68" s="5">
        <f t="shared" si="118"/>
        <v>9.3301639230877947E-2</v>
      </c>
      <c r="R68" s="5">
        <f t="shared" si="119"/>
        <v>4.577136047225526E-2</v>
      </c>
      <c r="S68" s="5">
        <f t="shared" si="120"/>
        <v>3.5492229677385058E-2</v>
      </c>
      <c r="T68" s="5">
        <f t="shared" si="121"/>
        <v>8.1381609825056184E-2</v>
      </c>
      <c r="U68" s="5">
        <f t="shared" si="122"/>
        <v>5.70004848843879E-2</v>
      </c>
      <c r="V68" s="5">
        <f t="shared" si="123"/>
        <v>4.2836354611845411E-3</v>
      </c>
      <c r="W68" s="5">
        <f t="shared" si="124"/>
        <v>3.8730468294265741E-2</v>
      </c>
      <c r="X68" s="5">
        <f t="shared" si="125"/>
        <v>3.3782341714983656E-2</v>
      </c>
      <c r="Y68" s="5">
        <f t="shared" si="126"/>
        <v>1.4733188907980395E-2</v>
      </c>
      <c r="Z68" s="5">
        <f t="shared" si="127"/>
        <v>1.3307901232394483E-2</v>
      </c>
      <c r="AA68" s="5">
        <f t="shared" si="128"/>
        <v>1.6572739267818687E-2</v>
      </c>
      <c r="AB68" s="5">
        <f t="shared" si="129"/>
        <v>1.0319271312689211E-2</v>
      </c>
      <c r="AC68" s="5">
        <f t="shared" si="130"/>
        <v>2.9081329276152575E-4</v>
      </c>
      <c r="AD68" s="5">
        <f t="shared" si="131"/>
        <v>1.2058061251591755E-2</v>
      </c>
      <c r="AE68" s="5">
        <f t="shared" si="132"/>
        <v>1.0517547645603514E-2</v>
      </c>
      <c r="AF68" s="5">
        <f t="shared" si="133"/>
        <v>4.5869234767296234E-3</v>
      </c>
      <c r="AG68" s="5">
        <f t="shared" si="134"/>
        <v>1.3336357923175719E-3</v>
      </c>
      <c r="AH68" s="5">
        <f t="shared" si="135"/>
        <v>2.9019276472869557E-3</v>
      </c>
      <c r="AI68" s="5">
        <f t="shared" si="136"/>
        <v>3.6138598741244114E-3</v>
      </c>
      <c r="AJ68" s="5">
        <f t="shared" si="137"/>
        <v>2.2502255013174492E-3</v>
      </c>
      <c r="AK68" s="5">
        <f t="shared" si="138"/>
        <v>9.3409170677122321E-4</v>
      </c>
      <c r="AL68" s="5">
        <f t="shared" si="139"/>
        <v>1.2635603119922167E-5</v>
      </c>
      <c r="AM68" s="5">
        <f t="shared" si="140"/>
        <v>3.003255009310906E-3</v>
      </c>
      <c r="AN68" s="5">
        <f t="shared" si="141"/>
        <v>2.6195652015082588E-3</v>
      </c>
      <c r="AO68" s="5">
        <f t="shared" si="142"/>
        <v>1.1424474151676368E-3</v>
      </c>
      <c r="AP68" s="5">
        <f t="shared" si="143"/>
        <v>3.3216354522542705E-4</v>
      </c>
      <c r="AQ68" s="5">
        <f t="shared" si="144"/>
        <v>7.2431750016608835E-5</v>
      </c>
      <c r="AR68" s="5">
        <f t="shared" si="145"/>
        <v>5.0623664381213281E-4</v>
      </c>
      <c r="AS68" s="5">
        <f t="shared" si="146"/>
        <v>6.3043208385793795E-4</v>
      </c>
      <c r="AT68" s="5">
        <f t="shared" si="147"/>
        <v>3.9254824518882145E-4</v>
      </c>
      <c r="AU68" s="5">
        <f t="shared" si="148"/>
        <v>1.6295080654085353E-4</v>
      </c>
      <c r="AV68" s="5">
        <f t="shared" si="149"/>
        <v>5.0731914505583198E-5</v>
      </c>
      <c r="AW68" s="5">
        <f t="shared" si="150"/>
        <v>3.8125470060592428E-7</v>
      </c>
      <c r="AX68" s="5">
        <f t="shared" si="151"/>
        <v>6.2334099313024623E-4</v>
      </c>
      <c r="AY68" s="5">
        <f t="shared" si="152"/>
        <v>5.4370420401038627E-4</v>
      </c>
      <c r="AZ68" s="5">
        <f t="shared" si="153"/>
        <v>2.3712082529184756E-4</v>
      </c>
      <c r="BA68" s="5">
        <f t="shared" si="154"/>
        <v>6.8942248833537724E-5</v>
      </c>
      <c r="BB68" s="5">
        <f t="shared" si="155"/>
        <v>1.5033581513903552E-5</v>
      </c>
      <c r="BC68" s="5">
        <f t="shared" si="156"/>
        <v>2.622584287099592E-6</v>
      </c>
      <c r="BD68" s="5">
        <f t="shared" si="157"/>
        <v>7.3593478395233487E-5</v>
      </c>
      <c r="BE68" s="5">
        <f t="shared" si="158"/>
        <v>9.164822521278977E-5</v>
      </c>
      <c r="BF68" s="5">
        <f t="shared" si="159"/>
        <v>5.7066178741717498E-5</v>
      </c>
      <c r="BG68" s="5">
        <f t="shared" si="160"/>
        <v>2.3688756646191175E-5</v>
      </c>
      <c r="BH68" s="5">
        <f t="shared" si="161"/>
        <v>7.3750845572945241E-6</v>
      </c>
      <c r="BI68" s="5">
        <f t="shared" si="162"/>
        <v>1.8368839881172786E-6</v>
      </c>
      <c r="BJ68" s="8">
        <f t="shared" si="163"/>
        <v>0.44892838152519871</v>
      </c>
      <c r="BK68" s="8">
        <f t="shared" si="164"/>
        <v>0.29164512261377346</v>
      </c>
      <c r="BL68" s="8">
        <f t="shared" si="165"/>
        <v>0.24631312538168051</v>
      </c>
      <c r="BM68" s="8">
        <f t="shared" si="166"/>
        <v>0.35476270928421305</v>
      </c>
      <c r="BN68" s="8">
        <f t="shared" si="167"/>
        <v>0.64488849851952446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1.22813688212928</v>
      </c>
      <c r="F69">
        <f>VLOOKUP(B69,home!$B$2:$E$405,3,FALSE)</f>
        <v>1.07</v>
      </c>
      <c r="G69">
        <f>VLOOKUP(C69,away!$B$2:$E$405,4,FALSE)</f>
        <v>0.96</v>
      </c>
      <c r="H69">
        <f>VLOOKUP(A69,away!$A$2:$E$405,3,FALSE)</f>
        <v>1.0437262357414501</v>
      </c>
      <c r="I69">
        <f>VLOOKUP(C69,away!$B$2:$E$405,3,FALSE)</f>
        <v>1.04</v>
      </c>
      <c r="J69">
        <f>VLOOKUP(B69,home!$B$2:$E$405,4,FALSE)</f>
        <v>1.1299999999999999</v>
      </c>
      <c r="K69" s="3">
        <f t="shared" si="112"/>
        <v>1.2615422053231966</v>
      </c>
      <c r="L69" s="3">
        <f t="shared" si="113"/>
        <v>1.2265870722433521</v>
      </c>
      <c r="M69" s="5">
        <f t="shared" si="114"/>
        <v>8.3065213276069472E-2</v>
      </c>
      <c r="N69" s="5">
        <f t="shared" si="115"/>
        <v>0.10479027234193435</v>
      </c>
      <c r="O69" s="5">
        <f t="shared" si="116"/>
        <v>0.10188671675756367</v>
      </c>
      <c r="P69" s="5">
        <f t="shared" si="117"/>
        <v>0.12853439335147676</v>
      </c>
      <c r="Q69" s="5">
        <f t="shared" si="118"/>
        <v>6.6098675633331119E-2</v>
      </c>
      <c r="R69" s="5">
        <f t="shared" si="119"/>
        <v>6.2486464804073855E-2</v>
      </c>
      <c r="S69" s="5">
        <f t="shared" si="120"/>
        <v>4.9723252438189341E-2</v>
      </c>
      <c r="T69" s="5">
        <f t="shared" si="121"/>
        <v>8.1075781024250615E-2</v>
      </c>
      <c r="U69" s="5">
        <f t="shared" si="122"/>
        <v>7.8829312611781638E-2</v>
      </c>
      <c r="V69" s="5">
        <f t="shared" si="123"/>
        <v>8.5490368023172E-3</v>
      </c>
      <c r="W69" s="5">
        <f t="shared" si="124"/>
        <v>2.7795423009138395E-2</v>
      </c>
      <c r="X69" s="5">
        <f t="shared" si="125"/>
        <v>3.4093506530544569E-2</v>
      </c>
      <c r="Y69" s="5">
        <f t="shared" si="126"/>
        <v>2.0909327178905136E-2</v>
      </c>
      <c r="Z69" s="5">
        <f t="shared" si="127"/>
        <v>2.5548363306288742E-2</v>
      </c>
      <c r="AA69" s="5">
        <f t="shared" si="128"/>
        <v>3.2230338587813732E-2</v>
      </c>
      <c r="AB69" s="5">
        <f t="shared" si="129"/>
        <v>2.0329966210191931E-2</v>
      </c>
      <c r="AC69" s="5">
        <f t="shared" si="130"/>
        <v>8.267941053383929E-4</v>
      </c>
      <c r="AD69" s="5">
        <f t="shared" si="131"/>
        <v>8.7662748102098932E-3</v>
      </c>
      <c r="AE69" s="5">
        <f t="shared" si="132"/>
        <v>1.0752599353936E-2</v>
      </c>
      <c r="AF69" s="5">
        <f t="shared" si="133"/>
        <v>6.5944996802750596E-3</v>
      </c>
      <c r="AG69" s="5">
        <f t="shared" si="134"/>
        <v>2.6962426852461027E-3</v>
      </c>
      <c r="AH69" s="5">
        <f t="shared" si="135"/>
        <v>7.834323037117551E-3</v>
      </c>
      <c r="AI69" s="5">
        <f t="shared" si="136"/>
        <v>9.8833291614595989E-3</v>
      </c>
      <c r="AJ69" s="5">
        <f t="shared" si="137"/>
        <v>6.2341184331414015E-3</v>
      </c>
      <c r="AK69" s="5">
        <f t="shared" si="138"/>
        <v>2.6215345054637317E-3</v>
      </c>
      <c r="AL69" s="5">
        <f t="shared" si="139"/>
        <v>5.1174962208572688E-5</v>
      </c>
      <c r="AM69" s="5">
        <f t="shared" si="140"/>
        <v>2.211805131308274E-3</v>
      </c>
      <c r="AN69" s="5">
        <f t="shared" si="141"/>
        <v>2.7129715803842387E-3</v>
      </c>
      <c r="AO69" s="5">
        <f t="shared" si="142"/>
        <v>1.6638479339314619E-3</v>
      </c>
      <c r="AP69" s="5">
        <f t="shared" si="143"/>
        <v>6.8028478864638081E-4</v>
      </c>
      <c r="AQ69" s="5">
        <f t="shared" si="144"/>
        <v>2.0860713179936301E-4</v>
      </c>
      <c r="AR69" s="5">
        <f t="shared" si="145"/>
        <v>1.9218958714213303E-3</v>
      </c>
      <c r="AS69" s="5">
        <f t="shared" si="146"/>
        <v>2.4245527560344117E-3</v>
      </c>
      <c r="AT69" s="5">
        <f t="shared" si="147"/>
        <v>1.5293378153850431E-3</v>
      </c>
      <c r="AU69" s="5">
        <f t="shared" si="148"/>
        <v>6.4310806676833574E-4</v>
      </c>
      <c r="AV69" s="5">
        <f t="shared" si="149"/>
        <v>2.0282699220301598E-4</v>
      </c>
      <c r="AW69" s="5">
        <f t="shared" si="150"/>
        <v>2.1996581771381935E-6</v>
      </c>
      <c r="AX69" s="5">
        <f t="shared" si="151"/>
        <v>4.6504758718263325E-4</v>
      </c>
      <c r="AY69" s="5">
        <f t="shared" si="152"/>
        <v>5.7042135841618117E-4</v>
      </c>
      <c r="AZ69" s="5">
        <f t="shared" si="153"/>
        <v>3.4983573198238974E-4</v>
      </c>
      <c r="BA69" s="5">
        <f t="shared" si="154"/>
        <v>1.4303466208612984E-4</v>
      </c>
      <c r="BB69" s="5">
        <f t="shared" si="155"/>
        <v>4.3861116849385811E-5</v>
      </c>
      <c r="BC69" s="5">
        <f t="shared" si="156"/>
        <v>1.0759895780322328E-5</v>
      </c>
      <c r="BD69" s="5">
        <f t="shared" si="157"/>
        <v>3.9289543834721252E-4</v>
      </c>
      <c r="BE69" s="5">
        <f t="shared" si="158"/>
        <v>4.9565417775396649E-4</v>
      </c>
      <c r="BF69" s="5">
        <f t="shared" si="159"/>
        <v>3.126443322406973E-4</v>
      </c>
      <c r="BG69" s="5">
        <f t="shared" si="160"/>
        <v>1.3147134012557585E-4</v>
      </c>
      <c r="BH69" s="5">
        <f t="shared" si="161"/>
        <v>4.1464161089703752E-5</v>
      </c>
      <c r="BI69" s="5">
        <f t="shared" si="162"/>
        <v>1.0461757844596226E-5</v>
      </c>
      <c r="BJ69" s="8">
        <f t="shared" si="163"/>
        <v>0.37263307916613803</v>
      </c>
      <c r="BK69" s="8">
        <f t="shared" si="164"/>
        <v>0.27132028629401594</v>
      </c>
      <c r="BL69" s="8">
        <f t="shared" si="165"/>
        <v>0.33044241681782105</v>
      </c>
      <c r="BM69" s="8">
        <f t="shared" si="166"/>
        <v>0.45251418771957552</v>
      </c>
      <c r="BN69" s="8">
        <f t="shared" si="167"/>
        <v>0.54686173616444922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1.22813688212928</v>
      </c>
      <c r="F70">
        <f>VLOOKUP(B70,home!$B$2:$E$405,3,FALSE)</f>
        <v>1.55</v>
      </c>
      <c r="G70">
        <f>VLOOKUP(C70,away!$B$2:$E$405,4,FALSE)</f>
        <v>1.52</v>
      </c>
      <c r="H70">
        <f>VLOOKUP(A70,away!$A$2:$E$405,3,FALSE)</f>
        <v>1.0437262357414501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2.893490494296584</v>
      </c>
      <c r="L70" s="3">
        <f t="shared" si="113"/>
        <v>0.37991634980988787</v>
      </c>
      <c r="M70" s="5">
        <f t="shared" si="114"/>
        <v>3.7877165415271183E-2</v>
      </c>
      <c r="N70" s="5">
        <f t="shared" si="115"/>
        <v>0.1095972180799865</v>
      </c>
      <c r="O70" s="5">
        <f t="shared" si="116"/>
        <v>1.4390154425715155E-2</v>
      </c>
      <c r="P70" s="5">
        <f t="shared" si="117"/>
        <v>4.163777504226672E-2</v>
      </c>
      <c r="Q70" s="5">
        <f t="shared" si="118"/>
        <v>0.15855925435789534</v>
      </c>
      <c r="R70" s="5">
        <f t="shared" si="119"/>
        <v>2.7335274713091522E-3</v>
      </c>
      <c r="S70" s="5">
        <f t="shared" si="120"/>
        <v>1.1442938584914675E-2</v>
      </c>
      <c r="T70" s="5">
        <f t="shared" si="121"/>
        <v>6.0239253144229156E-2</v>
      </c>
      <c r="U70" s="5">
        <f t="shared" si="122"/>
        <v>7.9094357541316107E-3</v>
      </c>
      <c r="V70" s="5">
        <f t="shared" si="123"/>
        <v>1.397671474202456E-3</v>
      </c>
      <c r="W70" s="5">
        <f t="shared" si="124"/>
        <v>0.15292989842244148</v>
      </c>
      <c r="X70" s="5">
        <f t="shared" si="125"/>
        <v>5.8100568785450897E-2</v>
      </c>
      <c r="Y70" s="5">
        <f t="shared" si="126"/>
        <v>1.1036678007423407E-2</v>
      </c>
      <c r="Z70" s="5">
        <f t="shared" si="127"/>
        <v>3.4617059300160878E-4</v>
      </c>
      <c r="AA70" s="5">
        <f t="shared" si="128"/>
        <v>1.0016413202551667E-3</v>
      </c>
      <c r="AB70" s="5">
        <f t="shared" si="129"/>
        <v>1.4491198194265028E-3</v>
      </c>
      <c r="AC70" s="5">
        <f t="shared" si="130"/>
        <v>9.6027398347719144E-5</v>
      </c>
      <c r="AD70" s="5">
        <f t="shared" si="131"/>
        <v>0.11062530184476914</v>
      </c>
      <c r="AE70" s="5">
        <f t="shared" si="132"/>
        <v>4.2028360873481746E-2</v>
      </c>
      <c r="AF70" s="5">
        <f t="shared" si="133"/>
        <v>7.9836307257729472E-3</v>
      </c>
      <c r="AG70" s="5">
        <f t="shared" si="134"/>
        <v>1.011037281188575E-3</v>
      </c>
      <c r="AH70" s="5">
        <f t="shared" si="135"/>
        <v>3.2878967026173878E-5</v>
      </c>
      <c r="AI70" s="5">
        <f t="shared" si="136"/>
        <v>9.5134978552524941E-5</v>
      </c>
      <c r="AJ70" s="5">
        <f t="shared" si="137"/>
        <v>1.3763607805842017E-4</v>
      </c>
      <c r="AK70" s="5">
        <f t="shared" si="138"/>
        <v>1.3274956117810047E-4</v>
      </c>
      <c r="AL70" s="5">
        <f t="shared" si="139"/>
        <v>4.2224566347136615E-6</v>
      </c>
      <c r="AM70" s="5">
        <f t="shared" si="140"/>
        <v>6.4018651863305964E-2</v>
      </c>
      <c r="AN70" s="5">
        <f t="shared" si="141"/>
        <v>2.432173253565718E-2</v>
      </c>
      <c r="AO70" s="5">
        <f t="shared" si="142"/>
        <v>4.6201119229996321E-3</v>
      </c>
      <c r="AP70" s="5">
        <f t="shared" si="143"/>
        <v>5.8508535249972076E-4</v>
      </c>
      <c r="AQ70" s="5">
        <f t="shared" si="144"/>
        <v>5.5570872862231365E-5</v>
      </c>
      <c r="AR70" s="5">
        <f t="shared" si="145"/>
        <v>2.4982514276207303E-6</v>
      </c>
      <c r="AS70" s="5">
        <f t="shared" si="146"/>
        <v>7.2286667581834536E-6</v>
      </c>
      <c r="AT70" s="5">
        <f t="shared" si="147"/>
        <v>1.0458039275620764E-5</v>
      </c>
      <c r="AU70" s="5">
        <f t="shared" si="148"/>
        <v>1.0086745744329671E-5</v>
      </c>
      <c r="AV70" s="5">
        <f t="shared" si="149"/>
        <v>7.2964757324011074E-6</v>
      </c>
      <c r="AW70" s="5">
        <f t="shared" si="150"/>
        <v>1.2893556898872809E-7</v>
      </c>
      <c r="AX70" s="5">
        <f t="shared" si="151"/>
        <v>3.0872893437359678E-2</v>
      </c>
      <c r="AY70" s="5">
        <f t="shared" si="152"/>
        <v>1.1729116982791332E-2</v>
      </c>
      <c r="AZ70" s="5">
        <f t="shared" si="153"/>
        <v>2.2280416552976239E-3</v>
      </c>
      <c r="BA70" s="5">
        <f t="shared" si="154"/>
        <v>2.8215648430168463E-4</v>
      </c>
      <c r="BB70" s="5">
        <f t="shared" si="155"/>
        <v>2.6798965397771737E-5</v>
      </c>
      <c r="BC70" s="5">
        <f t="shared" si="156"/>
        <v>2.0362730225205865E-6</v>
      </c>
      <c r="BD70" s="5">
        <f t="shared" si="157"/>
        <v>1.5818776054816811E-7</v>
      </c>
      <c r="BE70" s="5">
        <f t="shared" si="158"/>
        <v>4.5771478146018863E-7</v>
      </c>
      <c r="BF70" s="5">
        <f t="shared" si="159"/>
        <v>6.6219668462704719E-7</v>
      </c>
      <c r="BG70" s="5">
        <f t="shared" si="160"/>
        <v>6.3868660410769127E-7</v>
      </c>
      <c r="BH70" s="5">
        <f t="shared" si="161"/>
        <v>4.6200840445504259E-7</v>
      </c>
      <c r="BI70" s="5">
        <f t="shared" si="162"/>
        <v>2.6736338531515944E-7</v>
      </c>
      <c r="BJ70" s="8">
        <f t="shared" si="163"/>
        <v>0.85085339786813441</v>
      </c>
      <c r="BK70" s="8">
        <f t="shared" si="164"/>
        <v>0.10418491735442879</v>
      </c>
      <c r="BL70" s="8">
        <f t="shared" si="165"/>
        <v>2.7922492712211477E-2</v>
      </c>
      <c r="BM70" s="8">
        <f t="shared" si="166"/>
        <v>0.60678289568811006</v>
      </c>
      <c r="BN70" s="8">
        <f t="shared" si="167"/>
        <v>0.3647950947924441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1.22813688212928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1.0437262357414501</v>
      </c>
      <c r="I71">
        <f>VLOOKUP(C71,away!$B$2:$E$405,3,FALSE)</f>
        <v>1.22</v>
      </c>
      <c r="J71">
        <f>VLOOKUP(B71,home!$B$2:$E$405,4,FALSE)</f>
        <v>1.18</v>
      </c>
      <c r="K71" s="3">
        <f t="shared" si="112"/>
        <v>0.60350646387832818</v>
      </c>
      <c r="L71" s="3">
        <f t="shared" si="113"/>
        <v>1.5025482889733914</v>
      </c>
      <c r="M71" s="5">
        <f t="shared" si="114"/>
        <v>0.12171722494972666</v>
      </c>
      <c r="N71" s="5">
        <f t="shared" si="115"/>
        <v>7.3457132022492544E-2</v>
      </c>
      <c r="O71" s="5">
        <f t="shared" si="116"/>
        <v>0.18288600808680117</v>
      </c>
      <c r="P71" s="5">
        <f t="shared" si="117"/>
        <v>0.11037288803328869</v>
      </c>
      <c r="Q71" s="5">
        <f t="shared" si="118"/>
        <v>2.2165926996768986E-2</v>
      </c>
      <c r="R71" s="5">
        <f t="shared" si="119"/>
        <v>0.13739752926399851</v>
      </c>
      <c r="S71" s="5">
        <f t="shared" si="120"/>
        <v>2.5021467622681457E-2</v>
      </c>
      <c r="T71" s="5">
        <f t="shared" si="121"/>
        <v>3.3305375682504343E-2</v>
      </c>
      <c r="U71" s="5">
        <f t="shared" si="122"/>
        <v>8.2920297031734841E-2</v>
      </c>
      <c r="V71" s="5">
        <f t="shared" si="123"/>
        <v>2.5210452117716575E-3</v>
      </c>
      <c r="W71" s="5">
        <f t="shared" si="124"/>
        <v>4.4590934068017415E-3</v>
      </c>
      <c r="X71" s="5">
        <f t="shared" si="125"/>
        <v>6.700003168762487E-3</v>
      </c>
      <c r="Y71" s="5">
        <f t="shared" si="126"/>
        <v>5.0335391486701891E-3</v>
      </c>
      <c r="Z71" s="5">
        <f t="shared" si="127"/>
        <v>6.8815474168264126E-2</v>
      </c>
      <c r="AA71" s="5">
        <f t="shared" si="128"/>
        <v>4.1530583475399514E-2</v>
      </c>
      <c r="AB71" s="5">
        <f t="shared" si="129"/>
        <v>1.2531987788021042E-2</v>
      </c>
      <c r="AC71" s="5">
        <f t="shared" si="130"/>
        <v>1.4287985995853323E-4</v>
      </c>
      <c r="AD71" s="5">
        <f t="shared" si="131"/>
        <v>6.727729235105215E-4</v>
      </c>
      <c r="AE71" s="5">
        <f t="shared" si="132"/>
        <v>1.0108738050883604E-3</v>
      </c>
      <c r="AF71" s="5">
        <f t="shared" si="133"/>
        <v>7.5944335310176891E-4</v>
      </c>
      <c r="AG71" s="5">
        <f t="shared" si="134"/>
        <v>3.8036677025842593E-4</v>
      </c>
      <c r="AH71" s="5">
        <f t="shared" si="135"/>
        <v>2.5849643241604468E-2</v>
      </c>
      <c r="AI71" s="5">
        <f t="shared" si="136"/>
        <v>1.5600426785257035E-2</v>
      </c>
      <c r="AJ71" s="5">
        <f t="shared" si="137"/>
        <v>4.7074792020816133E-3</v>
      </c>
      <c r="AK71" s="5">
        <f t="shared" si="138"/>
        <v>9.4699804234301625E-4</v>
      </c>
      <c r="AL71" s="5">
        <f t="shared" si="139"/>
        <v>5.1825245907236943E-6</v>
      </c>
      <c r="AM71" s="5">
        <f t="shared" si="140"/>
        <v>8.1204561612183967E-5</v>
      </c>
      <c r="AN71" s="5">
        <f t="shared" si="141"/>
        <v>1.2201377510722135E-4</v>
      </c>
      <c r="AO71" s="5">
        <f t="shared" si="142"/>
        <v>9.1665794509269841E-5</v>
      </c>
      <c r="AP71" s="5">
        <f t="shared" si="143"/>
        <v>4.5910760899096618E-5</v>
      </c>
      <c r="AQ71" s="5">
        <f t="shared" si="144"/>
        <v>1.7245783808601026E-5</v>
      </c>
      <c r="AR71" s="5">
        <f t="shared" si="145"/>
        <v>7.7680674446490719E-3</v>
      </c>
      <c r="AS71" s="5">
        <f t="shared" si="146"/>
        <v>4.6880789146885211E-3</v>
      </c>
      <c r="AT71" s="5">
        <f t="shared" si="147"/>
        <v>1.4146429640931098E-3</v>
      </c>
      <c r="AU71" s="5">
        <f t="shared" si="148"/>
        <v>2.8458205763672988E-4</v>
      </c>
      <c r="AV71" s="5">
        <f t="shared" si="149"/>
        <v>4.2936777821890342E-5</v>
      </c>
      <c r="AW71" s="5">
        <f t="shared" si="150"/>
        <v>1.3054169125244803E-7</v>
      </c>
      <c r="AX71" s="5">
        <f t="shared" si="151"/>
        <v>8.1679129715598277E-6</v>
      </c>
      <c r="AY71" s="5">
        <f t="shared" si="152"/>
        <v>1.2272683659900788E-5</v>
      </c>
      <c r="AZ71" s="5">
        <f t="shared" si="153"/>
        <v>9.2201499171478163E-6</v>
      </c>
      <c r="BA71" s="5">
        <f t="shared" si="154"/>
        <v>4.6179068273628687E-6</v>
      </c>
      <c r="BB71" s="5">
        <f t="shared" si="155"/>
        <v>1.734657000523155E-6</v>
      </c>
      <c r="BC71" s="5">
        <f t="shared" si="156"/>
        <v>5.2128118161835598E-7</v>
      </c>
      <c r="BD71" s="5">
        <f t="shared" si="157"/>
        <v>1.9453160745978935E-3</v>
      </c>
      <c r="BE71" s="5">
        <f t="shared" si="158"/>
        <v>1.1740108253062446E-3</v>
      </c>
      <c r="BF71" s="5">
        <f t="shared" si="159"/>
        <v>3.5426156086772458E-4</v>
      </c>
      <c r="BG71" s="5">
        <f t="shared" si="160"/>
        <v>7.1266380629099208E-5</v>
      </c>
      <c r="BH71" s="5">
        <f t="shared" si="161"/>
        <v>1.075243034171866E-5</v>
      </c>
      <c r="BI71" s="5">
        <f t="shared" si="162"/>
        <v>1.2978322427257346E-6</v>
      </c>
      <c r="BJ71" s="8">
        <f t="shared" si="163"/>
        <v>0.14833910254545388</v>
      </c>
      <c r="BK71" s="8">
        <f t="shared" si="164"/>
        <v>0.2597929608856776</v>
      </c>
      <c r="BL71" s="8">
        <f t="shared" si="165"/>
        <v>0.52212616618011587</v>
      </c>
      <c r="BM71" s="8">
        <f t="shared" si="166"/>
        <v>0.35106485228446638</v>
      </c>
      <c r="BN71" s="8">
        <f t="shared" si="167"/>
        <v>0.64799670935307652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1.22813688212928</v>
      </c>
      <c r="F72">
        <f>VLOOKUP(B72,home!$B$2:$E$405,3,FALSE)</f>
        <v>0.81</v>
      </c>
      <c r="G72">
        <f>VLOOKUP(C72,away!$B$2:$E$405,4,FALSE)</f>
        <v>0.94</v>
      </c>
      <c r="H72">
        <f>VLOOKUP(A72,away!$A$2:$E$405,3,FALSE)</f>
        <v>1.0437262357414501</v>
      </c>
      <c r="I72">
        <f>VLOOKUP(C72,away!$B$2:$E$405,3,FALSE)</f>
        <v>0.69</v>
      </c>
      <c r="J72">
        <f>VLOOKUP(B72,home!$B$2:$E$405,4,FALSE)</f>
        <v>0.74</v>
      </c>
      <c r="K72" s="3">
        <f t="shared" si="112"/>
        <v>0.93510342205323371</v>
      </c>
      <c r="L72" s="3">
        <f t="shared" si="113"/>
        <v>0.53292661596958435</v>
      </c>
      <c r="M72" s="5">
        <f t="shared" si="114"/>
        <v>0.23037887608491722</v>
      </c>
      <c r="N72" s="5">
        <f t="shared" si="115"/>
        <v>0.21542807539578393</v>
      </c>
      <c r="O72" s="5">
        <f t="shared" si="116"/>
        <v>0.12277503482281113</v>
      </c>
      <c r="P72" s="5">
        <f t="shared" si="117"/>
        <v>0.1148073552055156</v>
      </c>
      <c r="Q72" s="5">
        <f t="shared" si="118"/>
        <v>0.10072376525446981</v>
      </c>
      <c r="R72" s="5">
        <f t="shared" si="119"/>
        <v>3.2715041916834303E-2</v>
      </c>
      <c r="S72" s="5">
        <f t="shared" si="120"/>
        <v>1.430331746694849E-2</v>
      </c>
      <c r="T72" s="5">
        <f t="shared" si="121"/>
        <v>5.3678375364779395E-2</v>
      </c>
      <c r="U72" s="5">
        <f t="shared" si="122"/>
        <v>3.0591947649046731E-2</v>
      </c>
      <c r="V72" s="5">
        <f t="shared" si="123"/>
        <v>7.9199296825572911E-4</v>
      </c>
      <c r="W72" s="5">
        <f t="shared" si="124"/>
        <v>3.1395712523847104E-2</v>
      </c>
      <c r="X72" s="5">
        <f t="shared" si="125"/>
        <v>1.6731610831287737E-2</v>
      </c>
      <c r="Y72" s="5">
        <f t="shared" si="126"/>
        <v>4.458360370019108E-3</v>
      </c>
      <c r="Z72" s="5">
        <f t="shared" si="127"/>
        <v>5.8115721933472038E-3</v>
      </c>
      <c r="AA72" s="5">
        <f t="shared" si="128"/>
        <v>5.4344210455083862E-3</v>
      </c>
      <c r="AB72" s="5">
        <f t="shared" si="129"/>
        <v>2.5408728582665026E-3</v>
      </c>
      <c r="AC72" s="5">
        <f t="shared" si="130"/>
        <v>2.4667685350546953E-5</v>
      </c>
      <c r="AD72" s="5">
        <f t="shared" si="131"/>
        <v>7.3395595547122499E-3</v>
      </c>
      <c r="AE72" s="5">
        <f t="shared" si="132"/>
        <v>3.9114466362000283E-3</v>
      </c>
      <c r="AF72" s="5">
        <f t="shared" si="133"/>
        <v>1.0422570096878473E-3</v>
      </c>
      <c r="AG72" s="5">
        <f t="shared" si="134"/>
        <v>1.8514883371450761E-4</v>
      </c>
      <c r="AH72" s="5">
        <f t="shared" si="135"/>
        <v>7.742853756158649E-4</v>
      </c>
      <c r="AI72" s="5">
        <f t="shared" si="136"/>
        <v>7.2403690438416863E-4</v>
      </c>
      <c r="AJ72" s="5">
        <f t="shared" si="137"/>
        <v>3.3852469349123307E-4</v>
      </c>
      <c r="AK72" s="5">
        <f t="shared" si="138"/>
        <v>1.0551853311105803E-4</v>
      </c>
      <c r="AL72" s="5">
        <f t="shared" si="139"/>
        <v>4.9171725503066652E-7</v>
      </c>
      <c r="AM72" s="5">
        <f t="shared" si="140"/>
        <v>1.3726494511949866E-3</v>
      </c>
      <c r="AN72" s="5">
        <f t="shared" si="141"/>
        <v>7.3152142693785134E-4</v>
      </c>
      <c r="AO72" s="5">
        <f t="shared" si="142"/>
        <v>1.949236192836153E-4</v>
      </c>
      <c r="AP72" s="5">
        <f t="shared" si="143"/>
        <v>3.4626661599120246E-5</v>
      </c>
      <c r="AQ72" s="5">
        <f t="shared" si="144"/>
        <v>4.6133673970857764E-6</v>
      </c>
      <c r="AR72" s="5">
        <f t="shared" si="145"/>
        <v>8.2527457004340286E-5</v>
      </c>
      <c r="AS72" s="5">
        <f t="shared" si="146"/>
        <v>7.7171707458109697E-5</v>
      </c>
      <c r="AT72" s="5">
        <f t="shared" si="147"/>
        <v>3.6081763864884725E-5</v>
      </c>
      <c r="AU72" s="5">
        <f t="shared" si="148"/>
        <v>1.1246726954590139E-5</v>
      </c>
      <c r="AV72" s="5">
        <f t="shared" si="149"/>
        <v>2.6292132155338958E-6</v>
      </c>
      <c r="AW72" s="5">
        <f t="shared" si="150"/>
        <v>6.80675321047356E-9</v>
      </c>
      <c r="AX72" s="5">
        <f t="shared" si="151"/>
        <v>2.1392819984865412E-4</v>
      </c>
      <c r="AY72" s="5">
        <f t="shared" si="152"/>
        <v>1.1400803160580819E-4</v>
      </c>
      <c r="AZ72" s="5">
        <f t="shared" si="153"/>
        <v>3.0378957238518383E-5</v>
      </c>
      <c r="BA72" s="5">
        <f t="shared" si="154"/>
        <v>5.3965849592694381E-6</v>
      </c>
      <c r="BB72" s="5">
        <f t="shared" si="155"/>
        <v>7.189959400339546E-7</v>
      </c>
      <c r="BC72" s="5">
        <f t="shared" si="156"/>
        <v>7.6634414643633128E-8</v>
      </c>
      <c r="BD72" s="5">
        <f t="shared" si="157"/>
        <v>7.3301797309830729E-6</v>
      </c>
      <c r="BE72" s="5">
        <f t="shared" si="158"/>
        <v>6.8544761507075227E-6</v>
      </c>
      <c r="BF72" s="5">
        <f t="shared" si="159"/>
        <v>3.204822052454441E-6</v>
      </c>
      <c r="BG72" s="5">
        <f t="shared" si="160"/>
        <v>9.989466894406053E-7</v>
      </c>
      <c r="BH72" s="5">
        <f t="shared" si="161"/>
        <v>2.3352961693616475E-7</v>
      </c>
      <c r="BI72" s="5">
        <f t="shared" si="162"/>
        <v>4.3674868789557695E-8</v>
      </c>
      <c r="BJ72" s="8">
        <f t="shared" si="163"/>
        <v>0.43759715370492136</v>
      </c>
      <c r="BK72" s="8">
        <f t="shared" si="164"/>
        <v>0.36042070915984836</v>
      </c>
      <c r="BL72" s="8">
        <f t="shared" si="165"/>
        <v>0.19622800629667619</v>
      </c>
      <c r="BM72" s="8">
        <f t="shared" si="166"/>
        <v>0.18311529144960856</v>
      </c>
      <c r="BN72" s="8">
        <f t="shared" si="167"/>
        <v>0.81682814868033204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1.22813688212928</v>
      </c>
      <c r="F73">
        <f>VLOOKUP(B73,home!$B$2:$E$405,3,FALSE)</f>
        <v>1.07</v>
      </c>
      <c r="G73">
        <f>VLOOKUP(C73,away!$B$2:$E$405,4,FALSE)</f>
        <v>0.78</v>
      </c>
      <c r="H73">
        <f>VLOOKUP(A73,away!$A$2:$E$405,3,FALSE)</f>
        <v>1.0437262357414501</v>
      </c>
      <c r="I73">
        <f>VLOOKUP(C73,away!$B$2:$E$405,3,FALSE)</f>
        <v>1.07</v>
      </c>
      <c r="J73">
        <f>VLOOKUP(B73,home!$B$2:$E$405,4,FALSE)</f>
        <v>1.1299999999999999</v>
      </c>
      <c r="K73" s="3">
        <f t="shared" si="112"/>
        <v>1.0250030418250973</v>
      </c>
      <c r="L73" s="3">
        <f t="shared" si="113"/>
        <v>1.2619693916349872</v>
      </c>
      <c r="M73" s="5">
        <f t="shared" si="114"/>
        <v>0.10157351738639263</v>
      </c>
      <c r="N73" s="5">
        <f t="shared" si="115"/>
        <v>0.10411316428992685</v>
      </c>
      <c r="O73" s="5">
        <f t="shared" si="116"/>
        <v>0.12818266994233171</v>
      </c>
      <c r="P73" s="5">
        <f t="shared" si="117"/>
        <v>0.13138762660015246</v>
      </c>
      <c r="Q73" s="5">
        <f t="shared" si="118"/>
        <v>5.3358155045605551E-2</v>
      </c>
      <c r="R73" s="5">
        <f t="shared" si="119"/>
        <v>8.0881303002636351E-2</v>
      </c>
      <c r="S73" s="5">
        <f t="shared" si="120"/>
        <v>4.2488211661393396E-2</v>
      </c>
      <c r="T73" s="5">
        <f t="shared" si="121"/>
        <v>6.7336358461668161E-2</v>
      </c>
      <c r="U73" s="5">
        <f t="shared" si="122"/>
        <v>8.2903581604479637E-2</v>
      </c>
      <c r="V73" s="5">
        <f t="shared" si="123"/>
        <v>6.1066062540685809E-3</v>
      </c>
      <c r="W73" s="5">
        <f t="shared" si="124"/>
        <v>1.8230757075973623E-2</v>
      </c>
      <c r="X73" s="5">
        <f t="shared" si="125"/>
        <v>2.3006657416211673E-2</v>
      </c>
      <c r="Y73" s="5">
        <f t="shared" si="126"/>
        <v>1.4516848731545604E-2</v>
      </c>
      <c r="Z73" s="5">
        <f t="shared" si="127"/>
        <v>3.4023242914960686E-2</v>
      </c>
      <c r="AA73" s="5">
        <f t="shared" si="128"/>
        <v>3.4873927480588901E-2</v>
      </c>
      <c r="AB73" s="5">
        <f t="shared" si="129"/>
        <v>1.7872940873995734E-2</v>
      </c>
      <c r="AC73" s="5">
        <f t="shared" si="130"/>
        <v>4.9368952345348429E-4</v>
      </c>
      <c r="AD73" s="5">
        <f t="shared" si="131"/>
        <v>4.671645364411843E-3</v>
      </c>
      <c r="AE73" s="5">
        <f t="shared" si="132"/>
        <v>5.8954734584612213E-3</v>
      </c>
      <c r="AF73" s="5">
        <f t="shared" si="133"/>
        <v>3.7199535268872611E-3</v>
      </c>
      <c r="AG73" s="5">
        <f t="shared" si="134"/>
        <v>1.5648224964121139E-3</v>
      </c>
      <c r="AH73" s="5">
        <f t="shared" si="135"/>
        <v>1.0734072790710579E-2</v>
      </c>
      <c r="AI73" s="5">
        <f t="shared" si="136"/>
        <v>1.1002457261650356E-2</v>
      </c>
      <c r="AJ73" s="5">
        <f t="shared" si="137"/>
        <v>5.6387760803711219E-3</v>
      </c>
      <c r="AK73" s="5">
        <f t="shared" si="138"/>
        <v>1.9265875448503335E-3</v>
      </c>
      <c r="AL73" s="5">
        <f t="shared" si="139"/>
        <v>2.5543939575180346E-5</v>
      </c>
      <c r="AM73" s="5">
        <f t="shared" si="140"/>
        <v>9.5769014177005118E-4</v>
      </c>
      <c r="AN73" s="5">
        <f t="shared" si="141"/>
        <v>1.208575645584376E-3</v>
      </c>
      <c r="AO73" s="5">
        <f t="shared" si="142"/>
        <v>7.6259273610148855E-4</v>
      </c>
      <c r="AP73" s="5">
        <f t="shared" si="143"/>
        <v>3.2078956374775197E-4</v>
      </c>
      <c r="AQ73" s="5">
        <f t="shared" si="144"/>
        <v>1.0120665265140085E-4</v>
      </c>
      <c r="AR73" s="5">
        <f t="shared" si="145"/>
        <v>2.7092142618917385E-3</v>
      </c>
      <c r="AS73" s="5">
        <f t="shared" si="146"/>
        <v>2.776952859394968E-3</v>
      </c>
      <c r="AT73" s="5">
        <f t="shared" si="147"/>
        <v>1.4231925639423717E-3</v>
      </c>
      <c r="AU73" s="5">
        <f t="shared" si="148"/>
        <v>4.8625890238126356E-4</v>
      </c>
      <c r="AV73" s="5">
        <f t="shared" si="149"/>
        <v>1.24604213513832E-4</v>
      </c>
      <c r="AW73" s="5">
        <f t="shared" si="150"/>
        <v>9.1782388022394962E-7</v>
      </c>
      <c r="AX73" s="5">
        <f t="shared" si="151"/>
        <v>1.636058847400351E-4</v>
      </c>
      <c r="AY73" s="5">
        <f t="shared" si="152"/>
        <v>2.0646561883328596E-4</v>
      </c>
      <c r="AZ73" s="5">
        <f t="shared" si="153"/>
        <v>1.3027664569629152E-4</v>
      </c>
      <c r="BA73" s="5">
        <f t="shared" si="154"/>
        <v>5.4801713104531926E-5</v>
      </c>
      <c r="BB73" s="5">
        <f t="shared" si="155"/>
        <v>1.7289521136770314E-5</v>
      </c>
      <c r="BC73" s="5">
        <f t="shared" si="156"/>
        <v>4.3637692941260549E-6</v>
      </c>
      <c r="BD73" s="5">
        <f t="shared" si="157"/>
        <v>5.6982424564805834E-4</v>
      </c>
      <c r="BE73" s="5">
        <f t="shared" si="158"/>
        <v>5.8407158509495125E-4</v>
      </c>
      <c r="BF73" s="5">
        <f t="shared" si="159"/>
        <v>2.9933757568296554E-4</v>
      </c>
      <c r="BG73" s="5">
        <f t="shared" si="160"/>
        <v>1.0227397520253002E-4</v>
      </c>
      <c r="BH73" s="5">
        <f t="shared" si="161"/>
        <v>2.6207783920534448E-5</v>
      </c>
      <c r="BI73" s="5">
        <f t="shared" si="162"/>
        <v>5.3726116476085386E-6</v>
      </c>
      <c r="BJ73" s="8">
        <f t="shared" si="163"/>
        <v>0.30034149375976399</v>
      </c>
      <c r="BK73" s="8">
        <f t="shared" si="164"/>
        <v>0.28228166098386898</v>
      </c>
      <c r="BL73" s="8">
        <f t="shared" si="165"/>
        <v>0.38312362715993542</v>
      </c>
      <c r="BM73" s="8">
        <f t="shared" si="166"/>
        <v>0.40006804075653046</v>
      </c>
      <c r="BN73" s="8">
        <f t="shared" si="167"/>
        <v>0.59949643626704563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1.3941176470588199</v>
      </c>
      <c r="F74">
        <f>VLOOKUP(B74,home!$B$2:$E$405,3,FALSE)</f>
        <v>1.31</v>
      </c>
      <c r="G74">
        <f>VLOOKUP(C74,away!$B$2:$E$405,4,FALSE)</f>
        <v>1.65</v>
      </c>
      <c r="H74">
        <f>VLOOKUP(A74,away!$A$2:$E$405,3,FALSE)</f>
        <v>1.3441176470588201</v>
      </c>
      <c r="I74">
        <f>VLOOKUP(C74,away!$B$2:$E$405,3,FALSE)</f>
        <v>0.68</v>
      </c>
      <c r="J74">
        <f>VLOOKUP(B74,home!$B$2:$E$405,4,FALSE)</f>
        <v>1.18</v>
      </c>
      <c r="K74" s="3">
        <f t="shared" si="112"/>
        <v>3.0133852941176391</v>
      </c>
      <c r="L74" s="3">
        <f t="shared" si="113"/>
        <v>1.0785199999999973</v>
      </c>
      <c r="M74" s="5">
        <f t="shared" si="114"/>
        <v>1.6707370758988923E-2</v>
      </c>
      <c r="N74" s="5">
        <f t="shared" si="115"/>
        <v>5.0345745348508282E-2</v>
      </c>
      <c r="O74" s="5">
        <f t="shared" si="116"/>
        <v>1.8019233510984688E-2</v>
      </c>
      <c r="P74" s="5">
        <f t="shared" si="117"/>
        <v>5.4298893273273016E-2</v>
      </c>
      <c r="Q74" s="5">
        <f t="shared" si="118"/>
        <v>7.5855564327293193E-2</v>
      </c>
      <c r="R74" s="5">
        <f t="shared" si="119"/>
        <v>9.7170518631335776E-3</v>
      </c>
      <c r="S74" s="5">
        <f t="shared" si="120"/>
        <v>4.4117800658670471E-2</v>
      </c>
      <c r="T74" s="5">
        <f t="shared" si="121"/>
        <v>8.1811743238272061E-2</v>
      </c>
      <c r="U74" s="5">
        <f t="shared" si="122"/>
        <v>2.928122118654513E-2</v>
      </c>
      <c r="V74" s="5">
        <f t="shared" si="123"/>
        <v>1.5931409914645183E-2</v>
      </c>
      <c r="W74" s="5">
        <f t="shared" si="124"/>
        <v>7.6194014006953303E-2</v>
      </c>
      <c r="X74" s="5">
        <f t="shared" si="125"/>
        <v>8.2176767986779087E-2</v>
      </c>
      <c r="Y74" s="5">
        <f t="shared" si="126"/>
        <v>4.4314643904550366E-2</v>
      </c>
      <c r="Z74" s="5">
        <f t="shared" si="127"/>
        <v>3.4933449251422673E-3</v>
      </c>
      <c r="AA74" s="5">
        <f t="shared" si="128"/>
        <v>1.0526794224704192E-2</v>
      </c>
      <c r="AB74" s="5">
        <f t="shared" si="129"/>
        <v>1.5860643455463057E-2</v>
      </c>
      <c r="AC74" s="5">
        <f t="shared" si="130"/>
        <v>3.2360639621537347E-3</v>
      </c>
      <c r="AD74" s="5">
        <f t="shared" si="131"/>
        <v>5.7400480327086625E-2</v>
      </c>
      <c r="AE74" s="5">
        <f t="shared" si="132"/>
        <v>6.1907566042369314E-2</v>
      </c>
      <c r="AF74" s="5">
        <f t="shared" si="133"/>
        <v>3.3384274064007985E-2</v>
      </c>
      <c r="AG74" s="5">
        <f t="shared" si="134"/>
        <v>1.2001869087837937E-2</v>
      </c>
      <c r="AH74" s="5">
        <f t="shared" si="135"/>
        <v>9.4191059216610707E-4</v>
      </c>
      <c r="AI74" s="5">
        <f t="shared" si="136"/>
        <v>2.8383395268069839E-3</v>
      </c>
      <c r="AJ74" s="5">
        <f t="shared" si="137"/>
        <v>4.2765052948964925E-3</v>
      </c>
      <c r="AK74" s="5">
        <f t="shared" si="138"/>
        <v>4.2955860552857696E-3</v>
      </c>
      <c r="AL74" s="5">
        <f t="shared" si="139"/>
        <v>4.2068783710191474E-4</v>
      </c>
      <c r="AM74" s="5">
        <f t="shared" si="140"/>
        <v>3.4593952658586329E-2</v>
      </c>
      <c r="AN74" s="5">
        <f t="shared" si="141"/>
        <v>3.7310269821338435E-2</v>
      </c>
      <c r="AO74" s="5">
        <f t="shared" si="142"/>
        <v>2.0119936103854912E-2</v>
      </c>
      <c r="AP74" s="5">
        <f t="shared" si="143"/>
        <v>7.2332511622431829E-3</v>
      </c>
      <c r="AQ74" s="5">
        <f t="shared" si="144"/>
        <v>1.9503015108756243E-3</v>
      </c>
      <c r="AR74" s="5">
        <f t="shared" si="145"/>
        <v>2.031738823725975E-4</v>
      </c>
      <c r="AS74" s="5">
        <f t="shared" si="146"/>
        <v>6.1224118929037235E-4</v>
      </c>
      <c r="AT74" s="5">
        <f t="shared" si="147"/>
        <v>9.2245929813035096E-4</v>
      </c>
      <c r="AU74" s="5">
        <f t="shared" si="148"/>
        <v>9.2657509446935965E-4</v>
      </c>
      <c r="AV74" s="5">
        <f t="shared" si="149"/>
        <v>6.980319408924076E-4</v>
      </c>
      <c r="AW74" s="5">
        <f t="shared" si="150"/>
        <v>3.797871992095161E-5</v>
      </c>
      <c r="AX74" s="5">
        <f t="shared" si="151"/>
        <v>1.7374151367797654E-2</v>
      </c>
      <c r="AY74" s="5">
        <f t="shared" si="152"/>
        <v>1.8738369733197081E-2</v>
      </c>
      <c r="AZ74" s="5">
        <f t="shared" si="153"/>
        <v>1.0104853262323832E-2</v>
      </c>
      <c r="BA74" s="5">
        <f t="shared" si="154"/>
        <v>3.6327621134938245E-3</v>
      </c>
      <c r="BB74" s="5">
        <f t="shared" si="155"/>
        <v>9.7950164866133734E-4</v>
      </c>
      <c r="BC74" s="5">
        <f t="shared" si="156"/>
        <v>2.1128242362284462E-4</v>
      </c>
      <c r="BD74" s="5">
        <f t="shared" si="157"/>
        <v>3.6521182602748865E-5</v>
      </c>
      <c r="BE74" s="5">
        <f t="shared" si="158"/>
        <v>1.1005239457890839E-4</v>
      </c>
      <c r="BF74" s="5">
        <f t="shared" si="159"/>
        <v>1.6581513370325716E-4</v>
      </c>
      <c r="BG74" s="5">
        <f t="shared" si="160"/>
        <v>1.665549618145151E-4</v>
      </c>
      <c r="BH74" s="5">
        <f t="shared" si="161"/>
        <v>1.2547356814854619E-4</v>
      </c>
      <c r="BI74" s="5">
        <f t="shared" si="162"/>
        <v>7.5620041011859284E-5</v>
      </c>
      <c r="BJ74" s="8">
        <f t="shared" si="163"/>
        <v>0.72764130013965322</v>
      </c>
      <c r="BK74" s="8">
        <f t="shared" si="164"/>
        <v>0.15345059613803033</v>
      </c>
      <c r="BL74" s="8">
        <f t="shared" si="165"/>
        <v>9.9799804397000924E-2</v>
      </c>
      <c r="BM74" s="8">
        <f t="shared" si="166"/>
        <v>0.74074079550436922</v>
      </c>
      <c r="BN74" s="8">
        <f t="shared" si="167"/>
        <v>0.22494385908218165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1.3941176470588199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1.3441176470588201</v>
      </c>
      <c r="I75">
        <f>VLOOKUP(C75,away!$B$2:$E$405,3,FALSE)</f>
        <v>1.05</v>
      </c>
      <c r="J75">
        <f>VLOOKUP(B75,home!$B$2:$E$405,4,FALSE)</f>
        <v>0.83</v>
      </c>
      <c r="K75" s="3">
        <f t="shared" si="112"/>
        <v>1.4409599999999965</v>
      </c>
      <c r="L75" s="3">
        <f t="shared" si="113"/>
        <v>1.1713985294117617</v>
      </c>
      <c r="M75" s="5">
        <f t="shared" si="114"/>
        <v>7.3361314741983472E-2</v>
      </c>
      <c r="N75" s="5">
        <f t="shared" si="115"/>
        <v>0.10571072009060824</v>
      </c>
      <c r="O75" s="5">
        <f t="shared" si="116"/>
        <v>8.5935336204472829E-2</v>
      </c>
      <c r="P75" s="5">
        <f t="shared" si="117"/>
        <v>0.12382938205719685</v>
      </c>
      <c r="Q75" s="5">
        <f t="shared" si="118"/>
        <v>7.616245961088125E-2</v>
      </c>
      <c r="R75" s="5">
        <f t="shared" si="119"/>
        <v>5.0332263227212411E-2</v>
      </c>
      <c r="S75" s="5">
        <f t="shared" si="120"/>
        <v>5.225409302776577E-2</v>
      </c>
      <c r="T75" s="5">
        <f t="shared" si="121"/>
        <v>8.9216593184568996E-2</v>
      </c>
      <c r="U75" s="5">
        <f t="shared" si="122"/>
        <v>7.2526778019883803E-2</v>
      </c>
      <c r="V75" s="5">
        <f t="shared" si="123"/>
        <v>9.8001879424462496E-3</v>
      </c>
      <c r="W75" s="5">
        <f t="shared" si="124"/>
        <v>3.6582352600298407E-2</v>
      </c>
      <c r="X75" s="5">
        <f t="shared" si="125"/>
        <v>4.2852514038412087E-2</v>
      </c>
      <c r="Y75" s="5">
        <f t="shared" si="126"/>
        <v>2.5098685963096404E-2</v>
      </c>
      <c r="Z75" s="5">
        <f t="shared" si="127"/>
        <v>1.9653046375440766E-2</v>
      </c>
      <c r="AA75" s="5">
        <f t="shared" si="128"/>
        <v>2.8319253705155051E-2</v>
      </c>
      <c r="AB75" s="5">
        <f t="shared" si="129"/>
        <v>2.0403455909490067E-2</v>
      </c>
      <c r="AC75" s="5">
        <f t="shared" si="130"/>
        <v>1.0338821124812594E-3</v>
      </c>
      <c r="AD75" s="5">
        <f t="shared" si="131"/>
        <v>1.3178426700731461E-2</v>
      </c>
      <c r="AE75" s="5">
        <f t="shared" si="132"/>
        <v>1.5437189657197526E-2</v>
      </c>
      <c r="AF75" s="5">
        <f t="shared" si="133"/>
        <v>9.0415506313458217E-3</v>
      </c>
      <c r="AG75" s="5">
        <f t="shared" si="134"/>
        <v>3.5304197043868266E-3</v>
      </c>
      <c r="AH75" s="5">
        <f t="shared" si="135"/>
        <v>5.7553874056631201E-3</v>
      </c>
      <c r="AI75" s="5">
        <f t="shared" si="136"/>
        <v>8.293283036064308E-3</v>
      </c>
      <c r="AJ75" s="5">
        <f t="shared" si="137"/>
        <v>5.9751445618235997E-3</v>
      </c>
      <c r="AK75" s="5">
        <f t="shared" si="138"/>
        <v>2.8699814359351055E-3</v>
      </c>
      <c r="AL75" s="5">
        <f t="shared" si="139"/>
        <v>6.9805173780658551E-5</v>
      </c>
      <c r="AM75" s="5">
        <f t="shared" si="140"/>
        <v>3.7979171477371919E-3</v>
      </c>
      <c r="AN75" s="5">
        <f t="shared" si="141"/>
        <v>4.4488745616870582E-3</v>
      </c>
      <c r="AO75" s="5">
        <f t="shared" si="142"/>
        <v>2.6057025595488089E-3</v>
      </c>
      <c r="AP75" s="5">
        <f t="shared" si="143"/>
        <v>1.0174387154466458E-3</v>
      </c>
      <c r="AQ75" s="5">
        <f t="shared" si="144"/>
        <v>2.9795655376019839E-4</v>
      </c>
      <c r="AR75" s="5">
        <f t="shared" si="145"/>
        <v>1.3483704686377499E-3</v>
      </c>
      <c r="AS75" s="5">
        <f t="shared" si="146"/>
        <v>1.9429479104882473E-3</v>
      </c>
      <c r="AT75" s="5">
        <f t="shared" si="147"/>
        <v>1.3998551105485694E-3</v>
      </c>
      <c r="AU75" s="5">
        <f t="shared" si="148"/>
        <v>6.7237840669868748E-4</v>
      </c>
      <c r="AV75" s="5">
        <f t="shared" si="149"/>
        <v>2.4221759722913445E-4</v>
      </c>
      <c r="AW75" s="5">
        <f t="shared" si="150"/>
        <v>3.2729676412241479E-6</v>
      </c>
      <c r="AX75" s="5">
        <f t="shared" si="151"/>
        <v>9.1210778220056105E-4</v>
      </c>
      <c r="AY75" s="5">
        <f t="shared" si="152"/>
        <v>1.0684417147347606E-3</v>
      </c>
      <c r="AZ75" s="5">
        <f t="shared" si="153"/>
        <v>6.2578552670123993E-4</v>
      </c>
      <c r="BA75" s="5">
        <f t="shared" si="154"/>
        <v>2.4434808190166565E-4</v>
      </c>
      <c r="BB75" s="5">
        <f t="shared" si="155"/>
        <v>7.1557245951049016E-5</v>
      </c>
      <c r="BC75" s="5">
        <f t="shared" si="156"/>
        <v>1.6764410535162903E-5</v>
      </c>
      <c r="BD75" s="5">
        <f t="shared" si="157"/>
        <v>2.6324653067741826E-4</v>
      </c>
      <c r="BE75" s="5">
        <f t="shared" si="158"/>
        <v>3.7932772084493165E-4</v>
      </c>
      <c r="BF75" s="5">
        <f t="shared" si="159"/>
        <v>2.7329803631435576E-4</v>
      </c>
      <c r="BG75" s="5">
        <f t="shared" si="160"/>
        <v>1.312705128025111E-4</v>
      </c>
      <c r="BH75" s="5">
        <f t="shared" si="161"/>
        <v>4.7288889531976458E-5</v>
      </c>
      <c r="BI75" s="5">
        <f t="shared" si="162"/>
        <v>1.3628279651999326E-5</v>
      </c>
      <c r="BJ75" s="8">
        <f t="shared" si="163"/>
        <v>0.43191780648173128</v>
      </c>
      <c r="BK75" s="8">
        <f t="shared" si="164"/>
        <v>0.26141710677038899</v>
      </c>
      <c r="BL75" s="8">
        <f t="shared" si="165"/>
        <v>0.28712471296912589</v>
      </c>
      <c r="BM75" s="8">
        <f t="shared" si="166"/>
        <v>0.48371602791723828</v>
      </c>
      <c r="BN75" s="8">
        <f t="shared" si="167"/>
        <v>0.51533147593235507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1.3941176470588199</v>
      </c>
      <c r="F76">
        <f>VLOOKUP(B76,home!$B$2:$E$405,3,FALSE)</f>
        <v>0.76</v>
      </c>
      <c r="G76">
        <f>VLOOKUP(C76,away!$B$2:$E$405,4,FALSE)</f>
        <v>1.1000000000000001</v>
      </c>
      <c r="H76">
        <f>VLOOKUP(A76,away!$A$2:$E$405,3,FALSE)</f>
        <v>1.3441176470588201</v>
      </c>
      <c r="I76">
        <f>VLOOKUP(C76,away!$B$2:$E$405,3,FALSE)</f>
        <v>0.76</v>
      </c>
      <c r="J76">
        <f>VLOOKUP(B76,home!$B$2:$E$405,4,FALSE)</f>
        <v>0.96</v>
      </c>
      <c r="K76" s="3">
        <f t="shared" si="112"/>
        <v>1.1654823529411735</v>
      </c>
      <c r="L76" s="3">
        <f t="shared" si="113"/>
        <v>0.98066823529411518</v>
      </c>
      <c r="M76" s="5">
        <f t="shared" si="114"/>
        <v>0.11693341739871659</v>
      </c>
      <c r="N76" s="5">
        <f t="shared" si="115"/>
        <v>0.13628383444730854</v>
      </c>
      <c r="O76" s="5">
        <f t="shared" si="116"/>
        <v>0.11467288808730956</v>
      </c>
      <c r="P76" s="5">
        <f t="shared" si="117"/>
        <v>0.13364922742655741</v>
      </c>
      <c r="Q76" s="5">
        <f t="shared" si="118"/>
        <v>7.9418202019747294E-2</v>
      </c>
      <c r="R76" s="5">
        <f t="shared" si="119"/>
        <v>5.6228029398330708E-2</v>
      </c>
      <c r="S76" s="5">
        <f t="shared" si="120"/>
        <v>3.8188646986194466E-2</v>
      </c>
      <c r="T76" s="5">
        <f t="shared" si="121"/>
        <v>7.7882908024937095E-2</v>
      </c>
      <c r="U76" s="5">
        <f t="shared" si="122"/>
        <v>6.5532776004411944E-2</v>
      </c>
      <c r="V76" s="5">
        <f t="shared" si="123"/>
        <v>4.8497524676014096E-3</v>
      </c>
      <c r="W76" s="5">
        <f t="shared" si="124"/>
        <v>3.0853504318777508E-2</v>
      </c>
      <c r="X76" s="5">
        <f t="shared" si="125"/>
        <v>3.0257051632934896E-2</v>
      </c>
      <c r="Y76" s="5">
        <f t="shared" si="126"/>
        <v>1.4836064715036594E-2</v>
      </c>
      <c r="Z76" s="5">
        <f t="shared" si="127"/>
        <v>1.8380347454708873E-2</v>
      </c>
      <c r="AA76" s="5">
        <f t="shared" si="128"/>
        <v>2.1421970599390404E-2</v>
      </c>
      <c r="AB76" s="5">
        <f t="shared" si="129"/>
        <v>1.248346434940709E-2</v>
      </c>
      <c r="AC76" s="5">
        <f t="shared" si="130"/>
        <v>3.4643949785910548E-4</v>
      </c>
      <c r="AD76" s="5">
        <f t="shared" si="131"/>
        <v>8.9898037024823685E-3</v>
      </c>
      <c r="AE76" s="5">
        <f t="shared" si="132"/>
        <v>8.816014932553887E-3</v>
      </c>
      <c r="AF76" s="5">
        <f t="shared" si="133"/>
        <v>4.322792903117093E-3</v>
      </c>
      <c r="AG76" s="5">
        <f t="shared" si="134"/>
        <v>1.4130752292805886E-3</v>
      </c>
      <c r="AH76" s="5">
        <f t="shared" si="135"/>
        <v>4.5062557256255074E-3</v>
      </c>
      <c r="AI76" s="5">
        <f t="shared" si="136"/>
        <v>5.2519615260566517E-3</v>
      </c>
      <c r="AJ76" s="5">
        <f t="shared" si="137"/>
        <v>3.0605342384725123E-3</v>
      </c>
      <c r="AK76" s="5">
        <f t="shared" si="138"/>
        <v>1.1889995485039886E-3</v>
      </c>
      <c r="AL76" s="5">
        <f t="shared" si="139"/>
        <v>1.5838542058866434E-5</v>
      </c>
      <c r="AM76" s="5">
        <f t="shared" si="140"/>
        <v>2.0954915143296831E-3</v>
      </c>
      <c r="AN76" s="5">
        <f t="shared" si="141"/>
        <v>2.054981965431483E-3</v>
      </c>
      <c r="AO76" s="5">
        <f t="shared" si="142"/>
        <v>1.0076277688004624E-3</v>
      </c>
      <c r="AP76" s="5">
        <f t="shared" si="143"/>
        <v>3.2938284862096546E-4</v>
      </c>
      <c r="AQ76" s="5">
        <f t="shared" si="144"/>
        <v>8.0753824223317707E-5</v>
      </c>
      <c r="AR76" s="5">
        <f t="shared" si="145"/>
        <v>8.8382837004663398E-4</v>
      </c>
      <c r="AS76" s="5">
        <f t="shared" si="146"/>
        <v>1.0300863683181131E-3</v>
      </c>
      <c r="AT76" s="5">
        <f t="shared" si="147"/>
        <v>6.0027374214001157E-4</v>
      </c>
      <c r="AU76" s="5">
        <f t="shared" si="148"/>
        <v>2.3320281779938131E-4</v>
      </c>
      <c r="AV76" s="5">
        <f t="shared" si="149"/>
        <v>6.794844220033369E-5</v>
      </c>
      <c r="AW76" s="5">
        <f t="shared" si="150"/>
        <v>5.0285238215538739E-7</v>
      </c>
      <c r="AX76" s="5">
        <f t="shared" si="151"/>
        <v>4.0704306344820378E-4</v>
      </c>
      <c r="AY76" s="5">
        <f t="shared" si="152"/>
        <v>3.9917420272046051E-4</v>
      </c>
      <c r="AZ76" s="5">
        <f t="shared" si="153"/>
        <v>1.9572873047840467E-4</v>
      </c>
      <c r="BA76" s="5">
        <f t="shared" si="154"/>
        <v>6.398164957153821E-5</v>
      </c>
      <c r="BB76" s="5">
        <f t="shared" si="155"/>
        <v>1.5686192844131714E-5</v>
      </c>
      <c r="BC76" s="5">
        <f t="shared" si="156"/>
        <v>3.0765902109875661E-6</v>
      </c>
      <c r="BD76" s="5">
        <f t="shared" si="157"/>
        <v>1.4445706799275107E-4</v>
      </c>
      <c r="BE76" s="5">
        <f t="shared" si="158"/>
        <v>1.6836216350317459E-4</v>
      </c>
      <c r="BF76" s="5">
        <f t="shared" si="159"/>
        <v>9.811156523297327E-5</v>
      </c>
      <c r="BG76" s="5">
        <f t="shared" si="160"/>
        <v>3.8115765966155706E-5</v>
      </c>
      <c r="BH76" s="5">
        <f t="shared" si="161"/>
        <v>1.1105813150597566E-5</v>
      </c>
      <c r="BI76" s="5">
        <f t="shared" si="162"/>
        <v>2.5887258484166932E-6</v>
      </c>
      <c r="BJ76" s="8">
        <f t="shared" si="163"/>
        <v>0.39972618027685552</v>
      </c>
      <c r="BK76" s="8">
        <f t="shared" si="164"/>
        <v>0.29438249652170828</v>
      </c>
      <c r="BL76" s="8">
        <f t="shared" si="165"/>
        <v>0.28762496031970697</v>
      </c>
      <c r="BM76" s="8">
        <f t="shared" si="166"/>
        <v>0.3625297144446713</v>
      </c>
      <c r="BN76" s="8">
        <f t="shared" si="167"/>
        <v>0.6371855987779701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1.3941176470588199</v>
      </c>
      <c r="F77">
        <f>VLOOKUP(B77,home!$B$2:$E$405,3,FALSE)</f>
        <v>0.93</v>
      </c>
      <c r="G77">
        <f>VLOOKUP(C77,away!$B$2:$E$405,4,FALSE)</f>
        <v>1.27</v>
      </c>
      <c r="H77">
        <f>VLOOKUP(A77,away!$A$2:$E$405,3,FALSE)</f>
        <v>1.3441176470588201</v>
      </c>
      <c r="I77">
        <f>VLOOKUP(C77,away!$B$2:$E$405,3,FALSE)</f>
        <v>0.63</v>
      </c>
      <c r="J77">
        <f>VLOOKUP(B77,home!$B$2:$E$405,4,FALSE)</f>
        <v>1.1399999999999999</v>
      </c>
      <c r="K77" s="3">
        <f t="shared" si="112"/>
        <v>1.6465923529411723</v>
      </c>
      <c r="L77" s="3">
        <f t="shared" si="113"/>
        <v>0.96534529411764458</v>
      </c>
      <c r="M77" s="5">
        <f t="shared" si="114"/>
        <v>7.339219772334199E-2</v>
      </c>
      <c r="N77" s="5">
        <f t="shared" si="115"/>
        <v>0.12084703153680143</v>
      </c>
      <c r="O77" s="5">
        <f t="shared" si="116"/>
        <v>7.0848812697179894E-2</v>
      </c>
      <c r="P77" s="5">
        <f t="shared" si="117"/>
        <v>0.11665911320213786</v>
      </c>
      <c r="Q77" s="5">
        <f t="shared" si="118"/>
        <v>9.949289900206898E-2</v>
      </c>
      <c r="R77" s="5">
        <f t="shared" si="119"/>
        <v>3.4196783965522511E-2</v>
      </c>
      <c r="S77" s="5">
        <f t="shared" si="120"/>
        <v>4.6358295279597665E-2</v>
      </c>
      <c r="T77" s="5">
        <f t="shared" si="121"/>
        <v>9.6045001849769385E-2</v>
      </c>
      <c r="U77" s="5">
        <f t="shared" si="122"/>
        <v>5.6308162972810667E-2</v>
      </c>
      <c r="V77" s="5">
        <f t="shared" si="123"/>
        <v>8.1875454894584417E-3</v>
      </c>
      <c r="W77" s="5">
        <f t="shared" si="124"/>
        <v>5.460808222291838E-2</v>
      </c>
      <c r="X77" s="5">
        <f t="shared" si="125"/>
        <v>5.2715655194683665E-2</v>
      </c>
      <c r="Y77" s="5">
        <f t="shared" si="126"/>
        <v>2.5444404834258118E-2</v>
      </c>
      <c r="Z77" s="5">
        <f t="shared" si="127"/>
        <v>1.1003901491691628E-2</v>
      </c>
      <c r="AA77" s="5">
        <f t="shared" si="128"/>
        <v>1.8118940048737396E-2</v>
      </c>
      <c r="AB77" s="5">
        <f t="shared" si="129"/>
        <v>1.4917254063825276E-2</v>
      </c>
      <c r="AC77" s="5">
        <f t="shared" si="130"/>
        <v>8.1339691558811051E-4</v>
      </c>
      <c r="AD77" s="5">
        <f t="shared" si="131"/>
        <v>2.247931264926006E-2</v>
      </c>
      <c r="AE77" s="5">
        <f t="shared" si="132"/>
        <v>2.1700298680962442E-2</v>
      </c>
      <c r="AF77" s="5">
        <f t="shared" si="133"/>
        <v>1.0474140606307211E-2</v>
      </c>
      <c r="AG77" s="5">
        <f t="shared" si="134"/>
        <v>3.3703874480750665E-3</v>
      </c>
      <c r="AH77" s="5">
        <f t="shared" si="135"/>
        <v>2.6556411304846602E-3</v>
      </c>
      <c r="AI77" s="5">
        <f t="shared" si="136"/>
        <v>4.3727583776120918E-3</v>
      </c>
      <c r="AJ77" s="5">
        <f t="shared" si="137"/>
        <v>3.6000752529177595E-3</v>
      </c>
      <c r="AK77" s="5">
        <f t="shared" si="138"/>
        <v>1.975952127155713E-3</v>
      </c>
      <c r="AL77" s="5">
        <f t="shared" si="139"/>
        <v>5.1716757801181802E-5</v>
      </c>
      <c r="AM77" s="5">
        <f t="shared" si="140"/>
        <v>7.4028528615290717E-3</v>
      </c>
      <c r="AN77" s="5">
        <f t="shared" si="141"/>
        <v>7.146309172922429E-3</v>
      </c>
      <c r="AO77" s="5">
        <f t="shared" si="142"/>
        <v>3.4493279651952109E-3</v>
      </c>
      <c r="AP77" s="5">
        <f t="shared" si="143"/>
        <v>1.1099308396898626E-3</v>
      </c>
      <c r="AQ77" s="5">
        <f t="shared" si="144"/>
        <v>2.6786662822266363E-4</v>
      </c>
      <c r="AR77" s="5">
        <f t="shared" si="145"/>
        <v>5.1272213363572582E-4</v>
      </c>
      <c r="AS77" s="5">
        <f t="shared" si="146"/>
        <v>8.4424434442826799E-4</v>
      </c>
      <c r="AT77" s="5">
        <f t="shared" si="147"/>
        <v>6.9506314077470981E-4</v>
      </c>
      <c r="AU77" s="5">
        <f t="shared" si="148"/>
        <v>3.8149521747030352E-4</v>
      </c>
      <c r="AV77" s="5">
        <f t="shared" si="149"/>
        <v>1.5704177694255791E-4</v>
      </c>
      <c r="AW77" s="5">
        <f t="shared" si="150"/>
        <v>2.2834818693755664E-6</v>
      </c>
      <c r="AX77" s="5">
        <f t="shared" si="151"/>
        <v>2.0315801519570748E-3</v>
      </c>
      <c r="AY77" s="5">
        <f t="shared" si="152"/>
        <v>1.9611763393145715E-3</v>
      </c>
      <c r="AZ77" s="5">
        <f t="shared" si="153"/>
        <v>9.4660617504609503E-4</v>
      </c>
      <c r="BA77" s="5">
        <f t="shared" si="154"/>
        <v>3.0460060548781709E-4</v>
      </c>
      <c r="BB77" s="5">
        <f t="shared" si="155"/>
        <v>7.3511190273262337E-5</v>
      </c>
      <c r="BC77" s="5">
        <f t="shared" si="156"/>
        <v>1.4192736319056117E-5</v>
      </c>
      <c r="BD77" s="5">
        <f t="shared" si="157"/>
        <v>8.2492316482534307E-5</v>
      </c>
      <c r="BE77" s="5">
        <f t="shared" si="158"/>
        <v>1.3583121749654404E-4</v>
      </c>
      <c r="BF77" s="5">
        <f t="shared" si="159"/>
        <v>1.1182932201024929E-4</v>
      </c>
      <c r="BG77" s="5">
        <f t="shared" si="160"/>
        <v>6.1379102152224135E-5</v>
      </c>
      <c r="BH77" s="5">
        <f t="shared" si="161"/>
        <v>2.5266590058561844E-5</v>
      </c>
      <c r="BI77" s="5">
        <f t="shared" si="162"/>
        <v>8.320754795065471E-6</v>
      </c>
      <c r="BJ77" s="8">
        <f t="shared" si="163"/>
        <v>0.53188516869106206</v>
      </c>
      <c r="BK77" s="8">
        <f t="shared" si="164"/>
        <v>0.24742344170723979</v>
      </c>
      <c r="BL77" s="8">
        <f t="shared" si="165"/>
        <v>0.21001006655249271</v>
      </c>
      <c r="BM77" s="8">
        <f t="shared" si="166"/>
        <v>0.48292684745798825</v>
      </c>
      <c r="BN77" s="8">
        <f t="shared" si="167"/>
        <v>0.51543683812705265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1.3941176470588199</v>
      </c>
      <c r="F78">
        <f>VLOOKUP(B78,home!$B$2:$E$405,3,FALSE)</f>
        <v>0.8</v>
      </c>
      <c r="G78">
        <f>VLOOKUP(C78,away!$B$2:$E$405,4,FALSE)</f>
        <v>0.97</v>
      </c>
      <c r="H78">
        <f>VLOOKUP(A78,away!$A$2:$E$405,3,FALSE)</f>
        <v>1.3441176470588201</v>
      </c>
      <c r="I78">
        <f>VLOOKUP(C78,away!$B$2:$E$405,3,FALSE)</f>
        <v>1.1000000000000001</v>
      </c>
      <c r="J78">
        <f>VLOOKUP(B78,home!$B$2:$E$405,4,FALSE)</f>
        <v>1.23</v>
      </c>
      <c r="K78" s="3">
        <f t="shared" si="112"/>
        <v>1.0818352941176441</v>
      </c>
      <c r="L78" s="3">
        <f t="shared" si="113"/>
        <v>1.8185911764705838</v>
      </c>
      <c r="M78" s="5">
        <f t="shared" si="114"/>
        <v>5.499975927440591E-2</v>
      </c>
      <c r="N78" s="5">
        <f t="shared" si="115"/>
        <v>5.950068075102654E-2</v>
      </c>
      <c r="O78" s="5">
        <f t="shared" si="116"/>
        <v>0.10002207692444075</v>
      </c>
      <c r="P78" s="5">
        <f t="shared" si="117"/>
        <v>0.10820741300780996</v>
      </c>
      <c r="Q78" s="5">
        <f t="shared" si="118"/>
        <v>3.2184968230243423E-2</v>
      </c>
      <c r="R78" s="5">
        <f t="shared" si="119"/>
        <v>9.0949633273524982E-2</v>
      </c>
      <c r="S78" s="5">
        <f t="shared" si="120"/>
        <v>5.3222252171253898E-2</v>
      </c>
      <c r="T78" s="5">
        <f t="shared" si="121"/>
        <v>5.8531299238506744E-2</v>
      </c>
      <c r="U78" s="5">
        <f t="shared" si="122"/>
        <v>9.8392523262355772E-2</v>
      </c>
      <c r="V78" s="5">
        <f t="shared" si="123"/>
        <v>1.1634479653240243E-2</v>
      </c>
      <c r="W78" s="5">
        <f t="shared" si="124"/>
        <v>1.1606278190510808E-2</v>
      </c>
      <c r="X78" s="5">
        <f t="shared" si="125"/>
        <v>2.1107075108925927E-2</v>
      </c>
      <c r="Y78" s="5">
        <f t="shared" si="126"/>
        <v>1.9192570277097296E-2</v>
      </c>
      <c r="Z78" s="5">
        <f t="shared" si="127"/>
        <v>5.5133400191489317E-2</v>
      </c>
      <c r="AA78" s="5">
        <f t="shared" si="128"/>
        <v>5.9645258211865615E-2</v>
      </c>
      <c r="AB78" s="5">
        <f t="shared" si="129"/>
        <v>3.2263172730178237E-2</v>
      </c>
      <c r="AC78" s="5">
        <f t="shared" si="130"/>
        <v>1.4306164263010847E-3</v>
      </c>
      <c r="AD78" s="5">
        <f t="shared" si="131"/>
        <v>3.1390203449606145E-3</v>
      </c>
      <c r="AE78" s="5">
        <f t="shared" si="132"/>
        <v>5.708594702107021E-3</v>
      </c>
      <c r="AF78" s="5">
        <f t="shared" si="133"/>
        <v>5.1907999776492761E-3</v>
      </c>
      <c r="AG78" s="5">
        <f t="shared" si="134"/>
        <v>3.1466476793922254E-3</v>
      </c>
      <c r="AH78" s="5">
        <f t="shared" si="135"/>
        <v>2.5066278779266014E-2</v>
      </c>
      <c r="AI78" s="5">
        <f t="shared" si="136"/>
        <v>2.7117585075602108E-2</v>
      </c>
      <c r="AJ78" s="5">
        <f t="shared" si="137"/>
        <v>1.4668380313012121E-2</v>
      </c>
      <c r="AK78" s="5">
        <f t="shared" si="138"/>
        <v>5.2895905100523097E-3</v>
      </c>
      <c r="AL78" s="5">
        <f t="shared" si="139"/>
        <v>1.1258471276150214E-4</v>
      </c>
      <c r="AM78" s="5">
        <f t="shared" si="140"/>
        <v>6.791805996263472E-4</v>
      </c>
      <c r="AN78" s="5">
        <f t="shared" si="141"/>
        <v>1.2351518457104753E-3</v>
      </c>
      <c r="AO78" s="5">
        <f t="shared" si="142"/>
        <v>1.1231181241052133E-3</v>
      </c>
      <c r="AP78" s="5">
        <f t="shared" si="143"/>
        <v>6.8083090354397835E-4</v>
      </c>
      <c r="AQ78" s="5">
        <f t="shared" si="144"/>
        <v>3.0953826846339349E-4</v>
      </c>
      <c r="AR78" s="5">
        <f t="shared" si="145"/>
        <v>9.117062682985011E-3</v>
      </c>
      <c r="AS78" s="5">
        <f t="shared" si="146"/>
        <v>9.8631601891360846E-3</v>
      </c>
      <c r="AT78" s="5">
        <f t="shared" si="147"/>
        <v>5.335157402071738E-3</v>
      </c>
      <c r="AU78" s="5">
        <f t="shared" si="148"/>
        <v>1.9239205257447348E-3</v>
      </c>
      <c r="AV78" s="5">
        <f t="shared" si="149"/>
        <v>5.2034128195700691E-4</v>
      </c>
      <c r="AW78" s="5">
        <f t="shared" si="150"/>
        <v>6.1528049662142462E-6</v>
      </c>
      <c r="AX78" s="5">
        <f t="shared" si="151"/>
        <v>1.2246025729262781E-4</v>
      </c>
      <c r="AY78" s="5">
        <f t="shared" si="152"/>
        <v>2.2270514338069039E-4</v>
      </c>
      <c r="AZ78" s="5">
        <f t="shared" si="153"/>
        <v>2.0250480435336993E-4</v>
      </c>
      <c r="BA78" s="5">
        <f t="shared" si="154"/>
        <v>1.2275781679664682E-4</v>
      </c>
      <c r="BB78" s="5">
        <f t="shared" si="155"/>
        <v>5.5811570617293574E-5</v>
      </c>
      <c r="BC78" s="5">
        <f t="shared" si="156"/>
        <v>2.0299685973915017E-5</v>
      </c>
      <c r="BD78" s="5">
        <f t="shared" si="157"/>
        <v>2.7633682917676248E-3</v>
      </c>
      <c r="BE78" s="5">
        <f t="shared" si="158"/>
        <v>2.9895093486797999E-3</v>
      </c>
      <c r="BF78" s="5">
        <f t="shared" si="159"/>
        <v>1.6170783627482291E-3</v>
      </c>
      <c r="BG78" s="5">
        <f t="shared" si="160"/>
        <v>5.8313748205833624E-4</v>
      </c>
      <c r="BH78" s="5">
        <f t="shared" si="161"/>
        <v>1.5771467735340065E-4</v>
      </c>
      <c r="BI78" s="5">
        <f t="shared" si="162"/>
        <v>3.4124260872257119E-5</v>
      </c>
      <c r="BJ78" s="8">
        <f t="shared" si="163"/>
        <v>0.2240822935202838</v>
      </c>
      <c r="BK78" s="8">
        <f t="shared" si="164"/>
        <v>0.22982981038915329</v>
      </c>
      <c r="BL78" s="8">
        <f t="shared" si="165"/>
        <v>0.48831907358567206</v>
      </c>
      <c r="BM78" s="8">
        <f t="shared" si="166"/>
        <v>0.55128349388673248</v>
      </c>
      <c r="BN78" s="8">
        <f t="shared" si="167"/>
        <v>0.44586453146145155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1.3941176470588199</v>
      </c>
      <c r="F79">
        <f>VLOOKUP(B79,home!$B$2:$E$405,3,FALSE)</f>
        <v>0.63</v>
      </c>
      <c r="G79">
        <f>VLOOKUP(C79,away!$B$2:$E$405,4,FALSE)</f>
        <v>0.55000000000000004</v>
      </c>
      <c r="H79">
        <f>VLOOKUP(A79,away!$A$2:$E$405,3,FALSE)</f>
        <v>1.3441176470588201</v>
      </c>
      <c r="I79">
        <f>VLOOKUP(C79,away!$B$2:$E$405,3,FALSE)</f>
        <v>1.65</v>
      </c>
      <c r="J79">
        <f>VLOOKUP(B79,home!$B$2:$E$405,4,FALSE)</f>
        <v>0.92</v>
      </c>
      <c r="K79" s="3">
        <f t="shared" si="112"/>
        <v>0.48306176470588114</v>
      </c>
      <c r="L79" s="3">
        <f t="shared" si="113"/>
        <v>2.0403705882352887</v>
      </c>
      <c r="M79" s="5">
        <f t="shared" si="114"/>
        <v>8.0183914389064442E-2</v>
      </c>
      <c r="N79" s="5">
        <f t="shared" si="115"/>
        <v>3.8733783185806767E-2</v>
      </c>
      <c r="O79" s="5">
        <f t="shared" si="116"/>
        <v>0.16360490056902344</v>
      </c>
      <c r="P79" s="5">
        <f t="shared" si="117"/>
        <v>7.9031271983402693E-2</v>
      </c>
      <c r="Q79" s="5">
        <f t="shared" si="118"/>
        <v>9.3554048297354014E-3</v>
      </c>
      <c r="R79" s="5">
        <f t="shared" si="119"/>
        <v>0.16690731360609723</v>
      </c>
      <c r="S79" s="5">
        <f t="shared" si="120"/>
        <v>1.9473799698179865E-2</v>
      </c>
      <c r="T79" s="5">
        <f t="shared" si="121"/>
        <v>1.9088492855626478E-2</v>
      </c>
      <c r="U79" s="5">
        <f t="shared" si="122"/>
        <v>8.0626541452879258E-2</v>
      </c>
      <c r="V79" s="5">
        <f t="shared" si="123"/>
        <v>2.1326515731897549E-3</v>
      </c>
      <c r="W79" s="5">
        <f t="shared" si="124"/>
        <v>1.5064127888633023E-3</v>
      </c>
      <c r="X79" s="5">
        <f t="shared" si="125"/>
        <v>3.0736403481381779E-3</v>
      </c>
      <c r="Y79" s="5">
        <f t="shared" si="126"/>
        <v>3.1356826825772073E-3</v>
      </c>
      <c r="Z79" s="5">
        <f t="shared" si="127"/>
        <v>0.11351759121441481</v>
      </c>
      <c r="AA79" s="5">
        <f t="shared" si="128"/>
        <v>5.4836007937196042E-2</v>
      </c>
      <c r="AB79" s="5">
        <f t="shared" si="129"/>
        <v>1.324458938178381E-2</v>
      </c>
      <c r="AC79" s="5">
        <f t="shared" si="130"/>
        <v>1.3137467144343603E-4</v>
      </c>
      <c r="AD79" s="5">
        <f t="shared" si="131"/>
        <v>1.8192260504095364E-4</v>
      </c>
      <c r="AE79" s="5">
        <f t="shared" si="132"/>
        <v>3.7118953266070668E-4</v>
      </c>
      <c r="AF79" s="5">
        <f t="shared" si="133"/>
        <v>3.7868210255085418E-4</v>
      </c>
      <c r="AG79" s="5">
        <f t="shared" si="134"/>
        <v>2.5755060811195407E-4</v>
      </c>
      <c r="AH79" s="5">
        <f t="shared" si="135"/>
        <v>5.7904488590302144E-2</v>
      </c>
      <c r="AI79" s="5">
        <f t="shared" si="136"/>
        <v>2.7971444442822915E-2</v>
      </c>
      <c r="AJ79" s="5">
        <f t="shared" si="137"/>
        <v>6.7559676569612735E-3</v>
      </c>
      <c r="AK79" s="5">
        <f t="shared" si="138"/>
        <v>1.0878498862225234E-3</v>
      </c>
      <c r="AL79" s="5">
        <f t="shared" si="139"/>
        <v>5.1794465110285795E-6</v>
      </c>
      <c r="AM79" s="5">
        <f t="shared" si="140"/>
        <v>1.7575970926194824E-5</v>
      </c>
      <c r="AN79" s="5">
        <f t="shared" si="141"/>
        <v>3.5861494137486464E-5</v>
      </c>
      <c r="AO79" s="5">
        <f t="shared" si="142"/>
        <v>3.6585368944149824E-5</v>
      </c>
      <c r="AP79" s="5">
        <f t="shared" si="143"/>
        <v>2.4882570251126681E-5</v>
      </c>
      <c r="AQ79" s="5">
        <f t="shared" si="144"/>
        <v>1.269241612502431E-5</v>
      </c>
      <c r="AR79" s="5">
        <f t="shared" si="145"/>
        <v>2.3629323089291655E-2</v>
      </c>
      <c r="AS79" s="5">
        <f t="shared" si="146"/>
        <v>1.1414422510318649E-2</v>
      </c>
      <c r="AT79" s="5">
        <f t="shared" si="147"/>
        <v>2.7569355404665299E-3</v>
      </c>
      <c r="AU79" s="5">
        <f t="shared" si="148"/>
        <v>4.4392338245270811E-4</v>
      </c>
      <c r="AV79" s="5">
        <f t="shared" si="149"/>
        <v>5.3610603130452228E-5</v>
      </c>
      <c r="AW79" s="5">
        <f t="shared" si="150"/>
        <v>1.4180533487552651E-7</v>
      </c>
      <c r="AX79" s="5">
        <f t="shared" si="151"/>
        <v>1.415046588671155E-6</v>
      </c>
      <c r="AY79" s="5">
        <f t="shared" si="152"/>
        <v>2.8872194405073031E-6</v>
      </c>
      <c r="AZ79" s="5">
        <f t="shared" si="153"/>
        <v>2.9454988140961253E-6</v>
      </c>
      <c r="BA79" s="5">
        <f t="shared" si="154"/>
        <v>2.0033030493212185E-6</v>
      </c>
      <c r="BB79" s="5">
        <f t="shared" si="155"/>
        <v>1.0218701552892706E-6</v>
      </c>
      <c r="BC79" s="5">
        <f t="shared" si="156"/>
        <v>4.1699876196953069E-7</v>
      </c>
      <c r="BD79" s="5">
        <f t="shared" si="157"/>
        <v>8.0354293085499566E-3</v>
      </c>
      <c r="BE79" s="5">
        <f t="shared" si="158"/>
        <v>3.8816086619575E-3</v>
      </c>
      <c r="BF79" s="5">
        <f t="shared" si="159"/>
        <v>9.3752836507141188E-4</v>
      </c>
      <c r="BG79" s="5">
        <f t="shared" si="160"/>
        <v>1.5096136883107196E-4</v>
      </c>
      <c r="BH79" s="5">
        <f t="shared" si="161"/>
        <v>1.8230916307488253E-5</v>
      </c>
      <c r="BI79" s="5">
        <f t="shared" si="162"/>
        <v>1.7613317207401008E-6</v>
      </c>
      <c r="BJ79" s="8">
        <f t="shared" si="163"/>
        <v>7.6221049296305604E-2</v>
      </c>
      <c r="BK79" s="8">
        <f t="shared" si="164"/>
        <v>0.1809610789812317</v>
      </c>
      <c r="BL79" s="8">
        <f t="shared" si="165"/>
        <v>0.62426283860138698</v>
      </c>
      <c r="BM79" s="8">
        <f t="shared" si="166"/>
        <v>0.45714322411610342</v>
      </c>
      <c r="BN79" s="8">
        <f t="shared" si="167"/>
        <v>0.53781658856312997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1.3941176470588199</v>
      </c>
      <c r="F80">
        <f>VLOOKUP(B80,home!$B$2:$E$405,3,FALSE)</f>
        <v>1.1000000000000001</v>
      </c>
      <c r="G80">
        <f>VLOOKUP(C80,away!$B$2:$E$405,4,FALSE)</f>
        <v>0.93</v>
      </c>
      <c r="H80">
        <f>VLOOKUP(A80,away!$A$2:$E$405,3,FALSE)</f>
        <v>1.3441176470588201</v>
      </c>
      <c r="I80">
        <f>VLOOKUP(C80,away!$B$2:$E$405,3,FALSE)</f>
        <v>0.89</v>
      </c>
      <c r="J80">
        <f>VLOOKUP(B80,home!$B$2:$E$405,4,FALSE)</f>
        <v>0.48</v>
      </c>
      <c r="K80" s="3">
        <f t="shared" si="112"/>
        <v>1.426182352941173</v>
      </c>
      <c r="L80" s="3">
        <f t="shared" si="113"/>
        <v>0.57420705882352796</v>
      </c>
      <c r="M80" s="5">
        <f t="shared" si="114"/>
        <v>0.13528259234503359</v>
      </c>
      <c r="N80" s="5">
        <f t="shared" si="115"/>
        <v>0.19293764586262155</v>
      </c>
      <c r="O80" s="5">
        <f t="shared" si="116"/>
        <v>7.7680219460464064E-2</v>
      </c>
      <c r="P80" s="5">
        <f t="shared" si="117"/>
        <v>0.11078615816711135</v>
      </c>
      <c r="Q80" s="5">
        <f t="shared" si="118"/>
        <v>0.13758213287364221</v>
      </c>
      <c r="R80" s="5">
        <f t="shared" si="119"/>
        <v>2.2302265172579622E-2</v>
      </c>
      <c r="S80" s="5">
        <f t="shared" si="120"/>
        <v>2.2681360233925897E-2</v>
      </c>
      <c r="T80" s="5">
        <f t="shared" si="121"/>
        <v>7.9000631864041909E-2</v>
      </c>
      <c r="U80" s="5">
        <f t="shared" si="122"/>
        <v>3.1807097019747585E-2</v>
      </c>
      <c r="V80" s="5">
        <f t="shared" si="123"/>
        <v>2.0638121848524341E-3</v>
      </c>
      <c r="W80" s="5">
        <f t="shared" si="124"/>
        <v>6.5405736661465388E-2</v>
      </c>
      <c r="X80" s="5">
        <f t="shared" si="125"/>
        <v>3.7556435678566237E-2</v>
      </c>
      <c r="Y80" s="5">
        <f t="shared" si="126"/>
        <v>1.0782585235442264E-2</v>
      </c>
      <c r="Z80" s="5">
        <f t="shared" si="127"/>
        <v>4.2687060299497837E-3</v>
      </c>
      <c r="AA80" s="5">
        <f t="shared" si="128"/>
        <v>6.0879532098079567E-3</v>
      </c>
      <c r="AB80" s="5">
        <f t="shared" si="129"/>
        <v>4.34126571667984E-3</v>
      </c>
      <c r="AC80" s="5">
        <f t="shared" si="130"/>
        <v>1.0563157978001812E-4</v>
      </c>
      <c r="AD80" s="5">
        <f t="shared" si="131"/>
        <v>2.3320126851924868E-2</v>
      </c>
      <c r="AE80" s="5">
        <f t="shared" si="132"/>
        <v>1.3390581451035357E-2</v>
      </c>
      <c r="AF80" s="5">
        <f t="shared" si="133"/>
        <v>3.8444831954679505E-3</v>
      </c>
      <c r="AG80" s="5">
        <f t="shared" si="134"/>
        <v>7.35843129455377E-4</v>
      </c>
      <c r="AH80" s="5">
        <f t="shared" si="135"/>
        <v>6.1278028360993084E-4</v>
      </c>
      <c r="AI80" s="5">
        <f t="shared" si="136"/>
        <v>8.7393642671477058E-4</v>
      </c>
      <c r="AJ80" s="5">
        <f t="shared" si="137"/>
        <v>6.2319635468653634E-4</v>
      </c>
      <c r="AK80" s="5">
        <f t="shared" si="138"/>
        <v>2.9626388115706876E-4</v>
      </c>
      <c r="AL80" s="5">
        <f t="shared" si="139"/>
        <v>3.4601693246989386E-6</v>
      </c>
      <c r="AM80" s="5">
        <f t="shared" si="140"/>
        <v>6.651750676912962E-3</v>
      </c>
      <c r="AN80" s="5">
        <f t="shared" si="141"/>
        <v>3.8194821922176033E-3</v>
      </c>
      <c r="AO80" s="5">
        <f t="shared" si="142"/>
        <v>1.0965868179110554E-3</v>
      </c>
      <c r="AP80" s="5">
        <f t="shared" si="143"/>
        <v>2.0988929715245298E-4</v>
      </c>
      <c r="AQ80" s="5">
        <f t="shared" si="144"/>
        <v>3.0129978999111869E-5</v>
      </c>
      <c r="AR80" s="5">
        <f t="shared" si="145"/>
        <v>7.0372552871341153E-5</v>
      </c>
      <c r="AS80" s="5">
        <f t="shared" si="146"/>
        <v>1.0036409303652643E-4</v>
      </c>
      <c r="AT80" s="5">
        <f t="shared" si="147"/>
        <v>7.1568749178820045E-5</v>
      </c>
      <c r="AU80" s="5">
        <f t="shared" si="148"/>
        <v>3.4023362366968737E-5</v>
      </c>
      <c r="AV80" s="5">
        <f t="shared" si="149"/>
        <v>1.2130879748873411E-5</v>
      </c>
      <c r="AW80" s="5">
        <f t="shared" si="150"/>
        <v>7.8711544857931942E-8</v>
      </c>
      <c r="AX80" s="5">
        <f t="shared" si="151"/>
        <v>1.5811015719296286E-3</v>
      </c>
      <c r="AY80" s="5">
        <f t="shared" si="152"/>
        <v>9.0787968331896879E-4</v>
      </c>
      <c r="AZ80" s="5">
        <f t="shared" si="153"/>
        <v>2.6065546136211051E-4</v>
      </c>
      <c r="BA80" s="5">
        <f t="shared" si="154"/>
        <v>4.9890068611675754E-5</v>
      </c>
      <c r="BB80" s="5">
        <f t="shared" si="155"/>
        <v>7.1618073905035853E-6</v>
      </c>
      <c r="BC80" s="5">
        <f t="shared" si="156"/>
        <v>8.2247207151233389E-7</v>
      </c>
      <c r="BD80" s="5">
        <f t="shared" si="157"/>
        <v>6.7347361010260036E-6</v>
      </c>
      <c r="BE80" s="5">
        <f t="shared" si="158"/>
        <v>9.6049617789991274E-6</v>
      </c>
      <c r="BF80" s="5">
        <f t="shared" si="159"/>
        <v>6.8492134949415064E-6</v>
      </c>
      <c r="BG80" s="5">
        <f t="shared" si="160"/>
        <v>3.256075806004038E-6</v>
      </c>
      <c r="BH80" s="5">
        <f t="shared" si="161"/>
        <v>1.1609394635904166E-6</v>
      </c>
      <c r="BI80" s="5">
        <f t="shared" si="162"/>
        <v>3.3114227516112841E-7</v>
      </c>
      <c r="BJ80" s="8">
        <f t="shared" si="163"/>
        <v>0.57917155283154054</v>
      </c>
      <c r="BK80" s="8">
        <f t="shared" si="164"/>
        <v>0.2718308943633469</v>
      </c>
      <c r="BL80" s="8">
        <f t="shared" si="165"/>
        <v>0.14494137423156955</v>
      </c>
      <c r="BM80" s="8">
        <f t="shared" si="166"/>
        <v>0.32273371260318057</v>
      </c>
      <c r="BN80" s="8">
        <f t="shared" si="167"/>
        <v>0.67657101388145235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1.3941176470588199</v>
      </c>
      <c r="F81">
        <f>VLOOKUP(B81,home!$B$2:$E$405,3,FALSE)</f>
        <v>1.39</v>
      </c>
      <c r="G81">
        <f>VLOOKUP(C81,away!$B$2:$E$405,4,FALSE)</f>
        <v>1.43</v>
      </c>
      <c r="H81">
        <f>VLOOKUP(A81,away!$A$2:$E$405,3,FALSE)</f>
        <v>1.3441176470588201</v>
      </c>
      <c r="I81">
        <f>VLOOKUP(C81,away!$B$2:$E$405,3,FALSE)</f>
        <v>0.72</v>
      </c>
      <c r="J81">
        <f>VLOOKUP(B81,home!$B$2:$E$405,4,FALSE)</f>
        <v>1.44</v>
      </c>
      <c r="K81" s="3">
        <f t="shared" si="112"/>
        <v>2.7710876470588159</v>
      </c>
      <c r="L81" s="3">
        <f t="shared" si="113"/>
        <v>1.3935811764705845</v>
      </c>
      <c r="M81" s="5">
        <f t="shared" si="114"/>
        <v>1.5534858828002462E-2</v>
      </c>
      <c r="N81" s="5">
        <f t="shared" si="115"/>
        <v>4.3048455397080222E-2</v>
      </c>
      <c r="O81" s="5">
        <f t="shared" si="116"/>
        <v>2.1649086841832119E-2</v>
      </c>
      <c r="P81" s="5">
        <f t="shared" si="117"/>
        <v>5.9991517117504542E-2</v>
      </c>
      <c r="Q81" s="5">
        <f t="shared" si="118"/>
        <v>5.9645521487905723E-2</v>
      </c>
      <c r="R81" s="5">
        <f t="shared" si="119"/>
        <v>1.5084879955277131E-2</v>
      </c>
      <c r="S81" s="5">
        <f t="shared" si="120"/>
        <v>5.7917844087074559E-2</v>
      </c>
      <c r="T81" s="5">
        <f t="shared" si="121"/>
        <v>8.3120876006317193E-2</v>
      </c>
      <c r="U81" s="5">
        <f t="shared" si="122"/>
        <v>4.1801524501433603E-2</v>
      </c>
      <c r="V81" s="5">
        <f t="shared" si="123"/>
        <v>2.4851488824286113E-2</v>
      </c>
      <c r="W81" s="5">
        <f t="shared" si="124"/>
        <v>5.5094322599172227E-2</v>
      </c>
      <c r="X81" s="5">
        <f t="shared" si="125"/>
        <v>7.6778410904604355E-2</v>
      </c>
      <c r="Y81" s="5">
        <f t="shared" si="126"/>
        <v>5.3498474097990252E-2</v>
      </c>
      <c r="Z81" s="5">
        <f t="shared" si="127"/>
        <v>7.0073349183308797E-3</v>
      </c>
      <c r="AA81" s="5">
        <f t="shared" si="128"/>
        <v>1.9417939230990597E-2</v>
      </c>
      <c r="AB81" s="5">
        <f t="shared" si="129"/>
        <v>2.6904405767168411E-2</v>
      </c>
      <c r="AC81" s="5">
        <f t="shared" si="130"/>
        <v>5.9981174181570358E-3</v>
      </c>
      <c r="AD81" s="5">
        <f t="shared" si="131"/>
        <v>3.8167799194409886E-2</v>
      </c>
      <c r="AE81" s="5">
        <f t="shared" si="132"/>
        <v>5.318992650463876E-2</v>
      </c>
      <c r="AF81" s="5">
        <f t="shared" si="133"/>
        <v>3.7062240177359214E-2</v>
      </c>
      <c r="AG81" s="5">
        <f t="shared" si="134"/>
        <v>1.7216413422999868E-2</v>
      </c>
      <c r="AH81" s="5">
        <f t="shared" si="135"/>
        <v>2.4413225098527409E-3</v>
      </c>
      <c r="AI81" s="5">
        <f t="shared" si="136"/>
        <v>6.7651186495395555E-3</v>
      </c>
      <c r="AJ81" s="5">
        <f t="shared" si="137"/>
        <v>9.3733683603131421E-3</v>
      </c>
      <c r="AK81" s="5">
        <f t="shared" si="138"/>
        <v>8.6581417581985641E-3</v>
      </c>
      <c r="AL81" s="5">
        <f t="shared" si="139"/>
        <v>9.2652573865826084E-4</v>
      </c>
      <c r="AM81" s="5">
        <f t="shared" si="140"/>
        <v>2.1153263372610139E-2</v>
      </c>
      <c r="AN81" s="5">
        <f t="shared" si="141"/>
        <v>2.9478789656994166E-2</v>
      </c>
      <c r="AO81" s="5">
        <f t="shared" si="142"/>
        <v>2.0540543185561418E-2</v>
      </c>
      <c r="AP81" s="5">
        <f t="shared" si="143"/>
        <v>9.5416381126265087E-3</v>
      </c>
      <c r="AQ81" s="5">
        <f t="shared" si="144"/>
        <v>3.3242618166126575E-3</v>
      </c>
      <c r="AR81" s="5">
        <f t="shared" si="145"/>
        <v>6.8043621908493983E-4</v>
      </c>
      <c r="AS81" s="5">
        <f t="shared" si="146"/>
        <v>1.8855484013176828E-3</v>
      </c>
      <c r="AT81" s="5">
        <f t="shared" si="147"/>
        <v>2.6125099414114655E-3</v>
      </c>
      <c r="AU81" s="5">
        <f t="shared" si="148"/>
        <v>2.4131646754878872E-3</v>
      </c>
      <c r="AV81" s="5">
        <f t="shared" si="149"/>
        <v>1.6717727056407955E-3</v>
      </c>
      <c r="AW81" s="5">
        <f t="shared" si="150"/>
        <v>9.9388817050330243E-5</v>
      </c>
      <c r="AX81" s="5">
        <f t="shared" si="151"/>
        <v>9.7695911378036168E-3</v>
      </c>
      <c r="AY81" s="5">
        <f t="shared" si="152"/>
        <v>1.3614718311456962E-2</v>
      </c>
      <c r="AZ81" s="5">
        <f t="shared" si="153"/>
        <v>9.4866075808979038E-3</v>
      </c>
      <c r="BA81" s="5">
        <f t="shared" si="154"/>
        <v>4.4067859177674877E-3</v>
      </c>
      <c r="BB81" s="5">
        <f t="shared" si="155"/>
        <v>1.5353034759341066E-3</v>
      </c>
      <c r="BC81" s="5">
        <f t="shared" si="156"/>
        <v>4.2791400484632549E-4</v>
      </c>
      <c r="BD81" s="5">
        <f t="shared" si="157"/>
        <v>1.5804051778426438E-4</v>
      </c>
      <c r="BE81" s="5">
        <f t="shared" si="158"/>
        <v>4.3794412656675415E-4</v>
      </c>
      <c r="BF81" s="5">
        <f t="shared" si="159"/>
        <v>6.0679077961554775E-4</v>
      </c>
      <c r="BG81" s="5">
        <f t="shared" si="160"/>
        <v>5.604901445806108E-4</v>
      </c>
      <c r="BH81" s="5">
        <f t="shared" si="161"/>
        <v>3.8829182898638515E-4</v>
      </c>
      <c r="BI81" s="5">
        <f t="shared" si="162"/>
        <v>2.1519813815160932E-4</v>
      </c>
      <c r="BJ81" s="8">
        <f t="shared" si="163"/>
        <v>0.64010185636558892</v>
      </c>
      <c r="BK81" s="8">
        <f t="shared" si="164"/>
        <v>0.17883507032513993</v>
      </c>
      <c r="BL81" s="8">
        <f t="shared" si="165"/>
        <v>0.16372597505323377</v>
      </c>
      <c r="BM81" s="8">
        <f t="shared" si="166"/>
        <v>0.76120058754028475</v>
      </c>
      <c r="BN81" s="8">
        <f t="shared" si="167"/>
        <v>0.2149543196276022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1.3941176470588199</v>
      </c>
      <c r="F82">
        <f>VLOOKUP(B82,home!$B$2:$E$405,3,FALSE)</f>
        <v>0.72</v>
      </c>
      <c r="G82">
        <f>VLOOKUP(C82,away!$B$2:$E$405,4,FALSE)</f>
        <v>0.97</v>
      </c>
      <c r="H82">
        <f>VLOOKUP(A82,away!$A$2:$E$405,3,FALSE)</f>
        <v>1.3441176470588201</v>
      </c>
      <c r="I82">
        <f>VLOOKUP(C82,away!$B$2:$E$405,3,FALSE)</f>
        <v>1.01</v>
      </c>
      <c r="J82">
        <f>VLOOKUP(B82,home!$B$2:$E$405,4,FALSE)</f>
        <v>1.18</v>
      </c>
      <c r="K82" s="3">
        <f t="shared" ref="K82:K100" si="168">E82*F82*G82</f>
        <v>0.97365176470587966</v>
      </c>
      <c r="L82" s="3">
        <f t="shared" ref="L82:L100" si="169">H82*I82*J82</f>
        <v>1.6019194117647018</v>
      </c>
      <c r="M82" s="5">
        <f t="shared" si="114"/>
        <v>7.6110337946827242E-2</v>
      </c>
      <c r="N82" s="5">
        <f t="shared" si="115"/>
        <v>7.4104964854289232E-2</v>
      </c>
      <c r="O82" s="5">
        <f t="shared" si="116"/>
        <v>0.12192262779299418</v>
      </c>
      <c r="P82" s="5">
        <f t="shared" si="117"/>
        <v>0.11871018170822691</v>
      </c>
      <c r="Q82" s="5">
        <f t="shared" si="118"/>
        <v>3.6076214901922941E-2</v>
      </c>
      <c r="R82" s="5">
        <f t="shared" si="119"/>
        <v>9.7655112097479957E-2</v>
      </c>
      <c r="S82" s="5">
        <f t="shared" si="120"/>
        <v>4.6288413707495868E-2</v>
      </c>
      <c r="T82" s="5">
        <f t="shared" si="121"/>
        <v>5.779118895438537E-2</v>
      </c>
      <c r="U82" s="5">
        <f t="shared" si="122"/>
        <v>9.508207222626186E-2</v>
      </c>
      <c r="V82" s="5">
        <f t="shared" si="123"/>
        <v>8.0218420759393758E-3</v>
      </c>
      <c r="W82" s="5">
        <f t="shared" si="124"/>
        <v>1.1708556767721945E-2</v>
      </c>
      <c r="X82" s="5">
        <f t="shared" si="125"/>
        <v>1.8756164369962757E-2</v>
      </c>
      <c r="Y82" s="5">
        <f t="shared" si="126"/>
        <v>1.50229318972464E-2</v>
      </c>
      <c r="Z82" s="5">
        <f t="shared" si="127"/>
        <v>5.2145206575670365E-2</v>
      </c>
      <c r="AA82" s="5">
        <f t="shared" si="128"/>
        <v>5.0771272403354092E-2</v>
      </c>
      <c r="AB82" s="5">
        <f t="shared" si="129"/>
        <v>2.4716769485944312E-2</v>
      </c>
      <c r="AC82" s="5">
        <f t="shared" si="130"/>
        <v>7.8198503987620901E-4</v>
      </c>
      <c r="AD82" s="5">
        <f t="shared" si="131"/>
        <v>2.8500142397628598E-3</v>
      </c>
      <c r="AE82" s="5">
        <f t="shared" si="132"/>
        <v>4.5654931344819441E-3</v>
      </c>
      <c r="AF82" s="5">
        <f t="shared" si="133"/>
        <v>3.6567760382025505E-3</v>
      </c>
      <c r="AG82" s="5">
        <f t="shared" si="134"/>
        <v>1.9526201733575622E-3</v>
      </c>
      <c r="AH82" s="5">
        <f t="shared" si="135"/>
        <v>2.0883104661011682E-2</v>
      </c>
      <c r="AI82" s="5">
        <f t="shared" si="136"/>
        <v>2.0332871705731607E-2</v>
      </c>
      <c r="AJ82" s="5">
        <f t="shared" si="137"/>
        <v>9.8985682089119103E-3</v>
      </c>
      <c r="AK82" s="5">
        <f t="shared" si="138"/>
        <v>3.2125861348895348E-3</v>
      </c>
      <c r="AL82" s="5">
        <f t="shared" si="139"/>
        <v>4.8786847453849523E-5</v>
      </c>
      <c r="AM82" s="5">
        <f t="shared" si="140"/>
        <v>5.5498427879639896E-4</v>
      </c>
      <c r="AN82" s="5">
        <f t="shared" si="141"/>
        <v>8.8904008942818481E-4</v>
      </c>
      <c r="AO82" s="5">
        <f t="shared" si="142"/>
        <v>7.1208528854601781E-4</v>
      </c>
      <c r="AP82" s="5">
        <f t="shared" si="143"/>
        <v>3.8023441551797828E-4</v>
      </c>
      <c r="AQ82" s="5">
        <f t="shared" si="144"/>
        <v>1.5227622280981375E-4</v>
      </c>
      <c r="AR82" s="5">
        <f t="shared" si="145"/>
        <v>6.690610146877711E-3</v>
      </c>
      <c r="AS82" s="5">
        <f t="shared" si="146"/>
        <v>6.5143243764665482E-3</v>
      </c>
      <c r="AT82" s="5">
        <f t="shared" si="147"/>
        <v>3.1713417125065909E-3</v>
      </c>
      <c r="AU82" s="5">
        <f t="shared" si="148"/>
        <v>1.0292608182891367E-3</v>
      </c>
      <c r="AV82" s="5">
        <f t="shared" si="149"/>
        <v>2.5053540301745884E-4</v>
      </c>
      <c r="AW82" s="5">
        <f t="shared" si="150"/>
        <v>2.1137059704119253E-6</v>
      </c>
      <c r="AX82" s="5">
        <f t="shared" si="151"/>
        <v>9.0060237072355604E-5</v>
      </c>
      <c r="AY82" s="5">
        <f t="shared" si="152"/>
        <v>1.442692419943375E-4</v>
      </c>
      <c r="AZ82" s="5">
        <f t="shared" si="153"/>
        <v>1.1555384963565425E-4</v>
      </c>
      <c r="BA82" s="5">
        <f t="shared" si="154"/>
        <v>6.170265161183136E-5</v>
      </c>
      <c r="BB82" s="5">
        <f t="shared" si="155"/>
        <v>2.4710668843586803E-5</v>
      </c>
      <c r="BC82" s="5">
        <f t="shared" si="156"/>
        <v>7.9169000196461876E-6</v>
      </c>
      <c r="BD82" s="5">
        <f t="shared" si="157"/>
        <v>1.7863030451388778E-3</v>
      </c>
      <c r="BE82" s="5">
        <f t="shared" si="158"/>
        <v>1.7392371121989548E-3</v>
      </c>
      <c r="BF82" s="5">
        <f t="shared" si="159"/>
        <v>8.4670564176723495E-4</v>
      </c>
      <c r="BG82" s="5">
        <f t="shared" si="160"/>
        <v>2.7479881409769765E-4</v>
      </c>
      <c r="BH82" s="5">
        <f t="shared" si="161"/>
        <v>6.6889587571326557E-5</v>
      </c>
      <c r="BI82" s="5">
        <f t="shared" si="162"/>
        <v>1.3025432995854119E-5</v>
      </c>
      <c r="BJ82" s="8">
        <f t="shared" si="163"/>
        <v>0.22961775917560942</v>
      </c>
      <c r="BK82" s="8">
        <f t="shared" si="164"/>
        <v>0.25010581656781378</v>
      </c>
      <c r="BL82" s="8">
        <f t="shared" si="165"/>
        <v>0.4668580168075066</v>
      </c>
      <c r="BM82" s="8">
        <f t="shared" si="166"/>
        <v>0.47400520428883569</v>
      </c>
      <c r="BN82" s="8">
        <f t="shared" si="167"/>
        <v>0.52457943930174045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1.3941176470588199</v>
      </c>
      <c r="F83">
        <f>VLOOKUP(B83,home!$B$2:$E$405,3,FALSE)</f>
        <v>0.76</v>
      </c>
      <c r="G83">
        <f>VLOOKUP(C83,away!$B$2:$E$405,4,FALSE)</f>
        <v>0.89</v>
      </c>
      <c r="H83">
        <f>VLOOKUP(A83,away!$A$2:$E$405,3,FALSE)</f>
        <v>1.3441176470588201</v>
      </c>
      <c r="I83">
        <f>VLOOKUP(C83,away!$B$2:$E$405,3,FALSE)</f>
        <v>1.35</v>
      </c>
      <c r="J83">
        <f>VLOOKUP(B83,home!$B$2:$E$405,4,FALSE)</f>
        <v>1.0900000000000001</v>
      </c>
      <c r="K83" s="3">
        <f t="shared" si="168"/>
        <v>0.94298117647058588</v>
      </c>
      <c r="L83" s="3">
        <f t="shared" si="169"/>
        <v>1.977869117647054</v>
      </c>
      <c r="M83" s="5">
        <f t="shared" si="114"/>
        <v>5.3887847294807285E-2</v>
      </c>
      <c r="N83" s="5">
        <f t="shared" si="115"/>
        <v>5.0815225639524654E-2</v>
      </c>
      <c r="O83" s="5">
        <f t="shared" si="116"/>
        <v>0.10658310898087967</v>
      </c>
      <c r="P83" s="5">
        <f t="shared" si="117"/>
        <v>0.1005058654986826</v>
      </c>
      <c r="Q83" s="5">
        <f t="shared" si="118"/>
        <v>2.3958900628088614E-2</v>
      </c>
      <c r="R83" s="5">
        <f t="shared" si="119"/>
        <v>0.10540371985804617</v>
      </c>
      <c r="S83" s="5">
        <f t="shared" si="120"/>
        <v>4.6863205280667536E-2</v>
      </c>
      <c r="T83" s="5">
        <f t="shared" si="121"/>
        <v>4.7387569645071077E-2</v>
      </c>
      <c r="U83" s="5">
        <f t="shared" si="122"/>
        <v>9.9393723756116437E-2</v>
      </c>
      <c r="V83" s="5">
        <f t="shared" si="123"/>
        <v>9.7115836010885359E-3</v>
      </c>
      <c r="W83" s="5">
        <f t="shared" si="124"/>
        <v>7.5309307670722884E-3</v>
      </c>
      <c r="X83" s="5">
        <f t="shared" si="125"/>
        <v>1.4895195391330317E-2</v>
      </c>
      <c r="Y83" s="5">
        <f t="shared" si="126"/>
        <v>1.4730373482915485E-2</v>
      </c>
      <c r="Z83" s="5">
        <f t="shared" si="127"/>
        <v>6.9491587464117002E-2</v>
      </c>
      <c r="AA83" s="5">
        <f t="shared" si="128"/>
        <v>6.5529258901721676E-2</v>
      </c>
      <c r="AB83" s="5">
        <f t="shared" si="129"/>
        <v>3.0896428826195553E-2</v>
      </c>
      <c r="AC83" s="5">
        <f t="shared" si="130"/>
        <v>1.1320631229829621E-3</v>
      </c>
      <c r="AD83" s="5">
        <f t="shared" si="131"/>
        <v>1.7753814886630893E-3</v>
      </c>
      <c r="AE83" s="5">
        <f t="shared" si="132"/>
        <v>3.5114722184689776E-3</v>
      </c>
      <c r="AF83" s="5">
        <f t="shared" si="133"/>
        <v>3.4726162291926913E-3</v>
      </c>
      <c r="AG83" s="5">
        <f t="shared" si="134"/>
        <v>2.2894601323867293E-3</v>
      </c>
      <c r="AH83" s="5">
        <f t="shared" si="135"/>
        <v>3.436131619538655E-2</v>
      </c>
      <c r="AI83" s="5">
        <f t="shared" si="136"/>
        <v>3.2402074371003411E-2</v>
      </c>
      <c r="AJ83" s="5">
        <f t="shared" si="137"/>
        <v>1.5277273105228105E-2</v>
      </c>
      <c r="AK83" s="5">
        <f t="shared" si="138"/>
        <v>4.8020603220101472E-3</v>
      </c>
      <c r="AL83" s="5">
        <f t="shared" si="139"/>
        <v>8.4456135983378223E-5</v>
      </c>
      <c r="AM83" s="5">
        <f t="shared" si="140"/>
        <v>3.3483026497272409E-4</v>
      </c>
      <c r="AN83" s="5">
        <f t="shared" si="141"/>
        <v>6.6225044074313109E-4</v>
      </c>
      <c r="AO83" s="5">
        <f t="shared" si="142"/>
        <v>6.5492234744699484E-4</v>
      </c>
      <c r="AP83" s="5">
        <f t="shared" si="143"/>
        <v>4.3178356182410827E-4</v>
      </c>
      <c r="AQ83" s="5">
        <f t="shared" si="144"/>
        <v>2.1350284310988786E-4</v>
      </c>
      <c r="AR83" s="5">
        <f t="shared" si="145"/>
        <v>1.3592437228912119E-2</v>
      </c>
      <c r="AS83" s="5">
        <f t="shared" si="146"/>
        <v>1.2817412449222142E-2</v>
      </c>
      <c r="AT83" s="5">
        <f t="shared" si="147"/>
        <v>6.0432893353381135E-3</v>
      </c>
      <c r="AU83" s="5">
        <f t="shared" si="148"/>
        <v>1.8995693623964265E-3</v>
      </c>
      <c r="AV83" s="5">
        <f t="shared" si="149"/>
        <v>4.4781453803501573E-4</v>
      </c>
      <c r="AW83" s="5">
        <f t="shared" si="150"/>
        <v>4.3755160381967994E-6</v>
      </c>
      <c r="AX83" s="5">
        <f t="shared" si="151"/>
        <v>5.2623106196989544E-5</v>
      </c>
      <c r="AY83" s="5">
        <f t="shared" si="152"/>
        <v>1.0408161662168693E-4</v>
      </c>
      <c r="AZ83" s="5">
        <f t="shared" si="153"/>
        <v>1.0292990761540746E-4</v>
      </c>
      <c r="BA83" s="5">
        <f t="shared" si="154"/>
        <v>6.7860628518259577E-5</v>
      </c>
      <c r="BB83" s="5">
        <f t="shared" si="155"/>
        <v>3.3554860362596153E-5</v>
      </c>
      <c r="BC83" s="5">
        <f t="shared" si="156"/>
        <v>1.3273424411627626E-5</v>
      </c>
      <c r="BD83" s="5">
        <f t="shared" si="157"/>
        <v>4.4806769714368965E-3</v>
      </c>
      <c r="BE83" s="5">
        <f t="shared" si="158"/>
        <v>4.225194041910226E-3</v>
      </c>
      <c r="BF83" s="5">
        <f t="shared" si="159"/>
        <v>1.9921392242285073E-3</v>
      </c>
      <c r="BG83" s="5">
        <f t="shared" si="160"/>
        <v>6.2618326311873274E-4</v>
      </c>
      <c r="BH83" s="5">
        <f t="shared" si="161"/>
        <v>1.4761975753547324E-4</v>
      </c>
      <c r="BI83" s="5">
        <f t="shared" si="162"/>
        <v>2.7840530526220642E-5</v>
      </c>
      <c r="BJ83" s="8">
        <f t="shared" si="163"/>
        <v>0.17303873862453736</v>
      </c>
      <c r="BK83" s="8">
        <f t="shared" si="164"/>
        <v>0.21228910255083397</v>
      </c>
      <c r="BL83" s="8">
        <f t="shared" si="165"/>
        <v>0.54094914101924763</v>
      </c>
      <c r="BM83" s="8">
        <f t="shared" si="166"/>
        <v>0.55451419565812343</v>
      </c>
      <c r="BN83" s="8">
        <f t="shared" si="167"/>
        <v>0.441154667900029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1.62917933130699</v>
      </c>
      <c r="F84">
        <f>VLOOKUP(B84,home!$B$2:$E$405,3,FALSE)</f>
        <v>1.04</v>
      </c>
      <c r="G84">
        <f>VLOOKUP(C84,away!$B$2:$E$405,4,FALSE)</f>
        <v>0.72</v>
      </c>
      <c r="H84">
        <f>VLOOKUP(A84,away!$A$2:$E$405,3,FALSE)</f>
        <v>1.4103343465045599</v>
      </c>
      <c r="I84">
        <f>VLOOKUP(C84,away!$B$2:$E$405,3,FALSE)</f>
        <v>1.08</v>
      </c>
      <c r="J84">
        <f>VLOOKUP(B84,home!$B$2:$E$405,4,FALSE)</f>
        <v>1.02</v>
      </c>
      <c r="K84" s="3">
        <f t="shared" si="168"/>
        <v>1.2199294832826741</v>
      </c>
      <c r="L84" s="3">
        <f t="shared" si="169"/>
        <v>1.5536243161094232</v>
      </c>
      <c r="M84" s="5">
        <f t="shared" ref="M84:M100" si="170">_xlfn.POISSON.DIST(0,K84,FALSE) * _xlfn.POISSON.DIST(0,L84,FALSE)</f>
        <v>6.2439711774054184E-2</v>
      </c>
      <c r="N84" s="5">
        <f t="shared" ref="N84:N100" si="171">_xlfn.POISSON.DIST(1,K84,FALSE) * _xlfn.POISSON.DIST(0,L84,FALSE)</f>
        <v>7.6172045320841028E-2</v>
      </c>
      <c r="O84" s="5">
        <f t="shared" ref="O84:O100" si="172">_xlfn.POISSON.DIST(0,K84,FALSE) * _xlfn.POISSON.DIST(1,L84,FALSE)</f>
        <v>9.700785450303441E-2</v>
      </c>
      <c r="P84" s="5">
        <f t="shared" ref="P84:P100" si="173">_xlfn.POISSON.DIST(1,K84,FALSE) * _xlfn.POISSON.DIST(1,L84,FALSE)</f>
        <v>0.11834274181824761</v>
      </c>
      <c r="Q84" s="5">
        <f t="shared" ref="Q84:Q100" si="174">_xlfn.POISSON.DIST(2,K84,FALSE) * _xlfn.POISSON.DIST(0,L84,FALSE)</f>
        <v>4.6462261944419027E-2</v>
      </c>
      <c r="R84" s="5">
        <f t="shared" ref="R84:R100" si="175">_xlfn.POISSON.DIST(0,K84,FALSE) * _xlfn.POISSON.DIST(2,L84,FALSE)</f>
        <v>7.5356880804759677E-2</v>
      </c>
      <c r="S84" s="5">
        <f t="shared" ref="S84:S100" si="176">_xlfn.POISSON.DIST(2,K84,FALSE) * _xlfn.POISSON.DIST(2,L84,FALSE)</f>
        <v>5.6074107900030284E-2</v>
      </c>
      <c r="T84" s="5">
        <f t="shared" ref="T84:T100" si="177">_xlfn.POISSON.DIST(2,K84,FALSE) * _xlfn.POISSON.DIST(1,L84,FALSE)</f>
        <v>7.2184899938294883E-2</v>
      </c>
      <c r="U84" s="5">
        <f t="shared" ref="U84:U100" si="178">_xlfn.POISSON.DIST(1,K84,FALSE) * _xlfn.POISSON.DIST(2,L84,FALSE)</f>
        <v>9.1930080661944538E-2</v>
      </c>
      <c r="V84" s="5">
        <f t="shared" ref="V84:V100" si="179">_xlfn.POISSON.DIST(3,K84,FALSE) * _xlfn.POISSON.DIST(3,L84,FALSE)</f>
        <v>1.1808659523739025E-2</v>
      </c>
      <c r="W84" s="5">
        <f t="shared" ref="W84:W100" si="180">_xlfn.POISSON.DIST(3,K84,FALSE) * _xlfn.POISSON.DIST(0,L84,FALSE)</f>
        <v>1.8893561068666451E-2</v>
      </c>
      <c r="X84" s="5">
        <f t="shared" ref="X84:X100" si="181">_xlfn.POISSON.DIST(3,K84,FALSE) * _xlfn.POISSON.DIST(1,L84,FALSE)</f>
        <v>2.9353495894178534E-2</v>
      </c>
      <c r="Y84" s="5">
        <f t="shared" ref="Y84:Y100" si="182">_xlfn.POISSON.DIST(3,K84,FALSE) * _xlfn.POISSON.DIST(2,L84,FALSE)</f>
        <v>2.2802152492006952E-2</v>
      </c>
      <c r="Z84" s="5">
        <f t="shared" ref="Z84:Z100" si="183">_xlfn.POISSON.DIST(0,K84,FALSE) * _xlfn.POISSON.DIST(3,L84,FALSE)</f>
        <v>3.9025427468144684E-2</v>
      </c>
      <c r="AA84" s="5">
        <f t="shared" ref="AA84:AA100" si="184">_xlfn.POISSON.DIST(1,K84,FALSE) * _xlfn.POISSON.DIST(3,L84,FALSE)</f>
        <v>4.7608269566099225E-2</v>
      </c>
      <c r="AB84" s="5">
        <f t="shared" ref="AB84:AB100" si="185">_xlfn.POISSON.DIST(2,K84,FALSE) * _xlfn.POISSON.DIST(3,L84,FALSE)</f>
        <v>2.9039365845876852E-2</v>
      </c>
      <c r="AC84" s="5">
        <f t="shared" ref="AC84:AC100" si="186">_xlfn.POISSON.DIST(4,K84,FALSE) * _xlfn.POISSON.DIST(4,L84,FALSE)</f>
        <v>1.3988184617731276E-3</v>
      </c>
      <c r="AD84" s="5">
        <f t="shared" ref="AD84:AD100" si="187">_xlfn.POISSON.DIST(4,K84,FALSE) * _xlfn.POISSON.DIST(0,L84,FALSE)</f>
        <v>5.7622030479669781E-3</v>
      </c>
      <c r="AE84" s="5">
        <f t="shared" ref="AE84:AE100" si="188">_xlfn.POISSON.DIST(4,K84,FALSE) * _xlfn.POISSON.DIST(1,L84,FALSE)</f>
        <v>8.9522987696813282E-3</v>
      </c>
      <c r="AF84" s="5">
        <f t="shared" ref="AF84:AF100" si="189">_xlfn.POISSON.DIST(4,K84,FALSE) * _xlfn.POISSON.DIST(2,L84,FALSE)</f>
        <v>6.9542545268266951E-3</v>
      </c>
      <c r="AG84" s="5">
        <f t="shared" ref="AG84:AG100" si="190">_xlfn.POISSON.DIST(4,K84,FALSE) * _xlfn.POISSON.DIST(3,L84,FALSE)</f>
        <v>3.6014329777639947E-3</v>
      </c>
      <c r="AH84" s="5">
        <f t="shared" ref="AH84:AH100" si="191">_xlfn.POISSON.DIST(0,K84,FALSE) * _xlfn.POISSON.DIST(4,L84,FALSE)</f>
        <v>1.5157713265268546E-2</v>
      </c>
      <c r="AI84" s="5">
        <f t="shared" ref="AI84:AI100" si="192">_xlfn.POISSON.DIST(1,K84,FALSE) * _xlfn.POISSON.DIST(4,L84,FALSE)</f>
        <v>1.8491341311445995E-2</v>
      </c>
      <c r="AJ84" s="5">
        <f t="shared" ref="AJ84:AJ100" si="193">_xlfn.POISSON.DIST(2,K84,FALSE) * _xlfn.POISSON.DIST(4,L84,FALSE)</f>
        <v>1.1279066225637941E-2</v>
      </c>
      <c r="AK84" s="5">
        <f t="shared" ref="AK84:AK100" si="194">_xlfn.POISSON.DIST(3,K84,FALSE) * _xlfn.POISSON.DIST(4,L84,FALSE)</f>
        <v>4.5865551441845185E-3</v>
      </c>
      <c r="AL84" s="5">
        <f t="shared" ref="AL84:AL100" si="195">_xlfn.POISSON.DIST(5,K84,FALSE) * _xlfn.POISSON.DIST(5,L84,FALSE)</f>
        <v>1.060479027649855E-4</v>
      </c>
      <c r="AM84" s="5">
        <f t="shared" ref="AM84:AM100" si="196">_xlfn.POISSON.DIST(5,K84,FALSE) * _xlfn.POISSON.DIST(0,L84,FALSE)</f>
        <v>1.4058962773752411E-3</v>
      </c>
      <c r="AN84" s="5">
        <f t="shared" ref="AN84:AN100" si="197">_xlfn.POISSON.DIST(5,K84,FALSE) * _xlfn.POISSON.DIST(1,L84,FALSE)</f>
        <v>2.1842346424578926E-3</v>
      </c>
      <c r="AO84" s="5">
        <f t="shared" ref="AO84:AO100" si="198">_xlfn.POISSON.DIST(5,K84,FALSE) * _xlfn.POISSON.DIST(2,L84,FALSE)</f>
        <v>1.6967400263055777E-3</v>
      </c>
      <c r="AP84" s="5">
        <f t="shared" ref="AP84:AP100" si="199">_xlfn.POISSON.DIST(5,K84,FALSE) * _xlfn.POISSON.DIST(3,L84,FALSE)</f>
        <v>8.7869885432816249E-4</v>
      </c>
      <c r="AQ84" s="5">
        <f t="shared" ref="AQ84:AQ100" si="200">_xlfn.POISSON.DIST(5,K84,FALSE) * _xlfn.POISSON.DIST(4,L84,FALSE)</f>
        <v>3.412919766554313E-4</v>
      </c>
      <c r="AR84" s="5">
        <f t="shared" ref="AR84:AR100" si="201">_xlfn.POISSON.DIST(0,K84,FALSE) * _xlfn.POISSON.DIST(5,L84,FALSE)</f>
        <v>4.7098783811071144E-3</v>
      </c>
      <c r="AS84" s="5">
        <f t="shared" ref="AS84:AS100" si="202">_xlfn.POISSON.DIST(1,K84,FALSE) * _xlfn.POISSON.DIST(5,L84,FALSE)</f>
        <v>5.7457194997882401E-3</v>
      </c>
      <c r="AT84" s="5">
        <f t="shared" ref="AT84:AT100" si="203">_xlfn.POISSON.DIST(2,K84,FALSE) * _xlfn.POISSON.DIST(5,L84,FALSE)</f>
        <v>3.5046863102319269E-3</v>
      </c>
      <c r="AU84" s="5">
        <f t="shared" ref="AU84:AU100" si="204">_xlfn.POISSON.DIST(3,K84,FALSE) * _xlfn.POISSON.DIST(5,L84,FALSE)</f>
        <v>1.4251567198363653E-3</v>
      </c>
      <c r="AV84" s="5">
        <f t="shared" ref="AV84:AV100" si="205">_xlfn.POISSON.DIST(4,K84,FALSE) * _xlfn.POISSON.DIST(5,L84,FALSE)</f>
        <v>4.3464767520670199E-4</v>
      </c>
      <c r="AW84" s="5">
        <f t="shared" ref="AW84:AW100" si="206">_xlfn.POISSON.DIST(6,K84,FALSE) * _xlfn.POISSON.DIST(6,L84,FALSE)</f>
        <v>5.5831631739504619E-6</v>
      </c>
      <c r="AX84" s="5">
        <f t="shared" ref="AX84:AX100" si="207">_xlfn.POISSON.DIST(6,K84,FALSE) * _xlfn.POISSON.DIST(0,L84,FALSE)</f>
        <v>2.8584905320123527E-4</v>
      </c>
      <c r="AY84" s="5">
        <f t="shared" ref="AY84:AY100" si="208">_xlfn.POISSON.DIST(6,K84,FALSE) * _xlfn.POISSON.DIST(1,L84,FALSE)</f>
        <v>4.4410203979029523E-4</v>
      </c>
      <c r="AZ84" s="5">
        <f t="shared" ref="AZ84:AZ100" si="209">_xlfn.POISSON.DIST(6,K84,FALSE) * _xlfn.POISSON.DIST(2,L84,FALSE)</f>
        <v>3.4498386392599876E-4</v>
      </c>
      <c r="BA84" s="5">
        <f t="shared" ref="BA84:BA100" si="210">_xlfn.POISSON.DIST(6,K84,FALSE) * _xlfn.POISSON.DIST(3,L84,FALSE)</f>
        <v>1.7865843988693869E-4</v>
      </c>
      <c r="BB84" s="5">
        <f t="shared" ref="BB84:BB100" si="211">_xlfn.POISSON.DIST(6,K84,FALSE) * _xlfn.POISSON.DIST(4,L84,FALSE)</f>
        <v>6.9392024121630409E-5</v>
      </c>
      <c r="BC84" s="5">
        <f t="shared" ref="BC84:BC100" si="212">_xlfn.POISSON.DIST(6,K84,FALSE) * _xlfn.POISSON.DIST(5,L84,FALSE)</f>
        <v>2.1561827203883322E-5</v>
      </c>
      <c r="BD84" s="5">
        <f t="shared" ref="BD84:BD100" si="213">_xlfn.POISSON.DIST(0,K84,FALSE) * _xlfn.POISSON.DIST(6,L84,FALSE)</f>
        <v>1.2195635964676824E-3</v>
      </c>
      <c r="BE84" s="5">
        <f t="shared" ref="BE84:BE100" si="214">_xlfn.POISSON.DIST(1,K84,FALSE) * _xlfn.POISSON.DIST(6,L84,FALSE)</f>
        <v>1.4877815880691796E-3</v>
      </c>
      <c r="BF84" s="5">
        <f t="shared" ref="BF84:BF100" si="215">_xlfn.POISSON.DIST(2,K84,FALSE) * _xlfn.POISSON.DIST(6,L84,FALSE)</f>
        <v>9.0749431198535553E-4</v>
      </c>
      <c r="BG84" s="5">
        <f t="shared" ref="BG84:BG100" si="216">_xlfn.POISSON.DIST(3,K84,FALSE) * _xlfn.POISSON.DIST(6,L84,FALSE)</f>
        <v>3.6902635570075352E-4</v>
      </c>
      <c r="BH84" s="5">
        <f t="shared" ref="BH84:BH100" si="217">_xlfn.POISSON.DIST(4,K84,FALSE) * _xlfn.POISSON.DIST(6,L84,FALSE)</f>
        <v>1.1254653285692714E-4</v>
      </c>
      <c r="BI84" s="5">
        <f t="shared" ref="BI84:BI100" si="218">_xlfn.POISSON.DIST(5,K84,FALSE) * _xlfn.POISSON.DIST(6,L84,FALSE)</f>
        <v>2.7459766734681526E-5</v>
      </c>
      <c r="BJ84" s="8">
        <f t="shared" ref="BJ84:BJ100" si="219">SUM(N84,Q84,T84,W84,X84,Y84,AD84,AE84,AF84,AG84,AM84,AN84,AO84,AP84,AQ84,AX84,AY84,AZ84,BA84,BB84,BC84)</f>
        <v>0.29899001500589822</v>
      </c>
      <c r="BK84" s="8">
        <f t="shared" ref="BK84:BK100" si="220">SUM(M84,P84,S84,V84,AC84,AL84,AY84)</f>
        <v>0.25061418942039948</v>
      </c>
      <c r="BL84" s="8">
        <f t="shared" ref="BL84:BL100" si="221">SUM(O84,R84,U84,AA84,AB84,AH84,AI84,AJ84,AK84,AR84,AS84,AT84,AU84,AV84,BD84,BE84,BF84,BG84,BH84,BI84)</f>
        <v>0.41040108806623654</v>
      </c>
      <c r="BM84" s="8">
        <f t="shared" ref="BM84:BM100" si="222">SUM(S84:BI84)</f>
        <v>0.52281070491870685</v>
      </c>
      <c r="BN84" s="8">
        <f t="shared" ref="BN84:BN100" si="223">SUM(M84:R84)</f>
        <v>0.47578149616535592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1.62917933130699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1.4103343465045599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5.0960729483282652</v>
      </c>
      <c r="L85" s="3">
        <f t="shared" si="169"/>
        <v>0.9861057750759884</v>
      </c>
      <c r="M85" s="5">
        <f t="shared" si="170"/>
        <v>2.2831967757527389E-3</v>
      </c>
      <c r="N85" s="5">
        <f t="shared" si="171"/>
        <v>1.1635337324623851E-2</v>
      </c>
      <c r="O85" s="5">
        <f t="shared" si="172"/>
        <v>2.2514735262046523E-3</v>
      </c>
      <c r="P85" s="5">
        <f t="shared" si="173"/>
        <v>1.1473673330768779E-2</v>
      </c>
      <c r="Q85" s="5">
        <f t="shared" si="174"/>
        <v>2.9647263892344886E-2</v>
      </c>
      <c r="R85" s="5">
        <f t="shared" si="175"/>
        <v>1.1100955233105537E-3</v>
      </c>
      <c r="S85" s="5">
        <f t="shared" si="176"/>
        <v>1.441456788780208E-2</v>
      </c>
      <c r="T85" s="5">
        <f t="shared" si="177"/>
        <v>2.9235338139443116E-2</v>
      </c>
      <c r="U85" s="5">
        <f t="shared" si="178"/>
        <v>5.6571277664032218E-3</v>
      </c>
      <c r="V85" s="5">
        <f t="shared" si="179"/>
        <v>8.0485613127674951E-3</v>
      </c>
      <c r="W85" s="5">
        <f t="shared" si="180"/>
        <v>5.0361539837909378E-2</v>
      </c>
      <c r="X85" s="5">
        <f t="shared" si="181"/>
        <v>4.966180527588189E-2</v>
      </c>
      <c r="Y85" s="5">
        <f t="shared" si="182"/>
        <v>2.4485896491623159E-2</v>
      </c>
      <c r="Z85" s="5">
        <f t="shared" si="183"/>
        <v>3.6489053547417952E-4</v>
      </c>
      <c r="AA85" s="5">
        <f t="shared" si="184"/>
        <v>1.8595087869309815E-3</v>
      </c>
      <c r="AB85" s="5">
        <f t="shared" si="185"/>
        <v>4.7380962131288416E-3</v>
      </c>
      <c r="AC85" s="5">
        <f t="shared" si="186"/>
        <v>2.5278855798278803E-3</v>
      </c>
      <c r="AD85" s="5">
        <f t="shared" si="187"/>
        <v>6.4161520201031566E-2</v>
      </c>
      <c r="AE85" s="5">
        <f t="shared" si="188"/>
        <v>6.3270045607891914E-2</v>
      </c>
      <c r="AF85" s="5">
        <f t="shared" si="189"/>
        <v>3.1195478681631694E-2</v>
      </c>
      <c r="AG85" s="5">
        <f t="shared" si="190"/>
        <v>1.0254013894738966E-2</v>
      </c>
      <c r="AH85" s="5">
        <f t="shared" si="191"/>
        <v>8.9955166075414544E-5</v>
      </c>
      <c r="AI85" s="5">
        <f t="shared" si="192"/>
        <v>4.5841808839929655E-4</v>
      </c>
      <c r="AJ85" s="5">
        <f t="shared" si="193"/>
        <v>1.1680660096580052E-3</v>
      </c>
      <c r="AK85" s="5">
        <f t="shared" si="194"/>
        <v>1.9841831978933007E-3</v>
      </c>
      <c r="AL85" s="5">
        <f t="shared" si="195"/>
        <v>5.081319957793625E-4</v>
      </c>
      <c r="AM85" s="5">
        <f t="shared" si="196"/>
        <v>6.5394357484018867E-2</v>
      </c>
      <c r="AN85" s="5">
        <f t="shared" si="197"/>
        <v>6.4485753572374696E-2</v>
      </c>
      <c r="AO85" s="5">
        <f t="shared" si="198"/>
        <v>3.179488700392287E-2</v>
      </c>
      <c r="AP85" s="5">
        <f t="shared" si="199"/>
        <v>1.0451040564152277E-2</v>
      </c>
      <c r="AQ85" s="5">
        <f t="shared" si="200"/>
        <v>2.5764578639659937E-3</v>
      </c>
      <c r="AR85" s="5">
        <f t="shared" si="201"/>
        <v>1.7741061752977191E-5</v>
      </c>
      <c r="AS85" s="5">
        <f t="shared" si="202"/>
        <v>9.0409744873968286E-5</v>
      </c>
      <c r="AT85" s="5">
        <f t="shared" si="203"/>
        <v>2.3036732755874492E-4</v>
      </c>
      <c r="AU85" s="5">
        <f t="shared" si="204"/>
        <v>3.9132290205026548E-4</v>
      </c>
      <c r="AV85" s="5">
        <f t="shared" si="205"/>
        <v>4.9855251379991741E-4</v>
      </c>
      <c r="AW85" s="5">
        <f t="shared" si="206"/>
        <v>7.0930525889540045E-5</v>
      </c>
      <c r="AX85" s="5">
        <f t="shared" si="207"/>
        <v>5.5542402691269449E-2</v>
      </c>
      <c r="AY85" s="5">
        <f t="shared" si="208"/>
        <v>5.4770684055456917E-2</v>
      </c>
      <c r="AZ85" s="5">
        <f t="shared" si="209"/>
        <v>2.7004843925974211E-2</v>
      </c>
      <c r="BA85" s="5">
        <f t="shared" si="210"/>
        <v>8.8765441834763002E-3</v>
      </c>
      <c r="BB85" s="5">
        <f t="shared" si="211"/>
        <v>2.1883028705107881E-3</v>
      </c>
      <c r="BC85" s="5">
        <f t="shared" si="212"/>
        <v>4.3157961964521033E-4</v>
      </c>
      <c r="BD85" s="5">
        <f t="shared" si="213"/>
        <v>2.9157605750984235E-6</v>
      </c>
      <c r="BE85" s="5">
        <f t="shared" si="214"/>
        <v>1.4858928590561141E-5</v>
      </c>
      <c r="BF85" s="5">
        <f t="shared" si="215"/>
        <v>3.7861092015750036E-5</v>
      </c>
      <c r="BG85" s="5">
        <f t="shared" si="216"/>
        <v>6.4314295605210335E-5</v>
      </c>
      <c r="BH85" s="5">
        <f t="shared" si="217"/>
        <v>8.1937585506124973E-5</v>
      </c>
      <c r="BI85" s="5">
        <f t="shared" si="218"/>
        <v>8.3511982589819494E-5</v>
      </c>
      <c r="BJ85" s="8">
        <f t="shared" si="219"/>
        <v>0.68742509318188794</v>
      </c>
      <c r="BK85" s="8">
        <f t="shared" si="220"/>
        <v>9.4026700938155253E-2</v>
      </c>
      <c r="BL85" s="8">
        <f t="shared" si="221"/>
        <v>2.0830717472922703E-2</v>
      </c>
      <c r="BM85" s="8">
        <f t="shared" si="222"/>
        <v>0.68954660822586722</v>
      </c>
      <c r="BN85" s="8">
        <f t="shared" si="223"/>
        <v>5.8401040373005461E-2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1.62917933130699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1.4103343465045599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0.78510151975683851</v>
      </c>
      <c r="L86" s="3">
        <f t="shared" si="169"/>
        <v>1.5649069908814599</v>
      </c>
      <c r="M86" s="5">
        <f t="shared" si="170"/>
        <v>9.5368350566559013E-2</v>
      </c>
      <c r="N86" s="5">
        <f t="shared" si="171"/>
        <v>7.4873836966508428E-2</v>
      </c>
      <c r="O86" s="5">
        <f t="shared" si="172"/>
        <v>0.14924259851044203</v>
      </c>
      <c r="P86" s="5">
        <f t="shared" si="173"/>
        <v>0.11717059090300772</v>
      </c>
      <c r="Q86" s="5">
        <f t="shared" si="174"/>
        <v>2.939178159621576E-2</v>
      </c>
      <c r="R86" s="5">
        <f t="shared" si="175"/>
        <v>0.11677539287315286</v>
      </c>
      <c r="S86" s="5">
        <f t="shared" si="176"/>
        <v>3.5989265020837172E-2</v>
      </c>
      <c r="T86" s="5">
        <f t="shared" si="177"/>
        <v>4.5995404494379076E-2</v>
      </c>
      <c r="U86" s="5">
        <f t="shared" si="178"/>
        <v>9.1680538414914192E-2</v>
      </c>
      <c r="V86" s="5">
        <f t="shared" si="179"/>
        <v>4.9129779703935223E-3</v>
      </c>
      <c r="W86" s="5">
        <f t="shared" si="180"/>
        <v>7.6918441331833556E-3</v>
      </c>
      <c r="X86" s="5">
        <f t="shared" si="181"/>
        <v>1.2037020656789176E-2</v>
      </c>
      <c r="Y86" s="5">
        <f t="shared" si="182"/>
        <v>9.4184088875969626E-3</v>
      </c>
      <c r="Z86" s="5">
        <f t="shared" si="183"/>
        <v>6.0914209556708662E-2</v>
      </c>
      <c r="AA86" s="5">
        <f t="shared" si="184"/>
        <v>4.7823838497758502E-2</v>
      </c>
      <c r="AB86" s="5">
        <f t="shared" si="185"/>
        <v>1.87732841425979E-2</v>
      </c>
      <c r="AC86" s="5">
        <f t="shared" si="186"/>
        <v>3.7725862960866994E-4</v>
      </c>
      <c r="AD86" s="5">
        <f t="shared" si="187"/>
        <v>1.5097196296737436E-3</v>
      </c>
      <c r="AE86" s="5">
        <f t="shared" si="188"/>
        <v>2.3625708027474102E-3</v>
      </c>
      <c r="AF86" s="5">
        <f t="shared" si="189"/>
        <v>1.8486017828359225E-3</v>
      </c>
      <c r="AG86" s="5">
        <f t="shared" si="190"/>
        <v>9.6429661777195556E-4</v>
      </c>
      <c r="AH86" s="5">
        <f t="shared" si="191"/>
        <v>2.3831268094827898E-2</v>
      </c>
      <c r="AI86" s="5">
        <f t="shared" si="192"/>
        <v>1.8709964798982039E-2</v>
      </c>
      <c r="AJ86" s="5">
        <f t="shared" si="193"/>
        <v>7.344610899138875E-3</v>
      </c>
      <c r="AK86" s="5">
        <f t="shared" si="194"/>
        <v>1.9220883929788569E-3</v>
      </c>
      <c r="AL86" s="5">
        <f t="shared" si="195"/>
        <v>1.8540161926636818E-5</v>
      </c>
      <c r="AM86" s="5">
        <f t="shared" si="196"/>
        <v>2.3705663513271758E-4</v>
      </c>
      <c r="AN86" s="5">
        <f t="shared" si="197"/>
        <v>3.7097158555402524E-4</v>
      </c>
      <c r="AO86" s="5">
        <f t="shared" si="198"/>
        <v>2.9026801382593686E-4</v>
      </c>
      <c r="AP86" s="5">
        <f t="shared" si="199"/>
        <v>1.5141414802182835E-4</v>
      </c>
      <c r="AQ86" s="5">
        <f t="shared" si="200"/>
        <v>5.9237264689429821E-5</v>
      </c>
      <c r="AR86" s="5">
        <f t="shared" si="201"/>
        <v>7.4587436086332864E-3</v>
      </c>
      <c r="AS86" s="5">
        <f t="shared" si="202"/>
        <v>5.8558709426145984E-3</v>
      </c>
      <c r="AT86" s="5">
        <f t="shared" si="203"/>
        <v>2.298726588273316E-3</v>
      </c>
      <c r="AU86" s="5">
        <f t="shared" si="204"/>
        <v>6.0157791265294416E-4</v>
      </c>
      <c r="AV86" s="5">
        <f t="shared" si="205"/>
        <v>1.1807493336899327E-4</v>
      </c>
      <c r="AW86" s="5">
        <f t="shared" si="206"/>
        <v>6.3274011750696631E-7</v>
      </c>
      <c r="AX86" s="5">
        <f t="shared" si="207"/>
        <v>3.1018920751856473E-5</v>
      </c>
      <c r="AY86" s="5">
        <f t="shared" si="208"/>
        <v>4.8541725934178182E-5</v>
      </c>
      <c r="AZ86" s="5">
        <f t="shared" si="209"/>
        <v>3.7981643131923654E-5</v>
      </c>
      <c r="BA86" s="5">
        <f t="shared" si="210"/>
        <v>1.9812579620770714E-5</v>
      </c>
      <c r="BB86" s="5">
        <f t="shared" si="211"/>
        <v>7.7512110889849053E-6</v>
      </c>
      <c r="BC86" s="5">
        <f t="shared" si="212"/>
        <v>2.4259848841900725E-6</v>
      </c>
      <c r="BD86" s="5">
        <f t="shared" si="213"/>
        <v>1.9453733360571088E-3</v>
      </c>
      <c r="BE86" s="5">
        <f t="shared" si="214"/>
        <v>1.527315562632867E-3</v>
      </c>
      <c r="BF86" s="5">
        <f t="shared" si="215"/>
        <v>5.9954888468566738E-4</v>
      </c>
      <c r="BG86" s="5">
        <f t="shared" si="216"/>
        <v>1.5690224684507831E-4</v>
      </c>
      <c r="BH86" s="5">
        <f t="shared" si="217"/>
        <v>3.07960481128334E-5</v>
      </c>
      <c r="BI86" s="5">
        <f t="shared" si="218"/>
        <v>4.8356048351780453E-6</v>
      </c>
      <c r="BJ86" s="8">
        <f t="shared" si="219"/>
        <v>0.18734996528033765</v>
      </c>
      <c r="BK86" s="8">
        <f t="shared" si="220"/>
        <v>0.25388552497826694</v>
      </c>
      <c r="BL86" s="8">
        <f t="shared" si="221"/>
        <v>0.49670135029350487</v>
      </c>
      <c r="BM86" s="8">
        <f t="shared" si="222"/>
        <v>0.41598058970711566</v>
      </c>
      <c r="BN86" s="8">
        <f t="shared" si="223"/>
        <v>0.58282255141588579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1.62917933130699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1.4103343465045599</v>
      </c>
      <c r="I87">
        <f>VLOOKUP(C87,away!$B$2:$E$405,3,FALSE)</f>
        <v>0.54</v>
      </c>
      <c r="J87">
        <f>VLOOKUP(B87,home!$B$2:$E$405,4,FALSE)</f>
        <v>1.29</v>
      </c>
      <c r="K87" s="3">
        <f t="shared" si="168"/>
        <v>1.3514042553191483</v>
      </c>
      <c r="L87" s="3">
        <f t="shared" si="169"/>
        <v>0.98243890577507653</v>
      </c>
      <c r="M87" s="5">
        <f t="shared" si="170"/>
        <v>9.6922541463705686E-2</v>
      </c>
      <c r="N87" s="5">
        <f t="shared" si="171"/>
        <v>0.13098153497039847</v>
      </c>
      <c r="O87" s="5">
        <f t="shared" si="172"/>
        <v>9.5220475580542502E-2</v>
      </c>
      <c r="P87" s="5">
        <f t="shared" si="173"/>
        <v>0.12868135589305821</v>
      </c>
      <c r="Q87" s="5">
        <f t="shared" si="174"/>
        <v>8.8504501863615179E-2</v>
      </c>
      <c r="R87" s="5">
        <f t="shared" si="175"/>
        <v>4.6774149918365281E-2</v>
      </c>
      <c r="S87" s="5">
        <f t="shared" si="176"/>
        <v>4.2711662076764328E-2</v>
      </c>
      <c r="T87" s="5">
        <f t="shared" si="177"/>
        <v>8.6950265967058321E-2</v>
      </c>
      <c r="U87" s="5">
        <f t="shared" si="178"/>
        <v>6.3210785238614647E-2</v>
      </c>
      <c r="V87" s="5">
        <f t="shared" si="179"/>
        <v>6.3007869829541418E-3</v>
      </c>
      <c r="W87" s="5">
        <f t="shared" si="180"/>
        <v>3.9868453477797029E-2</v>
      </c>
      <c r="X87" s="5">
        <f t="shared" si="181"/>
        <v>3.9168319809671462E-2</v>
      </c>
      <c r="Y87" s="5">
        <f t="shared" si="182"/>
        <v>1.9240240627430939E-2</v>
      </c>
      <c r="Z87" s="5">
        <f t="shared" si="183"/>
        <v>1.5317581554786059E-2</v>
      </c>
      <c r="AA87" s="5">
        <f t="shared" si="184"/>
        <v>2.070024489433598E-2</v>
      </c>
      <c r="AB87" s="5">
        <f t="shared" si="185"/>
        <v>1.3987199518177061E-2</v>
      </c>
      <c r="AC87" s="5">
        <f t="shared" si="186"/>
        <v>5.228361998634532E-4</v>
      </c>
      <c r="AD87" s="5">
        <f t="shared" si="187"/>
        <v>1.3469599420722093E-2</v>
      </c>
      <c r="AE87" s="5">
        <f t="shared" si="188"/>
        <v>1.3233058516122819E-2</v>
      </c>
      <c r="AF87" s="5">
        <f t="shared" si="189"/>
        <v>6.5003357643186295E-3</v>
      </c>
      <c r="AG87" s="5">
        <f t="shared" si="190"/>
        <v>2.1287275851559302E-3</v>
      </c>
      <c r="AH87" s="5">
        <f t="shared" si="191"/>
        <v>3.7621470154511273E-3</v>
      </c>
      <c r="AI87" s="5">
        <f t="shared" si="192"/>
        <v>5.0841814858168877E-3</v>
      </c>
      <c r="AJ87" s="5">
        <f t="shared" si="193"/>
        <v>3.4353922473738868E-3</v>
      </c>
      <c r="AK87" s="5">
        <f t="shared" si="194"/>
        <v>1.5475345672638281E-3</v>
      </c>
      <c r="AL87" s="5">
        <f t="shared" si="195"/>
        <v>2.7766201790569841E-5</v>
      </c>
      <c r="AM87" s="5">
        <f t="shared" si="196"/>
        <v>3.640574794921633E-3</v>
      </c>
      <c r="AN87" s="5">
        <f t="shared" si="197"/>
        <v>3.5766423179151331E-3</v>
      </c>
      <c r="AO87" s="5">
        <f t="shared" si="198"/>
        <v>1.7569162825806881E-3</v>
      </c>
      <c r="AP87" s="5">
        <f t="shared" si="199"/>
        <v>5.7535430339899552E-4</v>
      </c>
      <c r="AQ87" s="5">
        <f t="shared" si="200"/>
        <v>1.4131261306607262E-4</v>
      </c>
      <c r="AR87" s="5">
        <f t="shared" si="201"/>
        <v>7.3921591944495527E-4</v>
      </c>
      <c r="AS87" s="5">
        <f t="shared" si="202"/>
        <v>9.9897953913756954E-4</v>
      </c>
      <c r="AT87" s="5">
        <f t="shared" si="203"/>
        <v>6.7501260008363665E-4</v>
      </c>
      <c r="AU87" s="5">
        <f t="shared" si="204"/>
        <v>3.0407163338235643E-4</v>
      </c>
      <c r="AV87" s="5">
        <f t="shared" si="205"/>
        <v>1.0273092481869007E-4</v>
      </c>
      <c r="AW87" s="5">
        <f t="shared" si="206"/>
        <v>1.0240114426691597E-6</v>
      </c>
      <c r="AX87" s="5">
        <f t="shared" si="207"/>
        <v>8.1998137827745505E-4</v>
      </c>
      <c r="AY87" s="5">
        <f t="shared" si="208"/>
        <v>8.0558160803084213E-4</v>
      </c>
      <c r="AZ87" s="5">
        <f t="shared" si="209"/>
        <v>3.9571735675317352E-4</v>
      </c>
      <c r="BA87" s="5">
        <f t="shared" si="210"/>
        <v>1.2958937565493115E-4</v>
      </c>
      <c r="BB87" s="5">
        <f t="shared" si="211"/>
        <v>3.182841110462647E-5</v>
      </c>
      <c r="BC87" s="5">
        <f t="shared" si="212"/>
        <v>6.253893875637706E-6</v>
      </c>
      <c r="BD87" s="5">
        <f t="shared" si="213"/>
        <v>1.2103907983850312E-4</v>
      </c>
      <c r="BE87" s="5">
        <f t="shared" si="214"/>
        <v>1.6357272755366725E-4</v>
      </c>
      <c r="BF87" s="5">
        <f t="shared" si="215"/>
        <v>1.1052644003509284E-4</v>
      </c>
      <c r="BG87" s="5">
        <f t="shared" si="216"/>
        <v>4.9788633796233728E-5</v>
      </c>
      <c r="BH87" s="5">
        <f t="shared" si="217"/>
        <v>1.6821142894689246E-5</v>
      </c>
      <c r="BI87" s="5">
        <f t="shared" si="218"/>
        <v>4.5464328174428993E-6</v>
      </c>
      <c r="BJ87" s="8">
        <f t="shared" si="219"/>
        <v>0.45192479033787003</v>
      </c>
      <c r="BK87" s="8">
        <f t="shared" si="220"/>
        <v>0.27597253042616726</v>
      </c>
      <c r="BL87" s="8">
        <f t="shared" si="221"/>
        <v>0.25700841553974413</v>
      </c>
      <c r="BM87" s="8">
        <f t="shared" si="222"/>
        <v>0.41233420057229403</v>
      </c>
      <c r="BN87" s="8">
        <f t="shared" si="223"/>
        <v>0.5870845596896852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1.62917933130699</v>
      </c>
      <c r="F88">
        <f>VLOOKUP(B88,home!$B$2:$E$405,3,FALSE)</f>
        <v>0.83</v>
      </c>
      <c r="G88">
        <f>VLOOKUP(C88,away!$B$2:$E$405,4,FALSE)</f>
        <v>1.1499999999999999</v>
      </c>
      <c r="H88">
        <f>VLOOKUP(A88,away!$A$2:$E$405,3,FALSE)</f>
        <v>1.4103343465045599</v>
      </c>
      <c r="I88">
        <f>VLOOKUP(C88,away!$B$2:$E$405,3,FALSE)</f>
        <v>0.88</v>
      </c>
      <c r="J88">
        <f>VLOOKUP(B88,home!$B$2:$E$405,4,FALSE)</f>
        <v>0.96</v>
      </c>
      <c r="K88" s="3">
        <f t="shared" si="168"/>
        <v>1.5550516717325218</v>
      </c>
      <c r="L88" s="3">
        <f t="shared" si="169"/>
        <v>1.191450455927052</v>
      </c>
      <c r="M88" s="5">
        <f t="shared" si="170"/>
        <v>6.4151864242825429E-2</v>
      </c>
      <c r="N88" s="5">
        <f t="shared" si="171"/>
        <v>9.9759463735563478E-2</v>
      </c>
      <c r="O88" s="5">
        <f t="shared" si="172"/>
        <v>7.6433767900684721E-2</v>
      </c>
      <c r="P88" s="5">
        <f t="shared" si="173"/>
        <v>0.11885845855077533</v>
      </c>
      <c r="Q88" s="5">
        <f t="shared" si="174"/>
        <v>7.7565560426563956E-2</v>
      </c>
      <c r="R88" s="5">
        <f t="shared" si="175"/>
        <v>4.5533523806746655E-2</v>
      </c>
      <c r="S88" s="5">
        <f t="shared" si="176"/>
        <v>5.5054258110068657E-2</v>
      </c>
      <c r="T88" s="5">
        <f t="shared" si="177"/>
        <v>9.2415522334466926E-2</v>
      </c>
      <c r="U88" s="5">
        <f t="shared" si="178"/>
        <v>7.0806982315553962E-2</v>
      </c>
      <c r="V88" s="5">
        <f t="shared" si="179"/>
        <v>1.1333634879694614E-2</v>
      </c>
      <c r="W88" s="5">
        <f t="shared" si="180"/>
        <v>4.0206151470066072E-2</v>
      </c>
      <c r="X88" s="5">
        <f t="shared" si="181"/>
        <v>4.7903637500082343E-2</v>
      </c>
      <c r="Y88" s="5">
        <f t="shared" si="182"/>
        <v>2.8537405370018674E-2</v>
      </c>
      <c r="Z88" s="5">
        <f t="shared" si="183"/>
        <v>1.8083645899837852E-2</v>
      </c>
      <c r="AA88" s="5">
        <f t="shared" si="184"/>
        <v>2.8121003787561816E-2</v>
      </c>
      <c r="AB88" s="5">
        <f t="shared" si="185"/>
        <v>2.1864806975322296E-2</v>
      </c>
      <c r="AC88" s="5">
        <f t="shared" si="186"/>
        <v>1.3124115599341872E-3</v>
      </c>
      <c r="AD88" s="5">
        <f t="shared" si="187"/>
        <v>1.5630660764364309E-2</v>
      </c>
      <c r="AE88" s="5">
        <f t="shared" si="188"/>
        <v>1.8623157894142938E-2</v>
      </c>
      <c r="AF88" s="5">
        <f t="shared" si="189"/>
        <v>1.1094284981889045E-2</v>
      </c>
      <c r="AG88" s="5">
        <f t="shared" si="190"/>
        <v>4.4060969666187815E-3</v>
      </c>
      <c r="AH88" s="5">
        <f t="shared" si="191"/>
        <v>5.3864420380462944E-3</v>
      </c>
      <c r="AI88" s="5">
        <f t="shared" si="192"/>
        <v>8.3761956959542225E-3</v>
      </c>
      <c r="AJ88" s="5">
        <f t="shared" si="193"/>
        <v>6.5127085598761852E-3</v>
      </c>
      <c r="AK88" s="5">
        <f t="shared" si="194"/>
        <v>3.3758661111807226E-3</v>
      </c>
      <c r="AL88" s="5">
        <f t="shared" si="195"/>
        <v>9.7263714368482453E-5</v>
      </c>
      <c r="AM88" s="5">
        <f t="shared" si="196"/>
        <v>4.8612970303817298E-3</v>
      </c>
      <c r="AN88" s="5">
        <f t="shared" si="197"/>
        <v>5.7919945632451363E-3</v>
      </c>
      <c r="AO88" s="5">
        <f t="shared" si="198"/>
        <v>3.4504372815527132E-3</v>
      </c>
      <c r="AP88" s="5">
        <f t="shared" si="199"/>
        <v>1.3703416907512257E-3</v>
      </c>
      <c r="AQ88" s="5">
        <f t="shared" si="200"/>
        <v>4.0817355805534885E-4</v>
      </c>
      <c r="AR88" s="5">
        <f t="shared" si="201"/>
        <v>1.2835357644109791E-3</v>
      </c>
      <c r="AS88" s="5">
        <f t="shared" si="202"/>
        <v>1.9959644361757728E-3</v>
      </c>
      <c r="AT88" s="5">
        <f t="shared" si="203"/>
        <v>1.5519139165968985E-3</v>
      </c>
      <c r="AU88" s="5">
        <f t="shared" si="204"/>
        <v>8.0443544346299088E-4</v>
      </c>
      <c r="AV88" s="5">
        <f t="shared" si="205"/>
        <v>3.1273467028950408E-4</v>
      </c>
      <c r="AW88" s="5">
        <f t="shared" si="206"/>
        <v>5.0057500706456872E-6</v>
      </c>
      <c r="AX88" s="5">
        <f t="shared" si="207"/>
        <v>1.2599280123139092E-3</v>
      </c>
      <c r="AY88" s="5">
        <f t="shared" si="208"/>
        <v>1.5011418047066716E-3</v>
      </c>
      <c r="AZ88" s="5">
        <f t="shared" si="209"/>
        <v>8.942680438144611E-4</v>
      </c>
      <c r="BA88" s="5">
        <f t="shared" si="210"/>
        <v>3.5515868950791079E-4</v>
      </c>
      <c r="BB88" s="5">
        <f t="shared" si="211"/>
        <v>1.0578849563516366E-4</v>
      </c>
      <c r="BC88" s="5">
        <f t="shared" si="212"/>
        <v>2.5208350271270532E-5</v>
      </c>
      <c r="BD88" s="5">
        <f t="shared" si="213"/>
        <v>2.5487821195102324E-4</v>
      </c>
      <c r="BE88" s="5">
        <f t="shared" si="214"/>
        <v>3.9634878958263466E-4</v>
      </c>
      <c r="BF88" s="5">
        <f t="shared" si="215"/>
        <v>3.0817142391481887E-4</v>
      </c>
      <c r="BG88" s="5">
        <f t="shared" si="216"/>
        <v>1.5974082931297692E-4</v>
      </c>
      <c r="BH88" s="5">
        <f t="shared" si="217"/>
        <v>6.2101310916771042E-5</v>
      </c>
      <c r="BI88" s="5">
        <f t="shared" si="218"/>
        <v>1.9314149471581178E-5</v>
      </c>
      <c r="BJ88" s="8">
        <f t="shared" si="219"/>
        <v>0.456165678964012</v>
      </c>
      <c r="BK88" s="8">
        <f t="shared" si="220"/>
        <v>0.25230903286237333</v>
      </c>
      <c r="BL88" s="8">
        <f t="shared" si="221"/>
        <v>0.27356043613701292</v>
      </c>
      <c r="BM88" s="8">
        <f t="shared" si="222"/>
        <v>0.51632001914544035</v>
      </c>
      <c r="BN88" s="8">
        <f t="shared" si="223"/>
        <v>0.48230263866315953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1.62917933130699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1.4103343465045599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1.2169969604863216</v>
      </c>
      <c r="L89" s="3">
        <f t="shared" si="169"/>
        <v>0.91671732522796401</v>
      </c>
      <c r="M89" s="5">
        <f t="shared" si="170"/>
        <v>0.11839671691036374</v>
      </c>
      <c r="N89" s="5">
        <f t="shared" si="171"/>
        <v>0.14408844461147211</v>
      </c>
      <c r="O89" s="5">
        <f t="shared" si="172"/>
        <v>0.1085363216418411</v>
      </c>
      <c r="P89" s="5">
        <f t="shared" si="173"/>
        <v>0.13208837354048636</v>
      </c>
      <c r="Q89" s="5">
        <f t="shared" si="174"/>
        <v>8.7677599566681655E-2</v>
      </c>
      <c r="R89" s="5">
        <f t="shared" si="175"/>
        <v>4.9748563232795279E-2</v>
      </c>
      <c r="S89" s="5">
        <f t="shared" si="176"/>
        <v>3.6840840860858003E-2</v>
      </c>
      <c r="T89" s="5">
        <f t="shared" si="177"/>
        <v>8.0375574557176893E-2</v>
      </c>
      <c r="U89" s="5">
        <f t="shared" si="178"/>
        <v>6.0543850242873412E-2</v>
      </c>
      <c r="V89" s="5">
        <f t="shared" si="179"/>
        <v>4.5667996322142608E-3</v>
      </c>
      <c r="W89" s="5">
        <f t="shared" si="180"/>
        <v>3.5567790725129465E-2</v>
      </c>
      <c r="X89" s="5">
        <f t="shared" si="181"/>
        <v>3.2605609977808668E-2</v>
      </c>
      <c r="Y89" s="5">
        <f t="shared" si="182"/>
        <v>1.4945063783141491E-2</v>
      </c>
      <c r="Z89" s="5">
        <f t="shared" si="183"/>
        <v>1.5201789940234108E-2</v>
      </c>
      <c r="AA89" s="5">
        <f t="shared" si="184"/>
        <v>1.8500532151216446E-2</v>
      </c>
      <c r="AB89" s="5">
        <f t="shared" si="185"/>
        <v>1.1257545697704945E-2</v>
      </c>
      <c r="AC89" s="5">
        <f t="shared" si="186"/>
        <v>3.1843214884136204E-4</v>
      </c>
      <c r="AD89" s="5">
        <f t="shared" si="187"/>
        <v>1.0821473300924032E-2</v>
      </c>
      <c r="AE89" s="5">
        <f t="shared" si="188"/>
        <v>9.9202320594489034E-3</v>
      </c>
      <c r="AF89" s="5">
        <f t="shared" si="189"/>
        <v>4.5470242995893483E-3</v>
      </c>
      <c r="AG89" s="5">
        <f t="shared" si="190"/>
        <v>1.3894453178887015E-3</v>
      </c>
      <c r="AH89" s="5">
        <f t="shared" si="191"/>
        <v>3.4839360531721949E-3</v>
      </c>
      <c r="AI89" s="5">
        <f t="shared" si="192"/>
        <v>4.2399395872392718E-3</v>
      </c>
      <c r="AJ89" s="5">
        <f t="shared" si="193"/>
        <v>2.5799967951579119E-3</v>
      </c>
      <c r="AK89" s="5">
        <f t="shared" si="194"/>
        <v>1.0466160859238765E-3</v>
      </c>
      <c r="AL89" s="5">
        <f t="shared" si="195"/>
        <v>1.4210253703335881E-5</v>
      </c>
      <c r="AM89" s="5">
        <f t="shared" si="196"/>
        <v>2.6339400230416892E-3</v>
      </c>
      <c r="AN89" s="5">
        <f t="shared" si="197"/>
        <v>2.4145784527336588E-3</v>
      </c>
      <c r="AO89" s="5">
        <f t="shared" si="198"/>
        <v>1.1067429503715379E-3</v>
      </c>
      <c r="AP89" s="5">
        <f t="shared" si="199"/>
        <v>3.3819014572650051E-4</v>
      </c>
      <c r="AQ89" s="5">
        <f t="shared" si="200"/>
        <v>7.7506191452213213E-5</v>
      </c>
      <c r="AR89" s="5">
        <f t="shared" si="201"/>
        <v>6.3875690798585706E-4</v>
      </c>
      <c r="AS89" s="5">
        <f t="shared" si="202"/>
        <v>7.7736521550842883E-4</v>
      </c>
      <c r="AT89" s="5">
        <f t="shared" si="203"/>
        <v>4.7302555223077621E-4</v>
      </c>
      <c r="AU89" s="5">
        <f t="shared" si="204"/>
        <v>1.9189021976573947E-4</v>
      </c>
      <c r="AV89" s="5">
        <f t="shared" si="205"/>
        <v>5.8382453550489284E-5</v>
      </c>
      <c r="AW89" s="5">
        <f t="shared" si="206"/>
        <v>4.403766300500915E-7</v>
      </c>
      <c r="AX89" s="5">
        <f t="shared" si="207"/>
        <v>5.3424950035749967E-4</v>
      </c>
      <c r="AY89" s="5">
        <f t="shared" si="208"/>
        <v>4.8975577297210324E-4</v>
      </c>
      <c r="AZ89" s="5">
        <f t="shared" si="209"/>
        <v>2.2448380110697027E-4</v>
      </c>
      <c r="BA89" s="5">
        <f t="shared" si="210"/>
        <v>6.8596063235929356E-5</v>
      </c>
      <c r="BB89" s="5">
        <f t="shared" si="211"/>
        <v>1.5720799902702356E-5</v>
      </c>
      <c r="BC89" s="5">
        <f t="shared" si="212"/>
        <v>2.8823059274498684E-6</v>
      </c>
      <c r="BD89" s="5">
        <f t="shared" si="213"/>
        <v>9.7593254026613233E-5</v>
      </c>
      <c r="BE89" s="5">
        <f t="shared" si="214"/>
        <v>1.1877069351435775E-4</v>
      </c>
      <c r="BF89" s="5">
        <f t="shared" si="215"/>
        <v>7.227178650091294E-5</v>
      </c>
      <c r="BG89" s="5">
        <f t="shared" si="216"/>
        <v>2.9318181500175806E-5</v>
      </c>
      <c r="BH89" s="5">
        <f t="shared" si="217"/>
        <v>8.9200344431750621E-6</v>
      </c>
      <c r="BI89" s="5">
        <f t="shared" si="218"/>
        <v>2.1711309609554726E-6</v>
      </c>
      <c r="BJ89" s="8">
        <f t="shared" si="219"/>
        <v>0.42984490420608951</v>
      </c>
      <c r="BK89" s="8">
        <f t="shared" si="220"/>
        <v>0.29271512911943914</v>
      </c>
      <c r="BL89" s="8">
        <f t="shared" si="221"/>
        <v>0.26240576691791195</v>
      </c>
      <c r="BM89" s="8">
        <f t="shared" si="222"/>
        <v>0.35914225528369254</v>
      </c>
      <c r="BN89" s="8">
        <f t="shared" si="223"/>
        <v>0.64053601950364036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1.62917933130699</v>
      </c>
      <c r="F90">
        <f>VLOOKUP(B90,home!$B$2:$E$405,3,FALSE)</f>
        <v>1.05</v>
      </c>
      <c r="G90">
        <f>VLOOKUP(C90,away!$B$2:$E$405,4,FALSE)</f>
        <v>1.05</v>
      </c>
      <c r="H90">
        <f>VLOOKUP(A90,away!$A$2:$E$405,3,FALSE)</f>
        <v>1.4103343465045599</v>
      </c>
      <c r="I90">
        <f>VLOOKUP(C90,away!$B$2:$E$405,3,FALSE)</f>
        <v>0.94</v>
      </c>
      <c r="J90">
        <f>VLOOKUP(B90,home!$B$2:$E$405,4,FALSE)</f>
        <v>1</v>
      </c>
      <c r="K90" s="3">
        <f t="shared" si="168"/>
        <v>1.7961702127659567</v>
      </c>
      <c r="L90" s="3">
        <f t="shared" si="169"/>
        <v>1.3257142857142863</v>
      </c>
      <c r="M90" s="5">
        <f t="shared" si="170"/>
        <v>4.4074032662122092E-2</v>
      </c>
      <c r="N90" s="5">
        <f t="shared" si="171"/>
        <v>7.9164464624177561E-2</v>
      </c>
      <c r="O90" s="5">
        <f t="shared" si="172"/>
        <v>5.8429574729213313E-2</v>
      </c>
      <c r="P90" s="5">
        <f t="shared" si="173"/>
        <v>0.10494946167319545</v>
      </c>
      <c r="Q90" s="5">
        <f t="shared" si="174"/>
        <v>7.1096426633756052E-2</v>
      </c>
      <c r="R90" s="5">
        <f t="shared" si="175"/>
        <v>3.8730460963364279E-2</v>
      </c>
      <c r="S90" s="5">
        <f t="shared" si="176"/>
        <v>6.2476637830780252E-2</v>
      </c>
      <c r="T90" s="5">
        <f t="shared" si="177"/>
        <v>9.4253548451608063E-2</v>
      </c>
      <c r="U90" s="5">
        <f t="shared" si="178"/>
        <v>6.9566500309089604E-2</v>
      </c>
      <c r="V90" s="5">
        <f t="shared" si="179"/>
        <v>1.6529989079857841E-2</v>
      </c>
      <c r="W90" s="5">
        <f t="shared" si="180"/>
        <v>4.2567094584550956E-2</v>
      </c>
      <c r="X90" s="5">
        <f t="shared" si="181"/>
        <v>5.6431805392090431E-2</v>
      </c>
      <c r="Y90" s="5">
        <f t="shared" si="182"/>
        <v>3.7406225288471401E-2</v>
      </c>
      <c r="Z90" s="5">
        <f t="shared" si="183"/>
        <v>1.7115175130477171E-2</v>
      </c>
      <c r="AA90" s="5">
        <f t="shared" si="184"/>
        <v>3.0741767755635793E-2</v>
      </c>
      <c r="AB90" s="5">
        <f t="shared" si="185"/>
        <v>2.7608723765220989E-2</v>
      </c>
      <c r="AC90" s="5">
        <f t="shared" si="186"/>
        <v>2.4600844173572247E-3</v>
      </c>
      <c r="AD90" s="5">
        <f t="shared" si="187"/>
        <v>1.9114436834190358E-2</v>
      </c>
      <c r="AE90" s="5">
        <f t="shared" si="188"/>
        <v>2.5340281974469518E-2</v>
      </c>
      <c r="AF90" s="5">
        <f t="shared" si="189"/>
        <v>1.6796986908791237E-2</v>
      </c>
      <c r="AG90" s="5">
        <f t="shared" si="190"/>
        <v>7.4226685006467943E-3</v>
      </c>
      <c r="AH90" s="5">
        <f t="shared" si="191"/>
        <v>5.672458043243866E-3</v>
      </c>
      <c r="AI90" s="5">
        <f t="shared" si="192"/>
        <v>1.0188700170439298E-2</v>
      </c>
      <c r="AJ90" s="5">
        <f t="shared" si="193"/>
        <v>9.1503198764732487E-3</v>
      </c>
      <c r="AK90" s="5">
        <f t="shared" si="194"/>
        <v>5.4785106664671729E-3</v>
      </c>
      <c r="AL90" s="5">
        <f t="shared" si="195"/>
        <v>2.3431895805998723E-4</v>
      </c>
      <c r="AM90" s="5">
        <f t="shared" si="196"/>
        <v>6.8665564150738288E-3</v>
      </c>
      <c r="AN90" s="5">
        <f t="shared" si="197"/>
        <v>9.1030919331264518E-3</v>
      </c>
      <c r="AO90" s="5">
        <f t="shared" si="198"/>
        <v>6.0340495099581093E-3</v>
      </c>
      <c r="AP90" s="5">
        <f t="shared" si="199"/>
        <v>2.6664752120195839E-3</v>
      </c>
      <c r="AQ90" s="5">
        <f t="shared" si="200"/>
        <v>8.8374607026934832E-4</v>
      </c>
      <c r="AR90" s="5">
        <f t="shared" si="201"/>
        <v>1.5040117326086593E-3</v>
      </c>
      <c r="AS90" s="5">
        <f t="shared" si="202"/>
        <v>2.7014610737621909E-3</v>
      </c>
      <c r="AT90" s="5">
        <f t="shared" si="203"/>
        <v>2.4261419558191926E-3</v>
      </c>
      <c r="AU90" s="5">
        <f t="shared" si="204"/>
        <v>1.4525879709947247E-3</v>
      </c>
      <c r="AV90" s="5">
        <f t="shared" si="205"/>
        <v>6.5227381123071561E-4</v>
      </c>
      <c r="AW90" s="5">
        <f t="shared" si="206"/>
        <v>1.5498952698231648E-5</v>
      </c>
      <c r="AX90" s="5">
        <f t="shared" si="207"/>
        <v>2.0555840161721002E-3</v>
      </c>
      <c r="AY90" s="5">
        <f t="shared" si="208"/>
        <v>2.7251170957252996E-3</v>
      </c>
      <c r="AZ90" s="5">
        <f t="shared" si="209"/>
        <v>1.8063633320236287E-3</v>
      </c>
      <c r="BA90" s="5">
        <f t="shared" si="210"/>
        <v>7.9824055815139411E-4</v>
      </c>
      <c r="BB90" s="5">
        <f t="shared" si="211"/>
        <v>2.645597278444622E-4</v>
      </c>
      <c r="BC90" s="5">
        <f t="shared" si="212"/>
        <v>7.0146122125617401E-5</v>
      </c>
      <c r="BD90" s="5">
        <f t="shared" si="213"/>
        <v>3.323149733001988E-4</v>
      </c>
      <c r="BE90" s="5">
        <f t="shared" si="214"/>
        <v>5.9689425629793139E-4</v>
      </c>
      <c r="BF90" s="5">
        <f t="shared" si="215"/>
        <v>5.3606184166671647E-4</v>
      </c>
      <c r="BG90" s="5">
        <f t="shared" si="216"/>
        <v>3.2095277073407232E-4</v>
      </c>
      <c r="BH90" s="5">
        <f t="shared" si="217"/>
        <v>1.4412145162431042E-4</v>
      </c>
      <c r="BI90" s="5">
        <f t="shared" si="218"/>
        <v>5.1773331685635243E-5</v>
      </c>
      <c r="BJ90" s="8">
        <f t="shared" si="219"/>
        <v>0.48286786918524216</v>
      </c>
      <c r="BK90" s="8">
        <f t="shared" si="220"/>
        <v>0.23344964171709812</v>
      </c>
      <c r="BL90" s="8">
        <f t="shared" si="221"/>
        <v>0.26628561144887197</v>
      </c>
      <c r="BM90" s="8">
        <f t="shared" si="222"/>
        <v>0.60056425805283375</v>
      </c>
      <c r="BN90" s="8">
        <f t="shared" si="223"/>
        <v>0.39644442128582874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1.2619047619047601</v>
      </c>
      <c r="F91">
        <f>VLOOKUP(B91,home!$B$2:$E$405,3,FALSE)</f>
        <v>0.56999999999999995</v>
      </c>
      <c r="G91">
        <f>VLOOKUP(C91,away!$B$2:$E$405,4,FALSE)</f>
        <v>1.26</v>
      </c>
      <c r="H91">
        <f>VLOOKUP(A91,away!$A$2:$E$405,3,FALSE)</f>
        <v>1.14761904761905</v>
      </c>
      <c r="I91">
        <f>VLOOKUP(C91,away!$B$2:$E$405,3,FALSE)</f>
        <v>1.21</v>
      </c>
      <c r="J91">
        <f>VLOOKUP(B91,home!$B$2:$E$405,4,FALSE)</f>
        <v>1.31</v>
      </c>
      <c r="K91" s="3">
        <f t="shared" si="168"/>
        <v>0.90629999999999866</v>
      </c>
      <c r="L91" s="3">
        <f t="shared" si="169"/>
        <v>1.8190909523809562</v>
      </c>
      <c r="M91" s="5">
        <f t="shared" si="170"/>
        <v>6.552058228252064E-2</v>
      </c>
      <c r="N91" s="5">
        <f t="shared" si="171"/>
        <v>5.9381303722648361E-2</v>
      </c>
      <c r="O91" s="5">
        <f t="shared" si="172"/>
        <v>0.11918789842486527</v>
      </c>
      <c r="P91" s="5">
        <f t="shared" si="173"/>
        <v>0.10801999234245523</v>
      </c>
      <c r="Q91" s="5">
        <f t="shared" si="174"/>
        <v>2.6908637781918064E-2</v>
      </c>
      <c r="R91" s="5">
        <f t="shared" si="175"/>
        <v>0.10840681382898643</v>
      </c>
      <c r="S91" s="5">
        <f t="shared" si="176"/>
        <v>4.4521577568370156E-2</v>
      </c>
      <c r="T91" s="5">
        <f t="shared" si="177"/>
        <v>4.894925952998351E-2</v>
      </c>
      <c r="U91" s="5">
        <f t="shared" si="178"/>
        <v>9.8249095373210235E-2</v>
      </c>
      <c r="V91" s="5">
        <f t="shared" si="179"/>
        <v>8.1555720532931388E-3</v>
      </c>
      <c r="W91" s="5">
        <f t="shared" si="180"/>
        <v>8.1290994739174356E-3</v>
      </c>
      <c r="X91" s="5">
        <f t="shared" si="181"/>
        <v>1.4787571304007999E-2</v>
      </c>
      <c r="Y91" s="5">
        <f t="shared" si="182"/>
        <v>1.3449968583404606E-2</v>
      </c>
      <c r="Z91" s="5">
        <f t="shared" si="183"/>
        <v>6.5733951404251964E-2</v>
      </c>
      <c r="AA91" s="5">
        <f t="shared" si="184"/>
        <v>5.9574680157673456E-2</v>
      </c>
      <c r="AB91" s="5">
        <f t="shared" si="185"/>
        <v>2.6996266313449688E-2</v>
      </c>
      <c r="AC91" s="5">
        <f t="shared" si="186"/>
        <v>8.4035123015467291E-4</v>
      </c>
      <c r="AD91" s="5">
        <f t="shared" si="187"/>
        <v>1.8418507133028399E-3</v>
      </c>
      <c r="AE91" s="5">
        <f t="shared" si="188"/>
        <v>3.3504939682056064E-3</v>
      </c>
      <c r="AF91" s="5">
        <f t="shared" si="189"/>
        <v>3.0474266317848933E-3</v>
      </c>
      <c r="AG91" s="5">
        <f t="shared" si="190"/>
        <v>1.84784873797489E-3</v>
      </c>
      <c r="AH91" s="5">
        <f t="shared" si="191"/>
        <v>2.9894009065931058E-2</v>
      </c>
      <c r="AI91" s="5">
        <f t="shared" si="192"/>
        <v>2.7092940416453277E-2</v>
      </c>
      <c r="AJ91" s="5">
        <f t="shared" si="193"/>
        <v>1.2277165949715785E-2</v>
      </c>
      <c r="AK91" s="5">
        <f t="shared" si="194"/>
        <v>3.7089318334091333E-3</v>
      </c>
      <c r="AL91" s="5">
        <f t="shared" si="195"/>
        <v>5.5417537686014888E-5</v>
      </c>
      <c r="AM91" s="5">
        <f t="shared" si="196"/>
        <v>3.3385386029327233E-4</v>
      </c>
      <c r="AN91" s="5">
        <f t="shared" si="197"/>
        <v>6.0731053667694747E-4</v>
      </c>
      <c r="AO91" s="5">
        <f t="shared" si="198"/>
        <v>5.5237655127732906E-4</v>
      </c>
      <c r="AP91" s="5">
        <f t="shared" si="199"/>
        <v>3.3494106224532814E-4</v>
      </c>
      <c r="AQ91" s="5">
        <f t="shared" si="200"/>
        <v>1.5232206397783584E-4</v>
      </c>
      <c r="AR91" s="5">
        <f t="shared" si="201"/>
        <v>1.0875984284445897E-2</v>
      </c>
      <c r="AS91" s="5">
        <f t="shared" si="202"/>
        <v>9.8569045569933018E-3</v>
      </c>
      <c r="AT91" s="5">
        <f t="shared" si="203"/>
        <v>4.4666563000015083E-3</v>
      </c>
      <c r="AU91" s="5">
        <f t="shared" si="204"/>
        <v>1.3493768682304537E-3</v>
      </c>
      <c r="AV91" s="5">
        <f t="shared" si="205"/>
        <v>3.0573506391931452E-4</v>
      </c>
      <c r="AW91" s="5">
        <f t="shared" si="206"/>
        <v>2.5378802049428786E-6</v>
      </c>
      <c r="AX91" s="5">
        <f t="shared" si="207"/>
        <v>5.0428625597298702E-5</v>
      </c>
      <c r="AY91" s="5">
        <f t="shared" si="208"/>
        <v>9.1734256565052758E-5</v>
      </c>
      <c r="AZ91" s="5">
        <f t="shared" si="209"/>
        <v>8.3436478070440418E-5</v>
      </c>
      <c r="BA91" s="5">
        <f t="shared" si="210"/>
        <v>5.0592847452156727E-5</v>
      </c>
      <c r="BB91" s="5">
        <f t="shared" si="211"/>
        <v>2.3008247763852062E-5</v>
      </c>
      <c r="BC91" s="5">
        <f t="shared" si="212"/>
        <v>8.3708190674725336E-6</v>
      </c>
      <c r="BD91" s="5">
        <f t="shared" si="213"/>
        <v>3.2974007683454986E-3</v>
      </c>
      <c r="BE91" s="5">
        <f t="shared" si="214"/>
        <v>2.9884343163515208E-3</v>
      </c>
      <c r="BF91" s="5">
        <f t="shared" si="215"/>
        <v>1.3542090104546897E-3</v>
      </c>
      <c r="BG91" s="5">
        <f t="shared" si="216"/>
        <v>4.0910654205836121E-4</v>
      </c>
      <c r="BH91" s="5">
        <f t="shared" si="217"/>
        <v>9.2693314766873023E-5</v>
      </c>
      <c r="BI91" s="5">
        <f t="shared" si="218"/>
        <v>1.6801590234643384E-5</v>
      </c>
      <c r="BJ91" s="8">
        <f t="shared" si="219"/>
        <v>0.18398183579613517</v>
      </c>
      <c r="BK91" s="8">
        <f t="shared" si="220"/>
        <v>0.22720522727104489</v>
      </c>
      <c r="BL91" s="8">
        <f t="shared" si="221"/>
        <v>0.52040110397949657</v>
      </c>
      <c r="BM91" s="8">
        <f t="shared" si="222"/>
        <v>0.5098076936911744</v>
      </c>
      <c r="BN91" s="8">
        <f t="shared" si="223"/>
        <v>0.48742522838339397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1.2619047619047601</v>
      </c>
      <c r="F92">
        <f>VLOOKUP(B92,home!$B$2:$E$405,3,FALSE)</f>
        <v>0.89</v>
      </c>
      <c r="G92">
        <f>VLOOKUP(C92,away!$B$2:$E$405,4,FALSE)</f>
        <v>0.4</v>
      </c>
      <c r="H92">
        <f>VLOOKUP(A92,away!$A$2:$E$405,3,FALSE)</f>
        <v>1.14761904761905</v>
      </c>
      <c r="I92">
        <f>VLOOKUP(C92,away!$B$2:$E$405,3,FALSE)</f>
        <v>1.41</v>
      </c>
      <c r="J92">
        <f>VLOOKUP(B92,home!$B$2:$E$405,4,FALSE)</f>
        <v>1.03</v>
      </c>
      <c r="K92" s="3">
        <f t="shared" si="168"/>
        <v>0.44923809523809466</v>
      </c>
      <c r="L92" s="3">
        <f t="shared" si="169"/>
        <v>1.6666871428571464</v>
      </c>
      <c r="M92" s="5">
        <f t="shared" si="170"/>
        <v>0.12052172665718892</v>
      </c>
      <c r="N92" s="5">
        <f t="shared" si="171"/>
        <v>5.4142950918281835E-2</v>
      </c>
      <c r="O92" s="5">
        <f t="shared" si="172"/>
        <v>0.20087201225448018</v>
      </c>
      <c r="P92" s="5">
        <f t="shared" si="173"/>
        <v>9.0239360171845875E-2</v>
      </c>
      <c r="Q92" s="5">
        <f t="shared" si="174"/>
        <v>1.216153807054929E-2</v>
      </c>
      <c r="R92" s="5">
        <f t="shared" si="175"/>
        <v>0.16739540009219264</v>
      </c>
      <c r="S92" s="5">
        <f t="shared" si="176"/>
        <v>1.6891440137151402E-2</v>
      </c>
      <c r="T92" s="5">
        <f t="shared" si="177"/>
        <v>2.026947913955221E-2</v>
      </c>
      <c r="U92" s="5">
        <f t="shared" si="178"/>
        <v>7.520039068903539E-2</v>
      </c>
      <c r="V92" s="5">
        <f t="shared" si="179"/>
        <v>1.4052540037893468E-3</v>
      </c>
      <c r="W92" s="5">
        <f t="shared" si="180"/>
        <v>1.8211420659930457E-3</v>
      </c>
      <c r="X92" s="5">
        <f t="shared" si="181"/>
        <v>3.0352740667069101E-3</v>
      </c>
      <c r="Y92" s="5">
        <f t="shared" si="182"/>
        <v>2.5294261310140659E-3</v>
      </c>
      <c r="Z92" s="5">
        <f t="shared" si="183"/>
        <v>9.2998587035695163E-2</v>
      </c>
      <c r="AA92" s="5">
        <f t="shared" si="184"/>
        <v>4.1778508099749853E-2</v>
      </c>
      <c r="AB92" s="5">
        <f t="shared" si="185"/>
        <v>9.3842487003104654E-3</v>
      </c>
      <c r="AC92" s="5">
        <f t="shared" si="186"/>
        <v>6.576056123762779E-5</v>
      </c>
      <c r="AD92" s="5">
        <f t="shared" si="187"/>
        <v>2.0453159822117099E-4</v>
      </c>
      <c r="AE92" s="5">
        <f t="shared" si="188"/>
        <v>3.4089018506324928E-4</v>
      </c>
      <c r="AF92" s="5">
        <f t="shared" si="189"/>
        <v>2.8407864428555546E-4</v>
      </c>
      <c r="AG92" s="5">
        <f t="shared" si="190"/>
        <v>1.5782340799700803E-4</v>
      </c>
      <c r="AH92" s="5">
        <f t="shared" si="191"/>
        <v>3.874988732906863E-2</v>
      </c>
      <c r="AI92" s="5">
        <f t="shared" si="192"/>
        <v>1.7407925574401566E-2</v>
      </c>
      <c r="AJ92" s="5">
        <f t="shared" si="193"/>
        <v>3.9101516635453373E-3</v>
      </c>
      <c r="AK92" s="5">
        <f t="shared" si="194"/>
        <v>5.8552969514105832E-4</v>
      </c>
      <c r="AL92" s="5">
        <f t="shared" si="195"/>
        <v>1.9695008145723589E-6</v>
      </c>
      <c r="AM92" s="5">
        <f t="shared" si="196"/>
        <v>1.8376677120176432E-5</v>
      </c>
      <c r="AN92" s="5">
        <f t="shared" si="197"/>
        <v>3.0628171484635152E-5</v>
      </c>
      <c r="AO92" s="5">
        <f t="shared" si="198"/>
        <v>2.5523789811332644E-5</v>
      </c>
      <c r="AP92" s="5">
        <f t="shared" si="199"/>
        <v>1.4180057438512117E-5</v>
      </c>
      <c r="AQ92" s="5">
        <f t="shared" si="200"/>
        <v>5.9084298544359993E-6</v>
      </c>
      <c r="AR92" s="5">
        <f t="shared" si="201"/>
        <v>1.2916787799704336E-2</v>
      </c>
      <c r="AS92" s="5">
        <f t="shared" si="202"/>
        <v>5.8027131477338349E-3</v>
      </c>
      <c r="AT92" s="5">
        <f t="shared" si="203"/>
        <v>1.3033999008504982E-3</v>
      </c>
      <c r="AU92" s="5">
        <f t="shared" si="204"/>
        <v>1.9517896293053312E-4</v>
      </c>
      <c r="AV92" s="5">
        <f t="shared" si="205"/>
        <v>2.1920456384364836E-5</v>
      </c>
      <c r="AW92" s="5">
        <f t="shared" si="206"/>
        <v>4.0962299286976714E-8</v>
      </c>
      <c r="AX92" s="5">
        <f t="shared" si="207"/>
        <v>1.3759172377122562E-6</v>
      </c>
      <c r="AY92" s="5">
        <f t="shared" si="208"/>
        <v>2.2932235697305373E-6</v>
      </c>
      <c r="AZ92" s="5">
        <f t="shared" si="209"/>
        <v>1.9110431196834279E-6</v>
      </c>
      <c r="BA92" s="5">
        <f t="shared" si="210"/>
        <v>1.0617036656739934E-6</v>
      </c>
      <c r="BB92" s="5">
        <f t="shared" si="211"/>
        <v>4.4238196227578704E-7</v>
      </c>
      <c r="BC92" s="5">
        <f t="shared" si="212"/>
        <v>1.4746246575139376E-7</v>
      </c>
      <c r="BD92" s="5">
        <f t="shared" si="213"/>
        <v>3.5880406921302115E-3</v>
      </c>
      <c r="BE92" s="5">
        <f t="shared" si="214"/>
        <v>1.6118845661693508E-3</v>
      </c>
      <c r="BF92" s="5">
        <f t="shared" si="215"/>
        <v>3.6205997612480081E-4</v>
      </c>
      <c r="BG92" s="5">
        <f t="shared" si="216"/>
        <v>5.4217044678751861E-5</v>
      </c>
      <c r="BH92" s="5">
        <f t="shared" si="217"/>
        <v>6.0890904702302882E-6</v>
      </c>
      <c r="BI92" s="5">
        <f t="shared" si="218"/>
        <v>5.4709028091573793E-7</v>
      </c>
      <c r="BJ92" s="8">
        <f t="shared" si="219"/>
        <v>9.5048983085394265E-2</v>
      </c>
      <c r="BK92" s="8">
        <f t="shared" si="220"/>
        <v>0.22912780425559751</v>
      </c>
      <c r="BL92" s="8">
        <f t="shared" si="221"/>
        <v>0.58114689282538301</v>
      </c>
      <c r="BM92" s="8">
        <f t="shared" si="222"/>
        <v>0.35298702677626065</v>
      </c>
      <c r="BN92" s="8">
        <f t="shared" si="223"/>
        <v>0.64533298816453877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1.4783783783783799</v>
      </c>
      <c r="F93">
        <f>VLOOKUP(B93,home!$B$2:$E$405,3,FALSE)</f>
        <v>0.64</v>
      </c>
      <c r="G93">
        <f>VLOOKUP(C93,away!$B$2:$E$405,4,FALSE)</f>
        <v>0.98</v>
      </c>
      <c r="H93">
        <f>VLOOKUP(A93,away!$A$2:$E$405,3,FALSE)</f>
        <v>1.1756756756756801</v>
      </c>
      <c r="I93">
        <f>VLOOKUP(C93,away!$B$2:$E$405,3,FALSE)</f>
        <v>0.71</v>
      </c>
      <c r="J93">
        <f>VLOOKUP(B93,home!$B$2:$E$405,4,FALSE)</f>
        <v>1.28</v>
      </c>
      <c r="K93" s="3">
        <f t="shared" si="168"/>
        <v>0.92723891891891996</v>
      </c>
      <c r="L93" s="3">
        <f t="shared" si="169"/>
        <v>1.0684540540540579</v>
      </c>
      <c r="M93" s="5">
        <f t="shared" si="170"/>
        <v>0.13591943303067652</v>
      </c>
      <c r="N93" s="5">
        <f t="shared" si="171"/>
        <v>0.12602978814343702</v>
      </c>
      <c r="O93" s="5">
        <f t="shared" si="172"/>
        <v>0.14522366924635535</v>
      </c>
      <c r="P93" s="5">
        <f t="shared" si="173"/>
        <v>0.13465703807342932</v>
      </c>
      <c r="Q93" s="5">
        <f t="shared" si="174"/>
        <v>5.8429862254850529E-2</v>
      </c>
      <c r="R93" s="5">
        <f t="shared" si="175"/>
        <v>7.7582409075436981E-2</v>
      </c>
      <c r="S93" s="5">
        <f t="shared" si="176"/>
        <v>3.3351592002698674E-2</v>
      </c>
      <c r="T93" s="5">
        <f t="shared" si="177"/>
        <v>6.2429623204015225E-2</v>
      </c>
      <c r="U93" s="5">
        <f t="shared" si="178"/>
        <v>7.1937429118233587E-2</v>
      </c>
      <c r="V93" s="5">
        <f t="shared" si="179"/>
        <v>3.6713142762245942E-3</v>
      </c>
      <c r="W93" s="5">
        <f t="shared" si="180"/>
        <v>1.8059480769923007E-2</v>
      </c>
      <c r="X93" s="5">
        <f t="shared" si="181"/>
        <v>1.9295725442735535E-2</v>
      </c>
      <c r="Y93" s="5">
        <f t="shared" si="182"/>
        <v>1.0308298037602406E-2</v>
      </c>
      <c r="Z93" s="5">
        <f t="shared" si="183"/>
        <v>2.7631079833310333E-2</v>
      </c>
      <c r="AA93" s="5">
        <f t="shared" si="184"/>
        <v>2.5620612593201041E-2</v>
      </c>
      <c r="AB93" s="5">
        <f t="shared" si="185"/>
        <v>1.18782145614801E-2</v>
      </c>
      <c r="AC93" s="5">
        <f t="shared" si="186"/>
        <v>2.2732598608688398E-4</v>
      </c>
      <c r="AD93" s="5">
        <f t="shared" si="187"/>
        <v>4.1863633563351075E-3</v>
      </c>
      <c r="AE93" s="5">
        <f t="shared" si="188"/>
        <v>4.4729368998195976E-3</v>
      </c>
      <c r="AF93" s="5">
        <f t="shared" si="189"/>
        <v>2.3895637820701191E-3</v>
      </c>
      <c r="AG93" s="5">
        <f t="shared" si="190"/>
        <v>8.5104637012452223E-4</v>
      </c>
      <c r="AH93" s="5">
        <f t="shared" si="191"/>
        <v>7.3806348164479358E-3</v>
      </c>
      <c r="AI93" s="5">
        <f t="shared" si="192"/>
        <v>6.843611848138525E-3</v>
      </c>
      <c r="AJ93" s="5">
        <f t="shared" si="193"/>
        <v>3.1728316257843385E-3</v>
      </c>
      <c r="AK93" s="5">
        <f t="shared" si="194"/>
        <v>9.8065765553467668E-4</v>
      </c>
      <c r="AL93" s="5">
        <f t="shared" si="195"/>
        <v>9.0085849480177331E-6</v>
      </c>
      <c r="AM93" s="5">
        <f t="shared" si="196"/>
        <v>7.763518065459895E-4</v>
      </c>
      <c r="AN93" s="5">
        <f t="shared" si="197"/>
        <v>8.2949623507625413E-4</v>
      </c>
      <c r="AO93" s="5">
        <f t="shared" si="198"/>
        <v>4.4313930759490072E-4</v>
      </c>
      <c r="AP93" s="5">
        <f t="shared" si="199"/>
        <v>1.5782466323682664E-4</v>
      </c>
      <c r="AQ93" s="5">
        <f t="shared" si="200"/>
        <v>4.215710031627596E-5</v>
      </c>
      <c r="AR93" s="5">
        <f t="shared" si="201"/>
        <v>1.5771738382252651E-3</v>
      </c>
      <c r="AS93" s="5">
        <f t="shared" si="202"/>
        <v>1.4624169647031982E-3</v>
      </c>
      <c r="AT93" s="5">
        <f t="shared" si="203"/>
        <v>6.7800496268004089E-4</v>
      </c>
      <c r="AU93" s="5">
        <f t="shared" si="204"/>
        <v>2.0955752953903464E-4</v>
      </c>
      <c r="AV93" s="5">
        <f t="shared" si="205"/>
        <v>4.8577474285273516E-5</v>
      </c>
      <c r="AW93" s="5">
        <f t="shared" si="206"/>
        <v>2.4791430140398769E-7</v>
      </c>
      <c r="AX93" s="5">
        <f t="shared" si="207"/>
        <v>1.1997726830040891E-4</v>
      </c>
      <c r="AY93" s="5">
        <f t="shared" si="208"/>
        <v>1.281901987099033E-4</v>
      </c>
      <c r="AZ93" s="5">
        <f t="shared" si="209"/>
        <v>6.848266875079572E-5</v>
      </c>
      <c r="BA93" s="5">
        <f t="shared" si="210"/>
        <v>2.4390195019742951E-5</v>
      </c>
      <c r="BB93" s="5">
        <f t="shared" si="211"/>
        <v>6.5149506870033609E-6</v>
      </c>
      <c r="BC93" s="5">
        <f t="shared" si="212"/>
        <v>1.3921850946982024E-6</v>
      </c>
      <c r="BD93" s="5">
        <f t="shared" si="213"/>
        <v>2.8085629689996377E-4</v>
      </c>
      <c r="BE93" s="5">
        <f t="shared" si="214"/>
        <v>2.6042088910909362E-4</v>
      </c>
      <c r="BF93" s="5">
        <f t="shared" si="215"/>
        <v>1.2073619184070995E-4</v>
      </c>
      <c r="BG93" s="5">
        <f t="shared" si="216"/>
        <v>3.7317098665589081E-5</v>
      </c>
      <c r="BH93" s="5">
        <f t="shared" si="217"/>
        <v>8.6504665559678693E-6</v>
      </c>
      <c r="BI93" s="5">
        <f t="shared" si="218"/>
        <v>1.6042098514999846E-6</v>
      </c>
      <c r="BJ93" s="8">
        <f t="shared" si="219"/>
        <v>0.30905060484024599</v>
      </c>
      <c r="BK93" s="8">
        <f t="shared" si="220"/>
        <v>0.30796390215277392</v>
      </c>
      <c r="BL93" s="8">
        <f t="shared" si="221"/>
        <v>0.35530538646296822</v>
      </c>
      <c r="BM93" s="8">
        <f t="shared" si="222"/>
        <v>0.3219808311807042</v>
      </c>
      <c r="BN93" s="8">
        <f t="shared" si="223"/>
        <v>0.67784219982418581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1.4783783783783799</v>
      </c>
      <c r="F94">
        <f>VLOOKUP(B94,home!$B$2:$E$405,3,FALSE)</f>
        <v>0.9</v>
      </c>
      <c r="G94">
        <f>VLOOKUP(C94,away!$B$2:$E$405,4,FALSE)</f>
        <v>1.1100000000000001</v>
      </c>
      <c r="H94">
        <f>VLOOKUP(A94,away!$A$2:$E$405,3,FALSE)</f>
        <v>1.1756756756756801</v>
      </c>
      <c r="I94">
        <f>VLOOKUP(C94,away!$B$2:$E$405,3,FALSE)</f>
        <v>0.84</v>
      </c>
      <c r="J94">
        <f>VLOOKUP(B94,home!$B$2:$E$405,4,FALSE)</f>
        <v>1.28</v>
      </c>
      <c r="K94" s="3">
        <f t="shared" si="168"/>
        <v>1.4769000000000017</v>
      </c>
      <c r="L94" s="3">
        <f t="shared" si="169"/>
        <v>1.2640864864864911</v>
      </c>
      <c r="M94" s="5">
        <f t="shared" si="170"/>
        <v>6.4506680526698418E-2</v>
      </c>
      <c r="N94" s="5">
        <f t="shared" si="171"/>
        <v>9.5269916469881005E-2</v>
      </c>
      <c r="O94" s="5">
        <f t="shared" si="172"/>
        <v>8.154202314190076E-2</v>
      </c>
      <c r="P94" s="5">
        <f t="shared" si="173"/>
        <v>0.12042941397827338</v>
      </c>
      <c r="Q94" s="5">
        <f t="shared" si="174"/>
        <v>7.0352069817183713E-2</v>
      </c>
      <c r="R94" s="5">
        <f t="shared" si="175"/>
        <v>5.1538084767222749E-2</v>
      </c>
      <c r="S94" s="5">
        <f t="shared" si="176"/>
        <v>5.6208301344647778E-2</v>
      </c>
      <c r="T94" s="5">
        <f t="shared" si="177"/>
        <v>8.893110075225609E-2</v>
      </c>
      <c r="U94" s="5">
        <f t="shared" si="178"/>
        <v>7.6116597392711371E-2</v>
      </c>
      <c r="V94" s="5">
        <f t="shared" si="179"/>
        <v>1.1659658497349101E-2</v>
      </c>
      <c r="W94" s="5">
        <f t="shared" si="180"/>
        <v>3.4634323970999588E-2</v>
      </c>
      <c r="X94" s="5">
        <f t="shared" si="181"/>
        <v>4.3780780900335728E-2</v>
      </c>
      <c r="Y94" s="5">
        <f t="shared" si="182"/>
        <v>2.7671346751970138E-2</v>
      </c>
      <c r="Z94" s="5">
        <f t="shared" si="183"/>
        <v>2.1716198831213847E-2</v>
      </c>
      <c r="AA94" s="5">
        <f t="shared" si="184"/>
        <v>3.2072654053819767E-2</v>
      </c>
      <c r="AB94" s="5">
        <f t="shared" si="185"/>
        <v>2.3684051386043237E-2</v>
      </c>
      <c r="AC94" s="5">
        <f t="shared" si="186"/>
        <v>1.3604849030339811E-3</v>
      </c>
      <c r="AD94" s="5">
        <f t="shared" si="187"/>
        <v>1.2787858268192337E-2</v>
      </c>
      <c r="AE94" s="5">
        <f t="shared" si="188"/>
        <v>1.6164958827926477E-2</v>
      </c>
      <c r="AF94" s="5">
        <f t="shared" si="189"/>
        <v>1.0216953004496186E-2</v>
      </c>
      <c r="AG94" s="5">
        <f t="shared" si="190"/>
        <v>4.305037408683726E-3</v>
      </c>
      <c r="AH94" s="5">
        <f t="shared" si="191"/>
        <v>6.8627883700977952E-3</v>
      </c>
      <c r="AI94" s="5">
        <f t="shared" si="192"/>
        <v>1.0135652143797445E-2</v>
      </c>
      <c r="AJ94" s="5">
        <f t="shared" si="193"/>
        <v>7.484672325587232E-3</v>
      </c>
      <c r="AK94" s="5">
        <f t="shared" si="194"/>
        <v>3.6847041858865991E-3</v>
      </c>
      <c r="AL94" s="5">
        <f t="shared" si="195"/>
        <v>1.0159716684280975E-4</v>
      </c>
      <c r="AM94" s="5">
        <f t="shared" si="196"/>
        <v>3.7772775752586557E-3</v>
      </c>
      <c r="AN94" s="5">
        <f t="shared" si="197"/>
        <v>4.7748055385929272E-3</v>
      </c>
      <c r="AO94" s="5">
        <f t="shared" si="198"/>
        <v>3.0178835784680858E-3</v>
      </c>
      <c r="AP94" s="5">
        <f t="shared" si="199"/>
        <v>1.2716219497770002E-3</v>
      </c>
      <c r="AQ94" s="5">
        <f t="shared" si="200"/>
        <v>4.0186003065817769E-4</v>
      </c>
      <c r="AR94" s="5">
        <f t="shared" si="201"/>
        <v>1.7350316076514525E-3</v>
      </c>
      <c r="AS94" s="5">
        <f t="shared" si="202"/>
        <v>2.5624681813404332E-3</v>
      </c>
      <c r="AT94" s="5">
        <f t="shared" si="203"/>
        <v>1.8922546285108453E-3</v>
      </c>
      <c r="AU94" s="5">
        <f t="shared" si="204"/>
        <v>9.315569536158903E-4</v>
      </c>
      <c r="AV94" s="5">
        <f t="shared" si="205"/>
        <v>3.4395411619882746E-4</v>
      </c>
      <c r="AW94" s="5">
        <f t="shared" si="206"/>
        <v>5.2687425226654595E-6</v>
      </c>
      <c r="AX94" s="5">
        <f t="shared" si="207"/>
        <v>9.2977687514991922E-4</v>
      </c>
      <c r="AY94" s="5">
        <f t="shared" si="208"/>
        <v>1.1753183833246503E-3</v>
      </c>
      <c r="AZ94" s="5">
        <f t="shared" si="209"/>
        <v>7.4285204283992021E-4</v>
      </c>
      <c r="BA94" s="5">
        <f t="shared" si="210"/>
        <v>3.1300974293760895E-4</v>
      </c>
      <c r="BB94" s="5">
        <f t="shared" si="211"/>
        <v>9.8917846546510546E-5</v>
      </c>
      <c r="BC94" s="5">
        <f t="shared" si="212"/>
        <v>2.5008142618357647E-5</v>
      </c>
      <c r="BD94" s="5">
        <f t="shared" si="213"/>
        <v>3.6553833480985502E-4</v>
      </c>
      <c r="BE94" s="5">
        <f t="shared" si="214"/>
        <v>5.3986356668067549E-4</v>
      </c>
      <c r="BF94" s="5">
        <f t="shared" si="215"/>
        <v>3.9866225081534531E-4</v>
      </c>
      <c r="BG94" s="5">
        <f t="shared" si="216"/>
        <v>1.9626142607639474E-4</v>
      </c>
      <c r="BH94" s="5">
        <f t="shared" si="217"/>
        <v>7.2464625043056934E-5</v>
      </c>
      <c r="BI94" s="5">
        <f t="shared" si="218"/>
        <v>2.1404600945218176E-5</v>
      </c>
      <c r="BJ94" s="8">
        <f t="shared" si="219"/>
        <v>0.42064267787809678</v>
      </c>
      <c r="BK94" s="8">
        <f t="shared" si="220"/>
        <v>0.25544145480017011</v>
      </c>
      <c r="BL94" s="8">
        <f t="shared" si="221"/>
        <v>0.30218068805875498</v>
      </c>
      <c r="BM94" s="8">
        <f t="shared" si="222"/>
        <v>0.51517278122627397</v>
      </c>
      <c r="BN94" s="8">
        <f t="shared" si="223"/>
        <v>0.48363818870116004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1.4783783783783799</v>
      </c>
      <c r="F95">
        <f>VLOOKUP(B95,home!$B$2:$E$405,3,FALSE)</f>
        <v>0.64</v>
      </c>
      <c r="G95">
        <f>VLOOKUP(C95,away!$B$2:$E$405,4,FALSE)</f>
        <v>0.83</v>
      </c>
      <c r="H95">
        <f>VLOOKUP(A95,away!$A$2:$E$405,3,FALSE)</f>
        <v>1.1756756756756801</v>
      </c>
      <c r="I95">
        <f>VLOOKUP(C95,away!$B$2:$E$405,3,FALSE)</f>
        <v>0.98</v>
      </c>
      <c r="J95">
        <f>VLOOKUP(B95,home!$B$2:$E$405,4,FALSE)</f>
        <v>0.7</v>
      </c>
      <c r="K95" s="3">
        <f t="shared" si="168"/>
        <v>0.78531459459459541</v>
      </c>
      <c r="L95" s="3">
        <f t="shared" si="169"/>
        <v>0.80651351351351652</v>
      </c>
      <c r="M95" s="5">
        <f t="shared" si="170"/>
        <v>0.20355315421998005</v>
      </c>
      <c r="N95" s="5">
        <f t="shared" si="171"/>
        <v>0.15985326278471479</v>
      </c>
      <c r="O95" s="5">
        <f t="shared" si="172"/>
        <v>0.1641683695967148</v>
      </c>
      <c r="P95" s="5">
        <f t="shared" si="173"/>
        <v>0.12892381661509977</v>
      </c>
      <c r="Q95" s="5">
        <f t="shared" si="174"/>
        <v>6.2767550129200808E-2</v>
      </c>
      <c r="R95" s="5">
        <f t="shared" si="175"/>
        <v>6.6202004285615998E-2</v>
      </c>
      <c r="S95" s="5">
        <f t="shared" si="176"/>
        <v>2.0414017353719276E-2</v>
      </c>
      <c r="T95" s="5">
        <f t="shared" si="177"/>
        <v>5.0622877389337524E-2</v>
      </c>
      <c r="U95" s="5">
        <f t="shared" si="178"/>
        <v>5.1989400156908193E-2</v>
      </c>
      <c r="V95" s="5">
        <f t="shared" si="179"/>
        <v>1.4366179464543763E-3</v>
      </c>
      <c r="W95" s="5">
        <f t="shared" si="180"/>
        <v>1.6430757727803093E-2</v>
      </c>
      <c r="X95" s="5">
        <f t="shared" si="181"/>
        <v>1.3251628144739834E-2</v>
      </c>
      <c r="Y95" s="5">
        <f t="shared" si="182"/>
        <v>5.3438085873943626E-3</v>
      </c>
      <c r="Z95" s="5">
        <f t="shared" si="183"/>
        <v>1.7797603692676345E-2</v>
      </c>
      <c r="AA95" s="5">
        <f t="shared" si="184"/>
        <v>1.3976717928669398E-2</v>
      </c>
      <c r="AB95" s="5">
        <f t="shared" si="185"/>
        <v>5.4880602869580106E-3</v>
      </c>
      <c r="AC95" s="5">
        <f t="shared" si="186"/>
        <v>5.6869134927063087E-5</v>
      </c>
      <c r="AD95" s="5">
        <f t="shared" si="187"/>
        <v>3.2258284609729252E-3</v>
      </c>
      <c r="AE95" s="5">
        <f t="shared" si="188"/>
        <v>2.6016742460511734E-3</v>
      </c>
      <c r="AF95" s="5">
        <f t="shared" si="189"/>
        <v>1.0491427186001803E-3</v>
      </c>
      <c r="AG95" s="5">
        <f t="shared" si="190"/>
        <v>2.8204926005178467E-4</v>
      </c>
      <c r="AH95" s="5">
        <f t="shared" si="191"/>
        <v>3.5885019715753835E-3</v>
      </c>
      <c r="AI95" s="5">
        <f t="shared" si="192"/>
        <v>2.8181029710096285E-3</v>
      </c>
      <c r="AJ95" s="5">
        <f t="shared" si="193"/>
        <v>1.1065486961021258E-3</v>
      </c>
      <c r="AK95" s="5">
        <f t="shared" si="194"/>
        <v>2.8966294689287297E-4</v>
      </c>
      <c r="AL95" s="5">
        <f t="shared" si="195"/>
        <v>1.4407609551405107E-6</v>
      </c>
      <c r="AM95" s="5">
        <f t="shared" si="196"/>
        <v>5.066580340121323E-4</v>
      </c>
      <c r="AN95" s="5">
        <f t="shared" si="197"/>
        <v>4.0862655116097562E-4</v>
      </c>
      <c r="AO95" s="5">
        <f t="shared" si="198"/>
        <v>1.6478141774587453E-4</v>
      </c>
      <c r="AP95" s="5">
        <f t="shared" si="199"/>
        <v>4.4299480062654604E-5</v>
      </c>
      <c r="AQ95" s="5">
        <f t="shared" si="200"/>
        <v>8.9320323280383839E-6</v>
      </c>
      <c r="AR95" s="5">
        <f t="shared" si="201"/>
        <v>5.7883506666908896E-4</v>
      </c>
      <c r="AS95" s="5">
        <f t="shared" si="202"/>
        <v>4.5456762571837117E-4</v>
      </c>
      <c r="AT95" s="5">
        <f t="shared" si="203"/>
        <v>1.7848929535342522E-4</v>
      </c>
      <c r="AU95" s="5">
        <f t="shared" si="204"/>
        <v>4.6723416206650043E-5</v>
      </c>
      <c r="AV95" s="5">
        <f t="shared" si="205"/>
        <v>9.1731451640999806E-6</v>
      </c>
      <c r="AW95" s="5">
        <f t="shared" si="206"/>
        <v>2.534806119786729E-8</v>
      </c>
      <c r="AX95" s="5">
        <f t="shared" si="207"/>
        <v>6.6314324763055358E-5</v>
      </c>
      <c r="AY95" s="5">
        <f t="shared" si="208"/>
        <v>5.3483399060928172E-5</v>
      </c>
      <c r="AZ95" s="5">
        <f t="shared" si="209"/>
        <v>2.156754204563734E-5</v>
      </c>
      <c r="BA95" s="5">
        <f t="shared" si="210"/>
        <v>5.7981713710258229E-6</v>
      </c>
      <c r="BB95" s="5">
        <f t="shared" si="211"/>
        <v>1.1690758910998799E-6</v>
      </c>
      <c r="BC95" s="5">
        <f t="shared" si="212"/>
        <v>1.8857510089898193E-7</v>
      </c>
      <c r="BD95" s="5">
        <f t="shared" si="213"/>
        <v>7.7806383894019553E-5</v>
      </c>
      <c r="BE95" s="5">
        <f t="shared" si="214"/>
        <v>6.110248882460342E-5</v>
      </c>
      <c r="BF95" s="5">
        <f t="shared" si="215"/>
        <v>2.3992338120007114E-5</v>
      </c>
      <c r="BG95" s="5">
        <f t="shared" si="216"/>
        <v>6.2805110946966144E-6</v>
      </c>
      <c r="BH95" s="5">
        <f t="shared" si="217"/>
        <v>1.2330442560446326E-6</v>
      </c>
      <c r="BI95" s="5">
        <f t="shared" si="218"/>
        <v>1.9366553001057714E-7</v>
      </c>
      <c r="BJ95" s="8">
        <f t="shared" si="219"/>
        <v>0.31671039805240886</v>
      </c>
      <c r="BK95" s="8">
        <f t="shared" si="220"/>
        <v>0.35443939943019664</v>
      </c>
      <c r="BL95" s="8">
        <f t="shared" si="221"/>
        <v>0.31106576582127743</v>
      </c>
      <c r="BM95" s="8">
        <f t="shared" si="222"/>
        <v>0.21449155131423317</v>
      </c>
      <c r="BN95" s="8">
        <f t="shared" si="223"/>
        <v>0.78546815763132616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1.4783783783783799</v>
      </c>
      <c r="F96">
        <f>VLOOKUP(B96,home!$B$2:$E$405,3,FALSE)</f>
        <v>0.99</v>
      </c>
      <c r="G96">
        <f>VLOOKUP(C96,away!$B$2:$E$405,4,FALSE)</f>
        <v>0.68</v>
      </c>
      <c r="H96">
        <f>VLOOKUP(A96,away!$A$2:$E$405,3,FALSE)</f>
        <v>1.1756756756756801</v>
      </c>
      <c r="I96">
        <f>VLOOKUP(C96,away!$B$2:$E$405,3,FALSE)</f>
        <v>1.0900000000000001</v>
      </c>
      <c r="J96">
        <f>VLOOKUP(B96,home!$B$2:$E$405,4,FALSE)</f>
        <v>1.05</v>
      </c>
      <c r="K96" s="3">
        <f t="shared" si="168"/>
        <v>0.99524432432432541</v>
      </c>
      <c r="L96" s="3">
        <f t="shared" si="169"/>
        <v>1.3455608108108161</v>
      </c>
      <c r="M96" s="5">
        <f t="shared" si="170"/>
        <v>9.6250112677929517E-2</v>
      </c>
      <c r="N96" s="5">
        <f t="shared" si="171"/>
        <v>9.5792378358286148E-2</v>
      </c>
      <c r="O96" s="5">
        <f t="shared" si="172"/>
        <v>0.12951037965554724</v>
      </c>
      <c r="P96" s="5">
        <f t="shared" si="173"/>
        <v>0.12889447029327197</v>
      </c>
      <c r="Q96" s="5">
        <f t="shared" si="174"/>
        <v>4.7668410437306311E-2</v>
      </c>
      <c r="R96" s="5">
        <f t="shared" si="175"/>
        <v>8.7132045728867416E-2</v>
      </c>
      <c r="S96" s="5">
        <f t="shared" si="176"/>
        <v>4.3152636422816297E-2</v>
      </c>
      <c r="T96" s="5">
        <f t="shared" si="177"/>
        <v>6.4140744998084642E-2</v>
      </c>
      <c r="U96" s="5">
        <f t="shared" si="178"/>
        <v>8.6717673978422879E-2</v>
      </c>
      <c r="V96" s="5">
        <f t="shared" si="179"/>
        <v>6.4209289489226516E-3</v>
      </c>
      <c r="W96" s="5">
        <f t="shared" si="180"/>
        <v>1.5813904979097182E-2</v>
      </c>
      <c r="X96" s="5">
        <f t="shared" si="181"/>
        <v>2.1278570805759203E-2</v>
      </c>
      <c r="Y96" s="5">
        <f t="shared" si="182"/>
        <v>1.4315805493146361E-2</v>
      </c>
      <c r="Z96" s="5">
        <f t="shared" si="183"/>
        <v>3.9080488699513319E-2</v>
      </c>
      <c r="AA96" s="5">
        <f t="shared" si="184"/>
        <v>3.889463457001157E-2</v>
      </c>
      <c r="AB96" s="5">
        <f t="shared" si="185"/>
        <v>1.9354832151236352E-2</v>
      </c>
      <c r="AC96" s="5">
        <f t="shared" si="186"/>
        <v>5.3741640700170922E-4</v>
      </c>
      <c r="AD96" s="5">
        <f t="shared" si="187"/>
        <v>3.9346747939626647E-3</v>
      </c>
      <c r="AE96" s="5">
        <f t="shared" si="188"/>
        <v>5.2943442060412833E-3</v>
      </c>
      <c r="AF96" s="5">
        <f t="shared" si="189"/>
        <v>3.5619310412962285E-3</v>
      </c>
      <c r="AG96" s="5">
        <f t="shared" si="190"/>
        <v>1.5975982733262561E-3</v>
      </c>
      <c r="AH96" s="5">
        <f t="shared" si="191"/>
        <v>1.3146293515350018E-2</v>
      </c>
      <c r="AI96" s="5">
        <f t="shared" si="192"/>
        <v>1.3083774007053789E-2</v>
      </c>
      <c r="AJ96" s="5">
        <f t="shared" si="193"/>
        <v>6.5107759106312084E-3</v>
      </c>
      <c r="AK96" s="5">
        <f t="shared" si="194"/>
        <v>2.159937590667751E-3</v>
      </c>
      <c r="AL96" s="5">
        <f t="shared" si="195"/>
        <v>2.8787500057974538E-5</v>
      </c>
      <c r="AM96" s="5">
        <f t="shared" si="196"/>
        <v>7.8319255135066547E-4</v>
      </c>
      <c r="AN96" s="5">
        <f t="shared" si="197"/>
        <v>1.053833204416393E-3</v>
      </c>
      <c r="AO96" s="5">
        <f t="shared" si="198"/>
        <v>7.0899833049694141E-4</v>
      </c>
      <c r="AP96" s="5">
        <f t="shared" si="199"/>
        <v>3.1800012281565985E-4</v>
      </c>
      <c r="AQ96" s="5">
        <f t="shared" si="200"/>
        <v>1.0697212577344458E-4</v>
      </c>
      <c r="AR96" s="5">
        <f t="shared" si="201"/>
        <v>3.5378274723342693E-3</v>
      </c>
      <c r="AS96" s="5">
        <f t="shared" si="202"/>
        <v>3.5210027122793558E-3</v>
      </c>
      <c r="AT96" s="5">
        <f t="shared" si="203"/>
        <v>1.752128982663292E-3</v>
      </c>
      <c r="AU96" s="5">
        <f t="shared" si="204"/>
        <v>5.8126547515993199E-4</v>
      </c>
      <c r="AV96" s="5">
        <f t="shared" si="205"/>
        <v>1.4462529126965109E-4</v>
      </c>
      <c r="AW96" s="5">
        <f t="shared" si="206"/>
        <v>1.0708644234285318E-6</v>
      </c>
      <c r="AX96" s="5">
        <f t="shared" si="207"/>
        <v>1.299113235974729E-4</v>
      </c>
      <c r="AY96" s="5">
        <f t="shared" si="208"/>
        <v>1.7480358591332194E-4</v>
      </c>
      <c r="AZ96" s="5">
        <f t="shared" si="209"/>
        <v>1.1760442739708384E-4</v>
      </c>
      <c r="BA96" s="5">
        <f t="shared" si="210"/>
        <v>5.2747969561120634E-5</v>
      </c>
      <c r="BB96" s="5">
        <f t="shared" si="211"/>
        <v>1.7743900172821431E-5</v>
      </c>
      <c r="BC96" s="5">
        <f t="shared" si="212"/>
        <v>4.775099340697557E-6</v>
      </c>
      <c r="BD96" s="5">
        <f t="shared" si="213"/>
        <v>7.9339366703047901E-4</v>
      </c>
      <c r="BE96" s="5">
        <f t="shared" si="214"/>
        <v>7.8962054406694784E-4</v>
      </c>
      <c r="BF96" s="5">
        <f t="shared" si="215"/>
        <v>3.9293268242625778E-4</v>
      </c>
      <c r="BG96" s="5">
        <f t="shared" si="216"/>
        <v>1.3035467400875525E-4</v>
      </c>
      <c r="BH96" s="5">
        <f t="shared" si="217"/>
        <v>3.2433687364090321E-5</v>
      </c>
      <c r="BI96" s="5">
        <f t="shared" si="218"/>
        <v>6.4558886532040982E-6</v>
      </c>
      <c r="BJ96" s="8">
        <f t="shared" si="219"/>
        <v>0.27686694602714196</v>
      </c>
      <c r="BK96" s="8">
        <f t="shared" si="220"/>
        <v>0.27545915583591346</v>
      </c>
      <c r="BL96" s="8">
        <f t="shared" si="221"/>
        <v>0.40819238818504439</v>
      </c>
      <c r="BM96" s="8">
        <f t="shared" si="222"/>
        <v>0.41417744887491453</v>
      </c>
      <c r="BN96" s="8">
        <f t="shared" si="223"/>
        <v>0.58524779715120867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1.4783783783783799</v>
      </c>
      <c r="F97">
        <f>VLOOKUP(B97,home!$B$2:$E$405,3,FALSE)</f>
        <v>0.52</v>
      </c>
      <c r="G97">
        <f>VLOOKUP(C97,away!$B$2:$E$405,4,FALSE)</f>
        <v>1.32</v>
      </c>
      <c r="H97">
        <f>VLOOKUP(A97,away!$A$2:$E$405,3,FALSE)</f>
        <v>1.1756756756756801</v>
      </c>
      <c r="I97">
        <f>VLOOKUP(C97,away!$B$2:$E$405,3,FALSE)</f>
        <v>0.75</v>
      </c>
      <c r="J97">
        <f>VLOOKUP(B97,home!$B$2:$E$405,4,FALSE)</f>
        <v>1</v>
      </c>
      <c r="K97" s="3">
        <f t="shared" si="168"/>
        <v>1.0147589189189201</v>
      </c>
      <c r="L97" s="3">
        <f t="shared" si="169"/>
        <v>0.88175675675676013</v>
      </c>
      <c r="M97" s="5">
        <f t="shared" si="170"/>
        <v>0.15009067377626978</v>
      </c>
      <c r="N97" s="5">
        <f t="shared" si="171"/>
        <v>0.15230584986101986</v>
      </c>
      <c r="O97" s="5">
        <f t="shared" si="172"/>
        <v>0.13234346572840056</v>
      </c>
      <c r="P97" s="5">
        <f t="shared" si="173"/>
        <v>0.1342967122085349</v>
      </c>
      <c r="Q97" s="5">
        <f t="shared" si="174"/>
        <v>7.7276859774997916E-2</v>
      </c>
      <c r="R97" s="5">
        <f t="shared" si="175"/>
        <v>5.8347372559311945E-2</v>
      </c>
      <c r="S97" s="5">
        <f t="shared" si="176"/>
        <v>3.0041185198666182E-2</v>
      </c>
      <c r="T97" s="5">
        <f t="shared" si="177"/>
        <v>6.8139393247549099E-2</v>
      </c>
      <c r="U97" s="5">
        <f t="shared" si="178"/>
        <v>5.9208516700046857E-2</v>
      </c>
      <c r="V97" s="5">
        <f t="shared" si="179"/>
        <v>2.9866630332500304E-3</v>
      </c>
      <c r="W97" s="5">
        <f t="shared" si="180"/>
        <v>2.6139127560908627E-2</v>
      </c>
      <c r="X97" s="5">
        <f t="shared" si="181"/>
        <v>2.3048352342558032E-2</v>
      </c>
      <c r="Y97" s="5">
        <f t="shared" si="182"/>
        <v>1.0161520205080522E-2</v>
      </c>
      <c r="Z97" s="5">
        <f t="shared" si="183"/>
        <v>1.7149396664392431E-2</v>
      </c>
      <c r="AA97" s="5">
        <f t="shared" si="184"/>
        <v>1.7402503219270601E-2</v>
      </c>
      <c r="AB97" s="5">
        <f t="shared" si="185"/>
        <v>8.8296726766350295E-3</v>
      </c>
      <c r="AC97" s="5">
        <f t="shared" si="186"/>
        <v>1.6702362967857548E-4</v>
      </c>
      <c r="AD97" s="5">
        <f t="shared" si="187"/>
        <v>6.6312282062978463E-3</v>
      </c>
      <c r="AE97" s="5">
        <f t="shared" si="188"/>
        <v>5.8471302764991368E-3</v>
      </c>
      <c r="AF97" s="5">
        <f t="shared" si="189"/>
        <v>2.5778733144700681E-3</v>
      </c>
      <c r="AG97" s="5">
        <f t="shared" si="190"/>
        <v>7.5768573769897582E-4</v>
      </c>
      <c r="AH97" s="5">
        <f t="shared" si="191"/>
        <v>3.7803990957824664E-3</v>
      </c>
      <c r="AI97" s="5">
        <f t="shared" si="192"/>
        <v>3.8361936995182791E-3</v>
      </c>
      <c r="AJ97" s="5">
        <f t="shared" si="193"/>
        <v>1.9464058856433705E-3</v>
      </c>
      <c r="AK97" s="5">
        <f t="shared" si="194"/>
        <v>6.5837757743096332E-4</v>
      </c>
      <c r="AL97" s="5">
        <f t="shared" si="195"/>
        <v>5.9779128876200703E-6</v>
      </c>
      <c r="AM97" s="5">
        <f t="shared" si="196"/>
        <v>1.3458195931454907E-3</v>
      </c>
      <c r="AN97" s="5">
        <f t="shared" si="197"/>
        <v>1.1866855196316704E-3</v>
      </c>
      <c r="AO97" s="5">
        <f t="shared" si="198"/>
        <v>5.23183987540316E-4</v>
      </c>
      <c r="AP97" s="5">
        <f t="shared" si="199"/>
        <v>1.5377367201353947E-4</v>
      </c>
      <c r="AQ97" s="5">
        <f t="shared" si="200"/>
        <v>3.3897743577309071E-5</v>
      </c>
      <c r="AR97" s="5">
        <f t="shared" si="201"/>
        <v>6.6667848918866752E-4</v>
      </c>
      <c r="AS97" s="5">
        <f t="shared" si="202"/>
        <v>6.7651794295559128E-4</v>
      </c>
      <c r="AT97" s="5">
        <f t="shared" si="203"/>
        <v>3.4325130821143368E-4</v>
      </c>
      <c r="AU97" s="5">
        <f t="shared" si="204"/>
        <v>1.1610577547937984E-4</v>
      </c>
      <c r="AV97" s="5">
        <f t="shared" si="205"/>
        <v>2.9454842801424583E-5</v>
      </c>
      <c r="AW97" s="5">
        <f t="shared" si="206"/>
        <v>1.4857945283593956E-7</v>
      </c>
      <c r="AX97" s="5">
        <f t="shared" si="207"/>
        <v>2.2761373923336977E-4</v>
      </c>
      <c r="AY97" s="5">
        <f t="shared" si="208"/>
        <v>2.0069995249969504E-4</v>
      </c>
      <c r="AZ97" s="5">
        <f t="shared" si="209"/>
        <v>8.8484269598683454E-5</v>
      </c>
      <c r="BA97" s="5">
        <f t="shared" si="210"/>
        <v>2.6007200861775309E-5</v>
      </c>
      <c r="BB97" s="5">
        <f t="shared" si="211"/>
        <v>5.7330062710501515E-6</v>
      </c>
      <c r="BC97" s="5">
        <f t="shared" si="212"/>
        <v>1.0110234032054701E-6</v>
      </c>
      <c r="BD97" s="5">
        <f t="shared" si="213"/>
        <v>9.7974710404416019E-5</v>
      </c>
      <c r="BE97" s="5">
        <f t="shared" si="214"/>
        <v>9.9420711211379469E-5</v>
      </c>
      <c r="BF97" s="5">
        <f t="shared" si="215"/>
        <v>5.0444026713504788E-5</v>
      </c>
      <c r="BG97" s="5">
        <f t="shared" si="216"/>
        <v>1.7062842004571085E-5</v>
      </c>
      <c r="BH97" s="5">
        <f t="shared" si="217"/>
        <v>4.3286677765607228E-6</v>
      </c>
      <c r="BI97" s="5">
        <f t="shared" si="218"/>
        <v>8.785108466603851E-7</v>
      </c>
      <c r="BJ97" s="8">
        <f t="shared" si="219"/>
        <v>0.37667793023485624</v>
      </c>
      <c r="BK97" s="8">
        <f t="shared" si="220"/>
        <v>0.31778893571178679</v>
      </c>
      <c r="BL97" s="8">
        <f t="shared" si="221"/>
        <v>0.28845502496963371</v>
      </c>
      <c r="BM97" s="8">
        <f t="shared" si="222"/>
        <v>0.29520980229908739</v>
      </c>
      <c r="BN97" s="8">
        <f t="shared" si="223"/>
        <v>0.7046609339085349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1.3323170731707299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1.3201219512195099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0.46897560975609692</v>
      </c>
      <c r="L98" s="3">
        <f t="shared" si="169"/>
        <v>1.7515378048780459</v>
      </c>
      <c r="M98" s="5">
        <f t="shared" si="170"/>
        <v>0.10855336163102318</v>
      </c>
      <c r="N98" s="5">
        <f t="shared" si="171"/>
        <v>5.0908878961983185E-2</v>
      </c>
      <c r="O98" s="5">
        <f t="shared" si="172"/>
        <v>0.19013531674333506</v>
      </c>
      <c r="P98" s="5">
        <f t="shared" si="173"/>
        <v>8.9168826105874177E-2</v>
      </c>
      <c r="Q98" s="5">
        <f t="shared" si="174"/>
        <v>1.1937511276597699E-2</v>
      </c>
      <c r="R98" s="5">
        <f t="shared" si="175"/>
        <v>0.16651459765920654</v>
      </c>
      <c r="S98" s="5">
        <f t="shared" si="176"/>
        <v>1.8311453992842792E-2</v>
      </c>
      <c r="T98" s="5">
        <f t="shared" si="177"/>
        <v>2.0909002297118857E-2</v>
      </c>
      <c r="U98" s="5">
        <f t="shared" si="178"/>
        <v>7.8091284970517538E-2</v>
      </c>
      <c r="V98" s="5">
        <f t="shared" si="179"/>
        <v>1.6712833744727503E-3</v>
      </c>
      <c r="W98" s="5">
        <f t="shared" si="180"/>
        <v>1.8661338766375636E-3</v>
      </c>
      <c r="X98" s="5">
        <f t="shared" si="181"/>
        <v>3.2686040338943166E-3</v>
      </c>
      <c r="Y98" s="5">
        <f t="shared" si="182"/>
        <v>2.8625417672713889E-3</v>
      </c>
      <c r="Z98" s="5">
        <f t="shared" si="183"/>
        <v>9.7218870954719219E-2</v>
      </c>
      <c r="AA98" s="5">
        <f t="shared" si="184"/>
        <v>4.559327928578874E-2</v>
      </c>
      <c r="AB98" s="5">
        <f t="shared" si="185"/>
        <v>1.0691067976916399E-2</v>
      </c>
      <c r="AC98" s="5">
        <f t="shared" si="186"/>
        <v>8.5802488260649877E-5</v>
      </c>
      <c r="AD98" s="5">
        <f t="shared" si="187"/>
        <v>2.187928181706525E-4</v>
      </c>
      <c r="AE98" s="5">
        <f t="shared" si="188"/>
        <v>3.8322389246170613E-4</v>
      </c>
      <c r="AF98" s="5">
        <f t="shared" si="189"/>
        <v>3.3561556768959861E-4</v>
      </c>
      <c r="AG98" s="5">
        <f t="shared" si="190"/>
        <v>1.9594778490464627E-4</v>
      </c>
      <c r="AH98" s="5">
        <f t="shared" si="191"/>
        <v>4.257063195618771E-2</v>
      </c>
      <c r="AI98" s="5">
        <f t="shared" si="192"/>
        <v>1.9964588079355517E-2</v>
      </c>
      <c r="AJ98" s="5">
        <f t="shared" si="193"/>
        <v>4.681452434022528E-3</v>
      </c>
      <c r="AK98" s="5">
        <f t="shared" si="194"/>
        <v>7.3182900326329331E-4</v>
      </c>
      <c r="AL98" s="5">
        <f t="shared" si="195"/>
        <v>2.8192244036332704E-6</v>
      </c>
      <c r="AM98" s="5">
        <f t="shared" si="196"/>
        <v>2.0521699062367322E-5</v>
      </c>
      <c r="AN98" s="5">
        <f t="shared" si="197"/>
        <v>3.5944531728066715E-5</v>
      </c>
      <c r="AO98" s="5">
        <f t="shared" si="198"/>
        <v>3.147910310017363E-5</v>
      </c>
      <c r="AP98" s="5">
        <f t="shared" si="199"/>
        <v>1.8378946381202604E-5</v>
      </c>
      <c r="AQ98" s="5">
        <f t="shared" si="200"/>
        <v>8.0478548501257259E-6</v>
      </c>
      <c r="AR98" s="5">
        <f t="shared" si="201"/>
        <v>1.4912814249762449E-2</v>
      </c>
      <c r="AS98" s="5">
        <f t="shared" si="202"/>
        <v>6.9937461559617551E-3</v>
      </c>
      <c r="AT98" s="5">
        <f t="shared" si="203"/>
        <v>1.6399481839857613E-3</v>
      </c>
      <c r="AU98" s="5">
        <f t="shared" si="204"/>
        <v>2.563652331843755E-4</v>
      </c>
      <c r="AV98" s="5">
        <f t="shared" si="205"/>
        <v>3.0057260388226606E-5</v>
      </c>
      <c r="AW98" s="5">
        <f t="shared" si="206"/>
        <v>6.4327536149529178E-8</v>
      </c>
      <c r="AX98" s="5">
        <f t="shared" si="207"/>
        <v>1.6040293885008066E-6</v>
      </c>
      <c r="AY98" s="5">
        <f t="shared" si="208"/>
        <v>2.8095181140945774E-6</v>
      </c>
      <c r="AZ98" s="5">
        <f t="shared" si="209"/>
        <v>2.4604885951631621E-6</v>
      </c>
      <c r="BA98" s="5">
        <f t="shared" si="210"/>
        <v>1.4365462642998508E-6</v>
      </c>
      <c r="BB98" s="5">
        <f t="shared" si="211"/>
        <v>6.2904127259437915E-7</v>
      </c>
      <c r="BC98" s="5">
        <f t="shared" si="212"/>
        <v>2.2035791395553035E-7</v>
      </c>
      <c r="BD98" s="5">
        <f t="shared" si="213"/>
        <v>4.3533929892638282E-3</v>
      </c>
      <c r="BE98" s="5">
        <f t="shared" si="214"/>
        <v>2.0416351316479213E-3</v>
      </c>
      <c r="BF98" s="5">
        <f t="shared" si="215"/>
        <v>4.7873854038202649E-4</v>
      </c>
      <c r="BG98" s="5">
        <f t="shared" si="216"/>
        <v>7.483889962980158E-5</v>
      </c>
      <c r="BH98" s="5">
        <f t="shared" si="217"/>
        <v>8.7744046468403807E-6</v>
      </c>
      <c r="BI98" s="5">
        <f t="shared" si="218"/>
        <v>8.2299635389973968E-7</v>
      </c>
      <c r="BJ98" s="8">
        <f t="shared" si="219"/>
        <v>9.3009784393400158E-2</v>
      </c>
      <c r="BK98" s="8">
        <f t="shared" si="220"/>
        <v>0.21779635633499128</v>
      </c>
      <c r="BL98" s="8">
        <f t="shared" si="221"/>
        <v>0.58976518215380003</v>
      </c>
      <c r="BM98" s="8">
        <f t="shared" si="222"/>
        <v>0.38056895626831305</v>
      </c>
      <c r="BN98" s="8">
        <f t="shared" si="223"/>
        <v>0.61721849237801985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1.3323170731707299</v>
      </c>
      <c r="F99">
        <f>VLOOKUP(B99,home!$B$2:$E$405,3,FALSE)</f>
        <v>0.56000000000000005</v>
      </c>
      <c r="G99">
        <f>VLOOKUP(C99,away!$B$2:$E$405,4,FALSE)</f>
        <v>0.7</v>
      </c>
      <c r="H99">
        <f>VLOOKUP(A99,away!$A$2:$E$405,3,FALSE)</f>
        <v>1.3201219512195099</v>
      </c>
      <c r="I99">
        <f>VLOOKUP(C99,away!$B$2:$E$405,3,FALSE)</f>
        <v>1.03</v>
      </c>
      <c r="J99">
        <f>VLOOKUP(B99,home!$B$2:$E$405,4,FALSE)</f>
        <v>1.56</v>
      </c>
      <c r="K99" s="3">
        <f t="shared" si="168"/>
        <v>0.52226829268292618</v>
      </c>
      <c r="L99" s="3">
        <f t="shared" si="169"/>
        <v>2.1211719512195089</v>
      </c>
      <c r="M99" s="5">
        <f t="shared" si="170"/>
        <v>7.1116191190316091E-2</v>
      </c>
      <c r="N99" s="5">
        <f t="shared" si="171"/>
        <v>3.7141731755078941E-2</v>
      </c>
      <c r="O99" s="5">
        <f t="shared" si="172"/>
        <v>0.15084967003046246</v>
      </c>
      <c r="P99" s="5">
        <f t="shared" si="173"/>
        <v>7.8783999618592407E-2</v>
      </c>
      <c r="Q99" s="5">
        <f t="shared" si="174"/>
        <v>9.6989744155061494E-3</v>
      </c>
      <c r="R99" s="5">
        <f t="shared" si="175"/>
        <v>0.15998904445966758</v>
      </c>
      <c r="S99" s="5">
        <f t="shared" si="176"/>
        <v>2.1819639423924758E-2</v>
      </c>
      <c r="T99" s="5">
        <f t="shared" si="177"/>
        <v>2.0573192485767278E-2</v>
      </c>
      <c r="U99" s="5">
        <f t="shared" si="178"/>
        <v>8.3557205097923359E-2</v>
      </c>
      <c r="V99" s="5">
        <f t="shared" si="179"/>
        <v>2.6858057298434074E-3</v>
      </c>
      <c r="W99" s="5">
        <f t="shared" si="180"/>
        <v>1.6884889362539261E-3</v>
      </c>
      <c r="X99" s="5">
        <f t="shared" si="181"/>
        <v>3.5815753715262937E-3</v>
      </c>
      <c r="Y99" s="5">
        <f t="shared" si="182"/>
        <v>3.7985686096300834E-3</v>
      </c>
      <c r="Z99" s="5">
        <f t="shared" si="183"/>
        <v>0.11312142453675261</v>
      </c>
      <c r="AA99" s="5">
        <f t="shared" si="184"/>
        <v>5.9079733258670268E-2</v>
      </c>
      <c r="AB99" s="5">
        <f t="shared" si="185"/>
        <v>1.5427735710584202E-2</v>
      </c>
      <c r="AC99" s="5">
        <f t="shared" si="186"/>
        <v>1.8596197473980583E-4</v>
      </c>
      <c r="AD99" s="5">
        <f t="shared" si="187"/>
        <v>2.2046105848783703E-4</v>
      </c>
      <c r="AE99" s="5">
        <f t="shared" si="188"/>
        <v>4.6763581360056359E-4</v>
      </c>
      <c r="AF99" s="5">
        <f t="shared" si="189"/>
        <v>4.9596798559761507E-4</v>
      </c>
      <c r="AG99" s="5">
        <f t="shared" si="190"/>
        <v>3.5067779325083419E-4</v>
      </c>
      <c r="AH99" s="5">
        <f t="shared" si="191"/>
        <v>5.9987498202338486E-2</v>
      </c>
      <c r="AI99" s="5">
        <f t="shared" si="192"/>
        <v>3.1329568268455427E-2</v>
      </c>
      <c r="AJ99" s="5">
        <f t="shared" si="193"/>
        <v>8.1812200650296964E-3</v>
      </c>
      <c r="AK99" s="5">
        <f t="shared" si="194"/>
        <v>1.4242639451421191E-3</v>
      </c>
      <c r="AL99" s="5">
        <f t="shared" si="195"/>
        <v>8.2405021426223732E-6</v>
      </c>
      <c r="AM99" s="5">
        <f t="shared" si="196"/>
        <v>2.3027964123902684E-5</v>
      </c>
      <c r="AN99" s="5">
        <f t="shared" si="197"/>
        <v>4.8846271593311513E-5</v>
      </c>
      <c r="AO99" s="5">
        <f t="shared" si="198"/>
        <v>5.180567061269133E-5</v>
      </c>
      <c r="AP99" s="5">
        <f t="shared" si="199"/>
        <v>3.6629578472585884E-5</v>
      </c>
      <c r="AQ99" s="5">
        <f t="shared" si="200"/>
        <v>1.9424408610260776E-5</v>
      </c>
      <c r="AR99" s="5">
        <f t="shared" si="201"/>
        <v>2.5448759722126214E-2</v>
      </c>
      <c r="AS99" s="5">
        <f t="shared" si="202"/>
        <v>1.3291080290972876E-2</v>
      </c>
      <c r="AT99" s="5">
        <f t="shared" si="203"/>
        <v>3.4707549057390462E-3</v>
      </c>
      <c r="AU99" s="5">
        <f t="shared" si="204"/>
        <v>6.0422174631374068E-4</v>
      </c>
      <c r="AV99" s="5">
        <f t="shared" si="205"/>
        <v>7.8891464962293372E-5</v>
      </c>
      <c r="AW99" s="5">
        <f t="shared" si="206"/>
        <v>2.5358333656942071E-7</v>
      </c>
      <c r="AX99" s="5">
        <f t="shared" si="207"/>
        <v>2.0044625844923869E-6</v>
      </c>
      <c r="AY99" s="5">
        <f t="shared" si="208"/>
        <v>4.2518098114942164E-6</v>
      </c>
      <c r="AZ99" s="5">
        <f t="shared" si="209"/>
        <v>4.5094098570307202E-6</v>
      </c>
      <c r="BA99" s="5">
        <f t="shared" si="210"/>
        <v>3.1884112350954467E-6</v>
      </c>
      <c r="BB99" s="5">
        <f t="shared" si="211"/>
        <v>1.690792120209403E-6</v>
      </c>
      <c r="BC99" s="5">
        <f t="shared" si="212"/>
        <v>7.172921641462297E-7</v>
      </c>
      <c r="BD99" s="5">
        <f t="shared" si="213"/>
        <v>8.9968658859831616E-3</v>
      </c>
      <c r="BE99" s="5">
        <f t="shared" si="214"/>
        <v>4.6987777857696884E-3</v>
      </c>
      <c r="BF99" s="5">
        <f t="shared" si="215"/>
        <v>1.2270113259351973E-3</v>
      </c>
      <c r="BG99" s="5">
        <f t="shared" si="216"/>
        <v>2.1360970343292966E-4</v>
      </c>
      <c r="BH99" s="5">
        <f t="shared" si="217"/>
        <v>2.7890393778105588E-5</v>
      </c>
      <c r="BI99" s="5">
        <f t="shared" si="218"/>
        <v>2.9132536681491436E-6</v>
      </c>
      <c r="BJ99" s="8">
        <f t="shared" si="219"/>
        <v>7.8213370295884752E-2</v>
      </c>
      <c r="BK99" s="8">
        <f t="shared" si="220"/>
        <v>0.1746040902493706</v>
      </c>
      <c r="BL99" s="8">
        <f t="shared" si="221"/>
        <v>0.62788671551695519</v>
      </c>
      <c r="BM99" s="8">
        <f t="shared" si="222"/>
        <v>0.4862419909028643</v>
      </c>
      <c r="BN99" s="8">
        <f t="shared" si="223"/>
        <v>0.5075796114696236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1.3323170731707299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1.3201219512195099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0.96726219512195</v>
      </c>
      <c r="L100" s="17">
        <f t="shared" si="169"/>
        <v>1.2454030487804857</v>
      </c>
      <c r="M100" s="18">
        <f t="shared" si="170"/>
        <v>0.10940865881569202</v>
      </c>
      <c r="N100" s="18">
        <f t="shared" si="171"/>
        <v>0.10582685949141474</v>
      </c>
      <c r="O100" s="18">
        <f t="shared" si="172"/>
        <v>0.13625787725204683</v>
      </c>
      <c r="P100" s="18">
        <f t="shared" si="173"/>
        <v>0.13179709345347201</v>
      </c>
      <c r="Q100" s="18">
        <f t="shared" si="174"/>
        <v>5.1181160207263994E-2</v>
      </c>
      <c r="R100" s="18">
        <f t="shared" si="175"/>
        <v>8.4847987875028175E-2</v>
      </c>
      <c r="S100" s="18">
        <f t="shared" si="176"/>
        <v>3.969172557001463E-2</v>
      </c>
      <c r="T100" s="18">
        <f t="shared" si="177"/>
        <v>6.3741172962249071E-2</v>
      </c>
      <c r="U100" s="18">
        <f t="shared" si="178"/>
        <v>8.2070251003680331E-2</v>
      </c>
      <c r="V100" s="18">
        <f t="shared" si="179"/>
        <v>5.3126549386362416E-3</v>
      </c>
      <c r="W100" s="18">
        <f t="shared" si="180"/>
        <v>1.6501867123655457E-2</v>
      </c>
      <c r="X100" s="18">
        <f t="shared" si="181"/>
        <v>2.0551475626370972E-2</v>
      </c>
      <c r="Y100" s="18">
        <f t="shared" si="182"/>
        <v>1.2797435201010128E-2</v>
      </c>
      <c r="Z100" s="18">
        <f t="shared" si="183"/>
        <v>3.5223314260816596E-2</v>
      </c>
      <c r="AA100" s="18">
        <f t="shared" si="184"/>
        <v>3.4070180271387744E-2</v>
      </c>
      <c r="AB100" s="18">
        <f t="shared" si="185"/>
        <v>1.6477398678751531E-2</v>
      </c>
      <c r="AC100" s="18">
        <f t="shared" si="186"/>
        <v>3.9998689718255217E-4</v>
      </c>
      <c r="AD100" s="18">
        <f t="shared" si="187"/>
        <v>3.9904080544094283E-3</v>
      </c>
      <c r="AE100" s="18">
        <f t="shared" si="188"/>
        <v>4.969666356839709E-3</v>
      </c>
      <c r="AF100" s="18">
        <f t="shared" si="189"/>
        <v>3.0946188161149919E-3</v>
      </c>
      <c r="AG100" s="18">
        <f t="shared" si="190"/>
        <v>1.2846825694676897E-3</v>
      </c>
      <c r="AH100" s="18">
        <f t="shared" si="191"/>
        <v>1.0966805742143537E-2</v>
      </c>
      <c r="AI100" s="18">
        <f t="shared" si="192"/>
        <v>1.0607776595621763E-2</v>
      </c>
      <c r="AJ100" s="18">
        <f t="shared" si="193"/>
        <v>5.1302506376221758E-3</v>
      </c>
      <c r="AK100" s="18">
        <f t="shared" si="194"/>
        <v>1.6540991644240696E-3</v>
      </c>
      <c r="AL100" s="18">
        <f t="shared" si="195"/>
        <v>1.9273469225846017E-5</v>
      </c>
      <c r="AM100" s="18">
        <f t="shared" si="196"/>
        <v>7.7195417082807493E-4</v>
      </c>
      <c r="AN100" s="18">
        <f t="shared" si="197"/>
        <v>9.6139407786809659E-4</v>
      </c>
      <c r="AO100" s="18">
        <f t="shared" si="198"/>
        <v>5.9866155782821559E-4</v>
      </c>
      <c r="AP100" s="18">
        <f t="shared" si="199"/>
        <v>2.4852497643564498E-4</v>
      </c>
      <c r="AQ100" s="18">
        <f t="shared" si="200"/>
        <v>7.737844083776266E-5</v>
      </c>
      <c r="AR100" s="18">
        <f t="shared" si="201"/>
        <v>2.7316186613297808E-3</v>
      </c>
      <c r="AS100" s="18">
        <f t="shared" si="202"/>
        <v>2.6421914625939262E-3</v>
      </c>
      <c r="AT100" s="18">
        <f t="shared" si="203"/>
        <v>1.2778459570205382E-3</v>
      </c>
      <c r="AU100" s="18">
        <f t="shared" si="204"/>
        <v>4.1200402847179826E-4</v>
      </c>
      <c r="AV100" s="18">
        <f t="shared" si="205"/>
        <v>9.9628980244679483E-5</v>
      </c>
      <c r="AW100" s="18">
        <f t="shared" si="206"/>
        <v>6.4492844539302383E-7</v>
      </c>
      <c r="AX100" s="18">
        <f t="shared" si="207"/>
        <v>1.244470143014514E-4</v>
      </c>
      <c r="AY100" s="18">
        <f t="shared" si="208"/>
        <v>1.549866910226563E-4</v>
      </c>
      <c r="AZ100" s="18">
        <f t="shared" si="209"/>
        <v>9.6510448760007652E-5</v>
      </c>
      <c r="BA100" s="18">
        <f t="shared" si="210"/>
        <v>4.0064802374962135E-5</v>
      </c>
      <c r="BB100" s="18">
        <f t="shared" si="211"/>
        <v>1.2474206756641372E-5</v>
      </c>
      <c r="BC100" s="18">
        <f t="shared" si="212"/>
        <v>3.1070830251678608E-6</v>
      </c>
      <c r="BD100" s="18">
        <f t="shared" si="213"/>
        <v>5.669943681542956E-4</v>
      </c>
      <c r="BE100" s="18">
        <f t="shared" si="214"/>
        <v>5.4843221716270694E-4</v>
      </c>
      <c r="BF100" s="18">
        <f t="shared" si="215"/>
        <v>2.6523887512419891E-4</v>
      </c>
      <c r="BG100" s="18">
        <f t="shared" si="216"/>
        <v>8.5518512194769809E-5</v>
      </c>
      <c r="BH100" s="18">
        <f t="shared" si="217"/>
        <v>2.0679705957269073E-5</v>
      </c>
      <c r="BI100" s="18">
        <f t="shared" si="218"/>
        <v>4.0005395557409112E-6</v>
      </c>
      <c r="BJ100" s="19">
        <f t="shared" si="219"/>
        <v>0.28702884987883487</v>
      </c>
      <c r="BK100" s="19">
        <f t="shared" si="220"/>
        <v>0.28678437983524596</v>
      </c>
      <c r="BL100" s="19">
        <f t="shared" si="221"/>
        <v>0.39073678052851585</v>
      </c>
      <c r="BM100" s="19">
        <f t="shared" si="222"/>
        <v>0.38029934564591827</v>
      </c>
      <c r="BN100" s="19">
        <f t="shared" si="223"/>
        <v>0.61931963709491789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1.5424836601307199</v>
      </c>
      <c r="F101">
        <f>VLOOKUP(B101,home!$B$2:$E$405,3,FALSE)</f>
        <v>0.92</v>
      </c>
      <c r="G101">
        <f>VLOOKUP(C101,away!$B$2:$E$405,4,FALSE)</f>
        <v>0.8</v>
      </c>
      <c r="H101">
        <f>VLOOKUP(A101,away!$A$2:$E$405,3,FALSE)</f>
        <v>1.44444444444444</v>
      </c>
      <c r="I101">
        <f>VLOOKUP(C101,away!$B$2:$E$405,3,FALSE)</f>
        <v>0.99</v>
      </c>
      <c r="J101">
        <f>VLOOKUP(B101,home!$B$2:$E$405,4,FALSE)</f>
        <v>1.22</v>
      </c>
      <c r="K101" s="3">
        <f t="shared" ref="K101:K164" si="224">E101*F101*G101</f>
        <v>1.1352679738562099</v>
      </c>
      <c r="L101" s="3">
        <f t="shared" ref="L101:L164" si="225">H101*I101*J101</f>
        <v>1.7445999999999944</v>
      </c>
      <c r="M101" s="5">
        <f t="shared" ref="M101:M164" si="226">_xlfn.POISSON.DIST(0,K101,FALSE) * _xlfn.POISSON.DIST(0,L101,FALSE)</f>
        <v>5.6142174579664923E-2</v>
      </c>
      <c r="N101" s="5">
        <f t="shared" ref="N101:N164" si="227">_xlfn.POISSON.DIST(1,K101,FALSE) * _xlfn.POISSON.DIST(0,L101,FALSE)</f>
        <v>6.3736412782937804E-2</v>
      </c>
      <c r="O101" s="5">
        <f t="shared" ref="O101:O164" si="228">_xlfn.POISSON.DIST(0,K101,FALSE) * _xlfn.POISSON.DIST(1,L101,FALSE)</f>
        <v>9.7945637771683094E-2</v>
      </c>
      <c r="P101" s="5">
        <f t="shared" ref="P101:P164" si="229">_xlfn.POISSON.DIST(1,K101,FALSE) * _xlfn.POISSON.DIST(1,L101,FALSE)</f>
        <v>0.11119454574111293</v>
      </c>
      <c r="Q101" s="5">
        <f t="shared" ref="Q101:Q164" si="230">_xlfn.POISSON.DIST(2,K101,FALSE) * _xlfn.POISSON.DIST(0,L101,FALSE)</f>
        <v>3.6178954100474427E-2</v>
      </c>
      <c r="R101" s="5">
        <f t="shared" ref="R101:R164" si="231">_xlfn.POISSON.DIST(0,K101,FALSE) * _xlfn.POISSON.DIST(2,L101,FALSE)</f>
        <v>8.5437979828238905E-2</v>
      </c>
      <c r="S101" s="5">
        <f t="shared" ref="S101:S164" si="232">_xlfn.POISSON.DIST(2,K101,FALSE) * _xlfn.POISSON.DIST(2,L101,FALSE)</f>
        <v>5.5057659839252419E-2</v>
      </c>
      <c r="T101" s="5">
        <f t="shared" ref="T101:T164" si="233">_xlfn.POISSON.DIST(2,K101,FALSE) * _xlfn.POISSON.DIST(1,L101,FALSE)</f>
        <v>6.311780332368748E-2</v>
      </c>
      <c r="U101" s="5">
        <f t="shared" ref="U101:U164" si="234">_xlfn.POISSON.DIST(1,K101,FALSE) * _xlfn.POISSON.DIST(2,L101,FALSE)</f>
        <v>9.6995002249972512E-2</v>
      </c>
      <c r="V101" s="5">
        <f t="shared" ref="V101:V164" si="235">_xlfn.POISSON.DIST(3,K101,FALSE) * _xlfn.POISSON.DIST(3,L101,FALSE)</f>
        <v>1.2116285367819366E-2</v>
      </c>
      <c r="W101" s="5">
        <f t="shared" ref="W101:W164" si="236">_xlfn.POISSON.DIST(3,K101,FALSE) * _xlfn.POISSON.DIST(0,L101,FALSE)</f>
        <v>1.3690935972627471E-2</v>
      </c>
      <c r="X101" s="5">
        <f t="shared" ref="X101:X164" si="237">_xlfn.POISSON.DIST(3,K101,FALSE) * _xlfn.POISSON.DIST(1,L101,FALSE)</f>
        <v>2.3885206897845811E-2</v>
      </c>
      <c r="Y101" s="5">
        <f t="shared" ref="Y101:Y164" si="238">_xlfn.POISSON.DIST(3,K101,FALSE) * _xlfn.POISSON.DIST(2,L101,FALSE)</f>
        <v>2.0835065976990835E-2</v>
      </c>
      <c r="Z101" s="5">
        <f t="shared" ref="Z101:Z164" si="239">_xlfn.POISSON.DIST(0,K101,FALSE) * _xlfn.POISSON.DIST(3,L101,FALSE)</f>
        <v>4.9685033202781705E-2</v>
      </c>
      <c r="AA101" s="5">
        <f t="shared" ref="AA101:AA164" si="240">_xlfn.POISSON.DIST(1,K101,FALSE) * _xlfn.POISSON.DIST(3,L101,FALSE)</f>
        <v>5.64058269751005E-2</v>
      </c>
      <c r="AB101" s="5">
        <f t="shared" ref="AB101:AB164" si="241">_xlfn.POISSON.DIST(2,K101,FALSE) * _xlfn.POISSON.DIST(3,L101,FALSE)</f>
        <v>3.2017864451853152E-2</v>
      </c>
      <c r="AC101" s="5">
        <f t="shared" ref="AC101:AC164" si="242">_xlfn.POISSON.DIST(4,K101,FALSE) * _xlfn.POISSON.DIST(4,L101,FALSE)</f>
        <v>1.4998359718332375E-3</v>
      </c>
      <c r="AD101" s="5">
        <f t="shared" ref="AD101:AD164" si="243">_xlfn.POISSON.DIST(4,K101,FALSE) * _xlfn.POISSON.DIST(0,L101,FALSE)</f>
        <v>3.8857202854599734E-3</v>
      </c>
      <c r="AE101" s="5">
        <f t="shared" ref="AE101:AE164" si="244">_xlfn.POISSON.DIST(4,K101,FALSE) * _xlfn.POISSON.DIST(1,L101,FALSE)</f>
        <v>6.7790276100134468E-3</v>
      </c>
      <c r="AF101" s="5">
        <f t="shared" ref="AF101:AF164" si="245">_xlfn.POISSON.DIST(4,K101,FALSE) * _xlfn.POISSON.DIST(2,L101,FALSE)</f>
        <v>5.9133457842147118E-3</v>
      </c>
      <c r="AG101" s="5">
        <f t="shared" ref="AG101:AG164" si="246">_xlfn.POISSON.DIST(4,K101,FALSE) * _xlfn.POISSON.DIST(3,L101,FALSE)</f>
        <v>3.4388076850469843E-3</v>
      </c>
      <c r="AH101" s="5">
        <f t="shared" ref="AH101:AH164" si="247">_xlfn.POISSON.DIST(0,K101,FALSE) * _xlfn.POISSON.DIST(4,L101,FALSE)</f>
        <v>2.1670127231393173E-2</v>
      </c>
      <c r="AI101" s="5">
        <f t="shared" ref="AI101:AI164" si="248">_xlfn.POISSON.DIST(1,K101,FALSE) * _xlfn.POISSON.DIST(4,L101,FALSE)</f>
        <v>2.4601401435190004E-2</v>
      </c>
      <c r="AJ101" s="5">
        <f t="shared" ref="AJ101:AJ164" si="249">_xlfn.POISSON.DIST(2,K101,FALSE) * _xlfn.POISSON.DIST(4,L101,FALSE)</f>
        <v>1.3964591580675707E-2</v>
      </c>
      <c r="AK101" s="5">
        <f t="shared" ref="AK101:AK164" si="250">_xlfn.POISSON.DIST(3,K101,FALSE) * _xlfn.POISSON.DIST(4,L101,FALSE)</f>
        <v>5.284517863174399E-3</v>
      </c>
      <c r="AL101" s="5">
        <f t="shared" ref="AL101:AL164" si="251">_xlfn.POISSON.DIST(5,K101,FALSE) * _xlfn.POISSON.DIST(5,L101,FALSE)</f>
        <v>1.1882231553929454E-4</v>
      </c>
      <c r="AM101" s="5">
        <f t="shared" ref="AM101:AM164" si="252">_xlfn.POISSON.DIST(5,K101,FALSE) * _xlfn.POISSON.DIST(0,L101,FALSE)</f>
        <v>8.8226675908922381E-4</v>
      </c>
      <c r="AN101" s="5">
        <f t="shared" ref="AN101:AN164" si="253">_xlfn.POISSON.DIST(5,K101,FALSE) * _xlfn.POISSON.DIST(1,L101,FALSE)</f>
        <v>1.5392025879070548E-3</v>
      </c>
      <c r="AO101" s="5">
        <f t="shared" ref="AO101:AO164" si="254">_xlfn.POISSON.DIST(5,K101,FALSE) * _xlfn.POISSON.DIST(2,L101,FALSE)</f>
        <v>1.3426464174313198E-3</v>
      </c>
      <c r="AP101" s="5">
        <f t="shared" ref="AP101:AP164" si="255">_xlfn.POISSON.DIST(5,K101,FALSE) * _xlfn.POISSON.DIST(3,L101,FALSE)</f>
        <v>7.80793646616891E-4</v>
      </c>
      <c r="AQ101" s="5">
        <f t="shared" ref="AQ101:AQ164" si="256">_xlfn.POISSON.DIST(5,K101,FALSE) * _xlfn.POISSON.DIST(4,L101,FALSE)</f>
        <v>3.4054314897195593E-4</v>
      </c>
      <c r="AR101" s="5">
        <f t="shared" ref="AR101:AR164" si="257">_xlfn.POISSON.DIST(0,K101,FALSE) * _xlfn.POISSON.DIST(5,L101,FALSE)</f>
        <v>7.5611407935776854E-3</v>
      </c>
      <c r="AS101" s="5">
        <f t="shared" ref="AS101:AS164" si="258">_xlfn.POISSON.DIST(1,K101,FALSE) * _xlfn.POISSON.DIST(5,L101,FALSE)</f>
        <v>8.5839209887664733E-3</v>
      </c>
      <c r="AT101" s="5">
        <f t="shared" ref="AT101:AT164" si="259">_xlfn.POISSON.DIST(2,K101,FALSE) * _xlfn.POISSON.DIST(5,L101,FALSE)</f>
        <v>4.8725252943293551E-3</v>
      </c>
      <c r="AU101" s="5">
        <f t="shared" ref="AU101:AU164" si="260">_xlfn.POISSON.DIST(3,K101,FALSE) * _xlfn.POISSON.DIST(5,L101,FALSE)</f>
        <v>1.8438739728188064E-3</v>
      </c>
      <c r="AV101" s="5">
        <f t="shared" ref="AV101:AV164" si="261">_xlfn.POISSON.DIST(4,K101,FALSE) * _xlfn.POISSON.DIST(5,L101,FALSE)</f>
        <v>5.2332276729205184E-4</v>
      </c>
      <c r="AW101" s="5">
        <f t="shared" ref="AW101:AW164" si="262">_xlfn.POISSON.DIST(6,K101,FALSE) * _xlfn.POISSON.DIST(6,L101,FALSE)</f>
        <v>6.5371697931881962E-6</v>
      </c>
      <c r="AX101" s="5">
        <f t="shared" ref="AX101:AX164" si="263">_xlfn.POISSON.DIST(6,K101,FALSE) * _xlfn.POISSON.DIST(0,L101,FALSE)</f>
        <v>1.6693486599865111E-4</v>
      </c>
      <c r="AY101" s="5">
        <f t="shared" ref="AY101:AY164" si="264">_xlfn.POISSON.DIST(6,K101,FALSE) * _xlfn.POISSON.DIST(1,L101,FALSE)</f>
        <v>2.9123456722124575E-4</v>
      </c>
      <c r="AZ101" s="5">
        <f t="shared" ref="AZ101:AZ164" si="265">_xlfn.POISSON.DIST(6,K101,FALSE) * _xlfn.POISSON.DIST(2,L101,FALSE)</f>
        <v>2.5404391298709193E-4</v>
      </c>
      <c r="BA101" s="5">
        <f t="shared" ref="BA101:BA164" si="266">_xlfn.POISSON.DIST(6,K101,FALSE) * _xlfn.POISSON.DIST(3,L101,FALSE)</f>
        <v>1.4773500353242638E-4</v>
      </c>
      <c r="BB101" s="5">
        <f t="shared" ref="BB101:BB164" si="267">_xlfn.POISSON.DIST(6,K101,FALSE) * _xlfn.POISSON.DIST(4,L101,FALSE)</f>
        <v>6.4434621790667552E-5</v>
      </c>
      <c r="BC101" s="5">
        <f t="shared" ref="BC101:BC164" si="268">_xlfn.POISSON.DIST(6,K101,FALSE) * _xlfn.POISSON.DIST(5,L101,FALSE)</f>
        <v>2.2482528235199664E-5</v>
      </c>
      <c r="BD101" s="5">
        <f t="shared" ref="BD101:BD164" si="269">_xlfn.POISSON.DIST(0,K101,FALSE) * _xlfn.POISSON.DIST(6,L101,FALSE)</f>
        <v>2.1985277047459296E-3</v>
      </c>
      <c r="BE101" s="5">
        <f t="shared" ref="BE101:BE164" si="270">_xlfn.POISSON.DIST(1,K101,FALSE) * _xlfn.POISSON.DIST(6,L101,FALSE)</f>
        <v>2.495918092833655E-3</v>
      </c>
      <c r="BF101" s="5">
        <f t="shared" ref="BF101:BF164" si="271">_xlfn.POISSON.DIST(2,K101,FALSE) * _xlfn.POISSON.DIST(6,L101,FALSE)</f>
        <v>1.4167679380811598E-3</v>
      </c>
      <c r="BG101" s="5">
        <f t="shared" ref="BG101:BG164" si="272">_xlfn.POISSON.DIST(3,K101,FALSE) * _xlfn.POISSON.DIST(6,L101,FALSE)</f>
        <v>5.3613708882994623E-4</v>
      </c>
      <c r="BH101" s="5">
        <f t="shared" ref="BH101:BH164" si="273">_xlfn.POISSON.DIST(4,K101,FALSE) * _xlfn.POISSON.DIST(6,L101,FALSE)</f>
        <v>1.52164816636285E-4</v>
      </c>
      <c r="BI101" s="5">
        <f t="shared" ref="BI101:BI164" si="274">_xlfn.POISSON.DIST(5,K101,FALSE) * _xlfn.POISSON.DIST(6,L101,FALSE)</f>
        <v>3.4549568614975408E-5</v>
      </c>
      <c r="BJ101" s="8">
        <f t="shared" ref="BJ101:BJ164" si="275">SUM(N101,Q101,T101,W101,X101,Y101,AD101,AE101,AF101,AG101,AM101,AN101,AO101,AP101,AQ101,AX101,AY101,AZ101,BA101,BB101,BC101)</f>
        <v>0.24729359847908067</v>
      </c>
      <c r="BK101" s="8">
        <f t="shared" ref="BK101:BK164" si="276">SUM(M101,P101,S101,V101,AC101,AL101,AY101)</f>
        <v>0.23642055838244341</v>
      </c>
      <c r="BL101" s="8">
        <f t="shared" ref="BL101:BL164" si="277">SUM(O101,R101,U101,AA101,AB101,AH101,AI101,AJ101,AK101,AR101,AS101,AT101,AU101,AV101,BD101,BE101,BF101,BG101,BH101,BI101)</f>
        <v>0.46454179841380783</v>
      </c>
      <c r="BM101" s="8">
        <f t="shared" ref="BM101:BM164" si="278">SUM(S101:BI101)</f>
        <v>0.54702058627657335</v>
      </c>
      <c r="BN101" s="8">
        <f t="shared" ref="BN101:BN164" si="279">SUM(M101:R101)</f>
        <v>0.45063570480411214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1.64492753623188</v>
      </c>
      <c r="F102">
        <f>VLOOKUP(B102,home!$B$2:$E$405,3,FALSE)</f>
        <v>0.46</v>
      </c>
      <c r="G102">
        <f>VLOOKUP(C102,away!$B$2:$E$405,4,FALSE)</f>
        <v>0.96</v>
      </c>
      <c r="H102">
        <f>VLOOKUP(A102,away!$A$2:$E$405,3,FALSE)</f>
        <v>1.35144927536232</v>
      </c>
      <c r="I102">
        <f>VLOOKUP(C102,away!$B$2:$E$405,3,FALSE)</f>
        <v>0.61</v>
      </c>
      <c r="J102">
        <f>VLOOKUP(B102,home!$B$2:$E$405,4,FALSE)</f>
        <v>1.02</v>
      </c>
      <c r="K102" s="3">
        <f t="shared" si="224"/>
        <v>0.72639999999999816</v>
      </c>
      <c r="L102" s="3">
        <f t="shared" si="225"/>
        <v>0.84087173913043545</v>
      </c>
      <c r="M102" s="5">
        <f t="shared" si="226"/>
        <v>0.20861355887429775</v>
      </c>
      <c r="N102" s="5">
        <f t="shared" si="227"/>
        <v>0.15153688916628949</v>
      </c>
      <c r="O102" s="5">
        <f t="shared" si="228"/>
        <v>0.17541724605682024</v>
      </c>
      <c r="P102" s="5">
        <f t="shared" si="229"/>
        <v>0.12742308753567388</v>
      </c>
      <c r="Q102" s="5">
        <f t="shared" si="230"/>
        <v>5.5038198145196199E-2</v>
      </c>
      <c r="R102" s="5">
        <f t="shared" si="231"/>
        <v>7.3751702382634968E-2</v>
      </c>
      <c r="S102" s="5">
        <f t="shared" si="232"/>
        <v>1.9457799537022858E-2</v>
      </c>
      <c r="T102" s="5">
        <f t="shared" si="233"/>
        <v>4.6280065392956635E-2</v>
      </c>
      <c r="U102" s="5">
        <f t="shared" si="234"/>
        <v>5.3573236610745902E-2</v>
      </c>
      <c r="V102" s="5">
        <f t="shared" si="235"/>
        <v>1.320555953120335E-3</v>
      </c>
      <c r="W102" s="5">
        <f t="shared" si="236"/>
        <v>1.3326582377556809E-2</v>
      </c>
      <c r="X102" s="5">
        <f t="shared" si="237"/>
        <v>1.1205946500481206E-2</v>
      </c>
      <c r="Y102" s="5">
        <f t="shared" si="238"/>
        <v>4.7113818612311243E-3</v>
      </c>
      <c r="Z102" s="5">
        <f t="shared" si="239"/>
        <v>2.0671907415438857E-2</v>
      </c>
      <c r="AA102" s="5">
        <f t="shared" si="240"/>
        <v>1.5016073546574747E-2</v>
      </c>
      <c r="AB102" s="5">
        <f t="shared" si="241"/>
        <v>5.4538379121159327E-3</v>
      </c>
      <c r="AC102" s="5">
        <f t="shared" si="242"/>
        <v>5.0412985413738141E-5</v>
      </c>
      <c r="AD102" s="5">
        <f t="shared" si="243"/>
        <v>2.4201073597643098E-3</v>
      </c>
      <c r="AE102" s="5">
        <f t="shared" si="244"/>
        <v>2.0349998844873813E-3</v>
      </c>
      <c r="AF102" s="5">
        <f t="shared" si="245"/>
        <v>8.5558694599956978E-4</v>
      </c>
      <c r="AG102" s="5">
        <f t="shared" si="246"/>
        <v>2.3981296108665216E-4</v>
      </c>
      <c r="AH102" s="5">
        <f t="shared" si="247"/>
        <v>4.3456056848908521E-3</v>
      </c>
      <c r="AI102" s="5">
        <f t="shared" si="248"/>
        <v>3.1566479695047068E-3</v>
      </c>
      <c r="AJ102" s="5">
        <f t="shared" si="249"/>
        <v>1.1464945425241064E-3</v>
      </c>
      <c r="AK102" s="5">
        <f t="shared" si="250"/>
        <v>2.7760454522983636E-4</v>
      </c>
      <c r="AL102" s="5">
        <f t="shared" si="251"/>
        <v>1.2317086747329062E-6</v>
      </c>
      <c r="AM102" s="5">
        <f t="shared" si="252"/>
        <v>3.5159319722655809E-4</v>
      </c>
      <c r="AN102" s="5">
        <f t="shared" si="253"/>
        <v>2.956447832183261E-4</v>
      </c>
      <c r="AO102" s="5">
        <f t="shared" si="254"/>
        <v>1.2429967151481719E-4</v>
      </c>
      <c r="AP102" s="5">
        <f t="shared" si="255"/>
        <v>3.4840026986668744E-5</v>
      </c>
      <c r="AQ102" s="5">
        <f t="shared" si="256"/>
        <v>7.3239985209078595E-6</v>
      </c>
      <c r="AR102" s="5">
        <f t="shared" si="257"/>
        <v>7.3081940196585585E-4</v>
      </c>
      <c r="AS102" s="5">
        <f t="shared" si="258"/>
        <v>5.3086721358799633E-4</v>
      </c>
      <c r="AT102" s="5">
        <f t="shared" si="259"/>
        <v>1.9281097197515972E-4</v>
      </c>
      <c r="AU102" s="5">
        <f t="shared" si="260"/>
        <v>4.6685963347585234E-5</v>
      </c>
      <c r="AV102" s="5">
        <f t="shared" si="261"/>
        <v>8.4781709439214555E-6</v>
      </c>
      <c r="AW102" s="5">
        <f t="shared" si="262"/>
        <v>2.0898306355680607E-8</v>
      </c>
      <c r="AX102" s="5">
        <f t="shared" si="263"/>
        <v>4.2566216410895184E-5</v>
      </c>
      <c r="AY102" s="5">
        <f t="shared" si="264"/>
        <v>3.579272842163191E-5</v>
      </c>
      <c r="AZ102" s="5">
        <f t="shared" si="265"/>
        <v>1.5048546898060495E-5</v>
      </c>
      <c r="BA102" s="5">
        <f t="shared" si="266"/>
        <v>4.2179659338526844E-6</v>
      </c>
      <c r="BB102" s="5">
        <f t="shared" si="267"/>
        <v>8.8669208759790913E-7</v>
      </c>
      <c r="BC102" s="5">
        <f t="shared" si="268"/>
        <v>1.491188635543301E-7</v>
      </c>
      <c r="BD102" s="5">
        <f t="shared" si="269"/>
        <v>1.0242089692021565E-4</v>
      </c>
      <c r="BE102" s="5">
        <f t="shared" si="270"/>
        <v>7.4398539522844452E-5</v>
      </c>
      <c r="BF102" s="5">
        <f t="shared" si="271"/>
        <v>2.7021549554697035E-5</v>
      </c>
      <c r="BG102" s="5">
        <f t="shared" si="272"/>
        <v>6.5428178655106272E-6</v>
      </c>
      <c r="BH102" s="5">
        <f t="shared" si="273"/>
        <v>1.1881757243767265E-6</v>
      </c>
      <c r="BI102" s="5">
        <f t="shared" si="274"/>
        <v>1.7261816923745041E-7</v>
      </c>
      <c r="BJ102" s="8">
        <f t="shared" si="275"/>
        <v>0.28856193354113213</v>
      </c>
      <c r="BK102" s="8">
        <f t="shared" si="276"/>
        <v>0.356902439322625</v>
      </c>
      <c r="BL102" s="8">
        <f t="shared" si="277"/>
        <v>0.33385985557061859</v>
      </c>
      <c r="BM102" s="8">
        <f t="shared" si="278"/>
        <v>0.20817968185878696</v>
      </c>
      <c r="BN102" s="8">
        <f t="shared" si="279"/>
        <v>0.79178068216091246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1.54779411764706</v>
      </c>
      <c r="F103">
        <f>VLOOKUP(B103,home!$B$2:$E$405,3,FALSE)</f>
        <v>1.38</v>
      </c>
      <c r="G103">
        <f>VLOOKUP(C103,away!$B$2:$E$405,4,FALSE)</f>
        <v>1.25</v>
      </c>
      <c r="H103">
        <f>VLOOKUP(A103,away!$A$2:$E$405,3,FALSE)</f>
        <v>1.29411764705882</v>
      </c>
      <c r="I103">
        <f>VLOOKUP(C103,away!$B$2:$E$405,3,FALSE)</f>
        <v>1.25</v>
      </c>
      <c r="J103">
        <f>VLOOKUP(B103,home!$B$2:$E$405,4,FALSE)</f>
        <v>0.72</v>
      </c>
      <c r="K103" s="3">
        <f t="shared" si="224"/>
        <v>2.6699448529411782</v>
      </c>
      <c r="L103" s="3">
        <f t="shared" si="225"/>
        <v>1.1647058823529379</v>
      </c>
      <c r="M103" s="5">
        <f t="shared" si="226"/>
        <v>2.160888437298537E-2</v>
      </c>
      <c r="N103" s="5">
        <f t="shared" si="227"/>
        <v>5.7694529609453336E-2</v>
      </c>
      <c r="O103" s="5">
        <f t="shared" si="228"/>
        <v>2.5167994740300539E-2</v>
      </c>
      <c r="P103" s="5">
        <f t="shared" si="229"/>
        <v>6.719715801571606E-2</v>
      </c>
      <c r="Q103" s="5">
        <f t="shared" si="230"/>
        <v>7.7020606186811211E-2</v>
      </c>
      <c r="R103" s="5">
        <f t="shared" si="231"/>
        <v>1.4656655760527923E-2</v>
      </c>
      <c r="S103" s="5">
        <f t="shared" si="232"/>
        <v>5.2240758563109529E-2</v>
      </c>
      <c r="T103" s="5">
        <f t="shared" si="233"/>
        <v>8.9706353088168114E-2</v>
      </c>
      <c r="U103" s="5">
        <f t="shared" si="234"/>
        <v>3.9132462609152194E-2</v>
      </c>
      <c r="V103" s="5">
        <f t="shared" si="235"/>
        <v>1.8050345750970389E-2</v>
      </c>
      <c r="W103" s="5">
        <f t="shared" si="236"/>
        <v>6.854692368629535E-2</v>
      </c>
      <c r="X103" s="5">
        <f t="shared" si="237"/>
        <v>7.9837005234626127E-2</v>
      </c>
      <c r="Y103" s="5">
        <f t="shared" si="238"/>
        <v>4.6493314813105681E-2</v>
      </c>
      <c r="Z103" s="5">
        <f t="shared" si="239"/>
        <v>5.6902310599696486E-3</v>
      </c>
      <c r="AA103" s="5">
        <f t="shared" si="240"/>
        <v>1.5192603130611984E-2</v>
      </c>
      <c r="AB103" s="5">
        <f t="shared" si="241"/>
        <v>2.0281706265677761E-2</v>
      </c>
      <c r="AC103" s="5">
        <f t="shared" si="242"/>
        <v>3.5081980481099875E-3</v>
      </c>
      <c r="AD103" s="5">
        <f t="shared" si="243"/>
        <v>4.5754126520294001E-2</v>
      </c>
      <c r="AE103" s="5">
        <f t="shared" si="244"/>
        <v>5.3290100300106988E-2</v>
      </c>
      <c r="AF103" s="5">
        <f t="shared" si="245"/>
        <v>3.1033646645356343E-2</v>
      </c>
      <c r="AG103" s="5">
        <f t="shared" si="246"/>
        <v>1.2048356932903017E-2</v>
      </c>
      <c r="AH103" s="5">
        <f t="shared" si="247"/>
        <v>1.6568613968735112E-3</v>
      </c>
      <c r="AI103" s="5">
        <f t="shared" si="248"/>
        <v>4.4237285586193609E-3</v>
      </c>
      <c r="AJ103" s="5">
        <f t="shared" si="249"/>
        <v>5.9055556479473328E-3</v>
      </c>
      <c r="AK103" s="5">
        <f t="shared" si="250"/>
        <v>5.2558359686648952E-3</v>
      </c>
      <c r="AL103" s="5">
        <f t="shared" si="251"/>
        <v>4.363778055733191E-4</v>
      </c>
      <c r="AM103" s="5">
        <f t="shared" si="252"/>
        <v>2.4432198920735688E-2</v>
      </c>
      <c r="AN103" s="5">
        <f t="shared" si="253"/>
        <v>2.8456325801797959E-2</v>
      </c>
      <c r="AO103" s="5">
        <f t="shared" si="254"/>
        <v>1.6571625025752885E-2</v>
      </c>
      <c r="AP103" s="5">
        <f t="shared" si="255"/>
        <v>6.433689715880514E-3</v>
      </c>
      <c r="AQ103" s="5">
        <f t="shared" si="256"/>
        <v>1.8733390643299098E-3</v>
      </c>
      <c r="AR103" s="5">
        <f t="shared" si="257"/>
        <v>3.8595124303641694E-4</v>
      </c>
      <c r="AS103" s="5">
        <f t="shared" si="258"/>
        <v>1.030468534831331E-3</v>
      </c>
      <c r="AT103" s="5">
        <f t="shared" si="259"/>
        <v>1.3756470803453753E-3</v>
      </c>
      <c r="AU103" s="5">
        <f t="shared" si="260"/>
        <v>1.2243006138772314E-3</v>
      </c>
      <c r="AV103" s="5">
        <f t="shared" si="261"/>
        <v>8.1720378061855977E-4</v>
      </c>
      <c r="AW103" s="5">
        <f t="shared" si="262"/>
        <v>3.7694563044737294E-5</v>
      </c>
      <c r="AX103" s="5">
        <f t="shared" si="263"/>
        <v>1.0872103959075534E-2</v>
      </c>
      <c r="AY103" s="5">
        <f t="shared" si="264"/>
        <v>1.266280343468794E-2</v>
      </c>
      <c r="AZ103" s="5">
        <f t="shared" si="265"/>
        <v>7.3742208237300173E-3</v>
      </c>
      <c r="BA103" s="5">
        <f t="shared" si="266"/>
        <v>2.8629327903892925E-3</v>
      </c>
      <c r="BB103" s="5">
        <f t="shared" si="267"/>
        <v>8.3361866543688024E-4</v>
      </c>
      <c r="BC103" s="5">
        <f t="shared" si="268"/>
        <v>1.941841126547081E-4</v>
      </c>
      <c r="BD103" s="5">
        <f t="shared" si="269"/>
        <v>7.4919947177657086E-5</v>
      </c>
      <c r="BE103" s="5">
        <f t="shared" si="270"/>
        <v>2.0003212734961046E-4</v>
      </c>
      <c r="BF103" s="5">
        <f t="shared" si="271"/>
        <v>2.6703737441998349E-4</v>
      </c>
      <c r="BG103" s="5">
        <f t="shared" si="272"/>
        <v>2.3765835445852036E-4</v>
      </c>
      <c r="BH103" s="5">
        <f t="shared" si="273"/>
        <v>1.5863367506124915E-4</v>
      </c>
      <c r="BI103" s="5">
        <f t="shared" si="274"/>
        <v>8.4708632846585116E-5</v>
      </c>
      <c r="BJ103" s="8">
        <f t="shared" si="275"/>
        <v>0.67399200533159165</v>
      </c>
      <c r="BK103" s="8">
        <f t="shared" si="276"/>
        <v>0.1757045259911526</v>
      </c>
      <c r="BL103" s="8">
        <f t="shared" si="277"/>
        <v>0.13752996544239804</v>
      </c>
      <c r="BM103" s="8">
        <f t="shared" si="278"/>
        <v>0.71694579026767447</v>
      </c>
      <c r="BN103" s="8">
        <f t="shared" si="279"/>
        <v>0.26334582868579448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1.3323170731707299</v>
      </c>
      <c r="F104">
        <f>VLOOKUP(B104,home!$B$2:$E$405,3,FALSE)</f>
        <v>0.4</v>
      </c>
      <c r="G104">
        <f>VLOOKUP(C104,away!$B$2:$E$405,4,FALSE)</f>
        <v>1.08</v>
      </c>
      <c r="H104">
        <f>VLOOKUP(A104,away!$A$2:$E$405,3,FALSE)</f>
        <v>1.3201219512195099</v>
      </c>
      <c r="I104">
        <f>VLOOKUP(C104,away!$B$2:$E$405,3,FALSE)</f>
        <v>0.66</v>
      </c>
      <c r="J104">
        <f>VLOOKUP(B104,home!$B$2:$E$405,4,FALSE)</f>
        <v>1.07</v>
      </c>
      <c r="K104" s="3">
        <f t="shared" si="224"/>
        <v>0.57556097560975528</v>
      </c>
      <c r="L104" s="3">
        <f t="shared" si="225"/>
        <v>0.93227012195121794</v>
      </c>
      <c r="M104" s="5">
        <f t="shared" si="226"/>
        <v>0.22138963012072183</v>
      </c>
      <c r="N104" s="5">
        <f t="shared" si="227"/>
        <v>0.1274232315021655</v>
      </c>
      <c r="O104" s="5">
        <f t="shared" si="228"/>
        <v>0.20639493747138035</v>
      </c>
      <c r="P104" s="5">
        <f t="shared" si="229"/>
        <v>0.11879287157194209</v>
      </c>
      <c r="Q104" s="5">
        <f t="shared" si="230"/>
        <v>3.666991971936704E-2</v>
      </c>
      <c r="R104" s="5">
        <f t="shared" si="231"/>
        <v>9.6207916763278875E-2</v>
      </c>
      <c r="S104" s="5">
        <f t="shared" si="232"/>
        <v>1.5935419297431544E-2</v>
      </c>
      <c r="T104" s="5">
        <f t="shared" si="233"/>
        <v>3.4186270528715673E-2</v>
      </c>
      <c r="U104" s="5">
        <f t="shared" si="234"/>
        <v>5.5373522433654912E-2</v>
      </c>
      <c r="V104" s="5">
        <f t="shared" si="235"/>
        <v>9.5006669012184049E-4</v>
      </c>
      <c r="W104" s="5">
        <f t="shared" si="236"/>
        <v>7.0352582564034323E-3</v>
      </c>
      <c r="X104" s="5">
        <f t="shared" si="237"/>
        <v>6.5587610726555402E-3</v>
      </c>
      <c r="Y104" s="5">
        <f t="shared" si="238"/>
        <v>3.0572684925267409E-3</v>
      </c>
      <c r="Z104" s="5">
        <f t="shared" si="239"/>
        <v>2.9897255431191549E-2</v>
      </c>
      <c r="AA104" s="5">
        <f t="shared" si="240"/>
        <v>1.7207693504030661E-2</v>
      </c>
      <c r="AB104" s="5">
        <f t="shared" si="241"/>
        <v>4.9520384305867674E-3</v>
      </c>
      <c r="AC104" s="5">
        <f t="shared" si="242"/>
        <v>3.1861573146764389E-5</v>
      </c>
      <c r="AD104" s="5">
        <f t="shared" si="243"/>
        <v>1.0123050264305362E-3</v>
      </c>
      <c r="AE104" s="5">
        <f t="shared" si="244"/>
        <v>9.4374173044222667E-4</v>
      </c>
      <c r="AF104" s="5">
        <f t="shared" si="245"/>
        <v>4.3991110906491408E-4</v>
      </c>
      <c r="AG104" s="5">
        <f t="shared" si="246"/>
        <v>1.3670532776521437E-4</v>
      </c>
      <c r="AH104" s="5">
        <f t="shared" si="247"/>
        <v>6.9680794917109119E-3</v>
      </c>
      <c r="AI104" s="5">
        <f t="shared" si="248"/>
        <v>4.0105546303754597E-3</v>
      </c>
      <c r="AJ104" s="5">
        <f t="shared" si="249"/>
        <v>1.1541593678975604E-3</v>
      </c>
      <c r="AK104" s="5">
        <f t="shared" si="250"/>
        <v>2.2142969726541949E-4</v>
      </c>
      <c r="AL104" s="5">
        <f t="shared" si="251"/>
        <v>6.8384915135180234E-7</v>
      </c>
      <c r="AM104" s="5">
        <f t="shared" si="252"/>
        <v>1.1652865372540376E-4</v>
      </c>
      <c r="AN104" s="5">
        <f t="shared" si="253"/>
        <v>1.0863618221939339E-4</v>
      </c>
      <c r="AO104" s="5">
        <f t="shared" si="254"/>
        <v>5.0639133422994306E-5</v>
      </c>
      <c r="AP104" s="5">
        <f t="shared" si="255"/>
        <v>1.5736450363919636E-5</v>
      </c>
      <c r="AQ104" s="5">
        <f t="shared" si="256"/>
        <v>3.6676556249626606E-6</v>
      </c>
      <c r="AR104" s="5">
        <f t="shared" si="257"/>
        <v>1.2992264635006232E-3</v>
      </c>
      <c r="AS104" s="5">
        <f t="shared" si="258"/>
        <v>7.4778405087043062E-4</v>
      </c>
      <c r="AT104" s="5">
        <f t="shared" si="259"/>
        <v>2.1519765893219996E-4</v>
      </c>
      <c r="AU104" s="5">
        <f t="shared" si="260"/>
        <v>4.1286458174650798E-5</v>
      </c>
      <c r="AV104" s="5">
        <f t="shared" si="261"/>
        <v>5.9407185366183409E-6</v>
      </c>
      <c r="AW104" s="5">
        <f t="shared" si="262"/>
        <v>1.0192739325537446E-8</v>
      </c>
      <c r="AX104" s="5">
        <f t="shared" si="263"/>
        <v>1.117822427078078E-5</v>
      </c>
      <c r="AY104" s="5">
        <f t="shared" si="264"/>
        <v>1.042112450411886E-5</v>
      </c>
      <c r="AZ104" s="5">
        <f t="shared" si="265"/>
        <v>4.857651506161858E-6</v>
      </c>
      <c r="BA104" s="5">
        <f t="shared" si="266"/>
        <v>1.5095477873486779E-6</v>
      </c>
      <c r="BB104" s="5">
        <f t="shared" si="267"/>
        <v>3.518265749506857E-7</v>
      </c>
      <c r="BC104" s="5">
        <f t="shared" si="268"/>
        <v>6.5599480786991041E-8</v>
      </c>
      <c r="BD104" s="5">
        <f t="shared" si="269"/>
        <v>2.0187166892832916E-4</v>
      </c>
      <c r="BE104" s="5">
        <f t="shared" si="270"/>
        <v>1.1618945471635862E-4</v>
      </c>
      <c r="BF104" s="5">
        <f t="shared" si="271"/>
        <v>3.3437057956056423E-5</v>
      </c>
      <c r="BG104" s="5">
        <f t="shared" si="272"/>
        <v>6.4150218995692556E-6</v>
      </c>
      <c r="BH104" s="5">
        <f t="shared" si="273"/>
        <v>9.2305906576850638E-7</v>
      </c>
      <c r="BI104" s="5">
        <f t="shared" si="274"/>
        <v>1.0625535528783021E-7</v>
      </c>
      <c r="BJ104" s="8">
        <f t="shared" si="275"/>
        <v>0.21778696481501766</v>
      </c>
      <c r="BK104" s="8">
        <f t="shared" si="276"/>
        <v>0.35711095422701949</v>
      </c>
      <c r="BL104" s="8">
        <f t="shared" si="277"/>
        <v>0.39515870965811678</v>
      </c>
      <c r="BM104" s="8">
        <f t="shared" si="278"/>
        <v>0.19306496605072501</v>
      </c>
      <c r="BN104" s="8">
        <f t="shared" si="279"/>
        <v>0.80687850714885567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1.22813688212928</v>
      </c>
      <c r="F105">
        <f>VLOOKUP(B105,home!$B$2:$E$405,3,FALSE)</f>
        <v>1.55</v>
      </c>
      <c r="G105">
        <f>VLOOKUP(C105,away!$B$2:$E$405,4,FALSE)</f>
        <v>0.85</v>
      </c>
      <c r="H105">
        <f>VLOOKUP(A105,away!$A$2:$E$405,3,FALSE)</f>
        <v>1.0437262357414501</v>
      </c>
      <c r="I105">
        <f>VLOOKUP(C105,away!$B$2:$E$405,3,FALSE)</f>
        <v>0.89</v>
      </c>
      <c r="J105">
        <f>VLOOKUP(B105,home!$B$2:$E$405,4,FALSE)</f>
        <v>0.52</v>
      </c>
      <c r="K105" s="3">
        <f t="shared" si="224"/>
        <v>1.6180703422053264</v>
      </c>
      <c r="L105" s="3">
        <f t="shared" si="225"/>
        <v>0.48303650190114311</v>
      </c>
      <c r="M105" s="5">
        <f t="shared" si="226"/>
        <v>0.12232096306032576</v>
      </c>
      <c r="N105" s="5">
        <f t="shared" si="227"/>
        <v>0.19792392255790636</v>
      </c>
      <c r="O105" s="5">
        <f t="shared" si="228"/>
        <v>5.9085490105838696E-2</v>
      </c>
      <c r="P105" s="5">
        <f t="shared" si="229"/>
        <v>9.5604479194923819E-2</v>
      </c>
      <c r="Q105" s="5">
        <f t="shared" si="230"/>
        <v>0.1601274145519461</v>
      </c>
      <c r="R105" s="5">
        <f t="shared" si="231"/>
        <v>1.4270224226919462E-2</v>
      </c>
      <c r="S105" s="5">
        <f t="shared" si="232"/>
        <v>1.868080542667264E-2</v>
      </c>
      <c r="T105" s="5">
        <f t="shared" si="233"/>
        <v>7.7347386183646227E-2</v>
      </c>
      <c r="U105" s="5">
        <f t="shared" si="234"/>
        <v>2.3090226598198309E-2</v>
      </c>
      <c r="V105" s="5">
        <f t="shared" si="235"/>
        <v>1.622297264395355E-3</v>
      </c>
      <c r="W105" s="5">
        <f t="shared" si="236"/>
        <v>8.6365806820173863E-2</v>
      </c>
      <c r="X105" s="5">
        <f t="shared" si="237"/>
        <v>4.1717837210286664E-2</v>
      </c>
      <c r="Y105" s="5">
        <f t="shared" si="238"/>
        <v>1.0075619076469106E-2</v>
      </c>
      <c r="Z105" s="5">
        <f t="shared" si="239"/>
        <v>2.2976797306387079E-3</v>
      </c>
      <c r="AA105" s="5">
        <f t="shared" si="240"/>
        <v>3.7178074280328158E-3</v>
      </c>
      <c r="AB105" s="5">
        <f t="shared" si="241"/>
        <v>3.0078369686652824E-3</v>
      </c>
      <c r="AC105" s="5">
        <f t="shared" si="242"/>
        <v>7.924790709492723E-5</v>
      </c>
      <c r="AD105" s="5">
        <f t="shared" si="243"/>
        <v>3.4936487649089458E-2</v>
      </c>
      <c r="AE105" s="5">
        <f t="shared" si="244"/>
        <v>1.6875598782728662E-2</v>
      </c>
      <c r="AF105" s="5">
        <f t="shared" si="245"/>
        <v>4.0757651017482204E-3</v>
      </c>
      <c r="AG105" s="5">
        <f t="shared" si="246"/>
        <v>6.5624777243973923E-4</v>
      </c>
      <c r="AH105" s="5">
        <f t="shared" si="247"/>
        <v>2.7746579489422045E-4</v>
      </c>
      <c r="AI105" s="5">
        <f t="shared" si="248"/>
        <v>4.4895917369476411E-4</v>
      </c>
      <c r="AJ105" s="5">
        <f t="shared" si="249"/>
        <v>3.6322376190825391E-4</v>
      </c>
      <c r="AK105" s="5">
        <f t="shared" si="250"/>
        <v>1.9590719890933146E-4</v>
      </c>
      <c r="AL105" s="5">
        <f t="shared" si="251"/>
        <v>2.4775654787353814E-6</v>
      </c>
      <c r="AM105" s="5">
        <f t="shared" si="252"/>
        <v>1.1305938905162858E-2</v>
      </c>
      <c r="AN105" s="5">
        <f t="shared" si="253"/>
        <v>5.461181179457905E-3</v>
      </c>
      <c r="AO105" s="5">
        <f t="shared" si="254"/>
        <v>1.3189749265868527E-3</v>
      </c>
      <c r="AP105" s="5">
        <f t="shared" si="255"/>
        <v>2.123710115446102E-4</v>
      </c>
      <c r="AQ105" s="5">
        <f t="shared" si="256"/>
        <v>2.5645737630428939E-5</v>
      </c>
      <c r="AR105" s="5">
        <f t="shared" si="257"/>
        <v>2.6805221392584866E-5</v>
      </c>
      <c r="AS105" s="5">
        <f t="shared" si="258"/>
        <v>4.3372733751589318E-5</v>
      </c>
      <c r="AT105" s="5">
        <f t="shared" si="259"/>
        <v>3.5090067071907332E-5</v>
      </c>
      <c r="AU105" s="5">
        <f t="shared" si="260"/>
        <v>1.8926065611682985E-5</v>
      </c>
      <c r="AV105" s="5">
        <f t="shared" si="261"/>
        <v>7.6559263652240865E-6</v>
      </c>
      <c r="AW105" s="5">
        <f t="shared" si="262"/>
        <v>5.3789807327765317E-8</v>
      </c>
      <c r="AX105" s="5">
        <f t="shared" si="263"/>
        <v>3.0489674055382298E-3</v>
      </c>
      <c r="AY105" s="5">
        <f t="shared" si="264"/>
        <v>1.4727625499817902E-3</v>
      </c>
      <c r="AZ105" s="5">
        <f t="shared" si="265"/>
        <v>3.5569903513710569E-4</v>
      </c>
      <c r="BA105" s="5">
        <f t="shared" si="266"/>
        <v>5.7271872554079799E-5</v>
      </c>
      <c r="BB105" s="5">
        <f t="shared" si="267"/>
        <v>6.9161012439626954E-6</v>
      </c>
      <c r="BC105" s="5">
        <f t="shared" si="268"/>
        <v>6.6814587033557705E-7</v>
      </c>
      <c r="BD105" s="5">
        <f t="shared" si="269"/>
        <v>2.1579833956933138E-6</v>
      </c>
      <c r="BE105" s="5">
        <f t="shared" si="270"/>
        <v>3.4917689315428916E-6</v>
      </c>
      <c r="BF105" s="5">
        <f t="shared" si="271"/>
        <v>2.8249638749817676E-6</v>
      </c>
      <c r="BG105" s="5">
        <f t="shared" si="272"/>
        <v>1.5236634213031447E-6</v>
      </c>
      <c r="BH105" s="5">
        <f t="shared" si="273"/>
        <v>6.1634864837842944E-7</v>
      </c>
      <c r="BI105" s="5">
        <f t="shared" si="274"/>
        <v>1.9945909367989496E-7</v>
      </c>
      <c r="BJ105" s="8">
        <f t="shared" si="275"/>
        <v>0.65336848257714264</v>
      </c>
      <c r="BK105" s="8">
        <f t="shared" si="276"/>
        <v>0.23978303296887304</v>
      </c>
      <c r="BL105" s="8">
        <f t="shared" si="277"/>
        <v>0.10459980545861972</v>
      </c>
      <c r="BM105" s="8">
        <f t="shared" si="278"/>
        <v>0.34924379827723928</v>
      </c>
      <c r="BN105" s="8">
        <f t="shared" si="279"/>
        <v>0.64933249369786017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1.24665391969407</v>
      </c>
      <c r="F106">
        <f>VLOOKUP(B106,home!$B$2:$E$405,3,FALSE)</f>
        <v>1.06</v>
      </c>
      <c r="G106">
        <f>VLOOKUP(C106,away!$B$2:$E$405,4,FALSE)</f>
        <v>0.88</v>
      </c>
      <c r="H106">
        <f>VLOOKUP(A106,away!$A$2:$E$405,3,FALSE)</f>
        <v>1.0879541108986599</v>
      </c>
      <c r="I106">
        <f>VLOOKUP(C106,away!$B$2:$E$405,3,FALSE)</f>
        <v>1.06</v>
      </c>
      <c r="J106">
        <f>VLOOKUP(B106,home!$B$2:$E$405,4,FALSE)</f>
        <v>1.25</v>
      </c>
      <c r="K106" s="3">
        <f t="shared" si="224"/>
        <v>1.1628787762906285</v>
      </c>
      <c r="L106" s="3">
        <f t="shared" si="225"/>
        <v>1.4415391969407245</v>
      </c>
      <c r="M106" s="5">
        <f t="shared" si="226"/>
        <v>7.3946163321655295E-2</v>
      </c>
      <c r="N106" s="5">
        <f t="shared" si="227"/>
        <v>8.5990423914873465E-2</v>
      </c>
      <c r="O106" s="5">
        <f t="shared" si="228"/>
        <v>0.10659629289154662</v>
      </c>
      <c r="P106" s="5">
        <f t="shared" si="229"/>
        <v>0.12395856663483916</v>
      </c>
      <c r="Q106" s="5">
        <f t="shared" si="230"/>
        <v>4.9998219467420231E-2</v>
      </c>
      <c r="R106" s="5">
        <f t="shared" si="231"/>
        <v>7.6831367225869224E-2</v>
      </c>
      <c r="S106" s="5">
        <f t="shared" si="232"/>
        <v>5.1949031403174847E-2</v>
      </c>
      <c r="T106" s="5">
        <f t="shared" si="233"/>
        <v>7.2074393139531054E-2</v>
      </c>
      <c r="U106" s="5">
        <f t="shared" si="234"/>
        <v>8.9345566300354701E-2</v>
      </c>
      <c r="V106" s="5">
        <f t="shared" si="235"/>
        <v>9.675999675593969E-3</v>
      </c>
      <c r="W106" s="5">
        <f t="shared" si="236"/>
        <v>1.9380622756994634E-2</v>
      </c>
      <c r="X106" s="5">
        <f t="shared" si="237"/>
        <v>2.7937927365329171E-2</v>
      </c>
      <c r="Y106" s="5">
        <f t="shared" si="238"/>
        <v>2.0136808689202462E-2</v>
      </c>
      <c r="Z106" s="5">
        <f t="shared" si="239"/>
        <v>3.6918475803545792E-2</v>
      </c>
      <c r="AA106" s="5">
        <f t="shared" si="240"/>
        <v>4.2931711964942505E-2</v>
      </c>
      <c r="AB106" s="5">
        <f t="shared" si="241"/>
        <v>2.4962188336927038E-2</v>
      </c>
      <c r="AC106" s="5">
        <f t="shared" si="242"/>
        <v>1.0137637612519514E-3</v>
      </c>
      <c r="AD106" s="5">
        <f t="shared" si="243"/>
        <v>5.6343287188510604E-3</v>
      </c>
      <c r="AE106" s="5">
        <f t="shared" si="244"/>
        <v>8.1221056966726182E-3</v>
      </c>
      <c r="AF106" s="5">
        <f t="shared" si="245"/>
        <v>5.8541668617245668E-3</v>
      </c>
      <c r="AG106" s="5">
        <f t="shared" si="246"/>
        <v>2.8130036655358102E-3</v>
      </c>
      <c r="AH106" s="5">
        <f t="shared" si="247"/>
        <v>1.3304857490529742E-2</v>
      </c>
      <c r="AI106" s="5">
        <f t="shared" si="248"/>
        <v>1.5471936397308426E-2</v>
      </c>
      <c r="AJ106" s="5">
        <f t="shared" si="249"/>
        <v>8.9959932322742301E-3</v>
      </c>
      <c r="AK106" s="5">
        <f t="shared" si="250"/>
        <v>3.4870832004886099E-3</v>
      </c>
      <c r="AL106" s="5">
        <f t="shared" si="251"/>
        <v>6.7976320666975735E-5</v>
      </c>
      <c r="AM106" s="5">
        <f t="shared" si="252"/>
        <v>1.3104082571593308E-3</v>
      </c>
      <c r="AN106" s="5">
        <f t="shared" si="253"/>
        <v>1.889004866689956E-3</v>
      </c>
      <c r="AO106" s="5">
        <f t="shared" si="254"/>
        <v>1.3615372792726802E-3</v>
      </c>
      <c r="AP106" s="5">
        <f t="shared" si="255"/>
        <v>6.5423645205586593E-4</v>
      </c>
      <c r="AQ106" s="5">
        <f t="shared" si="256"/>
        <v>2.3577687242649041E-4</v>
      </c>
      <c r="AR106" s="5">
        <f t="shared" si="257"/>
        <v>3.8358947164618055E-3</v>
      </c>
      <c r="AS106" s="5">
        <f t="shared" si="258"/>
        <v>4.460680553858792E-3</v>
      </c>
      <c r="AT106" s="5">
        <f t="shared" si="259"/>
        <v>2.5936153719473575E-3</v>
      </c>
      <c r="AU106" s="5">
        <f t="shared" si="260"/>
        <v>1.0053534232995686E-3</v>
      </c>
      <c r="AV106" s="5">
        <f t="shared" si="261"/>
        <v>2.9227603965654932E-4</v>
      </c>
      <c r="AW106" s="5">
        <f t="shared" si="262"/>
        <v>3.1653085676277491E-6</v>
      </c>
      <c r="AX106" s="5">
        <f t="shared" si="263"/>
        <v>2.5397432508776326E-4</v>
      </c>
      <c r="AY106" s="5">
        <f t="shared" si="264"/>
        <v>3.6611394463057666E-4</v>
      </c>
      <c r="AZ106" s="5">
        <f t="shared" si="265"/>
        <v>2.6388380086578132E-4</v>
      </c>
      <c r="BA106" s="5">
        <f t="shared" si="266"/>
        <v>1.2679961412857477E-4</v>
      </c>
      <c r="BB106" s="5">
        <f t="shared" si="267"/>
        <v>4.569665348082485E-5</v>
      </c>
      <c r="BC106" s="5">
        <f t="shared" si="268"/>
        <v>1.3174703432325365E-5</v>
      </c>
      <c r="BD106" s="5">
        <f t="shared" si="269"/>
        <v>9.215987648529191E-4</v>
      </c>
      <c r="BE106" s="5">
        <f t="shared" si="270"/>
        <v>1.0717076439031171E-3</v>
      </c>
      <c r="BF106" s="5">
        <f t="shared" si="271"/>
        <v>6.2313303674168489E-4</v>
      </c>
      <c r="BG106" s="5">
        <f t="shared" si="272"/>
        <v>2.4154272774414449E-4</v>
      </c>
      <c r="BH106" s="5">
        <f t="shared" si="273"/>
        <v>7.022122791525285E-5</v>
      </c>
      <c r="BI106" s="5">
        <f t="shared" si="274"/>
        <v>1.6331755117542883E-5</v>
      </c>
      <c r="BJ106" s="8">
        <f t="shared" si="275"/>
        <v>0.30446260704536532</v>
      </c>
      <c r="BK106" s="8">
        <f t="shared" si="276"/>
        <v>0.26097761506181277</v>
      </c>
      <c r="BL106" s="8">
        <f t="shared" si="277"/>
        <v>0.39705935230173983</v>
      </c>
      <c r="BM106" s="8">
        <f t="shared" si="278"/>
        <v>0.48173406812019676</v>
      </c>
      <c r="BN106" s="8">
        <f t="shared" si="279"/>
        <v>0.51732103345620406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1.24665391969407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1.0879541108986599</v>
      </c>
      <c r="I107">
        <f>VLOOKUP(C107,away!$B$2:$E$405,3,FALSE)</f>
        <v>0.44</v>
      </c>
      <c r="J107">
        <f>VLOOKUP(B107,home!$B$2:$E$405,4,FALSE)</f>
        <v>1.63</v>
      </c>
      <c r="K107" s="3">
        <f t="shared" si="224"/>
        <v>1.8031602294455027</v>
      </c>
      <c r="L107" s="3">
        <f t="shared" si="225"/>
        <v>0.78028068833651887</v>
      </c>
      <c r="M107" s="5">
        <f t="shared" si="226"/>
        <v>7.5513719969813237E-2</v>
      </c>
      <c r="N107" s="5">
        <f t="shared" si="227"/>
        <v>0.13616333662705185</v>
      </c>
      <c r="O107" s="5">
        <f t="shared" si="228"/>
        <v>5.8921897396897002E-2</v>
      </c>
      <c r="P107" s="5">
        <f t="shared" si="229"/>
        <v>0.10624562202955315</v>
      </c>
      <c r="Q107" s="5">
        <f t="shared" si="230"/>
        <v>0.12276215665725007</v>
      </c>
      <c r="R107" s="5">
        <f t="shared" si="231"/>
        <v>2.2987809329472263E-2</v>
      </c>
      <c r="S107" s="5">
        <f t="shared" si="232"/>
        <v>3.7371130057422437E-2</v>
      </c>
      <c r="T107" s="5">
        <f t="shared" si="233"/>
        <v>9.5788940098194636E-2</v>
      </c>
      <c r="U107" s="5">
        <f t="shared" si="234"/>
        <v>4.1450703544980663E-2</v>
      </c>
      <c r="V107" s="5">
        <f t="shared" si="235"/>
        <v>5.842233350274186E-3</v>
      </c>
      <c r="W107" s="5">
        <f t="shared" si="236"/>
        <v>7.378661285510392E-2</v>
      </c>
      <c r="X107" s="5">
        <f t="shared" si="237"/>
        <v>5.7574269068600713E-2</v>
      </c>
      <c r="Y107" s="5">
        <f t="shared" si="238"/>
        <v>2.246204514965985E-2</v>
      </c>
      <c r="Z107" s="5">
        <f t="shared" si="239"/>
        <v>5.9789812289830907E-3</v>
      </c>
      <c r="AA107" s="5">
        <f t="shared" si="240"/>
        <v>1.0781061164703501E-2</v>
      </c>
      <c r="AB107" s="5">
        <f t="shared" si="241"/>
        <v>9.7199903617063849E-3</v>
      </c>
      <c r="AC107" s="5">
        <f t="shared" si="242"/>
        <v>5.1374084453610896E-4</v>
      </c>
      <c r="AD107" s="5">
        <f t="shared" si="243"/>
        <v>3.3262271441453925E-2</v>
      </c>
      <c r="AE107" s="5">
        <f t="shared" si="244"/>
        <v>2.59539080559738E-2</v>
      </c>
      <c r="AF107" s="5">
        <f t="shared" si="245"/>
        <v>1.0125666621468979E-2</v>
      </c>
      <c r="AG107" s="5">
        <f t="shared" si="246"/>
        <v>2.633620707088643E-3</v>
      </c>
      <c r="AH107" s="5">
        <f t="shared" si="247"/>
        <v>1.1663208972255126E-3</v>
      </c>
      <c r="AI107" s="5">
        <f t="shared" si="248"/>
        <v>2.1030634566482397E-3</v>
      </c>
      <c r="AJ107" s="5">
        <f t="shared" si="249"/>
        <v>1.8960801925141464E-3</v>
      </c>
      <c r="AK107" s="5">
        <f t="shared" si="250"/>
        <v>1.1396454649936268E-3</v>
      </c>
      <c r="AL107" s="5">
        <f t="shared" si="251"/>
        <v>2.8912740949086582E-5</v>
      </c>
      <c r="AM107" s="5">
        <f t="shared" si="252"/>
        <v>1.1995441000850137E-2</v>
      </c>
      <c r="AN107" s="5">
        <f t="shared" si="253"/>
        <v>9.3598109610434459E-3</v>
      </c>
      <c r="AO107" s="5">
        <f t="shared" si="254"/>
        <v>3.6516398696913362E-3</v>
      </c>
      <c r="AP107" s="5">
        <f t="shared" si="255"/>
        <v>9.4976802369327751E-4</v>
      </c>
      <c r="AQ107" s="5">
        <f t="shared" si="256"/>
        <v>1.852714118218514E-4</v>
      </c>
      <c r="AR107" s="5">
        <f t="shared" si="257"/>
        <v>1.8201153450167791E-4</v>
      </c>
      <c r="AS107" s="5">
        <f t="shared" si="258"/>
        <v>3.2819596031377353E-4</v>
      </c>
      <c r="AT107" s="5">
        <f t="shared" si="259"/>
        <v>2.9589495155123559E-4</v>
      </c>
      <c r="AU107" s="5">
        <f t="shared" si="260"/>
        <v>1.7784866957696392E-4</v>
      </c>
      <c r="AV107" s="5">
        <f t="shared" si="261"/>
        <v>8.0172411960243944E-5</v>
      </c>
      <c r="AW107" s="5">
        <f t="shared" si="262"/>
        <v>1.1299830856134525E-6</v>
      </c>
      <c r="AX107" s="5">
        <f t="shared" si="263"/>
        <v>3.6049503578988152E-3</v>
      </c>
      <c r="AY107" s="5">
        <f t="shared" si="264"/>
        <v>2.8128731466802673E-3</v>
      </c>
      <c r="AZ107" s="5">
        <f t="shared" si="265"/>
        <v>1.0974152975474943E-3</v>
      </c>
      <c r="BA107" s="5">
        <f t="shared" si="266"/>
        <v>2.8543065458712825E-4</v>
      </c>
      <c r="BB107" s="5">
        <f t="shared" si="267"/>
        <v>5.5679006908396882E-5</v>
      </c>
      <c r="BC107" s="5">
        <f t="shared" si="268"/>
        <v>8.6890507672755451E-6</v>
      </c>
      <c r="BD107" s="5">
        <f t="shared" si="269"/>
        <v>2.3670014237692533E-5</v>
      </c>
      <c r="BE107" s="5">
        <f t="shared" si="270"/>
        <v>4.2680828303815976E-5</v>
      </c>
      <c r="BF107" s="5">
        <f t="shared" si="271"/>
        <v>3.8480186078616475E-5</v>
      </c>
      <c r="BG107" s="5">
        <f t="shared" si="272"/>
        <v>2.3128647052874571E-5</v>
      </c>
      <c r="BH107" s="5">
        <f t="shared" si="273"/>
        <v>1.0426164131656344E-5</v>
      </c>
      <c r="BI107" s="5">
        <f t="shared" si="274"/>
        <v>3.7600089015747868E-6</v>
      </c>
      <c r="BJ107" s="8">
        <f t="shared" si="275"/>
        <v>0.6145197960633354</v>
      </c>
      <c r="BK107" s="8">
        <f t="shared" si="276"/>
        <v>0.22832823213922848</v>
      </c>
      <c r="BL107" s="8">
        <f t="shared" si="277"/>
        <v>0.15137284118575142</v>
      </c>
      <c r="BM107" s="8">
        <f t="shared" si="278"/>
        <v>0.47479356544366663</v>
      </c>
      <c r="BN107" s="8">
        <f t="shared" si="279"/>
        <v>0.52259454201003763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1.3941176470588199</v>
      </c>
      <c r="F108">
        <f>VLOOKUP(B108,home!$B$2:$E$405,3,FALSE)</f>
        <v>0.76</v>
      </c>
      <c r="G108">
        <f>VLOOKUP(C108,away!$B$2:$E$405,4,FALSE)</f>
        <v>0.46</v>
      </c>
      <c r="H108">
        <f>VLOOKUP(A108,away!$A$2:$E$405,3,FALSE)</f>
        <v>1.3441176470588201</v>
      </c>
      <c r="I108">
        <f>VLOOKUP(C108,away!$B$2:$E$405,3,FALSE)</f>
        <v>1.31</v>
      </c>
      <c r="J108">
        <f>VLOOKUP(B108,home!$B$2:$E$405,4,FALSE)</f>
        <v>0.96</v>
      </c>
      <c r="K108" s="3">
        <f t="shared" si="224"/>
        <v>0.48738352941176349</v>
      </c>
      <c r="L108" s="3">
        <f t="shared" si="225"/>
        <v>1.690362352941172</v>
      </c>
      <c r="M108" s="5">
        <f t="shared" si="226"/>
        <v>0.11329662695005127</v>
      </c>
      <c r="N108" s="5">
        <f t="shared" si="227"/>
        <v>5.5218909913363909E-2</v>
      </c>
      <c r="O108" s="5">
        <f t="shared" si="228"/>
        <v>0.19151235291158686</v>
      </c>
      <c r="P108" s="5">
        <f t="shared" si="229"/>
        <v>9.3339966488000414E-2</v>
      </c>
      <c r="Q108" s="5">
        <f t="shared" si="230"/>
        <v>1.3456393601922759E-2</v>
      </c>
      <c r="R108" s="5">
        <f t="shared" si="231"/>
        <v>0.16186263574246504</v>
      </c>
      <c r="S108" s="5">
        <f t="shared" si="232"/>
        <v>1.9224644145456399E-2</v>
      </c>
      <c r="T108" s="5">
        <f t="shared" si="233"/>
        <v>2.2746181151048685E-2</v>
      </c>
      <c r="U108" s="5">
        <f t="shared" si="234"/>
        <v>7.8889182688053269E-2</v>
      </c>
      <c r="V108" s="5">
        <f t="shared" si="235"/>
        <v>1.75981275248354E-3</v>
      </c>
      <c r="W108" s="5">
        <f t="shared" si="236"/>
        <v>2.1861415356196632E-3</v>
      </c>
      <c r="X108" s="5">
        <f t="shared" si="237"/>
        <v>3.6953713500124802E-3</v>
      </c>
      <c r="Y108" s="5">
        <f t="shared" si="238"/>
        <v>3.1232583050992461E-3</v>
      </c>
      <c r="Z108" s="5">
        <f t="shared" si="239"/>
        <v>9.1202168602297726E-2</v>
      </c>
      <c r="AA108" s="5">
        <f t="shared" si="240"/>
        <v>4.4450434823394586E-2</v>
      </c>
      <c r="AB108" s="5">
        <f t="shared" si="241"/>
        <v>1.0832204904056805E-2</v>
      </c>
      <c r="AC108" s="5">
        <f t="shared" si="242"/>
        <v>9.0614383104266284E-5</v>
      </c>
      <c r="AD108" s="5">
        <f t="shared" si="243"/>
        <v>2.6637234435599084E-4</v>
      </c>
      <c r="AE108" s="5">
        <f t="shared" si="244"/>
        <v>4.5026578276404877E-4</v>
      </c>
      <c r="AF108" s="5">
        <f t="shared" si="245"/>
        <v>3.8055616400096807E-4</v>
      </c>
      <c r="AG108" s="5">
        <f t="shared" si="246"/>
        <v>2.1442593760231441E-4</v>
      </c>
      <c r="AH108" s="5">
        <f t="shared" si="247"/>
        <v>3.8541178077979368E-2</v>
      </c>
      <c r="AI108" s="5">
        <f t="shared" si="248"/>
        <v>1.8784335399332872E-2</v>
      </c>
      <c r="AJ108" s="5">
        <f t="shared" si="249"/>
        <v>4.5775878422905916E-3</v>
      </c>
      <c r="AK108" s="5">
        <f t="shared" si="250"/>
        <v>7.4368030625598935E-4</v>
      </c>
      <c r="AL108" s="5">
        <f t="shared" si="251"/>
        <v>2.9861236684519751E-6</v>
      </c>
      <c r="AM108" s="5">
        <f t="shared" si="252"/>
        <v>2.5965098665981702E-5</v>
      </c>
      <c r="AN108" s="5">
        <f t="shared" si="253"/>
        <v>4.3890425275378513E-5</v>
      </c>
      <c r="AO108" s="5">
        <f t="shared" si="254"/>
        <v>3.7095361270038756E-5</v>
      </c>
      <c r="AP108" s="5">
        <f t="shared" si="255"/>
        <v>2.0901534053208522E-5</v>
      </c>
      <c r="AQ108" s="5">
        <f t="shared" si="256"/>
        <v>8.832791570565398E-6</v>
      </c>
      <c r="AR108" s="5">
        <f t="shared" si="257"/>
        <v>1.3029711292203585E-2</v>
      </c>
      <c r="AS108" s="5">
        <f t="shared" si="258"/>
        <v>6.350466676810493E-3</v>
      </c>
      <c r="AT108" s="5">
        <f t="shared" si="259"/>
        <v>1.5475564311778454E-3</v>
      </c>
      <c r="AU108" s="5">
        <f t="shared" si="260"/>
        <v>2.5141783846377712E-4</v>
      </c>
      <c r="AV108" s="5">
        <f t="shared" si="261"/>
        <v>3.0634228366888068E-5</v>
      </c>
      <c r="AW108" s="5">
        <f t="shared" si="262"/>
        <v>6.8337006298718617E-8</v>
      </c>
      <c r="AX108" s="5">
        <f t="shared" si="263"/>
        <v>2.1091602382251384E-6</v>
      </c>
      <c r="AY108" s="5">
        <f t="shared" si="264"/>
        <v>3.5652450630162078E-6</v>
      </c>
      <c r="AZ108" s="5">
        <f t="shared" si="265"/>
        <v>3.0132780167659875E-6</v>
      </c>
      <c r="BA108" s="5">
        <f t="shared" si="266"/>
        <v>1.6978439061621548E-6</v>
      </c>
      <c r="BB108" s="5">
        <f t="shared" si="267"/>
        <v>7.174928550367727E-7</v>
      </c>
      <c r="BC108" s="5">
        <f t="shared" si="268"/>
        <v>2.4256458213168765E-7</v>
      </c>
      <c r="BD108" s="5">
        <f t="shared" si="269"/>
        <v>3.6708222396722341E-3</v>
      </c>
      <c r="BE108" s="5">
        <f t="shared" si="270"/>
        <v>1.7890982990146479E-3</v>
      </c>
      <c r="BF108" s="5">
        <f t="shared" si="271"/>
        <v>4.3598852171917085E-4</v>
      </c>
      <c r="BG108" s="5">
        <f t="shared" si="272"/>
        <v>7.0831208166168954E-5</v>
      </c>
      <c r="BH108" s="5">
        <f t="shared" si="273"/>
        <v>8.6304910571316847E-6</v>
      </c>
      <c r="BI108" s="5">
        <f t="shared" si="274"/>
        <v>8.4127183839630068E-7</v>
      </c>
      <c r="BJ108" s="8">
        <f t="shared" si="275"/>
        <v>0.10188590688128657</v>
      </c>
      <c r="BK108" s="8">
        <f t="shared" si="276"/>
        <v>0.22771821608782736</v>
      </c>
      <c r="BL108" s="8">
        <f t="shared" si="277"/>
        <v>0.57737959119390581</v>
      </c>
      <c r="BM108" s="8">
        <f t="shared" si="278"/>
        <v>0.36949550024987032</v>
      </c>
      <c r="BN108" s="8">
        <f t="shared" si="279"/>
        <v>0.62868688560739028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1.2721893491124301</v>
      </c>
      <c r="F109">
        <f>VLOOKUP(B109,home!$B$2:$E$405,3,FALSE)</f>
        <v>0.79</v>
      </c>
      <c r="G109">
        <f>VLOOKUP(C109,away!$B$2:$E$405,4,FALSE)</f>
        <v>0.74</v>
      </c>
      <c r="H109">
        <f>VLOOKUP(A109,away!$A$2:$E$405,3,FALSE)</f>
        <v>1.07692307692308</v>
      </c>
      <c r="I109">
        <f>VLOOKUP(C109,away!$B$2:$E$405,3,FALSE)</f>
        <v>1.39</v>
      </c>
      <c r="J109">
        <f>VLOOKUP(B109,home!$B$2:$E$405,4,FALSE)</f>
        <v>1.1499999999999999</v>
      </c>
      <c r="K109" s="3">
        <f t="shared" si="224"/>
        <v>0.74372189349112672</v>
      </c>
      <c r="L109" s="3">
        <f t="shared" si="225"/>
        <v>1.721461538461543</v>
      </c>
      <c r="M109" s="5">
        <f t="shared" si="226"/>
        <v>8.4993250463819892E-2</v>
      </c>
      <c r="N109" s="5">
        <f t="shared" si="227"/>
        <v>6.3211341168917703E-2</v>
      </c>
      <c r="O109" s="5">
        <f t="shared" si="228"/>
        <v>0.14631261170229462</v>
      </c>
      <c r="P109" s="5">
        <f t="shared" si="229"/>
        <v>0.10881589261686253</v>
      </c>
      <c r="Q109" s="5">
        <f t="shared" si="230"/>
        <v>2.3505829172130545E-2</v>
      </c>
      <c r="R109" s="5">
        <f t="shared" si="231"/>
        <v>0.12593576681867927</v>
      </c>
      <c r="S109" s="5">
        <f t="shared" si="232"/>
        <v>3.4828937655011272E-2</v>
      </c>
      <c r="T109" s="5">
        <f t="shared" si="233"/>
        <v>4.0464380849470058E-2</v>
      </c>
      <c r="U109" s="5">
        <f t="shared" si="234"/>
        <v>9.3661186956645132E-2</v>
      </c>
      <c r="V109" s="5">
        <f t="shared" si="235"/>
        <v>4.9545658941476363E-3</v>
      </c>
      <c r="W109" s="5">
        <f t="shared" si="236"/>
        <v>5.827266593325298E-3</v>
      </c>
      <c r="X109" s="5">
        <f t="shared" si="237"/>
        <v>1.003141531477132E-2</v>
      </c>
      <c r="Y109" s="5">
        <f t="shared" si="238"/>
        <v>8.6343478203564621E-3</v>
      </c>
      <c r="Z109" s="5">
        <f t="shared" si="239"/>
        <v>7.2264526298339252E-2</v>
      </c>
      <c r="AA109" s="5">
        <f t="shared" si="240"/>
        <v>5.374471033084019E-2</v>
      </c>
      <c r="AB109" s="5">
        <f t="shared" si="241"/>
        <v>1.9985558866192292E-2</v>
      </c>
      <c r="AC109" s="5">
        <f t="shared" si="242"/>
        <v>3.964546503388517E-4</v>
      </c>
      <c r="AD109" s="5">
        <f t="shared" si="243"/>
        <v>1.0834664361663695E-3</v>
      </c>
      <c r="AE109" s="5">
        <f t="shared" si="244"/>
        <v>1.8651457980744031E-3</v>
      </c>
      <c r="AF109" s="5">
        <f t="shared" si="245"/>
        <v>1.6053883775041227E-3</v>
      </c>
      <c r="AG109" s="5">
        <f t="shared" si="246"/>
        <v>9.2120478205550934E-4</v>
      </c>
      <c r="AH109" s="5">
        <f t="shared" si="247"/>
        <v>3.1100150654433421E-2</v>
      </c>
      <c r="AI109" s="5">
        <f t="shared" si="248"/>
        <v>2.3129862932574526E-2</v>
      </c>
      <c r="AJ109" s="5">
        <f t="shared" si="249"/>
        <v>8.6010927282022757E-3</v>
      </c>
      <c r="AK109" s="5">
        <f t="shared" si="250"/>
        <v>2.1322736566371193E-3</v>
      </c>
      <c r="AL109" s="5">
        <f t="shared" si="251"/>
        <v>2.0303055324183642E-5</v>
      </c>
      <c r="AM109" s="5">
        <f t="shared" si="252"/>
        <v>1.6115954188794708E-4</v>
      </c>
      <c r="AN109" s="5">
        <f t="shared" si="253"/>
        <v>2.774299529161828E-4</v>
      </c>
      <c r="AO109" s="5">
        <f t="shared" si="254"/>
        <v>2.3879249678120283E-4</v>
      </c>
      <c r="AP109" s="5">
        <f t="shared" si="255"/>
        <v>1.3702403296068084E-4</v>
      </c>
      <c r="AQ109" s="5">
        <f t="shared" si="256"/>
        <v>5.8970400646674683E-5</v>
      </c>
      <c r="AR109" s="5">
        <f t="shared" si="257"/>
        <v>1.0707542638393347E-2</v>
      </c>
      <c r="AS109" s="5">
        <f t="shared" si="258"/>
        <v>7.9634338856628736E-3</v>
      </c>
      <c r="AT109" s="5">
        <f t="shared" si="259"/>
        <v>2.9612900640682968E-3</v>
      </c>
      <c r="AU109" s="5">
        <f t="shared" si="260"/>
        <v>7.3412541787511133E-4</v>
      </c>
      <c r="AV109" s="5">
        <f t="shared" si="261"/>
        <v>1.3649628646051059E-4</v>
      </c>
      <c r="AW109" s="5">
        <f t="shared" si="262"/>
        <v>7.220491940680776E-7</v>
      </c>
      <c r="AX109" s="5">
        <f t="shared" si="263"/>
        <v>1.9976313274511085E-5</v>
      </c>
      <c r="AY109" s="5">
        <f t="shared" si="264"/>
        <v>3.4388454982329593E-5</v>
      </c>
      <c r="AZ109" s="5">
        <f t="shared" si="265"/>
        <v>2.9599201309598317E-5</v>
      </c>
      <c r="BA109" s="5">
        <f t="shared" si="266"/>
        <v>1.6984628874551347E-5</v>
      </c>
      <c r="BB109" s="5">
        <f t="shared" si="267"/>
        <v>7.3095963381458747E-6</v>
      </c>
      <c r="BC109" s="5">
        <f t="shared" si="268"/>
        <v>2.5166377915594925E-6</v>
      </c>
      <c r="BD109" s="5">
        <f t="shared" si="269"/>
        <v>3.0721038039051981E-3</v>
      </c>
      <c r="BE109" s="5">
        <f t="shared" si="270"/>
        <v>2.2847908580416669E-3</v>
      </c>
      <c r="BF109" s="5">
        <f t="shared" si="271"/>
        <v>8.4962449158698238E-4</v>
      </c>
      <c r="BG109" s="5">
        <f t="shared" si="272"/>
        <v>2.1062811187983548E-4</v>
      </c>
      <c r="BH109" s="5">
        <f t="shared" si="273"/>
        <v>3.9162184547433029E-5</v>
      </c>
      <c r="BI109" s="5">
        <f t="shared" si="274"/>
        <v>5.8251548089731681E-6</v>
      </c>
      <c r="BJ109" s="8">
        <f t="shared" si="275"/>
        <v>0.1581339375705352</v>
      </c>
      <c r="BK109" s="8">
        <f t="shared" si="276"/>
        <v>0.2340437927904867</v>
      </c>
      <c r="BL109" s="8">
        <f t="shared" si="277"/>
        <v>0.53356823754372917</v>
      </c>
      <c r="BM109" s="8">
        <f t="shared" si="278"/>
        <v>0.44520213585459728</v>
      </c>
      <c r="BN109" s="8">
        <f t="shared" si="279"/>
        <v>0.55277469194270457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1.5814814814814799</v>
      </c>
      <c r="F110">
        <f>VLOOKUP(B110,home!$B$2:$E$405,3,FALSE)</f>
        <v>0.97</v>
      </c>
      <c r="G110">
        <f>VLOOKUP(C110,away!$B$2:$E$405,4,FALSE)</f>
        <v>1.48</v>
      </c>
      <c r="H110">
        <f>VLOOKUP(A110,away!$A$2:$E$405,3,FALSE)</f>
        <v>1.3925925925925899</v>
      </c>
      <c r="I110">
        <f>VLOOKUP(C110,away!$B$2:$E$405,3,FALSE)</f>
        <v>0.38</v>
      </c>
      <c r="J110">
        <f>VLOOKUP(B110,home!$B$2:$E$405,4,FALSE)</f>
        <v>0.38</v>
      </c>
      <c r="K110" s="3">
        <f t="shared" si="224"/>
        <v>2.2703748148148124</v>
      </c>
      <c r="L110" s="3">
        <f t="shared" si="225"/>
        <v>0.20109037037037</v>
      </c>
      <c r="M110" s="5">
        <f t="shared" si="226"/>
        <v>8.4461017266957247E-2</v>
      </c>
      <c r="N110" s="5">
        <f t="shared" si="227"/>
        <v>0.19175816643653876</v>
      </c>
      <c r="O110" s="5">
        <f t="shared" si="228"/>
        <v>1.6984297244070645E-2</v>
      </c>
      <c r="P110" s="5">
        <f t="shared" si="229"/>
        <v>3.8560720710266623E-2</v>
      </c>
      <c r="Q110" s="5">
        <f t="shared" si="230"/>
        <v>0.21768145580629236</v>
      </c>
      <c r="R110" s="5">
        <f t="shared" si="231"/>
        <v>1.7076893116453101E-3</v>
      </c>
      <c r="S110" s="5">
        <f t="shared" si="232"/>
        <v>4.4012291996064455E-3</v>
      </c>
      <c r="T110" s="5">
        <f t="shared" si="233"/>
        <v>4.3773644570848647E-2</v>
      </c>
      <c r="U110" s="5">
        <f t="shared" si="234"/>
        <v>3.8770948046879558E-3</v>
      </c>
      <c r="V110" s="5">
        <f t="shared" si="235"/>
        <v>2.2326482735878945E-4</v>
      </c>
      <c r="W110" s="5">
        <f t="shared" si="236"/>
        <v>0.16473949830494325</v>
      </c>
      <c r="X110" s="5">
        <f t="shared" si="237"/>
        <v>3.3127526728769972E-2</v>
      </c>
      <c r="Y110" s="5">
        <f t="shared" si="238"/>
        <v>3.3308133096713426E-3</v>
      </c>
      <c r="Z110" s="5">
        <f t="shared" si="239"/>
        <v>1.1446662538542591E-4</v>
      </c>
      <c r="AA110" s="5">
        <f t="shared" si="240"/>
        <v>2.598821434119129E-4</v>
      </c>
      <c r="AB110" s="5">
        <f t="shared" si="241"/>
        <v>2.9501493661124913E-4</v>
      </c>
      <c r="AC110" s="5">
        <f t="shared" si="242"/>
        <v>6.3707294580918706E-6</v>
      </c>
      <c r="AD110" s="5">
        <f t="shared" si="243"/>
        <v>9.3505101989192652E-2</v>
      </c>
      <c r="AE110" s="5">
        <f t="shared" si="244"/>
        <v>1.8802975590525968E-2</v>
      </c>
      <c r="AF110" s="5">
        <f t="shared" si="245"/>
        <v>1.8905486627819467E-3</v>
      </c>
      <c r="AG110" s="5">
        <f t="shared" si="246"/>
        <v>1.2672371026734318E-4</v>
      </c>
      <c r="AH110" s="5">
        <f t="shared" si="247"/>
        <v>5.7545340234504199E-6</v>
      </c>
      <c r="AI110" s="5">
        <f t="shared" si="248"/>
        <v>1.3064949117836786E-5</v>
      </c>
      <c r="AJ110" s="5">
        <f t="shared" si="249"/>
        <v>1.4831165716986821E-5</v>
      </c>
      <c r="AK110" s="5">
        <f t="shared" si="250"/>
        <v>1.1224101706063916E-5</v>
      </c>
      <c r="AL110" s="5">
        <f t="shared" si="251"/>
        <v>1.163423919357673E-7</v>
      </c>
      <c r="AM110" s="5">
        <f t="shared" si="252"/>
        <v>4.2458325722590652E-2</v>
      </c>
      <c r="AN110" s="5">
        <f t="shared" si="253"/>
        <v>8.5379604448615597E-3</v>
      </c>
      <c r="AO110" s="5">
        <f t="shared" si="254"/>
        <v>8.5845081403239007E-4</v>
      </c>
      <c r="AP110" s="5">
        <f t="shared" si="255"/>
        <v>5.7542064046173E-5</v>
      </c>
      <c r="AQ110" s="5">
        <f t="shared" si="256"/>
        <v>2.8927887427301184E-6</v>
      </c>
      <c r="AR110" s="5">
        <f t="shared" si="257"/>
        <v>2.314362756169081E-7</v>
      </c>
      <c r="AS110" s="5">
        <f t="shared" si="258"/>
        <v>5.2544709139516768E-7</v>
      </c>
      <c r="AT110" s="5">
        <f t="shared" si="259"/>
        <v>5.964809214106428E-7</v>
      </c>
      <c r="AU110" s="5">
        <f t="shared" si="260"/>
        <v>4.5141175382941895E-7</v>
      </c>
      <c r="AV110" s="5">
        <f t="shared" si="261"/>
        <v>2.5621846925142416E-7</v>
      </c>
      <c r="AW110" s="5">
        <f t="shared" si="262"/>
        <v>1.4754494069730793E-9</v>
      </c>
      <c r="AX110" s="5">
        <f t="shared" si="263"/>
        <v>1.6066052233295637E-2</v>
      </c>
      <c r="AY110" s="5">
        <f t="shared" si="264"/>
        <v>3.2307283939831291E-3</v>
      </c>
      <c r="AZ110" s="5">
        <f t="shared" si="265"/>
        <v>3.24834184656069E-4</v>
      </c>
      <c r="BA110" s="5">
        <f t="shared" si="266"/>
        <v>2.177367550048203E-5</v>
      </c>
      <c r="BB110" s="5">
        <f t="shared" si="267"/>
        <v>1.0946191176790452E-6</v>
      </c>
      <c r="BC110" s="5">
        <f t="shared" si="268"/>
        <v>4.4023472757713364E-8</v>
      </c>
      <c r="BD110" s="5">
        <f t="shared" si="269"/>
        <v>7.756601063490514E-9</v>
      </c>
      <c r="BE110" s="5">
        <f t="shared" si="270"/>
        <v>1.7610391703114654E-8</v>
      </c>
      <c r="BF110" s="5">
        <f t="shared" si="271"/>
        <v>1.9991094900887623E-8</v>
      </c>
      <c r="BG110" s="5">
        <f t="shared" si="272"/>
        <v>1.5129092794516027E-8</v>
      </c>
      <c r="BH110" s="5">
        <f t="shared" si="273"/>
        <v>8.5871778129163589E-9</v>
      </c>
      <c r="BI110" s="5">
        <f t="shared" si="274"/>
        <v>3.899222447356366E-9</v>
      </c>
      <c r="BJ110" s="8">
        <f t="shared" si="275"/>
        <v>0.84029615407413161</v>
      </c>
      <c r="BK110" s="8">
        <f t="shared" si="276"/>
        <v>0.13088344747002228</v>
      </c>
      <c r="BL110" s="8">
        <f t="shared" si="277"/>
        <v>2.3170987159083639E-2</v>
      </c>
      <c r="BM110" s="8">
        <f t="shared" si="278"/>
        <v>0.44008098163431836</v>
      </c>
      <c r="BN110" s="8">
        <f t="shared" si="279"/>
        <v>0.55115334677577099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1.23461538461538</v>
      </c>
      <c r="F111">
        <f>VLOOKUP(B111,home!$B$2:$E$405,3,FALSE)</f>
        <v>1.1000000000000001</v>
      </c>
      <c r="G111">
        <f>VLOOKUP(C111,away!$B$2:$E$405,4,FALSE)</f>
        <v>0.81</v>
      </c>
      <c r="H111">
        <f>VLOOKUP(A111,away!$A$2:$E$405,3,FALSE)</f>
        <v>1.1461538461538501</v>
      </c>
      <c r="I111">
        <f>VLOOKUP(C111,away!$B$2:$E$405,3,FALSE)</f>
        <v>0.76</v>
      </c>
      <c r="J111">
        <f>VLOOKUP(B111,home!$B$2:$E$405,4,FALSE)</f>
        <v>0.93</v>
      </c>
      <c r="K111" s="3">
        <f t="shared" si="224"/>
        <v>1.1000423076923038</v>
      </c>
      <c r="L111" s="3">
        <f t="shared" si="225"/>
        <v>0.81010153846154132</v>
      </c>
      <c r="M111" s="5">
        <f t="shared" si="226"/>
        <v>0.14805908733333598</v>
      </c>
      <c r="N111" s="5">
        <f t="shared" si="227"/>
        <v>0.16287126010497927</v>
      </c>
      <c r="O111" s="5">
        <f t="shared" si="228"/>
        <v>0.11994289443194718</v>
      </c>
      <c r="P111" s="5">
        <f t="shared" si="229"/>
        <v>0.13194225838221355</v>
      </c>
      <c r="Q111" s="5">
        <f t="shared" si="230"/>
        <v>8.9582638411317445E-2</v>
      </c>
      <c r="R111" s="5">
        <f t="shared" si="231"/>
        <v>4.8582961653425315E-2</v>
      </c>
      <c r="S111" s="5">
        <f t="shared" si="232"/>
        <v>2.9394952820094761E-2</v>
      </c>
      <c r="T111" s="5">
        <f t="shared" si="233"/>
        <v>7.2571033196452223E-2</v>
      </c>
      <c r="U111" s="5">
        <f t="shared" si="234"/>
        <v>5.3443313251760688E-2</v>
      </c>
      <c r="V111" s="5">
        <f t="shared" si="235"/>
        <v>2.9105770690575116E-3</v>
      </c>
      <c r="W111" s="5">
        <f t="shared" si="236"/>
        <v>3.2848230762383621E-2</v>
      </c>
      <c r="X111" s="5">
        <f t="shared" si="237"/>
        <v>2.6610402276346694E-2</v>
      </c>
      <c r="Y111" s="5">
        <f t="shared" si="238"/>
        <v>1.0778563911574479E-2</v>
      </c>
      <c r="Z111" s="5">
        <f t="shared" si="239"/>
        <v>1.3119043992819306E-2</v>
      </c>
      <c r="AA111" s="5">
        <f t="shared" si="240"/>
        <v>1.4431503428577805E-2</v>
      </c>
      <c r="AB111" s="5">
        <f t="shared" si="241"/>
        <v>7.9376321675210647E-3</v>
      </c>
      <c r="AC111" s="5">
        <f t="shared" si="242"/>
        <v>1.6210931333378E-4</v>
      </c>
      <c r="AD111" s="5">
        <f t="shared" si="243"/>
        <v>9.0336108928654544E-3</v>
      </c>
      <c r="AE111" s="5">
        <f t="shared" si="244"/>
        <v>7.3181420821732419E-3</v>
      </c>
      <c r="AF111" s="5">
        <f t="shared" si="245"/>
        <v>2.9642190797243449E-3</v>
      </c>
      <c r="AG111" s="5">
        <f t="shared" si="246"/>
        <v>8.0043947894058208E-4</v>
      </c>
      <c r="AH111" s="5">
        <f t="shared" si="247"/>
        <v>2.6569394304318903E-3</v>
      </c>
      <c r="AI111" s="5">
        <f t="shared" si="248"/>
        <v>2.9227457824509717E-3</v>
      </c>
      <c r="AJ111" s="5">
        <f t="shared" si="249"/>
        <v>1.6075720076626581E-3</v>
      </c>
      <c r="AK111" s="5">
        <f t="shared" si="250"/>
        <v>5.8946574036359341E-4</v>
      </c>
      <c r="AL111" s="5">
        <f t="shared" si="251"/>
        <v>5.7785224240627853E-6</v>
      </c>
      <c r="AM111" s="5">
        <f t="shared" si="252"/>
        <v>1.9874708346764073E-3</v>
      </c>
      <c r="AN111" s="5">
        <f t="shared" si="253"/>
        <v>1.6100531808188011E-3</v>
      </c>
      <c r="AO111" s="5">
        <f t="shared" si="254"/>
        <v>6.5215327939310429E-4</v>
      </c>
      <c r="AP111" s="5">
        <f t="shared" si="255"/>
        <v>1.7610345831636442E-4</v>
      </c>
      <c r="AQ111" s="5">
        <f t="shared" si="256"/>
        <v>3.5665420627621179E-5</v>
      </c>
      <c r="AR111" s="5">
        <f t="shared" si="257"/>
        <v>4.3047814403840136E-4</v>
      </c>
      <c r="AS111" s="5">
        <f t="shared" si="258"/>
        <v>4.7354417097910301E-4</v>
      </c>
      <c r="AT111" s="5">
        <f t="shared" si="259"/>
        <v>2.6045931131904573E-4</v>
      </c>
      <c r="AU111" s="5">
        <f t="shared" si="260"/>
        <v>9.5505420627783744E-5</v>
      </c>
      <c r="AV111" s="5">
        <f t="shared" si="261"/>
        <v>2.6265000826127863E-5</v>
      </c>
      <c r="AW111" s="5">
        <f t="shared" si="262"/>
        <v>1.430418596301862E-7</v>
      </c>
      <c r="AX111" s="5">
        <f t="shared" si="263"/>
        <v>3.6438366724143086E-4</v>
      </c>
      <c r="AY111" s="5">
        <f t="shared" si="264"/>
        <v>2.9518776942254145E-4</v>
      </c>
      <c r="AZ111" s="5">
        <f t="shared" si="265"/>
        <v>1.1956603307211575E-4</v>
      </c>
      <c r="BA111" s="5">
        <f t="shared" si="266"/>
        <v>3.2286875779821502E-5</v>
      </c>
      <c r="BB111" s="5">
        <f t="shared" si="267"/>
        <v>6.5389119353375189E-6</v>
      </c>
      <c r="BC111" s="5">
        <f t="shared" si="268"/>
        <v>1.0594365237362923E-6</v>
      </c>
      <c r="BD111" s="5">
        <f t="shared" si="269"/>
        <v>5.8121834459929623E-5</v>
      </c>
      <c r="BE111" s="5">
        <f t="shared" si="270"/>
        <v>6.393647690661105E-5</v>
      </c>
      <c r="BF111" s="5">
        <f t="shared" si="271"/>
        <v>3.5166414801032066E-5</v>
      </c>
      <c r="BG111" s="5">
        <f t="shared" si="272"/>
        <v>1.28948480303307E-5</v>
      </c>
      <c r="BH111" s="5">
        <f t="shared" si="273"/>
        <v>3.5462195961566371E-6</v>
      </c>
      <c r="BI111" s="5">
        <f t="shared" si="274"/>
        <v>7.8019831762796248E-7</v>
      </c>
      <c r="BJ111" s="8">
        <f t="shared" si="275"/>
        <v>0.42065900906456477</v>
      </c>
      <c r="BK111" s="8">
        <f t="shared" si="276"/>
        <v>0.31276995120988216</v>
      </c>
      <c r="BL111" s="8">
        <f t="shared" si="277"/>
        <v>0.25357572593404337</v>
      </c>
      <c r="BM111" s="8">
        <f t="shared" si="278"/>
        <v>0.29884758515652798</v>
      </c>
      <c r="BN111" s="8">
        <f t="shared" si="279"/>
        <v>0.70098110031721872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1.5846153846153801</v>
      </c>
      <c r="F112">
        <f>VLOOKUP(B112,home!$B$2:$E$405,3,FALSE)</f>
        <v>1.98</v>
      </c>
      <c r="G112">
        <f>VLOOKUP(C112,away!$B$2:$E$405,4,FALSE)</f>
        <v>1.5</v>
      </c>
      <c r="H112">
        <f>VLOOKUP(A112,away!$A$2:$E$405,3,FALSE)</f>
        <v>1.2538461538461501</v>
      </c>
      <c r="I112">
        <f>VLOOKUP(C112,away!$B$2:$E$405,3,FALSE)</f>
        <v>0.57999999999999996</v>
      </c>
      <c r="J112">
        <f>VLOOKUP(B112,home!$B$2:$E$405,4,FALSE)</f>
        <v>0.91</v>
      </c>
      <c r="K112" s="3">
        <f t="shared" si="224"/>
        <v>4.7063076923076785</v>
      </c>
      <c r="L112" s="3">
        <f t="shared" si="225"/>
        <v>0.66177999999999804</v>
      </c>
      <c r="M112" s="5">
        <f t="shared" si="226"/>
        <v>4.6630399567107062E-3</v>
      </c>
      <c r="N112" s="5">
        <f t="shared" si="227"/>
        <v>2.1945700817805659E-2</v>
      </c>
      <c r="O112" s="5">
        <f t="shared" si="228"/>
        <v>3.0859065825520017E-3</v>
      </c>
      <c r="P112" s="5">
        <f t="shared" si="229"/>
        <v>1.4523225887207385E-2</v>
      </c>
      <c r="Q112" s="5">
        <f t="shared" si="230"/>
        <v>5.1641610285960843E-2</v>
      </c>
      <c r="R112" s="5">
        <f t="shared" si="231"/>
        <v>1.0210956291006287E-3</v>
      </c>
      <c r="S112" s="5">
        <f t="shared" si="232"/>
        <v>1.1308293094685165E-2</v>
      </c>
      <c r="T112" s="5">
        <f t="shared" si="233"/>
        <v>3.4175384855043067E-2</v>
      </c>
      <c r="U112" s="5">
        <f t="shared" si="234"/>
        <v>4.8055902138180364E-3</v>
      </c>
      <c r="V112" s="5">
        <f t="shared" si="235"/>
        <v>3.9133482910889529E-3</v>
      </c>
      <c r="W112" s="5">
        <f t="shared" si="236"/>
        <v>8.1013769243990952E-2</v>
      </c>
      <c r="X112" s="5">
        <f t="shared" si="237"/>
        <v>5.3613292210288169E-2</v>
      </c>
      <c r="Y112" s="5">
        <f t="shared" si="238"/>
        <v>1.7740102259462199E-2</v>
      </c>
      <c r="Z112" s="5">
        <f t="shared" si="239"/>
        <v>2.2524688847540403E-4</v>
      </c>
      <c r="AA112" s="5">
        <f t="shared" si="240"/>
        <v>1.0600811639001637E-3</v>
      </c>
      <c r="AB112" s="5">
        <f t="shared" si="241"/>
        <v>2.494534068066909E-3</v>
      </c>
      <c r="AC112" s="5">
        <f t="shared" si="242"/>
        <v>7.6176756116213835E-4</v>
      </c>
      <c r="AD112" s="5">
        <f t="shared" si="243"/>
        <v>9.5318931343958482E-2</v>
      </c>
      <c r="AE112" s="5">
        <f t="shared" si="244"/>
        <v>6.3080162384804656E-2</v>
      </c>
      <c r="AF112" s="5">
        <f t="shared" si="245"/>
        <v>2.0872594931507948E-2</v>
      </c>
      <c r="AG112" s="5">
        <f t="shared" si="246"/>
        <v>4.6043552912577628E-3</v>
      </c>
      <c r="AH112" s="5">
        <f t="shared" si="247"/>
        <v>3.726597146381311E-5</v>
      </c>
      <c r="AI112" s="5">
        <f t="shared" si="248"/>
        <v>1.7538512816146206E-4</v>
      </c>
      <c r="AJ112" s="5">
        <f t="shared" si="249"/>
        <v>4.1270818889132849E-4</v>
      </c>
      <c r="AK112" s="5">
        <f t="shared" si="250"/>
        <v>6.4744390801920989E-4</v>
      </c>
      <c r="AL112" s="5">
        <f t="shared" si="251"/>
        <v>9.4902230879521238E-5</v>
      </c>
      <c r="AM112" s="5">
        <f t="shared" si="252"/>
        <v>8.9720043961323839E-2</v>
      </c>
      <c r="AN112" s="5">
        <f t="shared" si="253"/>
        <v>5.937493069272471E-2</v>
      </c>
      <c r="AO112" s="5">
        <f t="shared" si="254"/>
        <v>1.9646570816915621E-2</v>
      </c>
      <c r="AP112" s="5">
        <f t="shared" si="255"/>
        <v>4.3339025450727939E-3</v>
      </c>
      <c r="AQ112" s="5">
        <f t="shared" si="256"/>
        <v>7.1702250656956624E-4</v>
      </c>
      <c r="AR112" s="5">
        <f t="shared" si="257"/>
        <v>4.9323749190644335E-6</v>
      </c>
      <c r="AS112" s="5">
        <f t="shared" si="258"/>
        <v>2.3213274022938407E-5</v>
      </c>
      <c r="AT112" s="5">
        <f t="shared" si="259"/>
        <v>5.4624405048900525E-5</v>
      </c>
      <c r="AU112" s="5">
        <f t="shared" si="260"/>
        <v>8.5693085889790296E-5</v>
      </c>
      <c r="AV112" s="5">
        <f t="shared" si="261"/>
        <v>1.0082450732517569E-4</v>
      </c>
      <c r="AW112" s="5">
        <f t="shared" si="262"/>
        <v>8.2104673075606059E-6</v>
      </c>
      <c r="AX112" s="5">
        <f t="shared" si="263"/>
        <v>7.0375022174893581E-2</v>
      </c>
      <c r="AY112" s="5">
        <f t="shared" si="264"/>
        <v>4.6572782174900934E-2</v>
      </c>
      <c r="AZ112" s="5">
        <f t="shared" si="265"/>
        <v>1.5410467893852923E-2</v>
      </c>
      <c r="BA112" s="5">
        <f t="shared" si="266"/>
        <v>3.3994464809313191E-3</v>
      </c>
      <c r="BB112" s="5">
        <f t="shared" si="267"/>
        <v>5.6242142303768042E-4</v>
      </c>
      <c r="BC112" s="5">
        <f t="shared" si="268"/>
        <v>7.443984986757502E-5</v>
      </c>
      <c r="BD112" s="5">
        <f t="shared" si="269"/>
        <v>5.4402451232307507E-7</v>
      </c>
      <c r="BE112" s="5">
        <f t="shared" si="270"/>
        <v>2.5603467471500215E-6</v>
      </c>
      <c r="BF112" s="5">
        <f t="shared" si="271"/>
        <v>6.0248897955435453E-6</v>
      </c>
      <c r="BG112" s="5">
        <f t="shared" si="272"/>
        <v>9.4516617300242069E-6</v>
      </c>
      <c r="BH112" s="5">
        <f t="shared" si="273"/>
        <v>1.112060707627576E-5</v>
      </c>
      <c r="BI112" s="5">
        <f t="shared" si="274"/>
        <v>1.0467399725241561E-5</v>
      </c>
      <c r="BJ112" s="8">
        <f t="shared" si="275"/>
        <v>0.7541929541441702</v>
      </c>
      <c r="BK112" s="8">
        <f t="shared" si="276"/>
        <v>8.1837359196634804E-2</v>
      </c>
      <c r="BL112" s="8">
        <f t="shared" si="277"/>
        <v>1.404946743076598E-2</v>
      </c>
      <c r="BM112" s="8">
        <f t="shared" si="278"/>
        <v>0.7068598767931159</v>
      </c>
      <c r="BN112" s="8">
        <f t="shared" si="279"/>
        <v>9.6880579159337232E-2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1.34756097560976</v>
      </c>
      <c r="F113">
        <f>VLOOKUP(B113,home!$B$2:$E$405,3,FALSE)</f>
        <v>0.7</v>
      </c>
      <c r="G113">
        <f>VLOOKUP(C113,away!$B$2:$E$405,4,FALSE)</f>
        <v>1.27</v>
      </c>
      <c r="H113">
        <f>VLOOKUP(A113,away!$A$2:$E$405,3,FALSE)</f>
        <v>1.1341463414634101</v>
      </c>
      <c r="I113">
        <f>VLOOKUP(C113,away!$B$2:$E$405,3,FALSE)</f>
        <v>0.56999999999999995</v>
      </c>
      <c r="J113">
        <f>VLOOKUP(B113,home!$B$2:$E$405,4,FALSE)</f>
        <v>1.1599999999999999</v>
      </c>
      <c r="K113" s="3">
        <f t="shared" si="224"/>
        <v>1.1979817073170764</v>
      </c>
      <c r="L113" s="3">
        <f t="shared" si="225"/>
        <v>0.74989756097560667</v>
      </c>
      <c r="M113" s="5">
        <f t="shared" si="226"/>
        <v>0.14257611688657448</v>
      </c>
      <c r="N113" s="5">
        <f t="shared" si="227"/>
        <v>0.17080357993041753</v>
      </c>
      <c r="O113" s="5">
        <f t="shared" si="228"/>
        <v>0.10691748230661521</v>
      </c>
      <c r="P113" s="5">
        <f t="shared" si="229"/>
        <v>0.12808518799572219</v>
      </c>
      <c r="Q113" s="5">
        <f t="shared" si="230"/>
        <v>0.10230978215045518</v>
      </c>
      <c r="R113" s="5">
        <f t="shared" si="231"/>
        <v>4.0088579603691658E-2</v>
      </c>
      <c r="S113" s="5">
        <f t="shared" si="232"/>
        <v>2.8766766380920301E-2</v>
      </c>
      <c r="T113" s="5">
        <f t="shared" si="233"/>
        <v>7.6721856098572003E-2</v>
      </c>
      <c r="U113" s="5">
        <f t="shared" si="234"/>
        <v>4.8025385037547053E-2</v>
      </c>
      <c r="V113" s="5">
        <f t="shared" si="235"/>
        <v>2.8714460741621935E-3</v>
      </c>
      <c r="W113" s="5">
        <f t="shared" si="236"/>
        <v>4.0855082498613485E-2</v>
      </c>
      <c r="X113" s="5">
        <f t="shared" si="237"/>
        <v>3.0637126719167445E-2</v>
      </c>
      <c r="Y113" s="5">
        <f t="shared" si="238"/>
        <v>1.1487353301002126E-2</v>
      </c>
      <c r="Z113" s="5">
        <f t="shared" si="239"/>
        <v>1.0020776022594944E-2</v>
      </c>
      <c r="AA113" s="5">
        <f t="shared" si="240"/>
        <v>1.2004706368190312E-2</v>
      </c>
      <c r="AB113" s="5">
        <f t="shared" si="241"/>
        <v>7.1907093154024056E-3</v>
      </c>
      <c r="AC113" s="5">
        <f t="shared" si="242"/>
        <v>1.6122515741943822E-4</v>
      </c>
      <c r="AD113" s="5">
        <f t="shared" si="243"/>
        <v>1.2235910371067252E-2</v>
      </c>
      <c r="AE113" s="5">
        <f t="shared" si="244"/>
        <v>9.1756793435794626E-3</v>
      </c>
      <c r="AF113" s="5">
        <f t="shared" si="245"/>
        <v>3.4404097800222466E-3</v>
      </c>
      <c r="AG113" s="5">
        <f t="shared" si="246"/>
        <v>8.5998496759843556E-4</v>
      </c>
      <c r="AH113" s="5">
        <f t="shared" si="247"/>
        <v>1.8786388746066971E-3</v>
      </c>
      <c r="AI113" s="5">
        <f t="shared" si="248"/>
        <v>2.2505750064335619E-3</v>
      </c>
      <c r="AJ113" s="5">
        <f t="shared" si="249"/>
        <v>1.3480738443262094E-3</v>
      </c>
      <c r="AK113" s="5">
        <f t="shared" si="250"/>
        <v>5.3832260187180233E-4</v>
      </c>
      <c r="AL113" s="5">
        <f t="shared" si="251"/>
        <v>5.7935522578825954E-6</v>
      </c>
      <c r="AM113" s="5">
        <f t="shared" si="252"/>
        <v>2.9316793593819742E-3</v>
      </c>
      <c r="AN113" s="5">
        <f t="shared" si="253"/>
        <v>2.1984592011630717E-3</v>
      </c>
      <c r="AO113" s="5">
        <f t="shared" si="254"/>
        <v>8.2430959642828378E-4</v>
      </c>
      <c r="AP113" s="5">
        <f t="shared" si="255"/>
        <v>2.0604925195011892E-4</v>
      </c>
      <c r="AQ113" s="5">
        <f t="shared" si="256"/>
        <v>3.862895786956061E-5</v>
      </c>
      <c r="AR113" s="5">
        <f t="shared" si="257"/>
        <v>2.8175734200430421E-4</v>
      </c>
      <c r="AS113" s="5">
        <f t="shared" si="258"/>
        <v>3.3754014162343775E-4</v>
      </c>
      <c r="AT113" s="5">
        <f t="shared" si="259"/>
        <v>2.021834575750469E-4</v>
      </c>
      <c r="AU113" s="5">
        <f t="shared" si="260"/>
        <v>8.0737361232341453E-5</v>
      </c>
      <c r="AV113" s="5">
        <f t="shared" si="261"/>
        <v>2.4180470463348999E-5</v>
      </c>
      <c r="AW113" s="5">
        <f t="shared" si="262"/>
        <v>1.4457545093931978E-7</v>
      </c>
      <c r="AX113" s="5">
        <f t="shared" si="263"/>
        <v>5.8534970737644137E-4</v>
      </c>
      <c r="AY113" s="5">
        <f t="shared" si="264"/>
        <v>4.3895231787937847E-4</v>
      </c>
      <c r="AZ113" s="5">
        <f t="shared" si="265"/>
        <v>1.6458463628116752E-4</v>
      </c>
      <c r="BA113" s="5">
        <f t="shared" si="266"/>
        <v>4.1140539107101628E-5</v>
      </c>
      <c r="BB113" s="5">
        <f t="shared" si="267"/>
        <v>7.7127974834092672E-6</v>
      </c>
      <c r="BC113" s="5">
        <f t="shared" si="268"/>
        <v>1.1567616042214817E-6</v>
      </c>
      <c r="BD113" s="5">
        <f t="shared" si="269"/>
        <v>3.5214857259332916E-5</v>
      </c>
      <c r="BE113" s="5">
        <f t="shared" si="270"/>
        <v>4.2186754822462786E-5</v>
      </c>
      <c r="BF113" s="5">
        <f t="shared" si="271"/>
        <v>2.5269480284190441E-5</v>
      </c>
      <c r="BG113" s="5">
        <f t="shared" si="272"/>
        <v>1.0090791711289889E-5</v>
      </c>
      <c r="BH113" s="5">
        <f t="shared" si="273"/>
        <v>3.0221459706180172E-6</v>
      </c>
      <c r="BI113" s="5">
        <f t="shared" si="274"/>
        <v>7.2409511792847914E-7</v>
      </c>
      <c r="BJ113" s="8">
        <f t="shared" si="275"/>
        <v>0.46596478828701987</v>
      </c>
      <c r="BK113" s="8">
        <f t="shared" si="276"/>
        <v>0.30290548836493586</v>
      </c>
      <c r="BL113" s="8">
        <f t="shared" si="277"/>
        <v>0.22128537985674923</v>
      </c>
      <c r="BM113" s="8">
        <f t="shared" si="278"/>
        <v>0.30895689591539527</v>
      </c>
      <c r="BN113" s="8">
        <f t="shared" si="279"/>
        <v>0.69078072887347619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1.1717171717171699</v>
      </c>
      <c r="F114">
        <f>VLOOKUP(B114,home!$B$2:$E$405,3,FALSE)</f>
        <v>1.04</v>
      </c>
      <c r="G114">
        <f>VLOOKUP(C114,away!$B$2:$E$405,4,FALSE)</f>
        <v>0.71</v>
      </c>
      <c r="H114">
        <f>VLOOKUP(A114,away!$A$2:$E$405,3,FALSE)</f>
        <v>0.85606060606060597</v>
      </c>
      <c r="I114">
        <f>VLOOKUP(C114,away!$B$2:$E$405,3,FALSE)</f>
        <v>0.71</v>
      </c>
      <c r="J114">
        <f>VLOOKUP(B114,home!$B$2:$E$405,4,FALSE)</f>
        <v>0.65</v>
      </c>
      <c r="K114" s="3">
        <f t="shared" si="224"/>
        <v>0.8651959595959583</v>
      </c>
      <c r="L114" s="3">
        <f t="shared" si="225"/>
        <v>0.39507196969696962</v>
      </c>
      <c r="M114" s="5">
        <f t="shared" si="226"/>
        <v>0.28357803745731391</v>
      </c>
      <c r="N114" s="5">
        <f t="shared" si="227"/>
        <v>0.24535057223821929</v>
      </c>
      <c r="O114" s="5">
        <f t="shared" si="228"/>
        <v>0.11203373382106205</v>
      </c>
      <c r="P114" s="5">
        <f t="shared" si="229"/>
        <v>9.6931133840431935E-2</v>
      </c>
      <c r="Q114" s="5">
        <f t="shared" si="230"/>
        <v>0.10613816189253181</v>
      </c>
      <c r="R114" s="5">
        <f t="shared" si="231"/>
        <v>2.2130693946596492E-2</v>
      </c>
      <c r="S114" s="5">
        <f t="shared" si="232"/>
        <v>8.2831209284023148E-3</v>
      </c>
      <c r="T114" s="5">
        <f t="shared" si="233"/>
        <v>4.1932212678898385E-2</v>
      </c>
      <c r="U114" s="5">
        <f t="shared" si="234"/>
        <v>1.9147386985650015E-2</v>
      </c>
      <c r="V114" s="5">
        <f t="shared" si="235"/>
        <v>3.1458802919002678E-4</v>
      </c>
      <c r="W114" s="5">
        <f t="shared" si="236"/>
        <v>3.0610102942786748E-2</v>
      </c>
      <c r="X114" s="5">
        <f t="shared" si="237"/>
        <v>1.2093193662233768E-2</v>
      </c>
      <c r="Y114" s="5">
        <f t="shared" si="238"/>
        <v>2.3888409200328023E-3</v>
      </c>
      <c r="Z114" s="5">
        <f t="shared" si="239"/>
        <v>2.9144056160808935E-3</v>
      </c>
      <c r="AA114" s="5">
        <f t="shared" si="240"/>
        <v>2.5215319636569585E-3</v>
      </c>
      <c r="AB114" s="5">
        <f t="shared" si="241"/>
        <v>1.0908096334740316E-3</v>
      </c>
      <c r="AC114" s="5">
        <f t="shared" si="242"/>
        <v>6.7206752494466034E-6</v>
      </c>
      <c r="AD114" s="5">
        <f t="shared" si="243"/>
        <v>6.6209343472288613E-3</v>
      </c>
      <c r="AE114" s="5">
        <f t="shared" si="244"/>
        <v>2.6157455737940258E-3</v>
      </c>
      <c r="AF114" s="5">
        <f t="shared" si="245"/>
        <v>5.1670387803246789E-4</v>
      </c>
      <c r="AG114" s="5">
        <f t="shared" si="246"/>
        <v>6.804507294811664E-5</v>
      </c>
      <c r="AH114" s="5">
        <f t="shared" si="247"/>
        <v>2.8784999181024712E-4</v>
      </c>
      <c r="AI114" s="5">
        <f t="shared" si="248"/>
        <v>2.4904664988395546E-4</v>
      </c>
      <c r="AJ114" s="5">
        <f t="shared" si="249"/>
        <v>1.0773707761525374E-4</v>
      </c>
      <c r="AK114" s="5">
        <f t="shared" si="250"/>
        <v>3.107122808379791E-5</v>
      </c>
      <c r="AL114" s="5">
        <f t="shared" si="251"/>
        <v>9.188901622189226E-8</v>
      </c>
      <c r="AM114" s="5">
        <f t="shared" si="252"/>
        <v>1.1456811291945034E-3</v>
      </c>
      <c r="AN114" s="5">
        <f t="shared" si="253"/>
        <v>4.5262650035552077E-4</v>
      </c>
      <c r="AO114" s="5">
        <f t="shared" si="254"/>
        <v>8.9410021516250857E-5</v>
      </c>
      <c r="AP114" s="5">
        <f t="shared" si="255"/>
        <v>1.1774464437024556E-5</v>
      </c>
      <c r="AQ114" s="5">
        <f t="shared" si="256"/>
        <v>1.1629402143155525E-6</v>
      </c>
      <c r="AR114" s="5">
        <f t="shared" si="257"/>
        <v>2.274429264834618E-5</v>
      </c>
      <c r="AS114" s="5">
        <f t="shared" si="258"/>
        <v>1.9678270103217171E-5</v>
      </c>
      <c r="AT114" s="5">
        <f t="shared" si="259"/>
        <v>8.5127798925707176E-6</v>
      </c>
      <c r="AU114" s="5">
        <f t="shared" si="260"/>
        <v>2.4550742559939672E-6</v>
      </c>
      <c r="AV114" s="5">
        <f t="shared" si="261"/>
        <v>5.3103008169850841E-7</v>
      </c>
      <c r="AW114" s="5">
        <f t="shared" si="262"/>
        <v>8.7247260927745539E-10</v>
      </c>
      <c r="AX114" s="5">
        <f t="shared" si="263"/>
        <v>1.6520644732740311E-4</v>
      </c>
      <c r="AY114" s="5">
        <f t="shared" si="264"/>
        <v>6.5268436552275814E-5</v>
      </c>
      <c r="AZ114" s="5">
        <f t="shared" si="265"/>
        <v>1.2892864893874647E-5</v>
      </c>
      <c r="BA114" s="5">
        <f t="shared" si="266"/>
        <v>1.6978698428866563E-6</v>
      </c>
      <c r="BB114" s="5">
        <f t="shared" si="267"/>
        <v>1.6769519577957886E-7</v>
      </c>
      <c r="BC114" s="5">
        <f t="shared" si="268"/>
        <v>1.3250334261071433E-8</v>
      </c>
      <c r="BD114" s="5">
        <f t="shared" si="269"/>
        <v>1.4976054159910721E-6</v>
      </c>
      <c r="BE114" s="5">
        <f t="shared" si="270"/>
        <v>1.2957221549844997E-6</v>
      </c>
      <c r="BF114" s="5">
        <f t="shared" si="271"/>
        <v>5.6052678662577856E-7</v>
      </c>
      <c r="BG114" s="5">
        <f t="shared" si="272"/>
        <v>1.6165517034464318E-7</v>
      </c>
      <c r="BH114" s="5">
        <f t="shared" si="273"/>
        <v>3.4965850057495407E-8</v>
      </c>
      <c r="BI114" s="5">
        <f t="shared" si="274"/>
        <v>6.0504624387166292E-9</v>
      </c>
      <c r="BJ114" s="8">
        <f t="shared" si="275"/>
        <v>0.45028041482657044</v>
      </c>
      <c r="BK114" s="8">
        <f t="shared" si="276"/>
        <v>0.3891789612561562</v>
      </c>
      <c r="BL114" s="8">
        <f t="shared" si="277"/>
        <v>0.15765733927065503</v>
      </c>
      <c r="BM114" s="8">
        <f t="shared" si="278"/>
        <v>0.13380352020922726</v>
      </c>
      <c r="BN114" s="8">
        <f t="shared" si="279"/>
        <v>0.86616233319615554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1.5424836601307199</v>
      </c>
      <c r="F115">
        <f>VLOOKUP(B115,home!$B$2:$E$405,3,FALSE)</f>
        <v>0.95</v>
      </c>
      <c r="G115">
        <f>VLOOKUP(C115,away!$B$2:$E$405,4,FALSE)</f>
        <v>1.37</v>
      </c>
      <c r="H115">
        <f>VLOOKUP(A115,away!$A$2:$E$405,3,FALSE)</f>
        <v>1.44444444444444</v>
      </c>
      <c r="I115">
        <f>VLOOKUP(C115,away!$B$2:$E$405,3,FALSE)</f>
        <v>1.1399999999999999</v>
      </c>
      <c r="J115">
        <f>VLOOKUP(B115,home!$B$2:$E$405,4,FALSE)</f>
        <v>1.06</v>
      </c>
      <c r="K115" s="3">
        <f t="shared" si="224"/>
        <v>2.0075424836601319</v>
      </c>
      <c r="L115" s="3">
        <f t="shared" si="225"/>
        <v>1.7454666666666612</v>
      </c>
      <c r="M115" s="5">
        <f t="shared" si="226"/>
        <v>2.3447083793086257E-2</v>
      </c>
      <c r="N115" s="5">
        <f t="shared" si="227"/>
        <v>4.7071016832559605E-2</v>
      </c>
      <c r="O115" s="5">
        <f t="shared" si="228"/>
        <v>4.0926103191372153E-2</v>
      </c>
      <c r="P115" s="5">
        <f t="shared" si="229"/>
        <v>8.2160890847338103E-2</v>
      </c>
      <c r="Q115" s="5">
        <f t="shared" si="230"/>
        <v>4.7248533020222305E-2</v>
      </c>
      <c r="R115" s="5">
        <f t="shared" si="231"/>
        <v>3.5717574458550089E-2</v>
      </c>
      <c r="S115" s="5">
        <f t="shared" si="232"/>
        <v>7.1974963330180511E-2</v>
      </c>
      <c r="T115" s="5">
        <f t="shared" si="233"/>
        <v>8.2470739435697091E-2</v>
      </c>
      <c r="U115" s="5">
        <f t="shared" si="234"/>
        <v>7.1704548138833341E-2</v>
      </c>
      <c r="V115" s="5">
        <f t="shared" si="235"/>
        <v>2.8023040013074617E-2</v>
      </c>
      <c r="W115" s="5">
        <f t="shared" si="236"/>
        <v>3.1617812442904944E-2</v>
      </c>
      <c r="X115" s="5">
        <f t="shared" si="237"/>
        <v>5.5187837692008961E-2</v>
      </c>
      <c r="Y115" s="5">
        <f t="shared" si="238"/>
        <v>4.8164265548405819E-2</v>
      </c>
      <c r="Z115" s="5">
        <f t="shared" si="239"/>
        <v>2.0781278543861241E-2</v>
      </c>
      <c r="AA115" s="5">
        <f t="shared" si="240"/>
        <v>4.1719299541576202E-2</v>
      </c>
      <c r="AB115" s="5">
        <f t="shared" si="241"/>
        <v>4.187663310912846E-2</v>
      </c>
      <c r="AC115" s="5">
        <f t="shared" si="242"/>
        <v>6.1372182571903392E-3</v>
      </c>
      <c r="AD115" s="5">
        <f t="shared" si="243"/>
        <v>1.5868525429882398E-2</v>
      </c>
      <c r="AE115" s="5">
        <f t="shared" si="244"/>
        <v>2.7697982187011975E-2</v>
      </c>
      <c r="AF115" s="5">
        <f t="shared" si="245"/>
        <v>2.4172952320678183E-2</v>
      </c>
      <c r="AG115" s="5">
        <f t="shared" si="246"/>
        <v>1.4064360836888765E-2</v>
      </c>
      <c r="AH115" s="5">
        <f t="shared" si="247"/>
        <v>9.0682572472562187E-3</v>
      </c>
      <c r="AI115" s="5">
        <f t="shared" si="248"/>
        <v>1.8204911676625739E-2</v>
      </c>
      <c r="AJ115" s="5">
        <f t="shared" si="249"/>
        <v>1.8273566801053291E-2</v>
      </c>
      <c r="AK115" s="5">
        <f t="shared" si="250"/>
        <v>1.2228320560371949E-2</v>
      </c>
      <c r="AL115" s="5">
        <f t="shared" si="251"/>
        <v>8.6021668841221007E-4</v>
      </c>
      <c r="AM115" s="5">
        <f t="shared" si="252"/>
        <v>6.3713477907060218E-3</v>
      </c>
      <c r="AN115" s="5">
        <f t="shared" si="253"/>
        <v>1.1120975190417633E-2</v>
      </c>
      <c r="AO115" s="5">
        <f t="shared" si="254"/>
        <v>9.7056457478504558E-3</v>
      </c>
      <c r="AP115" s="5">
        <f t="shared" si="255"/>
        <v>5.6469603771159985E-3</v>
      </c>
      <c r="AQ115" s="5">
        <f t="shared" si="256"/>
        <v>2.4641452765608424E-3</v>
      </c>
      <c r="AR115" s="5">
        <f t="shared" si="257"/>
        <v>3.1656681499688199E-3</v>
      </c>
      <c r="AS115" s="5">
        <f t="shared" si="258"/>
        <v>6.3552133002321796E-3</v>
      </c>
      <c r="AT115" s="5">
        <f t="shared" si="259"/>
        <v>6.3791803464690088E-3</v>
      </c>
      <c r="AU115" s="5">
        <f t="shared" si="260"/>
        <v>4.2688251854887636E-3</v>
      </c>
      <c r="AV115" s="5">
        <f t="shared" si="261"/>
        <v>2.1424619787967585E-3</v>
      </c>
      <c r="AW115" s="5">
        <f t="shared" si="262"/>
        <v>8.3730111013414877E-5</v>
      </c>
      <c r="AX115" s="5">
        <f t="shared" si="263"/>
        <v>2.1317918946694085E-3</v>
      </c>
      <c r="AY115" s="5">
        <f t="shared" si="264"/>
        <v>3.7209716924156179E-3</v>
      </c>
      <c r="AZ115" s="5">
        <f t="shared" si="265"/>
        <v>3.2474160283608479E-3</v>
      </c>
      <c r="BA115" s="5">
        <f t="shared" si="266"/>
        <v>1.8894188101009663E-3</v>
      </c>
      <c r="BB115" s="5">
        <f t="shared" si="267"/>
        <v>8.2447938810105545E-4</v>
      </c>
      <c r="BC115" s="5">
        <f t="shared" si="268"/>
        <v>2.8782025785682345E-4</v>
      </c>
      <c r="BD115" s="5">
        <f t="shared" si="269"/>
        <v>9.2092803891648343E-4</v>
      </c>
      <c r="BE115" s="5">
        <f t="shared" si="270"/>
        <v>1.8488021625186516E-3</v>
      </c>
      <c r="BF115" s="5">
        <f t="shared" si="271"/>
        <v>1.8557744425694589E-3</v>
      </c>
      <c r="BG115" s="5">
        <f t="shared" si="272"/>
        <v>1.2418486778496291E-3</v>
      </c>
      <c r="BH115" s="5">
        <f t="shared" si="273"/>
        <v>6.2326599476507382E-4</v>
      </c>
      <c r="BI115" s="5">
        <f t="shared" si="274"/>
        <v>2.5024659262231605E-4</v>
      </c>
      <c r="BJ115" s="8">
        <f t="shared" si="275"/>
        <v>0.44097499820041575</v>
      </c>
      <c r="BK115" s="8">
        <f t="shared" si="276"/>
        <v>0.21632438462169767</v>
      </c>
      <c r="BL115" s="8">
        <f t="shared" si="277"/>
        <v>0.31877142959496457</v>
      </c>
      <c r="BM115" s="8">
        <f t="shared" si="278"/>
        <v>0.71664364723640839</v>
      </c>
      <c r="BN115" s="8">
        <f t="shared" si="279"/>
        <v>0.27657120214312853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1.5424836601307199</v>
      </c>
      <c r="F116">
        <f>VLOOKUP(B116,home!$B$2:$E$405,3,FALSE)</f>
        <v>1.1100000000000001</v>
      </c>
      <c r="G116">
        <f>VLOOKUP(C116,away!$B$2:$E$405,4,FALSE)</f>
        <v>1.18</v>
      </c>
      <c r="H116">
        <f>VLOOKUP(A116,away!$A$2:$E$405,3,FALSE)</f>
        <v>1.44444444444444</v>
      </c>
      <c r="I116">
        <f>VLOOKUP(C116,away!$B$2:$E$405,3,FALSE)</f>
        <v>1.1399999999999999</v>
      </c>
      <c r="J116">
        <f>VLOOKUP(B116,home!$B$2:$E$405,4,FALSE)</f>
        <v>1.22</v>
      </c>
      <c r="K116" s="3">
        <f t="shared" si="224"/>
        <v>2.020345098039217</v>
      </c>
      <c r="L116" s="3">
        <f t="shared" si="225"/>
        <v>2.008933333333327</v>
      </c>
      <c r="M116" s="5">
        <f t="shared" si="226"/>
        <v>1.7787159980843938E-2</v>
      </c>
      <c r="N116" s="5">
        <f t="shared" si="227"/>
        <v>3.5936201475337368E-2</v>
      </c>
      <c r="O116" s="5">
        <f t="shared" si="228"/>
        <v>3.573321859084997E-2</v>
      </c>
      <c r="P116" s="5">
        <f t="shared" si="229"/>
        <v>7.219343301718753E-2</v>
      </c>
      <c r="Q116" s="5">
        <f t="shared" si="230"/>
        <v>3.6301764246423777E-2</v>
      </c>
      <c r="R116" s="5">
        <f t="shared" si="231"/>
        <v>3.5892826967222326E-2</v>
      </c>
      <c r="S116" s="5">
        <f t="shared" si="232"/>
        <v>7.3253568535113903E-2</v>
      </c>
      <c r="T116" s="5">
        <f t="shared" si="233"/>
        <v>7.2927824253448723E-2</v>
      </c>
      <c r="U116" s="5">
        <f t="shared" si="234"/>
        <v>7.2515897017997419E-2</v>
      </c>
      <c r="V116" s="5">
        <f t="shared" si="235"/>
        <v>3.3035231900146754E-2</v>
      </c>
      <c r="W116" s="5">
        <f t="shared" si="236"/>
        <v>2.4447363815145867E-2</v>
      </c>
      <c r="X116" s="5">
        <f t="shared" si="237"/>
        <v>4.9113124080373556E-2</v>
      </c>
      <c r="Y116" s="5">
        <f t="shared" si="238"/>
        <v>4.933249603459907E-2</v>
      </c>
      <c r="Z116" s="5">
        <f t="shared" si="239"/>
        <v>2.4035432174006093E-2</v>
      </c>
      <c r="AA116" s="5">
        <f t="shared" si="240"/>
        <v>4.8559867572007274E-2</v>
      </c>
      <c r="AB116" s="5">
        <f t="shared" si="241"/>
        <v>4.9053845205269238E-2</v>
      </c>
      <c r="AC116" s="5">
        <f t="shared" si="242"/>
        <v>8.3800857049374858E-3</v>
      </c>
      <c r="AD116" s="5">
        <f t="shared" si="243"/>
        <v>1.2348027910977822E-2</v>
      </c>
      <c r="AE116" s="5">
        <f t="shared" si="244"/>
        <v>2.4806364871293639E-2</v>
      </c>
      <c r="AF116" s="5">
        <f t="shared" si="245"/>
        <v>2.491716663438534E-2</v>
      </c>
      <c r="AG116" s="5">
        <f t="shared" si="246"/>
        <v>1.6685642208012566E-2</v>
      </c>
      <c r="AH116" s="5">
        <f t="shared" si="247"/>
        <v>1.2071395218858288E-2</v>
      </c>
      <c r="AI116" s="5">
        <f t="shared" si="248"/>
        <v>2.4388384156914376E-2</v>
      </c>
      <c r="AJ116" s="5">
        <f t="shared" si="249"/>
        <v>2.4636476190259642E-2</v>
      </c>
      <c r="AK116" s="5">
        <f t="shared" si="250"/>
        <v>1.6591394634650317E-2</v>
      </c>
      <c r="AL116" s="5">
        <f t="shared" si="251"/>
        <v>1.3605030969963551E-3</v>
      </c>
      <c r="AM116" s="5">
        <f t="shared" si="252"/>
        <v>4.989455532079092E-3</v>
      </c>
      <c r="AN116" s="5">
        <f t="shared" si="253"/>
        <v>1.0023483533578062E-2</v>
      </c>
      <c r="AO116" s="5">
        <f t="shared" si="254"/>
        <v>1.0068255093361346E-2</v>
      </c>
      <c r="AP116" s="5">
        <f t="shared" si="255"/>
        <v>6.7421510885188858E-3</v>
      </c>
      <c r="AQ116" s="5">
        <f t="shared" si="256"/>
        <v>3.3861330150237912E-3</v>
      </c>
      <c r="AR116" s="5">
        <f t="shared" si="257"/>
        <v>4.8501256470009947E-3</v>
      </c>
      <c r="AS116" s="5">
        <f t="shared" si="258"/>
        <v>9.798927575792744E-3</v>
      </c>
      <c r="AT116" s="5">
        <f t="shared" si="259"/>
        <v>9.8986076468970917E-3</v>
      </c>
      <c r="AU116" s="5">
        <f t="shared" si="260"/>
        <v>6.66620114560735E-3</v>
      </c>
      <c r="AV116" s="5">
        <f t="shared" si="261"/>
        <v>3.3670067017678058E-3</v>
      </c>
      <c r="AW116" s="5">
        <f t="shared" si="262"/>
        <v>1.5338684588655371E-4</v>
      </c>
      <c r="AX116" s="5">
        <f t="shared" si="263"/>
        <v>1.6800703376867762E-3</v>
      </c>
      <c r="AY116" s="5">
        <f t="shared" si="264"/>
        <v>3.3751493037235442E-3</v>
      </c>
      <c r="AZ116" s="5">
        <f t="shared" si="265"/>
        <v>3.3902249706134991E-3</v>
      </c>
      <c r="BA116" s="5">
        <f t="shared" si="266"/>
        <v>2.2702453169881525E-3</v>
      </c>
      <c r="BB116" s="5">
        <f t="shared" si="267"/>
        <v>1.1401928730353462E-3</v>
      </c>
      <c r="BC116" s="5">
        <f t="shared" si="268"/>
        <v>4.5811429381396033E-4</v>
      </c>
      <c r="BD116" s="5">
        <f t="shared" si="269"/>
        <v>1.623929847185861E-3</v>
      </c>
      <c r="BE116" s="5">
        <f t="shared" si="270"/>
        <v>3.2808987063215281E-3</v>
      </c>
      <c r="BF116" s="5">
        <f t="shared" si="271"/>
        <v>3.314273809239955E-3</v>
      </c>
      <c r="BG116" s="5">
        <f t="shared" si="272"/>
        <v>2.2319922813525688E-3</v>
      </c>
      <c r="BH116" s="5">
        <f t="shared" si="273"/>
        <v>1.1273486661230081E-3</v>
      </c>
      <c r="BI116" s="5">
        <f t="shared" si="274"/>
        <v>4.5552667027653359E-4</v>
      </c>
      <c r="BJ116" s="8">
        <f t="shared" si="275"/>
        <v>0.39433945088842021</v>
      </c>
      <c r="BK116" s="8">
        <f t="shared" si="276"/>
        <v>0.2093851315389495</v>
      </c>
      <c r="BL116" s="8">
        <f t="shared" si="277"/>
        <v>0.36605814425159428</v>
      </c>
      <c r="BM116" s="8">
        <f t="shared" si="278"/>
        <v>0.75675179211726795</v>
      </c>
      <c r="BN116" s="8">
        <f t="shared" si="279"/>
        <v>0.23384460427786491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1.5424836601307199</v>
      </c>
      <c r="F117">
        <f>VLOOKUP(B117,home!$B$2:$E$405,3,FALSE)</f>
        <v>1.1100000000000001</v>
      </c>
      <c r="G117">
        <f>VLOOKUP(C117,away!$B$2:$E$405,4,FALSE)</f>
        <v>1.26</v>
      </c>
      <c r="H117">
        <f>VLOOKUP(A117,away!$A$2:$E$405,3,FALSE)</f>
        <v>1.44444444444444</v>
      </c>
      <c r="I117">
        <f>VLOOKUP(C117,away!$B$2:$E$405,3,FALSE)</f>
        <v>1.07</v>
      </c>
      <c r="J117">
        <f>VLOOKUP(B117,home!$B$2:$E$405,4,FALSE)</f>
        <v>0.86</v>
      </c>
      <c r="K117" s="3">
        <f t="shared" si="224"/>
        <v>2.1573176470588251</v>
      </c>
      <c r="L117" s="3">
        <f t="shared" si="225"/>
        <v>1.3291777777777738</v>
      </c>
      <c r="M117" s="5">
        <f t="shared" si="226"/>
        <v>3.0607952295866572E-2</v>
      </c>
      <c r="N117" s="5">
        <f t="shared" si="227"/>
        <v>6.6031075628207633E-2</v>
      </c>
      <c r="O117" s="5">
        <f t="shared" si="228"/>
        <v>4.0683410014948046E-2</v>
      </c>
      <c r="P117" s="5">
        <f t="shared" si="229"/>
        <v>8.7767038367777162E-2</v>
      </c>
      <c r="Q117" s="5">
        <f t="shared" si="230"/>
        <v>7.1225002353504138E-2</v>
      </c>
      <c r="R117" s="5">
        <f t="shared" si="231"/>
        <v>2.7037742258045335E-2</v>
      </c>
      <c r="S117" s="5">
        <f t="shared" si="232"/>
        <v>6.2917088910347668E-2</v>
      </c>
      <c r="T117" s="5">
        <f t="shared" si="233"/>
        <v>9.467069035044734E-2</v>
      </c>
      <c r="U117" s="5">
        <f t="shared" si="234"/>
        <v>5.832899850990933E-2</v>
      </c>
      <c r="V117" s="5">
        <f t="shared" si="235"/>
        <v>2.0045794718841558E-2</v>
      </c>
      <c r="W117" s="5">
        <f t="shared" si="236"/>
        <v>5.1218318163006933E-2</v>
      </c>
      <c r="X117" s="5">
        <f t="shared" si="237"/>
        <v>6.8078250317420555E-2</v>
      </c>
      <c r="Y117" s="5">
        <f t="shared" si="238"/>
        <v>4.5244048735954043E-2</v>
      </c>
      <c r="Z117" s="5">
        <f t="shared" si="239"/>
        <v>1.19793220568923E-2</v>
      </c>
      <c r="AA117" s="5">
        <f t="shared" si="240"/>
        <v>2.5843202873134782E-2</v>
      </c>
      <c r="AB117" s="5">
        <f t="shared" si="241"/>
        <v>2.7875998807367505E-2</v>
      </c>
      <c r="AC117" s="5">
        <f t="shared" si="242"/>
        <v>3.5925304990893333E-3</v>
      </c>
      <c r="AD117" s="5">
        <f t="shared" si="243"/>
        <v>2.7623545406432103E-2</v>
      </c>
      <c r="AE117" s="5">
        <f t="shared" si="244"/>
        <v>3.6716602697664857E-2</v>
      </c>
      <c r="AF117" s="5">
        <f t="shared" si="245"/>
        <v>2.4401446190615798E-2</v>
      </c>
      <c r="AG117" s="5">
        <f t="shared" si="246"/>
        <v>1.0811286674068873E-2</v>
      </c>
      <c r="AH117" s="5">
        <f t="shared" si="247"/>
        <v>3.9806621677160965E-3</v>
      </c>
      <c r="AI117" s="5">
        <f t="shared" si="248"/>
        <v>8.5875527413933721E-3</v>
      </c>
      <c r="AJ117" s="5">
        <f t="shared" si="249"/>
        <v>9.2630395370281587E-3</v>
      </c>
      <c r="AK117" s="5">
        <f t="shared" si="250"/>
        <v>6.6611062195448181E-3</v>
      </c>
      <c r="AL117" s="5">
        <f t="shared" si="251"/>
        <v>4.1205730994760227E-4</v>
      </c>
      <c r="AM117" s="5">
        <f t="shared" si="252"/>
        <v>1.1918552395925349E-2</v>
      </c>
      <c r="AN117" s="5">
        <f t="shared" si="253"/>
        <v>1.5841874987944017E-2</v>
      </c>
      <c r="AO117" s="5">
        <f t="shared" si="254"/>
        <v>1.0528334096154364E-2</v>
      </c>
      <c r="AP117" s="5">
        <f t="shared" si="255"/>
        <v>4.6646759058761407E-3</v>
      </c>
      <c r="AQ117" s="5">
        <f t="shared" si="256"/>
        <v>1.550045888656494E-3</v>
      </c>
      <c r="AR117" s="5">
        <f t="shared" si="257"/>
        <v>1.0582015388337866E-3</v>
      </c>
      <c r="AS117" s="5">
        <f t="shared" si="258"/>
        <v>2.2828768538709324E-3</v>
      </c>
      <c r="AT117" s="5">
        <f t="shared" si="259"/>
        <v>2.4624452614589471E-3</v>
      </c>
      <c r="AU117" s="5">
        <f t="shared" si="260"/>
        <v>1.7707588724872564E-3</v>
      </c>
      <c r="AV117" s="5">
        <f t="shared" si="261"/>
        <v>9.550223410756865E-4</v>
      </c>
      <c r="AW117" s="5">
        <f t="shared" si="262"/>
        <v>3.2821036345855155E-5</v>
      </c>
      <c r="AX117" s="5">
        <f t="shared" si="263"/>
        <v>4.2853505685208262E-3</v>
      </c>
      <c r="AY117" s="5">
        <f t="shared" si="264"/>
        <v>5.6959927456652314E-3</v>
      </c>
      <c r="AZ117" s="5">
        <f t="shared" si="265"/>
        <v>3.7854934899608167E-3</v>
      </c>
      <c r="BA117" s="5">
        <f t="shared" si="266"/>
        <v>1.6771979415927821E-3</v>
      </c>
      <c r="BB117" s="5">
        <f t="shared" si="267"/>
        <v>5.5732355822493793E-4</v>
      </c>
      <c r="BC117" s="5">
        <f t="shared" si="268"/>
        <v>1.4815641772492484E-4</v>
      </c>
      <c r="BD117" s="5">
        <f t="shared" si="269"/>
        <v>2.3442299497135186E-4</v>
      </c>
      <c r="BE117" s="5">
        <f t="shared" si="270"/>
        <v>5.0572486392807961E-4</v>
      </c>
      <c r="BF117" s="5">
        <f t="shared" si="271"/>
        <v>5.4550458675423476E-4</v>
      </c>
      <c r="BG117" s="5">
        <f t="shared" si="272"/>
        <v>3.9227555718548079E-4</v>
      </c>
      <c r="BH117" s="5">
        <f t="shared" si="273"/>
        <v>2.1156574550651775E-4</v>
      </c>
      <c r="BI117" s="5">
        <f t="shared" si="274"/>
        <v>9.1282903258873443E-5</v>
      </c>
      <c r="BJ117" s="8">
        <f t="shared" si="275"/>
        <v>0.55667326451356824</v>
      </c>
      <c r="BK117" s="8">
        <f t="shared" si="276"/>
        <v>0.21103845484753511</v>
      </c>
      <c r="BL117" s="8">
        <f t="shared" si="277"/>
        <v>0.21877179464841862</v>
      </c>
      <c r="BM117" s="8">
        <f t="shared" si="278"/>
        <v>0.66944744343874585</v>
      </c>
      <c r="BN117" s="8">
        <f t="shared" si="279"/>
        <v>0.32335222091834892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1.64492753623188</v>
      </c>
      <c r="F118">
        <f>VLOOKUP(B118,home!$B$2:$E$405,3,FALSE)</f>
        <v>2.15</v>
      </c>
      <c r="G118">
        <f>VLOOKUP(C118,away!$B$2:$E$405,4,FALSE)</f>
        <v>0.85</v>
      </c>
      <c r="H118">
        <f>VLOOKUP(A118,away!$A$2:$E$405,3,FALSE)</f>
        <v>1.35144927536232</v>
      </c>
      <c r="I118">
        <f>VLOOKUP(C118,away!$B$2:$E$405,3,FALSE)</f>
        <v>0.69</v>
      </c>
      <c r="J118">
        <f>VLOOKUP(B118,home!$B$2:$E$405,4,FALSE)</f>
        <v>0.94</v>
      </c>
      <c r="K118" s="3">
        <f t="shared" si="224"/>
        <v>3.0061050724637606</v>
      </c>
      <c r="L118" s="3">
        <f t="shared" si="225"/>
        <v>0.87655000000000061</v>
      </c>
      <c r="M118" s="5">
        <f t="shared" si="226"/>
        <v>2.0596068468106774E-2</v>
      </c>
      <c r="N118" s="5">
        <f t="shared" si="227"/>
        <v>6.1913945894786694E-2</v>
      </c>
      <c r="O118" s="5">
        <f t="shared" si="228"/>
        <v>1.8053483815719005E-2</v>
      </c>
      <c r="P118" s="5">
        <f t="shared" si="229"/>
        <v>5.4270669274075312E-2</v>
      </c>
      <c r="Q118" s="5">
        <f t="shared" si="230"/>
        <v>9.3059913405282566E-2</v>
      </c>
      <c r="R118" s="5">
        <f t="shared" si="231"/>
        <v>7.9123906193342523E-3</v>
      </c>
      <c r="S118" s="5">
        <f t="shared" si="232"/>
        <v>3.575082239623667E-2</v>
      </c>
      <c r="T118" s="5">
        <f t="shared" si="233"/>
        <v>8.157166709540048E-2</v>
      </c>
      <c r="U118" s="5">
        <f t="shared" si="234"/>
        <v>2.3785477576095372E-2</v>
      </c>
      <c r="V118" s="5">
        <f t="shared" si="235"/>
        <v>1.0467051901174557E-2</v>
      </c>
      <c r="W118" s="5">
        <f t="shared" si="236"/>
        <v>9.3249292576886078E-2</v>
      </c>
      <c r="X118" s="5">
        <f t="shared" si="237"/>
        <v>8.1737667408269543E-2</v>
      </c>
      <c r="Y118" s="5">
        <f t="shared" si="238"/>
        <v>3.5823576183359358E-2</v>
      </c>
      <c r="Z118" s="5">
        <f t="shared" si="239"/>
        <v>2.3118686657924814E-3</v>
      </c>
      <c r="AA118" s="5">
        <f t="shared" si="240"/>
        <v>6.9497201231088048E-3</v>
      </c>
      <c r="AB118" s="5">
        <f t="shared" si="241"/>
        <v>1.0445794457140426E-2</v>
      </c>
      <c r="AC118" s="5">
        <f t="shared" si="242"/>
        <v>1.7237935266713122E-3</v>
      </c>
      <c r="AD118" s="5">
        <f t="shared" si="243"/>
        <v>7.0079292854758626E-2</v>
      </c>
      <c r="AE118" s="5">
        <f t="shared" si="244"/>
        <v>6.1428004151838723E-2</v>
      </c>
      <c r="AF118" s="5">
        <f t="shared" si="245"/>
        <v>2.6922358519647135E-2</v>
      </c>
      <c r="AG118" s="5">
        <f t="shared" si="246"/>
        <v>7.8662644534655702E-3</v>
      </c>
      <c r="AH118" s="5">
        <f t="shared" si="247"/>
        <v>5.0661711975010003E-4</v>
      </c>
      <c r="AI118" s="5">
        <f t="shared" si="248"/>
        <v>1.5229442934777562E-3</v>
      </c>
      <c r="AJ118" s="5">
        <f t="shared" si="249"/>
        <v>2.2890652828516109E-3</v>
      </c>
      <c r="AK118" s="5">
        <f t="shared" si="250"/>
        <v>2.29372358599364E-3</v>
      </c>
      <c r="AL118" s="5">
        <f t="shared" si="251"/>
        <v>1.8168793433103234E-4</v>
      </c>
      <c r="AM118" s="5">
        <f t="shared" si="252"/>
        <v>4.2133143545072652E-2</v>
      </c>
      <c r="AN118" s="5">
        <f t="shared" si="253"/>
        <v>3.6931806974433462E-2</v>
      </c>
      <c r="AO118" s="5">
        <f t="shared" si="254"/>
        <v>1.6186287701719836E-2</v>
      </c>
      <c r="AP118" s="5">
        <f t="shared" si="255"/>
        <v>4.729363494980844E-3</v>
      </c>
      <c r="AQ118" s="5">
        <f t="shared" si="256"/>
        <v>1.0363808928813651E-3</v>
      </c>
      <c r="AR118" s="5">
        <f t="shared" si="257"/>
        <v>8.8815047263390151E-5</v>
      </c>
      <c r="AS118" s="5">
        <f t="shared" si="258"/>
        <v>2.6698736408958579E-4</v>
      </c>
      <c r="AT118" s="5">
        <f t="shared" si="259"/>
        <v>4.0129603473671642E-4</v>
      </c>
      <c r="AU118" s="5">
        <f t="shared" si="260"/>
        <v>4.0211268186054555E-4</v>
      </c>
      <c r="AV118" s="5">
        <f t="shared" si="261"/>
        <v>3.021982431607481E-4</v>
      </c>
      <c r="AW118" s="5">
        <f t="shared" si="262"/>
        <v>1.3298554487660508E-5</v>
      </c>
      <c r="AX118" s="5">
        <f t="shared" si="263"/>
        <v>2.1109442754947767E-2</v>
      </c>
      <c r="AY118" s="5">
        <f t="shared" si="264"/>
        <v>1.8503482046849477E-2</v>
      </c>
      <c r="AZ118" s="5">
        <f t="shared" si="265"/>
        <v>8.1096135940829598E-3</v>
      </c>
      <c r="BA118" s="5">
        <f t="shared" si="266"/>
        <v>2.3694939319644746E-3</v>
      </c>
      <c r="BB118" s="5">
        <f t="shared" si="267"/>
        <v>5.1924497651586522E-4</v>
      </c>
      <c r="BC118" s="5">
        <f t="shared" si="268"/>
        <v>9.1028836832996449E-5</v>
      </c>
      <c r="BD118" s="5">
        <f t="shared" si="269"/>
        <v>1.297513827978744E-5</v>
      </c>
      <c r="BE118" s="5">
        <f t="shared" si="270"/>
        <v>3.9004628998787742E-5</v>
      </c>
      <c r="BF118" s="5">
        <f t="shared" si="271"/>
        <v>5.8626006541411466E-5</v>
      </c>
      <c r="BG118" s="5">
        <f t="shared" si="272"/>
        <v>5.8745311880810207E-5</v>
      </c>
      <c r="BH118" s="5">
        <f t="shared" si="273"/>
        <v>4.4148645007092291E-5</v>
      </c>
      <c r="BI118" s="5">
        <f t="shared" si="274"/>
        <v>2.65430931396444E-5</v>
      </c>
      <c r="BJ118" s="8">
        <f t="shared" si="275"/>
        <v>0.76537127129397653</v>
      </c>
      <c r="BK118" s="8">
        <f t="shared" si="276"/>
        <v>0.14149357554744513</v>
      </c>
      <c r="BL118" s="8">
        <f t="shared" si="277"/>
        <v>7.5460669068429506E-2</v>
      </c>
      <c r="BM118" s="8">
        <f t="shared" si="278"/>
        <v>0.71034072960597716</v>
      </c>
      <c r="BN118" s="8">
        <f t="shared" si="279"/>
        <v>0.25580647147730462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1.64492753623188</v>
      </c>
      <c r="F119">
        <f>VLOOKUP(B119,home!$B$2:$E$405,3,FALSE)</f>
        <v>1.34</v>
      </c>
      <c r="G119">
        <f>VLOOKUP(C119,away!$B$2:$E$405,4,FALSE)</f>
        <v>0.72</v>
      </c>
      <c r="H119">
        <f>VLOOKUP(A119,away!$A$2:$E$405,3,FALSE)</f>
        <v>1.35144927536232</v>
      </c>
      <c r="I119">
        <f>VLOOKUP(C119,away!$B$2:$E$405,3,FALSE)</f>
        <v>1.03</v>
      </c>
      <c r="J119">
        <f>VLOOKUP(B119,home!$B$2:$E$405,4,FALSE)</f>
        <v>0.89</v>
      </c>
      <c r="K119" s="3">
        <f t="shared" si="224"/>
        <v>1.587026086956518</v>
      </c>
      <c r="L119" s="3">
        <f t="shared" si="225"/>
        <v>1.2388735507246387</v>
      </c>
      <c r="M119" s="5">
        <f t="shared" si="226"/>
        <v>5.9255324520410622E-2</v>
      </c>
      <c r="N119" s="5">
        <f t="shared" si="227"/>
        <v>9.403974580496588E-2</v>
      </c>
      <c r="O119" s="5">
        <f t="shared" si="228"/>
        <v>7.3409854287941848E-2</v>
      </c>
      <c r="P119" s="5">
        <f t="shared" si="229"/>
        <v>0.11650335379464051</v>
      </c>
      <c r="Q119" s="5">
        <f t="shared" si="230"/>
        <v>7.4621764901620341E-2</v>
      </c>
      <c r="R119" s="5">
        <f t="shared" si="231"/>
        <v>4.547276341994045E-2</v>
      </c>
      <c r="S119" s="5">
        <f t="shared" si="232"/>
        <v>5.7265028734776104E-2</v>
      </c>
      <c r="T119" s="5">
        <f t="shared" si="233"/>
        <v>9.2446930845009601E-2</v>
      </c>
      <c r="U119" s="5">
        <f t="shared" si="234"/>
        <v>7.2166461793447573E-2</v>
      </c>
      <c r="V119" s="5">
        <f t="shared" si="235"/>
        <v>1.2510020466974314E-2</v>
      </c>
      <c r="W119" s="5">
        <f t="shared" si="236"/>
        <v>3.9475562517869253E-2</v>
      </c>
      <c r="X119" s="5">
        <f t="shared" si="237"/>
        <v>4.8905230303365133E-2</v>
      </c>
      <c r="Y119" s="5">
        <f t="shared" si="238"/>
        <v>3.0293698157468095E-2</v>
      </c>
      <c r="Z119" s="5">
        <f t="shared" si="239"/>
        <v>1.8778334626441028E-2</v>
      </c>
      <c r="AA119" s="5">
        <f t="shared" si="240"/>
        <v>2.9801706921760793E-2</v>
      </c>
      <c r="AB119" s="5">
        <f t="shared" si="241"/>
        <v>2.3648043160333514E-2</v>
      </c>
      <c r="AC119" s="5">
        <f t="shared" si="242"/>
        <v>1.5372662206289123E-3</v>
      </c>
      <c r="AD119" s="5">
        <f t="shared" si="243"/>
        <v>1.5662186878285352E-2</v>
      </c>
      <c r="AE119" s="5">
        <f t="shared" si="244"/>
        <v>1.9403469070014216E-2</v>
      </c>
      <c r="AF119" s="5">
        <f t="shared" si="245"/>
        <v>1.2019222311572111E-2</v>
      </c>
      <c r="AG119" s="5">
        <f t="shared" si="246"/>
        <v>4.9634322073620471E-3</v>
      </c>
      <c r="AH119" s="5">
        <f t="shared" si="247"/>
        <v>5.8159955238386062E-3</v>
      </c>
      <c r="AI119" s="5">
        <f t="shared" si="248"/>
        <v>9.2301366179542068E-3</v>
      </c>
      <c r="AJ119" s="5">
        <f t="shared" si="249"/>
        <v>7.3242337994329706E-3</v>
      </c>
      <c r="AK119" s="5">
        <f t="shared" si="250"/>
        <v>3.8745833688895921E-3</v>
      </c>
      <c r="AL119" s="5">
        <f t="shared" si="251"/>
        <v>1.2089827999628276E-4</v>
      </c>
      <c r="AM119" s="5">
        <f t="shared" si="252"/>
        <v>4.9712598309253862E-3</v>
      </c>
      <c r="AN119" s="5">
        <f t="shared" si="253"/>
        <v>6.1587623183132992E-3</v>
      </c>
      <c r="AO119" s="5">
        <f t="shared" si="254"/>
        <v>3.8149638706789536E-3</v>
      </c>
      <c r="AP119" s="5">
        <f t="shared" si="255"/>
        <v>1.575419278784749E-3</v>
      </c>
      <c r="AQ119" s="5">
        <f t="shared" si="256"/>
        <v>4.8793631894702776E-4</v>
      </c>
      <c r="AR119" s="5">
        <f t="shared" si="257"/>
        <v>1.4410566051233072E-3</v>
      </c>
      <c r="AS119" s="5">
        <f t="shared" si="258"/>
        <v>2.286994425111686E-3</v>
      </c>
      <c r="AT119" s="5">
        <f t="shared" si="259"/>
        <v>1.8147599066881861E-3</v>
      </c>
      <c r="AU119" s="5">
        <f t="shared" si="260"/>
        <v>9.6002377115897582E-4</v>
      </c>
      <c r="AV119" s="5">
        <f t="shared" si="261"/>
        <v>3.808956922319171E-4</v>
      </c>
      <c r="AW119" s="5">
        <f t="shared" si="262"/>
        <v>6.6028079902848708E-6</v>
      </c>
      <c r="AX119" s="5">
        <f t="shared" si="263"/>
        <v>1.3149198394529402E-3</v>
      </c>
      <c r="AY119" s="5">
        <f t="shared" si="264"/>
        <v>1.6290194104213356E-3</v>
      </c>
      <c r="AZ119" s="5">
        <f t="shared" si="265"/>
        <v>1.0090745305940192E-3</v>
      </c>
      <c r="BA119" s="5">
        <f t="shared" si="266"/>
        <v>4.1670524888760352E-4</v>
      </c>
      <c r="BB119" s="5">
        <f t="shared" si="267"/>
        <v>1.2906127782374489E-4</v>
      </c>
      <c r="BC119" s="5">
        <f t="shared" si="268"/>
        <v>3.1978120703712363E-5</v>
      </c>
      <c r="BD119" s="5">
        <f t="shared" si="269"/>
        <v>2.975478188640509E-4</v>
      </c>
      <c r="BE119" s="5">
        <f t="shared" si="270"/>
        <v>4.7221615065426149E-4</v>
      </c>
      <c r="BF119" s="5">
        <f t="shared" si="271"/>
        <v>3.7470967488525123E-4</v>
      </c>
      <c r="BG119" s="5">
        <f t="shared" si="272"/>
        <v>1.9822467635929641E-4</v>
      </c>
      <c r="BH119" s="5">
        <f t="shared" si="273"/>
        <v>7.864693311517907E-5</v>
      </c>
      <c r="BI119" s="5">
        <f t="shared" si="274"/>
        <v>2.4962946902582734E-5</v>
      </c>
      <c r="BJ119" s="8">
        <f t="shared" si="275"/>
        <v>0.45337034304306478</v>
      </c>
      <c r="BK119" s="8">
        <f t="shared" si="276"/>
        <v>0.24882091142784807</v>
      </c>
      <c r="BL119" s="8">
        <f t="shared" si="277"/>
        <v>0.27907381749463411</v>
      </c>
      <c r="BM119" s="8">
        <f t="shared" si="278"/>
        <v>0.53511818326003757</v>
      </c>
      <c r="BN119" s="8">
        <f t="shared" si="279"/>
        <v>0.46330280672951962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1.64492753623188</v>
      </c>
      <c r="F120">
        <f>VLOOKUP(B120,home!$B$2:$E$405,3,FALSE)</f>
        <v>0.78</v>
      </c>
      <c r="G120">
        <f>VLOOKUP(C120,away!$B$2:$E$405,4,FALSE)</f>
        <v>1.18</v>
      </c>
      <c r="H120">
        <f>VLOOKUP(A120,away!$A$2:$E$405,3,FALSE)</f>
        <v>1.35144927536232</v>
      </c>
      <c r="I120">
        <f>VLOOKUP(C120,away!$B$2:$E$405,3,FALSE)</f>
        <v>1.1299999999999999</v>
      </c>
      <c r="J120">
        <f>VLOOKUP(B120,home!$B$2:$E$405,4,FALSE)</f>
        <v>1.37</v>
      </c>
      <c r="K120" s="3">
        <f t="shared" si="224"/>
        <v>1.5139913043478224</v>
      </c>
      <c r="L120" s="3">
        <f t="shared" si="225"/>
        <v>2.0921786231884076</v>
      </c>
      <c r="M120" s="5">
        <f t="shared" si="226"/>
        <v>2.7155656071614617E-2</v>
      </c>
      <c r="N120" s="5">
        <f t="shared" si="227"/>
        <v>4.1113427156284681E-2</v>
      </c>
      <c r="O120" s="5">
        <f t="shared" si="228"/>
        <v>5.6814483131688583E-2</v>
      </c>
      <c r="P120" s="5">
        <f t="shared" si="229"/>
        <v>8.6016633422392547E-2</v>
      </c>
      <c r="Q120" s="5">
        <f t="shared" si="230"/>
        <v>3.1122685603276315E-2</v>
      </c>
      <c r="R120" s="5">
        <f t="shared" si="231"/>
        <v>5.9433023547808633E-2</v>
      </c>
      <c r="S120" s="5">
        <f t="shared" si="232"/>
        <v>6.8115286975667821E-2</v>
      </c>
      <c r="T120" s="5">
        <f t="shared" si="233"/>
        <v>6.5114217515388303E-2</v>
      </c>
      <c r="U120" s="5">
        <f t="shared" si="234"/>
        <v>8.9981080842481631E-2</v>
      </c>
      <c r="V120" s="5">
        <f t="shared" si="235"/>
        <v>2.3973101403895258E-2</v>
      </c>
      <c r="W120" s="5">
        <f t="shared" si="236"/>
        <v>1.5706491790437167E-2</v>
      </c>
      <c r="X120" s="5">
        <f t="shared" si="237"/>
        <v>3.2860786369236852E-2</v>
      </c>
      <c r="Y120" s="5">
        <f t="shared" si="238"/>
        <v>3.4375317391439182E-2</v>
      </c>
      <c r="Z120" s="5">
        <f t="shared" si="239"/>
        <v>4.1448167126059497E-2</v>
      </c>
      <c r="AA120" s="5">
        <f t="shared" si="240"/>
        <v>6.2752164610009362E-2</v>
      </c>
      <c r="AB120" s="5">
        <f t="shared" si="241"/>
        <v>4.7503115774278667E-2</v>
      </c>
      <c r="AC120" s="5">
        <f t="shared" si="242"/>
        <v>4.7459852148724405E-3</v>
      </c>
      <c r="AD120" s="5">
        <f t="shared" si="243"/>
        <v>5.9448729981330835E-3</v>
      </c>
      <c r="AE120" s="5">
        <f t="shared" si="244"/>
        <v>1.2437736204264013E-2</v>
      </c>
      <c r="AF120" s="5">
        <f t="shared" si="245"/>
        <v>1.3010982903708852E-2</v>
      </c>
      <c r="AG120" s="5">
        <f t="shared" si="246"/>
        <v>9.0737667659365005E-3</v>
      </c>
      <c r="AH120" s="5">
        <f t="shared" si="247"/>
        <v>2.1679242307870553E-2</v>
      </c>
      <c r="AI120" s="5">
        <f t="shared" si="248"/>
        <v>3.2822184338965429E-2</v>
      </c>
      <c r="AJ120" s="5">
        <f t="shared" si="249"/>
        <v>2.4846250839447474E-2</v>
      </c>
      <c r="AK120" s="5">
        <f t="shared" si="250"/>
        <v>1.253900257218942E-2</v>
      </c>
      <c r="AL120" s="5">
        <f t="shared" si="251"/>
        <v>6.0132396636514748E-4</v>
      </c>
      <c r="AM120" s="5">
        <f t="shared" si="252"/>
        <v>1.800097204925131E-3</v>
      </c>
      <c r="AN120" s="5">
        <f t="shared" si="253"/>
        <v>3.7661248918055604E-3</v>
      </c>
      <c r="AO120" s="5">
        <f t="shared" si="254"/>
        <v>3.9397029954466754E-3</v>
      </c>
      <c r="AP120" s="5">
        <f t="shared" si="255"/>
        <v>2.7475207962616242E-3</v>
      </c>
      <c r="AQ120" s="5">
        <f t="shared" si="256"/>
        <v>1.437076069176041E-3</v>
      </c>
      <c r="AR120" s="5">
        <f t="shared" si="257"/>
        <v>9.0713694646896957E-3</v>
      </c>
      <c r="AS120" s="5">
        <f t="shared" si="258"/>
        <v>1.3733974488066559E-2</v>
      </c>
      <c r="AT120" s="5">
        <f t="shared" si="259"/>
        <v>1.0396558974533805E-2</v>
      </c>
      <c r="AU120" s="5">
        <f t="shared" si="260"/>
        <v>5.2467666275278308E-3</v>
      </c>
      <c r="AV120" s="5">
        <f t="shared" si="261"/>
        <v>1.985889762504872E-3</v>
      </c>
      <c r="AW120" s="5">
        <f t="shared" si="262"/>
        <v>5.2908829509202933E-5</v>
      </c>
      <c r="AX120" s="5">
        <f t="shared" si="263"/>
        <v>4.5422191920624436E-4</v>
      </c>
      <c r="AY120" s="5">
        <f t="shared" si="264"/>
        <v>9.5031338954691626E-4</v>
      </c>
      <c r="AZ120" s="5">
        <f t="shared" si="265"/>
        <v>9.9411267946988846E-4</v>
      </c>
      <c r="BA120" s="5">
        <f t="shared" si="266"/>
        <v>6.9328709900915006E-4</v>
      </c>
      <c r="BB120" s="5">
        <f t="shared" si="267"/>
        <v>3.6262011206981233E-4</v>
      </c>
      <c r="BC120" s="5">
        <f t="shared" si="268"/>
        <v>1.5173320936212915E-4</v>
      </c>
      <c r="BD120" s="5">
        <f t="shared" si="269"/>
        <v>3.1631542128446395E-3</v>
      </c>
      <c r="BE120" s="5">
        <f t="shared" si="270"/>
        <v>4.7889879725579653E-3</v>
      </c>
      <c r="BF120" s="5">
        <f t="shared" si="271"/>
        <v>3.6252430735395341E-3</v>
      </c>
      <c r="BG120" s="5">
        <f t="shared" si="272"/>
        <v>1.8295288298286758E-3</v>
      </c>
      <c r="BH120" s="5">
        <f t="shared" si="273"/>
        <v>6.9247268485356564E-4</v>
      </c>
      <c r="BI120" s="5">
        <f t="shared" si="274"/>
        <v>2.0967952467333765E-4</v>
      </c>
      <c r="BJ120" s="8">
        <f t="shared" si="275"/>
        <v>0.2780570950643842</v>
      </c>
      <c r="BK120" s="8">
        <f t="shared" si="276"/>
        <v>0.2115583004443547</v>
      </c>
      <c r="BL120" s="8">
        <f t="shared" si="277"/>
        <v>0.46311417358036011</v>
      </c>
      <c r="BM120" s="8">
        <f t="shared" si="278"/>
        <v>0.69162442272205582</v>
      </c>
      <c r="BN120" s="8">
        <f t="shared" si="279"/>
        <v>0.30165590893306538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1.64492753623188</v>
      </c>
      <c r="F121">
        <f>VLOOKUP(B121,home!$B$2:$E$405,3,FALSE)</f>
        <v>0.56999999999999995</v>
      </c>
      <c r="G121">
        <f>VLOOKUP(C121,away!$B$2:$E$405,4,FALSE)</f>
        <v>0.56999999999999995</v>
      </c>
      <c r="H121">
        <f>VLOOKUP(A121,away!$A$2:$E$405,3,FALSE)</f>
        <v>1.35144927536232</v>
      </c>
      <c r="I121">
        <f>VLOOKUP(C121,away!$B$2:$E$405,3,FALSE)</f>
        <v>1.1299999999999999</v>
      </c>
      <c r="J121">
        <f>VLOOKUP(B121,home!$B$2:$E$405,4,FALSE)</f>
        <v>1.18</v>
      </c>
      <c r="K121" s="3">
        <f t="shared" si="224"/>
        <v>0.53443695652173773</v>
      </c>
      <c r="L121" s="3">
        <f t="shared" si="225"/>
        <v>1.8020224637681173</v>
      </c>
      <c r="M121" s="5">
        <f t="shared" si="226"/>
        <v>9.6669298392544359E-2</v>
      </c>
      <c r="N121" s="5">
        <f t="shared" si="227"/>
        <v>5.166364562200311E-2</v>
      </c>
      <c r="O121" s="5">
        <f t="shared" si="228"/>
        <v>0.17420024726006811</v>
      </c>
      <c r="P121" s="5">
        <f t="shared" si="229"/>
        <v>9.309904997100496E-2</v>
      </c>
      <c r="Q121" s="5">
        <f t="shared" si="230"/>
        <v>1.380548076452047E-2</v>
      </c>
      <c r="R121" s="5">
        <f t="shared" si="231"/>
        <v>0.15695637937830159</v>
      </c>
      <c r="S121" s="5">
        <f t="shared" si="232"/>
        <v>2.2415165025580028E-2</v>
      </c>
      <c r="T121" s="5">
        <f t="shared" si="233"/>
        <v>2.4877786460784531E-2</v>
      </c>
      <c r="U121" s="5">
        <f t="shared" si="234"/>
        <v>8.3883289701610714E-2</v>
      </c>
      <c r="V121" s="5">
        <f t="shared" si="235"/>
        <v>2.3985905252068974E-3</v>
      </c>
      <c r="W121" s="5">
        <f t="shared" si="236"/>
        <v>2.4593863743699045E-3</v>
      </c>
      <c r="X121" s="5">
        <f t="shared" si="237"/>
        <v>4.4318694936997926E-3</v>
      </c>
      <c r="Y121" s="5">
        <f t="shared" si="238"/>
        <v>3.99316419206783E-3</v>
      </c>
      <c r="Z121" s="5">
        <f t="shared" si="239"/>
        <v>9.4279640490470079E-2</v>
      </c>
      <c r="AA121" s="5">
        <f t="shared" si="240"/>
        <v>5.0386524125690411E-2</v>
      </c>
      <c r="AB121" s="5">
        <f t="shared" si="241"/>
        <v>1.3464210301721548E-2</v>
      </c>
      <c r="AC121" s="5">
        <f t="shared" si="242"/>
        <v>1.4437527146638439E-4</v>
      </c>
      <c r="AD121" s="5">
        <f t="shared" si="243"/>
        <v>3.2859674220732068E-4</v>
      </c>
      <c r="AE121" s="5">
        <f t="shared" si="244"/>
        <v>5.9213871097861298E-4</v>
      </c>
      <c r="AF121" s="5">
        <f t="shared" si="245"/>
        <v>5.3352362942507873E-4</v>
      </c>
      <c r="AG121" s="5">
        <f t="shared" si="246"/>
        <v>3.2047385505836265E-4</v>
      </c>
      <c r="AH121" s="5">
        <f t="shared" si="247"/>
        <v>4.2473507509952345E-2</v>
      </c>
      <c r="AI121" s="5">
        <f t="shared" si="248"/>
        <v>2.2699412086422094E-2</v>
      </c>
      <c r="AJ121" s="5">
        <f t="shared" si="249"/>
        <v>6.0657023551500865E-3</v>
      </c>
      <c r="AK121" s="5">
        <f t="shared" si="250"/>
        <v>1.0805785019510497E-3</v>
      </c>
      <c r="AL121" s="5">
        <f t="shared" si="251"/>
        <v>5.5617246990852246E-6</v>
      </c>
      <c r="AM121" s="5">
        <f t="shared" si="252"/>
        <v>3.5122848565647714E-5</v>
      </c>
      <c r="AN121" s="5">
        <f t="shared" si="253"/>
        <v>6.3292162106822977E-5</v>
      </c>
      <c r="AO121" s="5">
        <f t="shared" si="254"/>
        <v>5.702694894847412E-5</v>
      </c>
      <c r="AP121" s="5">
        <f t="shared" si="255"/>
        <v>3.4254614348435982E-5</v>
      </c>
      <c r="AQ121" s="5">
        <f t="shared" si="256"/>
        <v>1.5431896135898836E-5</v>
      </c>
      <c r="AR121" s="5">
        <f t="shared" si="257"/>
        <v>1.5307642929591596E-2</v>
      </c>
      <c r="AS121" s="5">
        <f t="shared" si="258"/>
        <v>8.1809700988124279E-3</v>
      </c>
      <c r="AT121" s="5">
        <f t="shared" si="259"/>
        <v>2.1861063805023269E-3</v>
      </c>
      <c r="AU121" s="5">
        <f t="shared" si="260"/>
        <v>3.8944534687613853E-4</v>
      </c>
      <c r="AV121" s="5">
        <f t="shared" si="261"/>
        <v>5.2033496479008975E-5</v>
      </c>
      <c r="AW121" s="5">
        <f t="shared" si="262"/>
        <v>1.4878654865814184E-7</v>
      </c>
      <c r="AX121" s="5">
        <f t="shared" si="263"/>
        <v>3.1284913819664381E-6</v>
      </c>
      <c r="AY121" s="5">
        <f t="shared" si="264"/>
        <v>5.6376117480084838E-6</v>
      </c>
      <c r="AZ121" s="5">
        <f t="shared" si="265"/>
        <v>5.0795515059571661E-6</v>
      </c>
      <c r="BA121" s="5">
        <f t="shared" si="266"/>
        <v>3.0511553065339933E-6</v>
      </c>
      <c r="BB121" s="5">
        <f t="shared" si="267"/>
        <v>1.3745626007048888E-6</v>
      </c>
      <c r="BC121" s="5">
        <f t="shared" si="268"/>
        <v>4.953985368651471E-7</v>
      </c>
      <c r="BD121" s="5">
        <f t="shared" si="269"/>
        <v>4.5974527377441992E-3</v>
      </c>
      <c r="BE121" s="5">
        <f t="shared" si="270"/>
        <v>2.4570486489125403E-3</v>
      </c>
      <c r="BF121" s="5">
        <f t="shared" si="271"/>
        <v>6.5656880097533278E-4</v>
      </c>
      <c r="BG121" s="5">
        <f t="shared" si="272"/>
        <v>1.1696487724679448E-4</v>
      </c>
      <c r="BH121" s="5">
        <f t="shared" si="273"/>
        <v>1.5627588253928873E-5</v>
      </c>
      <c r="BI121" s="5">
        <f t="shared" si="274"/>
        <v>1.6703921408409212E-6</v>
      </c>
      <c r="BJ121" s="8">
        <f t="shared" si="275"/>
        <v>0.10322996108630031</v>
      </c>
      <c r="BK121" s="8">
        <f t="shared" si="276"/>
        <v>0.21473767852224973</v>
      </c>
      <c r="BL121" s="8">
        <f t="shared" si="277"/>
        <v>0.58517138251840306</v>
      </c>
      <c r="BM121" s="8">
        <f t="shared" si="278"/>
        <v>0.41101907240378099</v>
      </c>
      <c r="BN121" s="8">
        <f t="shared" si="279"/>
        <v>0.58639410138844261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1.64492753623188</v>
      </c>
      <c r="F122">
        <f>VLOOKUP(B122,home!$B$2:$E$405,3,FALSE)</f>
        <v>1.01</v>
      </c>
      <c r="G122">
        <f>VLOOKUP(C122,away!$B$2:$E$405,4,FALSE)</f>
        <v>0.95</v>
      </c>
      <c r="H122">
        <f>VLOOKUP(A122,away!$A$2:$E$405,3,FALSE)</f>
        <v>1.35144927536232</v>
      </c>
      <c r="I122">
        <f>VLOOKUP(C122,away!$B$2:$E$405,3,FALSE)</f>
        <v>1.22</v>
      </c>
      <c r="J122">
        <f>VLOOKUP(B122,home!$B$2:$E$405,4,FALSE)</f>
        <v>1.1299999999999999</v>
      </c>
      <c r="K122" s="3">
        <f t="shared" si="224"/>
        <v>1.5783079710144889</v>
      </c>
      <c r="L122" s="3">
        <f t="shared" si="225"/>
        <v>1.863107971014494</v>
      </c>
      <c r="M122" s="5">
        <f t="shared" si="226"/>
        <v>3.2019315720206193E-2</v>
      </c>
      <c r="N122" s="5">
        <f t="shared" si="227"/>
        <v>5.0536341227630968E-2</v>
      </c>
      <c r="O122" s="5">
        <f t="shared" si="228"/>
        <v>5.9655442344745853E-2</v>
      </c>
      <c r="P122" s="5">
        <f t="shared" si="229"/>
        <v>9.4154660167107648E-2</v>
      </c>
      <c r="Q122" s="5">
        <f t="shared" si="230"/>
        <v>3.9880955092739055E-2</v>
      </c>
      <c r="R122" s="5">
        <f t="shared" si="231"/>
        <v>5.5572265073445801E-2</v>
      </c>
      <c r="S122" s="5">
        <f t="shared" si="232"/>
        <v>6.9216813599713337E-2</v>
      </c>
      <c r="T122" s="5">
        <f t="shared" si="233"/>
        <v>7.4302525324953211E-2</v>
      </c>
      <c r="U122" s="5">
        <f t="shared" si="234"/>
        <v>8.7710148932749588E-2</v>
      </c>
      <c r="V122" s="5">
        <f t="shared" si="235"/>
        <v>2.2615118460505304E-2</v>
      </c>
      <c r="W122" s="5">
        <f t="shared" si="236"/>
        <v>2.0981476438180303E-2</v>
      </c>
      <c r="X122" s="5">
        <f t="shared" si="237"/>
        <v>3.9090755995626517E-2</v>
      </c>
      <c r="Y122" s="5">
        <f t="shared" si="238"/>
        <v>3.64151495442172E-2</v>
      </c>
      <c r="Z122" s="5">
        <f t="shared" si="239"/>
        <v>3.4512376675222424E-2</v>
      </c>
      <c r="AA122" s="5">
        <f t="shared" si="240"/>
        <v>5.4471159205158069E-2</v>
      </c>
      <c r="AB122" s="5">
        <f t="shared" si="241"/>
        <v>4.2986132381950128E-2</v>
      </c>
      <c r="AC122" s="5">
        <f t="shared" si="242"/>
        <v>4.1563169476636127E-3</v>
      </c>
      <c r="AD122" s="5">
        <f t="shared" si="243"/>
        <v>8.2788078765081673E-3</v>
      </c>
      <c r="AE122" s="5">
        <f t="shared" si="244"/>
        <v>1.5424312945219943E-2</v>
      </c>
      <c r="AF122" s="5">
        <f t="shared" si="245"/>
        <v>1.4368580197830664E-2</v>
      </c>
      <c r="AG122" s="5">
        <f t="shared" si="246"/>
        <v>8.9234054329131104E-3</v>
      </c>
      <c r="AH122" s="5">
        <f t="shared" si="247"/>
        <v>1.6075071020565393E-2</v>
      </c>
      <c r="AI122" s="5">
        <f t="shared" si="248"/>
        <v>2.5371412726382374E-2</v>
      </c>
      <c r="AJ122" s="5">
        <f t="shared" si="249"/>
        <v>2.0021951470973878E-2</v>
      </c>
      <c r="AK122" s="5">
        <f t="shared" si="250"/>
        <v>1.0533601867301111E-2</v>
      </c>
      <c r="AL122" s="5">
        <f t="shared" si="251"/>
        <v>4.888756688914502E-4</v>
      </c>
      <c r="AM122" s="5">
        <f t="shared" si="252"/>
        <v>2.613301692398077E-3</v>
      </c>
      <c r="AN122" s="5">
        <f t="shared" si="253"/>
        <v>4.868863213772525E-3</v>
      </c>
      <c r="AO122" s="5">
        <f t="shared" si="254"/>
        <v>4.5356089316794194E-3</v>
      </c>
      <c r="AP122" s="5">
        <f t="shared" si="255"/>
        <v>2.8167763846721539E-3</v>
      </c>
      <c r="AQ122" s="5">
        <f t="shared" si="256"/>
        <v>1.3119896337120192E-3</v>
      </c>
      <c r="AR122" s="5">
        <f t="shared" si="257"/>
        <v>5.9899185906078997E-3</v>
      </c>
      <c r="AS122" s="5">
        <f t="shared" si="258"/>
        <v>9.4539362572843202E-3</v>
      </c>
      <c r="AT122" s="5">
        <f t="shared" si="259"/>
        <v>7.4606114761673649E-3</v>
      </c>
      <c r="AU122" s="5">
        <f t="shared" si="260"/>
        <v>3.9250475204923741E-3</v>
      </c>
      <c r="AV122" s="5">
        <f t="shared" si="261"/>
        <v>1.5487334470509425E-3</v>
      </c>
      <c r="AW122" s="5">
        <f t="shared" si="262"/>
        <v>3.9932426058993922E-5</v>
      </c>
      <c r="AX122" s="5">
        <f t="shared" si="263"/>
        <v>6.8743248196292148E-4</v>
      </c>
      <c r="AY122" s="5">
        <f t="shared" si="264"/>
        <v>1.2807609366793963E-3</v>
      </c>
      <c r="AZ122" s="5">
        <f t="shared" si="265"/>
        <v>1.1930979550456866E-3</v>
      </c>
      <c r="BA122" s="5">
        <f t="shared" si="266"/>
        <v>7.4095677008223732E-4</v>
      </c>
      <c r="BB122" s="5">
        <f t="shared" si="267"/>
        <v>3.4512061612934235E-4</v>
      </c>
      <c r="BC122" s="5">
        <f t="shared" si="268"/>
        <v>1.2859939417440231E-4</v>
      </c>
      <c r="BD122" s="5">
        <f t="shared" si="269"/>
        <v>1.8599775119815779E-3</v>
      </c>
      <c r="BE122" s="5">
        <f t="shared" si="270"/>
        <v>2.9356173330682216E-3</v>
      </c>
      <c r="BF122" s="5">
        <f t="shared" si="271"/>
        <v>2.3166541183149356E-3</v>
      </c>
      <c r="BG122" s="5">
        <f t="shared" si="272"/>
        <v>1.2187978870066682E-3</v>
      </c>
      <c r="BH122" s="5">
        <f t="shared" si="273"/>
        <v>4.8090960502956027E-4</v>
      </c>
      <c r="BI122" s="5">
        <f t="shared" si="274"/>
        <v>1.5180469259111704E-4</v>
      </c>
      <c r="BJ122" s="8">
        <f t="shared" si="275"/>
        <v>0.3287248180861273</v>
      </c>
      <c r="BK122" s="8">
        <f t="shared" si="276"/>
        <v>0.22393186150076688</v>
      </c>
      <c r="BL122" s="8">
        <f t="shared" si="277"/>
        <v>0.40973919346286719</v>
      </c>
      <c r="BM122" s="8">
        <f t="shared" si="278"/>
        <v>0.66384844158848799</v>
      </c>
      <c r="BN122" s="8">
        <f t="shared" si="279"/>
        <v>0.33181897962587553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1.54779411764706</v>
      </c>
      <c r="F123">
        <f>VLOOKUP(B123,home!$B$2:$E$405,3,FALSE)</f>
        <v>1.03</v>
      </c>
      <c r="G123">
        <f>VLOOKUP(C123,away!$B$2:$E$405,4,FALSE)</f>
        <v>1.03</v>
      </c>
      <c r="H123">
        <f>VLOOKUP(A123,away!$A$2:$E$405,3,FALSE)</f>
        <v>1.29411764705882</v>
      </c>
      <c r="I123">
        <f>VLOOKUP(C123,away!$B$2:$E$405,3,FALSE)</f>
        <v>0.99</v>
      </c>
      <c r="J123">
        <f>VLOOKUP(B123,home!$B$2:$E$405,4,FALSE)</f>
        <v>0.98</v>
      </c>
      <c r="K123" s="3">
        <f t="shared" si="224"/>
        <v>1.6420547794117661</v>
      </c>
      <c r="L123" s="3">
        <f t="shared" si="225"/>
        <v>1.2555529411764672</v>
      </c>
      <c r="M123" s="5">
        <f t="shared" si="226"/>
        <v>5.5155008547512131E-2</v>
      </c>
      <c r="N123" s="5">
        <f t="shared" si="227"/>
        <v>9.0567545393939103E-2</v>
      </c>
      <c r="O123" s="5">
        <f t="shared" si="228"/>
        <v>6.9250033202442052E-2</v>
      </c>
      <c r="P123" s="5">
        <f t="shared" si="229"/>
        <v>0.11371234799449345</v>
      </c>
      <c r="Q123" s="5">
        <f t="shared" si="230"/>
        <v>7.435843538685491E-2</v>
      </c>
      <c r="R123" s="5">
        <f t="shared" si="231"/>
        <v>4.3473541431947073E-2</v>
      </c>
      <c r="S123" s="5">
        <f t="shared" si="232"/>
        <v>5.8609809095043826E-2</v>
      </c>
      <c r="T123" s="5">
        <f t="shared" si="233"/>
        <v>9.3360952251245993E-2</v>
      </c>
      <c r="U123" s="5">
        <f t="shared" si="234"/>
        <v>7.1385936486284121E-2</v>
      </c>
      <c r="V123" s="5">
        <f t="shared" si="235"/>
        <v>1.3426118262406491E-2</v>
      </c>
      <c r="W123" s="5">
        <f t="shared" si="236"/>
        <v>4.0700208072188694E-2</v>
      </c>
      <c r="X123" s="5">
        <f t="shared" si="237"/>
        <v>5.1101265951530708E-2</v>
      </c>
      <c r="Y123" s="5">
        <f t="shared" si="238"/>
        <v>3.2080172381642631E-2</v>
      </c>
      <c r="Z123" s="5">
        <f t="shared" si="239"/>
        <v>1.8194444269412715E-2</v>
      </c>
      <c r="AA123" s="5">
        <f t="shared" si="240"/>
        <v>2.9876274171330167E-2</v>
      </c>
      <c r="AB123" s="5">
        <f t="shared" si="241"/>
        <v>2.4529239397024508E-2</v>
      </c>
      <c r="AC123" s="5">
        <f t="shared" si="242"/>
        <v>1.7300280974877757E-3</v>
      </c>
      <c r="AD123" s="5">
        <f t="shared" si="243"/>
        <v>1.6707992796997691E-2</v>
      </c>
      <c r="AE123" s="5">
        <f t="shared" si="244"/>
        <v>2.0977769497425684E-2</v>
      </c>
      <c r="AF123" s="5">
        <f t="shared" si="245"/>
        <v>1.3169350095907402E-2</v>
      </c>
      <c r="AG123" s="5">
        <f t="shared" si="246"/>
        <v>5.5116054154330423E-3</v>
      </c>
      <c r="AH123" s="5">
        <f t="shared" si="247"/>
        <v>5.7110220038831148E-3</v>
      </c>
      <c r="AI123" s="5">
        <f t="shared" si="248"/>
        <v>9.3778109768020302E-3</v>
      </c>
      <c r="AJ123" s="5">
        <f t="shared" si="249"/>
        <v>7.6994396674389502E-3</v>
      </c>
      <c r="AK123" s="5">
        <f t="shared" si="250"/>
        <v>4.2143005682368888E-3</v>
      </c>
      <c r="AL123" s="5">
        <f t="shared" si="251"/>
        <v>1.4267103731282457E-4</v>
      </c>
      <c r="AM123" s="5">
        <f t="shared" si="252"/>
        <v>5.4870878853374881E-3</v>
      </c>
      <c r="AN123" s="5">
        <f t="shared" si="253"/>
        <v>6.8893293329292454E-3</v>
      </c>
      <c r="AO123" s="5">
        <f t="shared" si="254"/>
        <v>4.3249588533463123E-3</v>
      </c>
      <c r="AP123" s="5">
        <f t="shared" si="255"/>
        <v>1.8100716029287212E-3</v>
      </c>
      <c r="AQ123" s="5">
        <f t="shared" si="256"/>
        <v>5.6816018119928968E-4</v>
      </c>
      <c r="AR123" s="5">
        <f t="shared" si="257"/>
        <v>1.4340980948197935E-3</v>
      </c>
      <c r="AS123" s="5">
        <f t="shared" si="258"/>
        <v>2.3548676307441497E-3</v>
      </c>
      <c r="AT123" s="5">
        <f t="shared" si="259"/>
        <v>1.9334108239727472E-3</v>
      </c>
      <c r="AU123" s="5">
        <f t="shared" si="260"/>
        <v>1.0582554946902967E-3</v>
      </c>
      <c r="AV123" s="5">
        <f t="shared" si="261"/>
        <v>4.3442837322374097E-4</v>
      </c>
      <c r="AW123" s="5">
        <f t="shared" si="262"/>
        <v>8.1706383673589329E-6</v>
      </c>
      <c r="AX123" s="5">
        <f t="shared" si="263"/>
        <v>1.5016831478618033E-3</v>
      </c>
      <c r="AY123" s="5">
        <f t="shared" si="264"/>
        <v>1.8854426930130228E-3</v>
      </c>
      <c r="AZ123" s="5">
        <f t="shared" si="265"/>
        <v>1.1836365593160903E-3</v>
      </c>
      <c r="BA123" s="5">
        <f t="shared" si="266"/>
        <v>4.9537278777777032E-4</v>
      </c>
      <c r="BB123" s="5">
        <f t="shared" si="267"/>
        <v>1.5549169016829139E-4</v>
      </c>
      <c r="BC123" s="5">
        <f t="shared" si="268"/>
        <v>3.9045609783859647E-5</v>
      </c>
      <c r="BD123" s="5">
        <f t="shared" si="269"/>
        <v>3.0009768014775976E-4</v>
      </c>
      <c r="BE123" s="5">
        <f t="shared" si="270"/>
        <v>4.9277682997701236E-4</v>
      </c>
      <c r="BF123" s="5">
        <f t="shared" si="271"/>
        <v>4.0458327442356631E-4</v>
      </c>
      <c r="BG123" s="5">
        <f t="shared" si="272"/>
        <v>2.2144929981242638E-4</v>
      </c>
      <c r="BH123" s="5">
        <f t="shared" si="273"/>
        <v>9.0907970288595932E-5</v>
      </c>
      <c r="BI123" s="5">
        <f t="shared" si="274"/>
        <v>2.9855173419802374E-5</v>
      </c>
      <c r="BJ123" s="8">
        <f t="shared" si="275"/>
        <v>0.46287557758682774</v>
      </c>
      <c r="BK123" s="8">
        <f t="shared" si="276"/>
        <v>0.24466142572726951</v>
      </c>
      <c r="BL123" s="8">
        <f t="shared" si="277"/>
        <v>0.27427232855090883</v>
      </c>
      <c r="BM123" s="8">
        <f t="shared" si="278"/>
        <v>0.55160959212258409</v>
      </c>
      <c r="BN123" s="8">
        <f t="shared" si="279"/>
        <v>0.44651691195718873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1.54779411764706</v>
      </c>
      <c r="F124">
        <f>VLOOKUP(B124,home!$B$2:$E$405,3,FALSE)</f>
        <v>1.02</v>
      </c>
      <c r="G124">
        <f>VLOOKUP(C124,away!$B$2:$E$405,4,FALSE)</f>
        <v>0.88</v>
      </c>
      <c r="H124">
        <f>VLOOKUP(A124,away!$A$2:$E$405,3,FALSE)</f>
        <v>1.29411764705882</v>
      </c>
      <c r="I124">
        <f>VLOOKUP(C124,away!$B$2:$E$405,3,FALSE)</f>
        <v>0.51</v>
      </c>
      <c r="J124">
        <f>VLOOKUP(B124,home!$B$2:$E$405,4,FALSE)</f>
        <v>0.9</v>
      </c>
      <c r="K124" s="3">
        <f t="shared" si="224"/>
        <v>1.3893000000000011</v>
      </c>
      <c r="L124" s="3">
        <f t="shared" si="225"/>
        <v>0.59399999999999842</v>
      </c>
      <c r="M124" s="5">
        <f t="shared" si="226"/>
        <v>0.13761435978848019</v>
      </c>
      <c r="N124" s="5">
        <f t="shared" si="227"/>
        <v>0.19118763005413567</v>
      </c>
      <c r="O124" s="5">
        <f t="shared" si="228"/>
        <v>8.174292971435701E-2</v>
      </c>
      <c r="P124" s="5">
        <f t="shared" si="229"/>
        <v>0.11356545225215628</v>
      </c>
      <c r="Q124" s="5">
        <f t="shared" si="230"/>
        <v>0.13280848721710548</v>
      </c>
      <c r="R124" s="5">
        <f t="shared" si="231"/>
        <v>2.4277650125163967E-2</v>
      </c>
      <c r="S124" s="5">
        <f t="shared" si="232"/>
        <v>2.3429807697867188E-2</v>
      </c>
      <c r="T124" s="5">
        <f t="shared" si="233"/>
        <v>7.8888241406960435E-2</v>
      </c>
      <c r="U124" s="5">
        <f t="shared" si="234"/>
        <v>3.3728939318890323E-2</v>
      </c>
      <c r="V124" s="5">
        <f t="shared" si="235"/>
        <v>2.1483681010866914E-3</v>
      </c>
      <c r="W124" s="5">
        <f t="shared" si="236"/>
        <v>6.150361043024162E-2</v>
      </c>
      <c r="X124" s="5">
        <f t="shared" si="237"/>
        <v>3.6533144595563422E-2</v>
      </c>
      <c r="Y124" s="5">
        <f t="shared" si="238"/>
        <v>1.0850343944882308E-2</v>
      </c>
      <c r="Z124" s="5">
        <f t="shared" si="239"/>
        <v>4.8069747247824531E-3</v>
      </c>
      <c r="AA124" s="5">
        <f t="shared" si="240"/>
        <v>6.6783299851402682E-3</v>
      </c>
      <c r="AB124" s="5">
        <f t="shared" si="241"/>
        <v>4.6391019241776915E-3</v>
      </c>
      <c r="AC124" s="5">
        <f t="shared" si="242"/>
        <v>1.1080801968042501E-4</v>
      </c>
      <c r="AD124" s="5">
        <f t="shared" si="243"/>
        <v>2.1361741492683665E-2</v>
      </c>
      <c r="AE124" s="5">
        <f t="shared" si="244"/>
        <v>1.2688874446654062E-2</v>
      </c>
      <c r="AF124" s="5">
        <f t="shared" si="245"/>
        <v>3.7685957106562465E-3</v>
      </c>
      <c r="AG124" s="5">
        <f t="shared" si="246"/>
        <v>7.4618195070993488E-4</v>
      </c>
      <c r="AH124" s="5">
        <f t="shared" si="247"/>
        <v>7.1383574663019236E-4</v>
      </c>
      <c r="AI124" s="5">
        <f t="shared" si="248"/>
        <v>9.9173200279332693E-4</v>
      </c>
      <c r="AJ124" s="5">
        <f t="shared" si="249"/>
        <v>6.8890663574038523E-4</v>
      </c>
      <c r="AK124" s="5">
        <f t="shared" si="250"/>
        <v>3.1903266301137276E-4</v>
      </c>
      <c r="AL124" s="5">
        <f t="shared" si="251"/>
        <v>3.6577470221902625E-6</v>
      </c>
      <c r="AM124" s="5">
        <f t="shared" si="252"/>
        <v>5.9355734911570928E-3</v>
      </c>
      <c r="AN124" s="5">
        <f t="shared" si="253"/>
        <v>3.5257306537473036E-3</v>
      </c>
      <c r="AO124" s="5">
        <f t="shared" si="254"/>
        <v>1.0471420041629465E-3</v>
      </c>
      <c r="AP124" s="5">
        <f t="shared" si="255"/>
        <v>2.0733411682426287E-4</v>
      </c>
      <c r="AQ124" s="5">
        <f t="shared" si="256"/>
        <v>3.0789116348402951E-5</v>
      </c>
      <c r="AR124" s="5">
        <f t="shared" si="257"/>
        <v>8.4803686699666661E-5</v>
      </c>
      <c r="AS124" s="5">
        <f t="shared" si="258"/>
        <v>1.1781776193184699E-4</v>
      </c>
      <c r="AT124" s="5">
        <f t="shared" si="259"/>
        <v>8.1842108325957586E-5</v>
      </c>
      <c r="AU124" s="5">
        <f t="shared" si="260"/>
        <v>3.7901080365751002E-5</v>
      </c>
      <c r="AV124" s="5">
        <f t="shared" si="261"/>
        <v>1.3163992738034463E-5</v>
      </c>
      <c r="AW124" s="5">
        <f t="shared" si="262"/>
        <v>8.3848180975827168E-8</v>
      </c>
      <c r="AX124" s="5">
        <f t="shared" si="263"/>
        <v>1.374382041877426E-3</v>
      </c>
      <c r="AY124" s="5">
        <f t="shared" si="264"/>
        <v>8.1638293287518871E-4</v>
      </c>
      <c r="AZ124" s="5">
        <f t="shared" si="265"/>
        <v>2.4246573106393042E-4</v>
      </c>
      <c r="BA124" s="5">
        <f t="shared" si="266"/>
        <v>4.8008214750658098E-5</v>
      </c>
      <c r="BB124" s="5">
        <f t="shared" si="267"/>
        <v>7.1292198904727081E-6</v>
      </c>
      <c r="BC124" s="5">
        <f t="shared" si="268"/>
        <v>8.4695132298815586E-7</v>
      </c>
      <c r="BD124" s="5">
        <f t="shared" si="269"/>
        <v>8.3955649832669732E-6</v>
      </c>
      <c r="BE124" s="5">
        <f t="shared" si="270"/>
        <v>1.1663958431252814E-5</v>
      </c>
      <c r="BF124" s="5">
        <f t="shared" si="271"/>
        <v>8.1023687242697751E-6</v>
      </c>
      <c r="BG124" s="5">
        <f t="shared" si="272"/>
        <v>3.7522069562093375E-6</v>
      </c>
      <c r="BH124" s="5">
        <f t="shared" si="273"/>
        <v>1.3032352810654077E-6</v>
      </c>
      <c r="BI124" s="5">
        <f t="shared" si="274"/>
        <v>3.6211695519683482E-7</v>
      </c>
      <c r="BJ124" s="8">
        <f t="shared" si="275"/>
        <v>0.56357263572361338</v>
      </c>
      <c r="BK124" s="8">
        <f t="shared" si="276"/>
        <v>0.27768883653916815</v>
      </c>
      <c r="BL124" s="8">
        <f t="shared" si="277"/>
        <v>0.15414956619729703</v>
      </c>
      <c r="BM124" s="8">
        <f t="shared" si="278"/>
        <v>0.31820520494876853</v>
      </c>
      <c r="BN124" s="8">
        <f t="shared" si="279"/>
        <v>0.68119650915139862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1.54779411764706</v>
      </c>
      <c r="F125">
        <f>VLOOKUP(B125,home!$B$2:$E$405,3,FALSE)</f>
        <v>1.21</v>
      </c>
      <c r="G125">
        <f>VLOOKUP(C125,away!$B$2:$E$405,4,FALSE)</f>
        <v>0.89</v>
      </c>
      <c r="H125">
        <f>VLOOKUP(A125,away!$A$2:$E$405,3,FALSE)</f>
        <v>1.29411764705882</v>
      </c>
      <c r="I125">
        <f>VLOOKUP(C125,away!$B$2:$E$405,3,FALSE)</f>
        <v>1.01</v>
      </c>
      <c r="J125">
        <f>VLOOKUP(B125,home!$B$2:$E$405,4,FALSE)</f>
        <v>1.06</v>
      </c>
      <c r="K125" s="3">
        <f t="shared" si="224"/>
        <v>1.6668194852941189</v>
      </c>
      <c r="L125" s="3">
        <f t="shared" si="225"/>
        <v>1.3854823529411728</v>
      </c>
      <c r="M125" s="5">
        <f t="shared" si="226"/>
        <v>4.7250037176649794E-2</v>
      </c>
      <c r="N125" s="5">
        <f t="shared" si="227"/>
        <v>7.8757282646911383E-2</v>
      </c>
      <c r="O125" s="5">
        <f t="shared" si="228"/>
        <v>6.5464092684062641E-2</v>
      </c>
      <c r="P125" s="5">
        <f t="shared" si="229"/>
        <v>0.10911682527289579</v>
      </c>
      <c r="Q125" s="5">
        <f t="shared" si="230"/>
        <v>6.5637086662344149E-2</v>
      </c>
      <c r="R125" s="5">
        <f t="shared" si="231"/>
        <v>4.5349672582537075E-2</v>
      </c>
      <c r="S125" s="5">
        <f t="shared" si="232"/>
        <v>6.2997207352038162E-2</v>
      </c>
      <c r="T125" s="5">
        <f t="shared" si="233"/>
        <v>9.0939025269148252E-2</v>
      </c>
      <c r="U125" s="5">
        <f t="shared" si="234"/>
        <v>7.5589717912281265E-2</v>
      </c>
      <c r="V125" s="5">
        <f t="shared" si="235"/>
        <v>1.6164726299257894E-2</v>
      </c>
      <c r="W125" s="5">
        <f t="shared" si="236"/>
        <v>3.6468391668911325E-2</v>
      </c>
      <c r="X125" s="5">
        <f t="shared" si="237"/>
        <v>5.0526313097423524E-2</v>
      </c>
      <c r="Y125" s="5">
        <f t="shared" si="238"/>
        <v>3.5001657577830379E-2</v>
      </c>
      <c r="Z125" s="5">
        <f t="shared" si="239"/>
        <v>2.0943723691588426E-2</v>
      </c>
      <c r="AA125" s="5">
        <f t="shared" si="240"/>
        <v>3.4909406743755665E-2</v>
      </c>
      <c r="AB125" s="5">
        <f t="shared" si="241"/>
        <v>2.9093839690274934E-2</v>
      </c>
      <c r="AC125" s="5">
        <f t="shared" si="242"/>
        <v>2.3331246393864884E-3</v>
      </c>
      <c r="AD125" s="5">
        <f t="shared" si="243"/>
        <v>1.5196556457769773E-2</v>
      </c>
      <c r="AE125" s="5">
        <f t="shared" si="244"/>
        <v>2.1054560797714238E-2</v>
      </c>
      <c r="AF125" s="5">
        <f t="shared" si="245"/>
        <v>1.4585361217080055E-2</v>
      </c>
      <c r="AG125" s="5">
        <f t="shared" si="246"/>
        <v>6.7359201925123362E-3</v>
      </c>
      <c r="AH125" s="5">
        <f t="shared" si="247"/>
        <v>7.2542898948929329E-3</v>
      </c>
      <c r="AI125" s="5">
        <f t="shared" si="248"/>
        <v>1.2091591748779766E-2</v>
      </c>
      <c r="AJ125" s="5">
        <f t="shared" si="249"/>
        <v>1.0077250367543854E-2</v>
      </c>
      <c r="AK125" s="5">
        <f t="shared" si="250"/>
        <v>5.5989857569364735E-3</v>
      </c>
      <c r="AL125" s="5">
        <f t="shared" si="251"/>
        <v>2.1551996047244095E-4</v>
      </c>
      <c r="AM125" s="5">
        <f t="shared" si="252"/>
        <v>5.0659832826365674E-3</v>
      </c>
      <c r="AN125" s="5">
        <f t="shared" si="253"/>
        <v>7.0188304383879572E-3</v>
      </c>
      <c r="AO125" s="5">
        <f t="shared" si="254"/>
        <v>4.8622328553364364E-3</v>
      </c>
      <c r="AP125" s="5">
        <f t="shared" si="255"/>
        <v>2.2455126056531351E-3</v>
      </c>
      <c r="AQ125" s="5">
        <f t="shared" si="256"/>
        <v>7.7777952210984281E-4</v>
      </c>
      <c r="AR125" s="5">
        <f t="shared" si="257"/>
        <v>2.0101381264987245E-3</v>
      </c>
      <c r="AS125" s="5">
        <f t="shared" si="258"/>
        <v>3.3505373973806889E-3</v>
      </c>
      <c r="AT125" s="5">
        <f t="shared" si="259"/>
        <v>2.7923705100803887E-3</v>
      </c>
      <c r="AU125" s="5">
        <f t="shared" si="260"/>
        <v>1.55145919212089E-3</v>
      </c>
      <c r="AV125" s="5">
        <f t="shared" si="261"/>
        <v>6.4650060301644282E-4</v>
      </c>
      <c r="AW125" s="5">
        <f t="shared" si="262"/>
        <v>1.3825300039078552E-5</v>
      </c>
      <c r="AX125" s="5">
        <f t="shared" si="263"/>
        <v>1.407346607945482E-3</v>
      </c>
      <c r="AY125" s="5">
        <f t="shared" si="264"/>
        <v>1.9498538897800846E-3</v>
      </c>
      <c r="AZ125" s="5">
        <f t="shared" si="265"/>
        <v>1.3507440775520055E-3</v>
      </c>
      <c r="BA125" s="5">
        <f t="shared" si="266"/>
        <v>6.2381069426270227E-4</v>
      </c>
      <c r="BB125" s="5">
        <f t="shared" si="267"/>
        <v>2.1606967711923896E-4</v>
      </c>
      <c r="BC125" s="5">
        <f t="shared" si="268"/>
        <v>5.9872144930880467E-5</v>
      </c>
      <c r="BD125" s="5">
        <f t="shared" si="269"/>
        <v>4.6416848353970306E-4</v>
      </c>
      <c r="BE125" s="5">
        <f t="shared" si="270"/>
        <v>7.7368507282339952E-4</v>
      </c>
      <c r="BF125" s="5">
        <f t="shared" si="271"/>
        <v>6.44796677431621E-4</v>
      </c>
      <c r="BG125" s="5">
        <f t="shared" si="272"/>
        <v>3.5825322199864419E-4</v>
      </c>
      <c r="BH125" s="5">
        <f t="shared" si="273"/>
        <v>1.4928586277418495E-4</v>
      </c>
      <c r="BI125" s="5">
        <f t="shared" si="274"/>
        <v>4.9766516990191086E-5</v>
      </c>
      <c r="BJ125" s="8">
        <f t="shared" si="275"/>
        <v>0.4404801913833597</v>
      </c>
      <c r="BK125" s="8">
        <f t="shared" si="276"/>
        <v>0.24002729459048064</v>
      </c>
      <c r="BL125" s="8">
        <f t="shared" si="277"/>
        <v>0.29821980904571949</v>
      </c>
      <c r="BM125" s="8">
        <f t="shared" si="278"/>
        <v>0.58615999309600642</v>
      </c>
      <c r="BN125" s="8">
        <f t="shared" si="279"/>
        <v>0.41157499702540079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1.3323170731707299</v>
      </c>
      <c r="F126">
        <f>VLOOKUP(B126,home!$B$2:$E$405,3,FALSE)</f>
        <v>1.63</v>
      </c>
      <c r="G126">
        <f>VLOOKUP(C126,away!$B$2:$E$405,4,FALSE)</f>
        <v>1.45</v>
      </c>
      <c r="H126">
        <f>VLOOKUP(A126,away!$A$2:$E$405,3,FALSE)</f>
        <v>1.3201219512195099</v>
      </c>
      <c r="I126">
        <f>VLOOKUP(C126,away!$B$2:$E$405,3,FALSE)</f>
        <v>1.31</v>
      </c>
      <c r="J126">
        <f>VLOOKUP(B126,home!$B$2:$E$405,4,FALSE)</f>
        <v>0.67</v>
      </c>
      <c r="K126" s="3">
        <f t="shared" si="224"/>
        <v>3.14893140243902</v>
      </c>
      <c r="L126" s="3">
        <f t="shared" si="225"/>
        <v>1.1586710365853639</v>
      </c>
      <c r="M126" s="5">
        <f t="shared" si="226"/>
        <v>1.3465795989418987E-2</v>
      </c>
      <c r="N126" s="5">
        <f t="shared" si="227"/>
        <v>4.2402867849918861E-2</v>
      </c>
      <c r="O126" s="5">
        <f t="shared" si="228"/>
        <v>1.5602427797507134E-2</v>
      </c>
      <c r="P126" s="5">
        <f t="shared" si="229"/>
        <v>4.9130974845857683E-2</v>
      </c>
      <c r="Q126" s="5">
        <f t="shared" si="230"/>
        <v>6.6761861063040731E-2</v>
      </c>
      <c r="R126" s="5">
        <f t="shared" si="231"/>
        <v>9.0390405946929441E-3</v>
      </c>
      <c r="S126" s="5">
        <f t="shared" si="232"/>
        <v>4.4814519156554752E-2</v>
      </c>
      <c r="T126" s="5">
        <f t="shared" si="233"/>
        <v>7.7355034762281435E-2</v>
      </c>
      <c r="U126" s="5">
        <f t="shared" si="234"/>
        <v>2.8463318776549684E-2</v>
      </c>
      <c r="V126" s="5">
        <f t="shared" si="235"/>
        <v>1.8167684629676141E-2</v>
      </c>
      <c r="W126" s="5">
        <f t="shared" si="236"/>
        <v>7.0076173595559954E-2</v>
      </c>
      <c r="X126" s="5">
        <f t="shared" si="237"/>
        <v>8.119523269990335E-2</v>
      </c>
      <c r="Y126" s="5">
        <f t="shared" si="238"/>
        <v>4.7039282219093426E-2</v>
      </c>
      <c r="Z126" s="5">
        <f t="shared" si="239"/>
        <v>3.4910915118633503E-3</v>
      </c>
      <c r="AA126" s="5">
        <f t="shared" si="240"/>
        <v>1.0993207690494817E-2</v>
      </c>
      <c r="AB126" s="5">
        <f t="shared" si="241"/>
        <v>1.7308428455066638E-2</v>
      </c>
      <c r="AC126" s="5">
        <f t="shared" si="242"/>
        <v>4.1428856918738289E-3</v>
      </c>
      <c r="AD126" s="5">
        <f t="shared" si="243"/>
        <v>5.516626589945671E-2</v>
      </c>
      <c r="AE126" s="5">
        <f t="shared" si="244"/>
        <v>6.3919554494267311E-2</v>
      </c>
      <c r="AF126" s="5">
        <f t="shared" si="245"/>
        <v>3.7030868231973685E-2</v>
      </c>
      <c r="AG126" s="5">
        <f t="shared" si="246"/>
        <v>1.4302198159998981E-2</v>
      </c>
      <c r="AH126" s="5">
        <f t="shared" si="247"/>
        <v>1.0112566552162691E-3</v>
      </c>
      <c r="AI126" s="5">
        <f t="shared" si="248"/>
        <v>3.1843778375359585E-3</v>
      </c>
      <c r="AJ126" s="5">
        <f t="shared" si="249"/>
        <v>5.013693684923921E-3</v>
      </c>
      <c r="AK126" s="5">
        <f t="shared" si="250"/>
        <v>5.2625924955557136E-3</v>
      </c>
      <c r="AL126" s="5">
        <f t="shared" si="251"/>
        <v>6.0462526798016401E-4</v>
      </c>
      <c r="AM126" s="5">
        <f t="shared" si="252"/>
        <v>3.474295740922001E-2</v>
      </c>
      <c r="AN126" s="5">
        <f t="shared" si="253"/>
        <v>4.0255658475382095E-2</v>
      </c>
      <c r="AO126" s="5">
        <f t="shared" si="254"/>
        <v>2.3321532767048684E-2</v>
      </c>
      <c r="AP126" s="5">
        <f t="shared" si="255"/>
        <v>9.0073281819852708E-3</v>
      </c>
      <c r="AQ126" s="5">
        <f t="shared" si="256"/>
        <v>2.6091325703713605E-3</v>
      </c>
      <c r="AR126" s="5">
        <f t="shared" si="257"/>
        <v>2.3434275939065652E-4</v>
      </c>
      <c r="AS126" s="5">
        <f t="shared" si="258"/>
        <v>7.3792927397944982E-4</v>
      </c>
      <c r="AT126" s="5">
        <f t="shared" si="259"/>
        <v>1.1618443318064586E-3</v>
      </c>
      <c r="AU126" s="5">
        <f t="shared" si="260"/>
        <v>1.2195227003903794E-3</v>
      </c>
      <c r="AV126" s="5">
        <f t="shared" si="261"/>
        <v>9.6004833181162464E-4</v>
      </c>
      <c r="AW126" s="5">
        <f t="shared" si="262"/>
        <v>6.1278361313123482E-5</v>
      </c>
      <c r="AX126" s="5">
        <f t="shared" si="263"/>
        <v>1.8233864933249057E-2</v>
      </c>
      <c r="AY126" s="5">
        <f t="shared" si="264"/>
        <v>2.1127051183165199E-2</v>
      </c>
      <c r="AZ126" s="5">
        <f t="shared" si="265"/>
        <v>1.2239651147195031E-2</v>
      </c>
      <c r="BA126" s="5">
        <f t="shared" si="266"/>
        <v>4.7272430940545661E-3</v>
      </c>
      <c r="BB126" s="5">
        <f t="shared" si="267"/>
        <v>1.3693299139948027E-3</v>
      </c>
      <c r="BC126" s="5">
        <f t="shared" si="268"/>
        <v>3.1732058217514111E-4</v>
      </c>
      <c r="BD126" s="5">
        <f t="shared" si="269"/>
        <v>4.5254361323240971E-5</v>
      </c>
      <c r="BE126" s="5">
        <f t="shared" si="270"/>
        <v>1.4250287946807532E-4</v>
      </c>
      <c r="BF126" s="5">
        <f t="shared" si="271"/>
        <v>2.2436589604750258E-4</v>
      </c>
      <c r="BG126" s="5">
        <f t="shared" si="272"/>
        <v>2.3550427190011656E-4</v>
      </c>
      <c r="BH126" s="5">
        <f t="shared" si="273"/>
        <v>1.853966992987036E-4</v>
      </c>
      <c r="BI126" s="5">
        <f t="shared" si="274"/>
        <v>1.1676029766604637E-4</v>
      </c>
      <c r="BJ126" s="8">
        <f t="shared" si="275"/>
        <v>0.72320040923333573</v>
      </c>
      <c r="BK126" s="8">
        <f t="shared" si="276"/>
        <v>0.15145353676452677</v>
      </c>
      <c r="BL126" s="8">
        <f t="shared" si="277"/>
        <v>0.10114181579062535</v>
      </c>
      <c r="BM126" s="8">
        <f t="shared" si="278"/>
        <v>0.76181811233806274</v>
      </c>
      <c r="BN126" s="8">
        <f t="shared" si="279"/>
        <v>0.19640296814043631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1.3323170731707299</v>
      </c>
      <c r="F127">
        <f>VLOOKUP(B127,home!$B$2:$E$405,3,FALSE)</f>
        <v>1.1000000000000001</v>
      </c>
      <c r="G127">
        <f>VLOOKUP(C127,away!$B$2:$E$405,4,FALSE)</f>
        <v>0.66</v>
      </c>
      <c r="H127">
        <f>VLOOKUP(A127,away!$A$2:$E$405,3,FALSE)</f>
        <v>1.3201219512195099</v>
      </c>
      <c r="I127">
        <f>VLOOKUP(C127,away!$B$2:$E$405,3,FALSE)</f>
        <v>0.94</v>
      </c>
      <c r="J127">
        <f>VLOOKUP(B127,home!$B$2:$E$405,4,FALSE)</f>
        <v>0.89</v>
      </c>
      <c r="K127" s="3">
        <f t="shared" si="224"/>
        <v>0.96726219512195</v>
      </c>
      <c r="L127" s="3">
        <f t="shared" si="225"/>
        <v>1.1044140243902421</v>
      </c>
      <c r="M127" s="5">
        <f t="shared" si="226"/>
        <v>0.12597444380941894</v>
      </c>
      <c r="N127" s="5">
        <f t="shared" si="227"/>
        <v>0.12185031704836528</v>
      </c>
      <c r="O127" s="5">
        <f t="shared" si="228"/>
        <v>0.13912794245788276</v>
      </c>
      <c r="P127" s="5">
        <f t="shared" si="229"/>
        <v>0.13457319902461201</v>
      </c>
      <c r="Q127" s="5">
        <f t="shared" si="230"/>
        <v>5.8930602572253687E-2</v>
      </c>
      <c r="R127" s="5">
        <f t="shared" si="231"/>
        <v>7.6827425417522174E-2</v>
      </c>
      <c r="S127" s="5">
        <f t="shared" si="232"/>
        <v>3.5939721875485248E-2</v>
      </c>
      <c r="T127" s="5">
        <f t="shared" si="233"/>
        <v>6.5083783946564638E-2</v>
      </c>
      <c r="U127" s="5">
        <f t="shared" si="234"/>
        <v>7.4312264154920385E-2</v>
      </c>
      <c r="V127" s="5">
        <f t="shared" si="235"/>
        <v>4.2658770025837209E-3</v>
      </c>
      <c r="W127" s="5">
        <f t="shared" si="236"/>
        <v>1.900044800129911E-2</v>
      </c>
      <c r="X127" s="5">
        <f t="shared" si="237"/>
        <v>2.0984361242332279E-2</v>
      </c>
      <c r="Y127" s="5">
        <f t="shared" si="238"/>
        <v>1.1587711424451409E-2</v>
      </c>
      <c r="Z127" s="5">
        <f t="shared" si="239"/>
        <v>2.8283095362968944E-2</v>
      </c>
      <c r="AA127" s="5">
        <f t="shared" si="240"/>
        <v>2.7357168905628781E-2</v>
      </c>
      <c r="AB127" s="5">
        <f t="shared" si="241"/>
        <v>1.3230777623990225E-2</v>
      </c>
      <c r="AC127" s="5">
        <f t="shared" si="242"/>
        <v>2.8481605947378865E-4</v>
      </c>
      <c r="AD127" s="5">
        <f t="shared" si="243"/>
        <v>4.5946037605092607E-3</v>
      </c>
      <c r="AE127" s="5">
        <f t="shared" si="244"/>
        <v>5.0743448296225718E-3</v>
      </c>
      <c r="AF127" s="5">
        <f t="shared" si="245"/>
        <v>2.8020887972136413E-3</v>
      </c>
      <c r="AG127" s="5">
        <f t="shared" si="246"/>
        <v>1.0315553884098435E-3</v>
      </c>
      <c r="AH127" s="5">
        <f t="shared" si="247"/>
        <v>7.8090617930073828E-3</v>
      </c>
      <c r="AI127" s="5">
        <f t="shared" si="248"/>
        <v>7.5534102517472715E-3</v>
      </c>
      <c r="AJ127" s="5">
        <f t="shared" si="249"/>
        <v>3.6530640903808531E-3</v>
      </c>
      <c r="AK127" s="5">
        <f t="shared" si="250"/>
        <v>1.1778235969943178E-3</v>
      </c>
      <c r="AL127" s="5">
        <f t="shared" si="251"/>
        <v>1.2170280605471863E-5</v>
      </c>
      <c r="AM127" s="5">
        <f t="shared" si="252"/>
        <v>8.8883730382115103E-4</v>
      </c>
      <c r="AN127" s="5">
        <f t="shared" si="253"/>
        <v>9.8164438374128966E-4</v>
      </c>
      <c r="AO127" s="5">
        <f t="shared" si="254"/>
        <v>5.4207091218389848E-4</v>
      </c>
      <c r="AP127" s="5">
        <f t="shared" si="255"/>
        <v>1.9955690587663625E-4</v>
      </c>
      <c r="AQ127" s="5">
        <f t="shared" si="256"/>
        <v>5.509836137852016E-5</v>
      </c>
      <c r="AR127" s="5">
        <f t="shared" si="257"/>
        <v>1.7248874723054721E-3</v>
      </c>
      <c r="AS127" s="5">
        <f t="shared" si="258"/>
        <v>1.6684184428005426E-3</v>
      </c>
      <c r="AT127" s="5">
        <f t="shared" si="259"/>
        <v>8.0689904268259913E-4</v>
      </c>
      <c r="AU127" s="5">
        <f t="shared" si="260"/>
        <v>2.6016097975565692E-4</v>
      </c>
      <c r="AV127" s="5">
        <f t="shared" si="261"/>
        <v>6.291097009088347E-5</v>
      </c>
      <c r="AW127" s="5">
        <f t="shared" si="262"/>
        <v>3.6113885584410962E-7</v>
      </c>
      <c r="AX127" s="5">
        <f t="shared" si="263"/>
        <v>1.43289786933387E-4</v>
      </c>
      <c r="AY127" s="5">
        <f t="shared" si="264"/>
        <v>1.5825125024112224E-4</v>
      </c>
      <c r="AZ127" s="5">
        <f t="shared" si="265"/>
        <v>8.7387450071792547E-5</v>
      </c>
      <c r="BA127" s="5">
        <f t="shared" si="266"/>
        <v>3.2170641804996585E-5</v>
      </c>
      <c r="BB127" s="5">
        <f t="shared" si="267"/>
        <v>8.8824269957683102E-6</v>
      </c>
      <c r="BC127" s="5">
        <f t="shared" si="268"/>
        <v>1.961975388949801E-6</v>
      </c>
      <c r="BD127" s="5">
        <f t="shared" si="269"/>
        <v>3.1749831915153272E-4</v>
      </c>
      <c r="BE127" s="5">
        <f t="shared" si="270"/>
        <v>3.0710412113004099E-4</v>
      </c>
      <c r="BF127" s="5">
        <f t="shared" si="271"/>
        <v>1.4852510316762033E-4</v>
      </c>
      <c r="BG127" s="5">
        <f t="shared" si="272"/>
        <v>4.7887572440208839E-5</v>
      </c>
      <c r="BH127" s="5">
        <f t="shared" si="273"/>
        <v>1.1579959609394449E-5</v>
      </c>
      <c r="BI127" s="5">
        <f t="shared" si="274"/>
        <v>2.2401714302412791E-6</v>
      </c>
      <c r="BJ127" s="8">
        <f t="shared" si="275"/>
        <v>0.31403896840945916</v>
      </c>
      <c r="BK127" s="8">
        <f t="shared" si="276"/>
        <v>0.30120847930242028</v>
      </c>
      <c r="BL127" s="8">
        <f t="shared" si="277"/>
        <v>0.35640705044663828</v>
      </c>
      <c r="BM127" s="8">
        <f t="shared" si="278"/>
        <v>0.34249577308004653</v>
      </c>
      <c r="BN127" s="8">
        <f t="shared" si="279"/>
        <v>0.65728393033005483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1.3323170731707299</v>
      </c>
      <c r="F128">
        <f>VLOOKUP(B128,home!$B$2:$E$405,3,FALSE)</f>
        <v>0.75</v>
      </c>
      <c r="G128">
        <f>VLOOKUP(C128,away!$B$2:$E$405,4,FALSE)</f>
        <v>0.66</v>
      </c>
      <c r="H128">
        <f>VLOOKUP(A128,away!$A$2:$E$405,3,FALSE)</f>
        <v>1.3201219512195099</v>
      </c>
      <c r="I128">
        <f>VLOOKUP(C128,away!$B$2:$E$405,3,FALSE)</f>
        <v>1.06</v>
      </c>
      <c r="J128">
        <f>VLOOKUP(B128,home!$B$2:$E$405,4,FALSE)</f>
        <v>1.18</v>
      </c>
      <c r="K128" s="3">
        <f t="shared" si="224"/>
        <v>0.65949695121951135</v>
      </c>
      <c r="L128" s="3">
        <f t="shared" si="225"/>
        <v>1.651208536585363</v>
      </c>
      <c r="M128" s="5">
        <f t="shared" si="226"/>
        <v>9.9191248653175634E-2</v>
      </c>
      <c r="N128" s="5">
        <f t="shared" si="227"/>
        <v>6.5416326074425782E-2</v>
      </c>
      <c r="O128" s="5">
        <f t="shared" si="228"/>
        <v>0.163785436530685</v>
      </c>
      <c r="P128" s="5">
        <f t="shared" si="229"/>
        <v>0.10801599604614351</v>
      </c>
      <c r="Q128" s="5">
        <f t="shared" si="230"/>
        <v>2.157093380303261E-2</v>
      </c>
      <c r="R128" s="5">
        <f t="shared" si="231"/>
        <v>0.13522195548391364</v>
      </c>
      <c r="S128" s="5">
        <f t="shared" si="232"/>
        <v>2.9406463675631322E-2</v>
      </c>
      <c r="T128" s="5">
        <f t="shared" si="233"/>
        <v>3.5618110037685211E-2</v>
      </c>
      <c r="U128" s="5">
        <f t="shared" si="234"/>
        <v>8.9178467379581516E-2</v>
      </c>
      <c r="V128" s="5">
        <f t="shared" si="235"/>
        <v>3.5580742670200424E-3</v>
      </c>
      <c r="W128" s="5">
        <f t="shared" si="236"/>
        <v>4.7419883593526361E-3</v>
      </c>
      <c r="X128" s="5">
        <f t="shared" si="237"/>
        <v>7.8300116593514931E-3</v>
      </c>
      <c r="Y128" s="5">
        <f t="shared" si="238"/>
        <v>6.4644910467420557E-3</v>
      </c>
      <c r="Z128" s="5">
        <f t="shared" si="239"/>
        <v>7.4426549076268028E-2</v>
      </c>
      <c r="AA128" s="5">
        <f t="shared" si="240"/>
        <v>4.9084082205588089E-2</v>
      </c>
      <c r="AB128" s="5">
        <f t="shared" si="241"/>
        <v>1.6185401283996606E-2</v>
      </c>
      <c r="AC128" s="5">
        <f t="shared" si="242"/>
        <v>2.4216409031590607E-4</v>
      </c>
      <c r="AD128" s="5">
        <f t="shared" si="243"/>
        <v>7.8183171642786883E-4</v>
      </c>
      <c r="AE128" s="5">
        <f t="shared" si="244"/>
        <v>1.2909672043388838E-3</v>
      </c>
      <c r="AF128" s="5">
        <f t="shared" si="245"/>
        <v>1.065828034128053E-3</v>
      </c>
      <c r="AG128" s="5">
        <f t="shared" si="246"/>
        <v>5.8663478282807878E-4</v>
      </c>
      <c r="AH128" s="5">
        <f t="shared" si="247"/>
        <v>3.072343829583081E-2</v>
      </c>
      <c r="AI128" s="5">
        <f t="shared" si="248"/>
        <v>2.0262013887081196E-2</v>
      </c>
      <c r="AJ128" s="5">
        <f t="shared" si="249"/>
        <v>6.6813681920487233E-3</v>
      </c>
      <c r="AK128" s="5">
        <f t="shared" si="250"/>
        <v>1.4687806508770509E-3</v>
      </c>
      <c r="AL128" s="5">
        <f t="shared" si="251"/>
        <v>1.054834807596443E-5</v>
      </c>
      <c r="AM128" s="5">
        <f t="shared" si="252"/>
        <v>1.0312312667017944E-4</v>
      </c>
      <c r="AN128" s="5">
        <f t="shared" si="253"/>
        <v>1.7027778707717401E-4</v>
      </c>
      <c r="AO128" s="5">
        <f t="shared" si="254"/>
        <v>1.4058206780634731E-4</v>
      </c>
      <c r="AP128" s="5">
        <f t="shared" si="255"/>
        <v>7.7376770150887643E-5</v>
      </c>
      <c r="AQ128" s="5">
        <f t="shared" si="256"/>
        <v>3.1941295851637301E-5</v>
      </c>
      <c r="AR128" s="5">
        <f t="shared" si="257"/>
        <v>1.0146160717465899E-2</v>
      </c>
      <c r="AS128" s="5">
        <f t="shared" si="258"/>
        <v>6.6913620597519284E-3</v>
      </c>
      <c r="AT128" s="5">
        <f t="shared" si="259"/>
        <v>2.2064664389561529E-3</v>
      </c>
      <c r="AU128" s="5">
        <f t="shared" si="260"/>
        <v>4.8505262981991842E-4</v>
      </c>
      <c r="AV128" s="5">
        <f t="shared" si="261"/>
        <v>7.997268263681059E-5</v>
      </c>
      <c r="AW128" s="5">
        <f t="shared" si="262"/>
        <v>3.1907785872057626E-7</v>
      </c>
      <c r="AX128" s="5">
        <f t="shared" si="263"/>
        <v>1.13348979398678E-5</v>
      </c>
      <c r="AY128" s="5">
        <f t="shared" si="264"/>
        <v>1.8716280239633553E-5</v>
      </c>
      <c r="AZ128" s="5">
        <f t="shared" si="265"/>
        <v>1.5452240852403438E-5</v>
      </c>
      <c r="BA128" s="5">
        <f t="shared" si="266"/>
        <v>8.504957334953878E-6</v>
      </c>
      <c r="BB128" s="5">
        <f t="shared" si="267"/>
        <v>3.5108645386925363E-6</v>
      </c>
      <c r="BC128" s="5">
        <f t="shared" si="268"/>
        <v>1.1594338994167897E-6</v>
      </c>
      <c r="BD128" s="5">
        <f t="shared" si="269"/>
        <v>2.7922378650411263E-3</v>
      </c>
      <c r="BE128" s="5">
        <f t="shared" si="270"/>
        <v>1.8414723590742998E-3</v>
      </c>
      <c r="BF128" s="5">
        <f t="shared" si="271"/>
        <v>6.0722270328225094E-4</v>
      </c>
      <c r="BG128" s="5">
        <f t="shared" si="272"/>
        <v>1.334871738419715E-4</v>
      </c>
      <c r="BH128" s="5">
        <f t="shared" si="273"/>
        <v>2.2008596043922274E-5</v>
      </c>
      <c r="BI128" s="5">
        <f t="shared" si="274"/>
        <v>2.9029203983177084E-6</v>
      </c>
      <c r="BJ128" s="8">
        <f t="shared" si="275"/>
        <v>0.14594910244067386</v>
      </c>
      <c r="BK128" s="8">
        <f t="shared" si="276"/>
        <v>0.24044321136060201</v>
      </c>
      <c r="BL128" s="8">
        <f t="shared" si="277"/>
        <v>0.53759929005591522</v>
      </c>
      <c r="BM128" s="8">
        <f t="shared" si="278"/>
        <v>0.40519785913970208</v>
      </c>
      <c r="BN128" s="8">
        <f t="shared" si="279"/>
        <v>0.59320189659137612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1.22813688212928</v>
      </c>
      <c r="F129">
        <f>VLOOKUP(B129,home!$B$2:$E$405,3,FALSE)</f>
        <v>0.74</v>
      </c>
      <c r="G129">
        <f>VLOOKUP(C129,away!$B$2:$E$405,4,FALSE)</f>
        <v>0.78</v>
      </c>
      <c r="H129">
        <f>VLOOKUP(A129,away!$A$2:$E$405,3,FALSE)</f>
        <v>1.0437262357414501</v>
      </c>
      <c r="I129">
        <f>VLOOKUP(C129,away!$B$2:$E$405,3,FALSE)</f>
        <v>1.07</v>
      </c>
      <c r="J129">
        <f>VLOOKUP(B129,home!$B$2:$E$405,4,FALSE)</f>
        <v>1</v>
      </c>
      <c r="K129" s="3">
        <f t="shared" si="224"/>
        <v>0.70888060836502043</v>
      </c>
      <c r="L129" s="3">
        <f t="shared" si="225"/>
        <v>1.1167870722433517</v>
      </c>
      <c r="M129" s="5">
        <f t="shared" si="226"/>
        <v>0.16111003816227035</v>
      </c>
      <c r="N129" s="5">
        <f t="shared" si="227"/>
        <v>0.11420778186618186</v>
      </c>
      <c r="O129" s="5">
        <f t="shared" si="228"/>
        <v>0.17992560782825656</v>
      </c>
      <c r="P129" s="5">
        <f t="shared" si="229"/>
        <v>0.12754577433774059</v>
      </c>
      <c r="Q129" s="5">
        <f t="shared" si="230"/>
        <v>4.0479840944659264E-2</v>
      </c>
      <c r="R129" s="5">
        <f t="shared" si="231"/>
        <v>0.10046929639406209</v>
      </c>
      <c r="S129" s="5">
        <f t="shared" si="232"/>
        <v>2.5243499314159371E-2</v>
      </c>
      <c r="T129" s="5">
        <f t="shared" si="233"/>
        <v>4.5207363053462568E-2</v>
      </c>
      <c r="U129" s="5">
        <f t="shared" si="234"/>
        <v>7.1220735949828279E-2</v>
      </c>
      <c r="V129" s="5">
        <f t="shared" si="235"/>
        <v>2.2204986961049632E-3</v>
      </c>
      <c r="W129" s="5">
        <f t="shared" si="236"/>
        <v>9.565124758456443E-3</v>
      </c>
      <c r="X129" s="5">
        <f t="shared" si="237"/>
        <v>1.0682207674638967E-2</v>
      </c>
      <c r="Y129" s="5">
        <f t="shared" si="238"/>
        <v>5.9648757170277589E-3</v>
      </c>
      <c r="Z129" s="5">
        <f t="shared" si="239"/>
        <v>3.7400937123424682E-2</v>
      </c>
      <c r="AA129" s="5">
        <f t="shared" si="240"/>
        <v>2.6512799061475165E-2</v>
      </c>
      <c r="AB129" s="5">
        <f t="shared" si="241"/>
        <v>9.3972045640790276E-3</v>
      </c>
      <c r="AC129" s="5">
        <f t="shared" si="242"/>
        <v>1.0986870714310952E-4</v>
      </c>
      <c r="AD129" s="5">
        <f t="shared" si="243"/>
        <v>1.6951328644654801E-3</v>
      </c>
      <c r="AE129" s="5">
        <f t="shared" si="244"/>
        <v>1.8931024687698897E-3</v>
      </c>
      <c r="AF129" s="5">
        <f t="shared" si="245"/>
        <v>1.0570961817770934E-3</v>
      </c>
      <c r="AG129" s="5">
        <f t="shared" si="246"/>
        <v>3.935171166421551E-4</v>
      </c>
      <c r="AH129" s="5">
        <f t="shared" si="247"/>
        <v>1.0442220767306788E-2</v>
      </c>
      <c r="AI129" s="5">
        <f t="shared" si="248"/>
        <v>7.4022878102102865E-3</v>
      </c>
      <c r="AJ129" s="5">
        <f t="shared" si="249"/>
        <v>2.623669143097421E-3</v>
      </c>
      <c r="AK129" s="5">
        <f t="shared" si="250"/>
        <v>6.1995605943581072E-4</v>
      </c>
      <c r="AL129" s="5">
        <f t="shared" si="251"/>
        <v>3.4791846586095746E-6</v>
      </c>
      <c r="AM129" s="5">
        <f t="shared" si="252"/>
        <v>2.4032936324436591E-4</v>
      </c>
      <c r="AN129" s="5">
        <f t="shared" si="253"/>
        <v>2.6839672595178437E-4</v>
      </c>
      <c r="AO129" s="5">
        <f t="shared" si="254"/>
        <v>1.4987099688769728E-4</v>
      </c>
      <c r="AP129" s="5">
        <f t="shared" si="255"/>
        <v>5.5791330609467938E-5</v>
      </c>
      <c r="AQ129" s="5">
        <f t="shared" si="256"/>
        <v>1.5576759191977152E-5</v>
      </c>
      <c r="AR129" s="5">
        <f t="shared" si="257"/>
        <v>2.3323474316878537E-3</v>
      </c>
      <c r="AS129" s="5">
        <f t="shared" si="258"/>
        <v>1.6533558662934786E-3</v>
      </c>
      <c r="AT129" s="5">
        <f t="shared" si="259"/>
        <v>5.8601595617099812E-4</v>
      </c>
      <c r="AU129" s="5">
        <f t="shared" si="260"/>
        <v>1.3847178250736881E-4</v>
      </c>
      <c r="AV129" s="5">
        <f t="shared" si="261"/>
        <v>2.4539990356303089E-5</v>
      </c>
      <c r="AW129" s="5">
        <f t="shared" si="262"/>
        <v>7.6510044247486976E-8</v>
      </c>
      <c r="AX129" s="5">
        <f t="shared" si="263"/>
        <v>2.8394137537440681E-5</v>
      </c>
      <c r="AY129" s="5">
        <f t="shared" si="264"/>
        <v>3.1710205729313434E-5</v>
      </c>
      <c r="AZ129" s="5">
        <f t="shared" si="265"/>
        <v>1.7706773908337157E-5</v>
      </c>
      <c r="BA129" s="5">
        <f t="shared" si="266"/>
        <v>6.5915653973222701E-6</v>
      </c>
      <c r="BB129" s="5">
        <f t="shared" si="267"/>
        <v>1.8403437553940315E-6</v>
      </c>
      <c r="BC129" s="5">
        <f t="shared" si="268"/>
        <v>4.1105442290156691E-7</v>
      </c>
      <c r="BD129" s="5">
        <f t="shared" si="269"/>
        <v>4.3412257661483021E-4</v>
      </c>
      <c r="BE129" s="5">
        <f t="shared" si="270"/>
        <v>3.0774107621571098E-4</v>
      </c>
      <c r="BF129" s="5">
        <f t="shared" si="271"/>
        <v>1.0907584066334965E-4</v>
      </c>
      <c r="BG129" s="5">
        <f t="shared" si="272"/>
        <v>2.5773916095787118E-5</v>
      </c>
      <c r="BH129" s="5">
        <f t="shared" si="273"/>
        <v>4.5676573304826397E-6</v>
      </c>
      <c r="BI129" s="5">
        <f t="shared" si="274"/>
        <v>6.4758474144709594E-7</v>
      </c>
      <c r="BJ129" s="8">
        <f t="shared" si="275"/>
        <v>0.23196266190271742</v>
      </c>
      <c r="BK129" s="8">
        <f t="shared" si="276"/>
        <v>0.31626486860780634</v>
      </c>
      <c r="BL129" s="8">
        <f t="shared" si="277"/>
        <v>0.41423043725642911</v>
      </c>
      <c r="BM129" s="8">
        <f t="shared" si="278"/>
        <v>0.27608893166152171</v>
      </c>
      <c r="BN129" s="8">
        <f t="shared" si="279"/>
        <v>0.72373833953317068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1.22813688212928</v>
      </c>
      <c r="F130">
        <f>VLOOKUP(B130,home!$B$2:$E$405,3,FALSE)</f>
        <v>1.04</v>
      </c>
      <c r="G130">
        <f>VLOOKUP(C130,away!$B$2:$E$405,4,FALSE)</f>
        <v>1</v>
      </c>
      <c r="H130">
        <f>VLOOKUP(A130,away!$A$2:$E$405,3,FALSE)</f>
        <v>1.0437262357414501</v>
      </c>
      <c r="I130">
        <f>VLOOKUP(C130,away!$B$2:$E$405,3,FALSE)</f>
        <v>0.89</v>
      </c>
      <c r="J130">
        <f>VLOOKUP(B130,home!$B$2:$E$405,4,FALSE)</f>
        <v>0.87</v>
      </c>
      <c r="K130" s="3">
        <f t="shared" si="224"/>
        <v>1.2772623574144513</v>
      </c>
      <c r="L130" s="3">
        <f t="shared" si="225"/>
        <v>0.8081572243346048</v>
      </c>
      <c r="M130" s="5">
        <f t="shared" si="226"/>
        <v>0.12425497410741231</v>
      </c>
      <c r="N130" s="5">
        <f t="shared" si="227"/>
        <v>0.15870620114890505</v>
      </c>
      <c r="O130" s="5">
        <f t="shared" si="228"/>
        <v>0.10041755498441451</v>
      </c>
      <c r="P130" s="5">
        <f t="shared" si="229"/>
        <v>0.12825956300518856</v>
      </c>
      <c r="Q130" s="5">
        <f t="shared" si="230"/>
        <v>0.10135472830787129</v>
      </c>
      <c r="R130" s="5">
        <f t="shared" si="231"/>
        <v>4.0576586255336E-2</v>
      </c>
      <c r="S130" s="5">
        <f t="shared" si="232"/>
        <v>3.3098303750925248E-2</v>
      </c>
      <c r="T130" s="5">
        <f t="shared" si="233"/>
        <v>8.1910555902477256E-2</v>
      </c>
      <c r="U130" s="5">
        <f t="shared" si="234"/>
        <v>5.1826946216321279E-2</v>
      </c>
      <c r="V130" s="5">
        <f t="shared" si="235"/>
        <v>3.796113601444614E-3</v>
      </c>
      <c r="W130" s="5">
        <f t="shared" si="236"/>
        <v>4.3152193071204291E-2</v>
      </c>
      <c r="X130" s="5">
        <f t="shared" si="237"/>
        <v>3.4873756576375425E-2</v>
      </c>
      <c r="Y130" s="5">
        <f t="shared" si="238"/>
        <v>1.4091739158442116E-2</v>
      </c>
      <c r="Z130" s="5">
        <f t="shared" si="239"/>
        <v>1.093075377369534E-2</v>
      </c>
      <c r="AA130" s="5">
        <f t="shared" si="240"/>
        <v>1.3961440333307019E-2</v>
      </c>
      <c r="AB130" s="5">
        <f t="shared" si="241"/>
        <v>8.9162110965104631E-3</v>
      </c>
      <c r="AC130" s="5">
        <f t="shared" si="242"/>
        <v>2.4490361207715522E-4</v>
      </c>
      <c r="AD130" s="5">
        <f t="shared" si="243"/>
        <v>1.377916796243249E-2</v>
      </c>
      <c r="AE130" s="5">
        <f t="shared" si="244"/>
        <v>1.1135734134159754E-2</v>
      </c>
      <c r="AF130" s="5">
        <f t="shared" si="245"/>
        <v>4.49971199439533E-3</v>
      </c>
      <c r="AG130" s="5">
        <f t="shared" si="246"/>
        <v>1.2121582518985529E-3</v>
      </c>
      <c r="AH130" s="5">
        <f t="shared" si="247"/>
        <v>2.2084419074086576E-3</v>
      </c>
      <c r="AI130" s="5">
        <f t="shared" si="248"/>
        <v>2.8207597168696491E-3</v>
      </c>
      <c r="AJ130" s="5">
        <f t="shared" si="249"/>
        <v>1.8014251028343243E-3</v>
      </c>
      <c r="AK130" s="5">
        <f t="shared" si="250"/>
        <v>7.6696415785057958E-4</v>
      </c>
      <c r="AL130" s="5">
        <f t="shared" si="251"/>
        <v>1.0111862479245195E-5</v>
      </c>
      <c r="AM130" s="5">
        <f t="shared" si="252"/>
        <v>3.5199225109812386E-3</v>
      </c>
      <c r="AN130" s="5">
        <f t="shared" si="253"/>
        <v>2.8446508063474903E-3</v>
      </c>
      <c r="AO130" s="5">
        <f t="shared" si="254"/>
        <v>1.1494625499294915E-3</v>
      </c>
      <c r="AP130" s="5">
        <f t="shared" si="255"/>
        <v>3.0964882127586501E-4</v>
      </c>
      <c r="AQ130" s="5">
        <f t="shared" si="256"/>
        <v>6.2561232980196278E-5</v>
      </c>
      <c r="AR130" s="5">
        <f t="shared" si="257"/>
        <v>3.569536563991203E-4</v>
      </c>
      <c r="AS130" s="5">
        <f t="shared" si="258"/>
        <v>4.5592346866004838E-4</v>
      </c>
      <c r="AT130" s="5">
        <f t="shared" si="259"/>
        <v>2.9116694219065361E-4</v>
      </c>
      <c r="AU130" s="5">
        <f t="shared" si="260"/>
        <v>1.2396552499453046E-4</v>
      </c>
      <c r="AV130" s="5">
        <f t="shared" si="261"/>
        <v>3.9584124673158528E-5</v>
      </c>
      <c r="AW130" s="5">
        <f t="shared" si="262"/>
        <v>2.8993765800103168E-7</v>
      </c>
      <c r="AX130" s="5">
        <f t="shared" si="263"/>
        <v>7.4931075404868145E-4</v>
      </c>
      <c r="AY130" s="5">
        <f t="shared" si="264"/>
        <v>6.0556089915605224E-4</v>
      </c>
      <c r="AZ130" s="5">
        <f t="shared" si="265"/>
        <v>2.4469420771376134E-4</v>
      </c>
      <c r="BA130" s="5">
        <f t="shared" si="266"/>
        <v>6.5917130572236209E-5</v>
      </c>
      <c r="BB130" s="5">
        <f t="shared" si="267"/>
        <v>1.331785131984003E-5</v>
      </c>
      <c r="BC130" s="5">
        <f t="shared" si="268"/>
        <v>2.1525835513485749E-6</v>
      </c>
      <c r="BD130" s="5">
        <f t="shared" si="269"/>
        <v>4.8079112695266867E-5</v>
      </c>
      <c r="BE130" s="5">
        <f t="shared" si="270"/>
        <v>6.1409640823551634E-5</v>
      </c>
      <c r="BF130" s="5">
        <f t="shared" si="271"/>
        <v>3.9218111303132146E-5</v>
      </c>
      <c r="BG130" s="5">
        <f t="shared" si="272"/>
        <v>1.6697272432126964E-5</v>
      </c>
      <c r="BH130" s="5">
        <f t="shared" si="273"/>
        <v>5.3316993872624554E-6</v>
      </c>
      <c r="BI130" s="5">
        <f t="shared" si="274"/>
        <v>1.3619957856800049E-6</v>
      </c>
      <c r="BJ130" s="8">
        <f t="shared" si="275"/>
        <v>0.47428314585603781</v>
      </c>
      <c r="BK130" s="8">
        <f t="shared" si="276"/>
        <v>0.29026953083868312</v>
      </c>
      <c r="BL130" s="8">
        <f t="shared" si="277"/>
        <v>0.22473602132019702</v>
      </c>
      <c r="BM130" s="8">
        <f t="shared" si="278"/>
        <v>0.34604457301798758</v>
      </c>
      <c r="BN130" s="8">
        <f t="shared" si="279"/>
        <v>0.65356960780912776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1.22813688212928</v>
      </c>
      <c r="F131">
        <f>VLOOKUP(B131,home!$B$2:$E$405,3,FALSE)</f>
        <v>0.67</v>
      </c>
      <c r="G131">
        <f>VLOOKUP(C131,away!$B$2:$E$405,4,FALSE)</f>
        <v>0.89</v>
      </c>
      <c r="H131">
        <f>VLOOKUP(A131,away!$A$2:$E$405,3,FALSE)</f>
        <v>1.0437262357414501</v>
      </c>
      <c r="I131">
        <f>VLOOKUP(C131,away!$B$2:$E$405,3,FALSE)</f>
        <v>0.7</v>
      </c>
      <c r="J131">
        <f>VLOOKUP(B131,home!$B$2:$E$405,4,FALSE)</f>
        <v>1.44</v>
      </c>
      <c r="K131" s="3">
        <f t="shared" si="224"/>
        <v>0.73233802281368965</v>
      </c>
      <c r="L131" s="3">
        <f t="shared" si="225"/>
        <v>1.0520760456273817</v>
      </c>
      <c r="M131" s="5">
        <f t="shared" si="226"/>
        <v>0.16789540740303829</v>
      </c>
      <c r="N131" s="5">
        <f t="shared" si="227"/>
        <v>0.12295619069703999</v>
      </c>
      <c r="O131" s="5">
        <f t="shared" si="228"/>
        <v>0.17663873629958673</v>
      </c>
      <c r="P131" s="5">
        <f t="shared" si="229"/>
        <v>0.12935926289394806</v>
      </c>
      <c r="Q131" s="5">
        <f t="shared" si="230"/>
        <v>4.5022746793886612E-2</v>
      </c>
      <c r="R131" s="5">
        <f t="shared" si="231"/>
        <v>9.2918691595343536E-2</v>
      </c>
      <c r="S131" s="5">
        <f t="shared" si="232"/>
        <v>2.4917028933816365E-2</v>
      </c>
      <c r="T131" s="5">
        <f t="shared" si="233"/>
        <v>4.7367353410195094E-2</v>
      </c>
      <c r="U131" s="5">
        <f t="shared" si="234"/>
        <v>6.8047890885368875E-2</v>
      </c>
      <c r="V131" s="5">
        <f t="shared" si="235"/>
        <v>2.1331061245821081E-3</v>
      </c>
      <c r="W131" s="5">
        <f t="shared" si="236"/>
        <v>1.0990623122892106E-2</v>
      </c>
      <c r="X131" s="5">
        <f t="shared" si="237"/>
        <v>1.1562971314113189E-2</v>
      </c>
      <c r="Y131" s="5">
        <f t="shared" si="238"/>
        <v>6.0825625679275267E-3</v>
      </c>
      <c r="Z131" s="5">
        <f t="shared" si="239"/>
        <v>3.2585843206166414E-2</v>
      </c>
      <c r="AA131" s="5">
        <f t="shared" si="240"/>
        <v>2.3863851985320813E-2</v>
      </c>
      <c r="AB131" s="5">
        <f t="shared" si="241"/>
        <v>8.7382030898241914E-3</v>
      </c>
      <c r="AC131" s="5">
        <f t="shared" si="242"/>
        <v>1.0271909764337385E-4</v>
      </c>
      <c r="AD131" s="5">
        <f t="shared" si="243"/>
        <v>2.0122128018273053E-3</v>
      </c>
      <c r="AE131" s="5">
        <f t="shared" si="244"/>
        <v>2.1170008875072651E-3</v>
      </c>
      <c r="AF131" s="5">
        <f t="shared" si="245"/>
        <v>1.1136229611591506E-3</v>
      </c>
      <c r="AG131" s="5">
        <f t="shared" si="246"/>
        <v>3.9053868043205814E-4</v>
      </c>
      <c r="AH131" s="5">
        <f t="shared" si="247"/>
        <v>8.5706962659443595E-3</v>
      </c>
      <c r="AI131" s="5">
        <f t="shared" si="248"/>
        <v>6.2766467575383657E-3</v>
      </c>
      <c r="AJ131" s="5">
        <f t="shared" si="249"/>
        <v>2.2983135381578006E-3</v>
      </c>
      <c r="AK131" s="5">
        <f t="shared" si="250"/>
        <v>5.610474641134733E-4</v>
      </c>
      <c r="AL131" s="5">
        <f t="shared" si="251"/>
        <v>3.1657010663503996E-6</v>
      </c>
      <c r="AM131" s="5">
        <f t="shared" si="252"/>
        <v>2.9472398895412079E-4</v>
      </c>
      <c r="AN131" s="5">
        <f t="shared" si="253"/>
        <v>3.1007204885037947E-4</v>
      </c>
      <c r="AO131" s="5">
        <f t="shared" si="254"/>
        <v>1.6310968750704377E-4</v>
      </c>
      <c r="AP131" s="5">
        <f t="shared" si="255"/>
        <v>5.7201265011976187E-5</v>
      </c>
      <c r="AQ131" s="5">
        <f t="shared" si="256"/>
        <v>1.5045020174670951E-5</v>
      </c>
      <c r="AR131" s="5">
        <f t="shared" si="257"/>
        <v>1.8034048471496221E-3</v>
      </c>
      <c r="AS131" s="5">
        <f t="shared" si="258"/>
        <v>1.3207019400941786E-3</v>
      </c>
      <c r="AT131" s="5">
        <f t="shared" si="259"/>
        <v>4.8360012376738723E-4</v>
      </c>
      <c r="AU131" s="5">
        <f t="shared" si="260"/>
        <v>1.180529194907547E-4</v>
      </c>
      <c r="AV131" s="5">
        <f t="shared" si="261"/>
        <v>2.1613660411810739E-5</v>
      </c>
      <c r="AW131" s="5">
        <f t="shared" si="262"/>
        <v>6.775262362905105E-8</v>
      </c>
      <c r="AX131" s="5">
        <f t="shared" si="263"/>
        <v>3.5972930557737407E-5</v>
      </c>
      <c r="AY131" s="5">
        <f t="shared" si="264"/>
        <v>3.7846258530812769E-5</v>
      </c>
      <c r="AZ131" s="5">
        <f t="shared" si="265"/>
        <v>1.9908571008444531E-5</v>
      </c>
      <c r="BA131" s="5">
        <f t="shared" si="266"/>
        <v>6.9817768868854188E-6</v>
      </c>
      <c r="BB131" s="5">
        <f t="shared" si="267"/>
        <v>1.8363400546517653E-6</v>
      </c>
      <c r="BC131" s="5">
        <f t="shared" si="268"/>
        <v>3.8639387662504E-7</v>
      </c>
      <c r="BD131" s="5">
        <f t="shared" si="269"/>
        <v>3.1621984004240441E-4</v>
      </c>
      <c r="BE131" s="5">
        <f t="shared" si="270"/>
        <v>2.3157981243111564E-4</v>
      </c>
      <c r="BF131" s="5">
        <f t="shared" si="271"/>
        <v>8.4797350979684154E-5</v>
      </c>
      <c r="BG131" s="5">
        <f t="shared" si="272"/>
        <v>2.07001081187668E-5</v>
      </c>
      <c r="BH131" s="5">
        <f t="shared" si="273"/>
        <v>3.7898690629318198E-6</v>
      </c>
      <c r="BI131" s="5">
        <f t="shared" si="274"/>
        <v>5.5509304325405202E-7</v>
      </c>
      <c r="BJ131" s="8">
        <f t="shared" si="275"/>
        <v>0.25055890751839366</v>
      </c>
      <c r="BK131" s="8">
        <f t="shared" si="276"/>
        <v>0.32444853641262539</v>
      </c>
      <c r="BL131" s="8">
        <f t="shared" si="277"/>
        <v>0.39231909344579008</v>
      </c>
      <c r="BM131" s="8">
        <f t="shared" si="278"/>
        <v>0.26508356639422509</v>
      </c>
      <c r="BN131" s="8">
        <f t="shared" si="279"/>
        <v>0.73479103568284321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1.22813688212928</v>
      </c>
      <c r="F132">
        <f>VLOOKUP(B132,home!$B$2:$E$405,3,FALSE)</f>
        <v>1.48</v>
      </c>
      <c r="G132">
        <f>VLOOKUP(C132,away!$B$2:$E$405,4,FALSE)</f>
        <v>1.41</v>
      </c>
      <c r="H132">
        <f>VLOOKUP(A132,away!$A$2:$E$405,3,FALSE)</f>
        <v>1.0437262357414501</v>
      </c>
      <c r="I132">
        <f>VLOOKUP(C132,away!$B$2:$E$405,3,FALSE)</f>
        <v>0.67</v>
      </c>
      <c r="J132">
        <f>VLOOKUP(B132,home!$B$2:$E$405,4,FALSE)</f>
        <v>0.96</v>
      </c>
      <c r="K132" s="3">
        <f t="shared" si="224"/>
        <v>2.5628760456273811</v>
      </c>
      <c r="L132" s="3">
        <f t="shared" si="225"/>
        <v>0.67132471482890066</v>
      </c>
      <c r="M132" s="5">
        <f t="shared" si="226"/>
        <v>3.9391675747024554E-2</v>
      </c>
      <c r="N132" s="5">
        <f t="shared" si="227"/>
        <v>0.10095598216917029</v>
      </c>
      <c r="O132" s="5">
        <f t="shared" si="228"/>
        <v>2.6444605487503783E-2</v>
      </c>
      <c r="P132" s="5">
        <f t="shared" si="229"/>
        <v>6.7774245939989833E-2</v>
      </c>
      <c r="Q132" s="5">
        <f t="shared" si="230"/>
        <v>0.12936883418207581</v>
      </c>
      <c r="R132" s="5">
        <f t="shared" si="231"/>
        <v>8.8764586188306276E-3</v>
      </c>
      <c r="S132" s="5">
        <f t="shared" si="232"/>
        <v>2.9151770809605546E-2</v>
      </c>
      <c r="T132" s="5">
        <f t="shared" si="233"/>
        <v>8.6848495715029395E-2</v>
      </c>
      <c r="U132" s="5">
        <f t="shared" si="234"/>
        <v>2.2749263164203722E-2</v>
      </c>
      <c r="V132" s="5">
        <f t="shared" si="235"/>
        <v>5.5729182116905631E-3</v>
      </c>
      <c r="W132" s="5">
        <f t="shared" si="236"/>
        <v>0.11051876205866093</v>
      </c>
      <c r="X132" s="5">
        <f t="shared" si="237"/>
        <v>7.4193976422273683E-2</v>
      </c>
      <c r="Y132" s="5">
        <f t="shared" si="238"/>
        <v>2.4904125031852527E-2</v>
      </c>
      <c r="Z132" s="5">
        <f t="shared" si="239"/>
        <v>1.9863286836590034E-3</v>
      </c>
      <c r="AA132" s="5">
        <f t="shared" si="240"/>
        <v>5.090714202092228E-3</v>
      </c>
      <c r="AB132" s="5">
        <f t="shared" si="241"/>
        <v>6.5234347418386398E-3</v>
      </c>
      <c r="AC132" s="5">
        <f t="shared" si="242"/>
        <v>5.9927053482723117E-4</v>
      </c>
      <c r="AD132" s="5">
        <f t="shared" si="243"/>
        <v>7.0811471968133602E-2</v>
      </c>
      <c r="AE132" s="5">
        <f t="shared" si="244"/>
        <v>4.7537491225621988E-2</v>
      </c>
      <c r="AF132" s="5">
        <f t="shared" si="245"/>
        <v>1.5956546370361022E-2</v>
      </c>
      <c r="AG132" s="5">
        <f t="shared" si="246"/>
        <v>3.5706746472455816E-3</v>
      </c>
      <c r="AH132" s="5">
        <f t="shared" si="247"/>
        <v>3.3336788427846143E-4</v>
      </c>
      <c r="AI132" s="5">
        <f t="shared" si="248"/>
        <v>8.5438056499874957E-4</v>
      </c>
      <c r="AJ132" s="5">
        <f t="shared" si="249"/>
        <v>1.0948357419424417E-3</v>
      </c>
      <c r="AK132" s="5">
        <f t="shared" si="250"/>
        <v>9.3530943230698822E-4</v>
      </c>
      <c r="AL132" s="5">
        <f t="shared" si="251"/>
        <v>4.1242326295334498E-5</v>
      </c>
      <c r="AM132" s="5">
        <f t="shared" si="252"/>
        <v>3.629620505254888E-2</v>
      </c>
      <c r="AN132" s="5">
        <f t="shared" si="253"/>
        <v>2.4366539506273686E-2</v>
      </c>
      <c r="AO132" s="5">
        <f t="shared" si="254"/>
        <v>8.1789300927081598E-3</v>
      </c>
      <c r="AP132" s="5">
        <f t="shared" si="255"/>
        <v>1.8302393040309404E-3</v>
      </c>
      <c r="AQ132" s="5">
        <f t="shared" si="256"/>
        <v>3.0717121971180405E-4</v>
      </c>
      <c r="AR132" s="5">
        <f t="shared" si="257"/>
        <v>4.4759619969270423E-5</v>
      </c>
      <c r="AS132" s="5">
        <f t="shared" si="258"/>
        <v>1.1471335783062812E-4</v>
      </c>
      <c r="AT132" s="5">
        <f t="shared" si="259"/>
        <v>1.4699805844879953E-4</v>
      </c>
      <c r="AU132" s="5">
        <f t="shared" si="260"/>
        <v>1.2557926758405399E-4</v>
      </c>
      <c r="AV132" s="5">
        <f t="shared" si="261"/>
        <v>8.0461024179650768E-5</v>
      </c>
      <c r="AW132" s="5">
        <f t="shared" si="262"/>
        <v>1.9710647494184262E-6</v>
      </c>
      <c r="AX132" s="5">
        <f t="shared" si="263"/>
        <v>1.5503779079392849E-2</v>
      </c>
      <c r="AY132" s="5">
        <f t="shared" si="264"/>
        <v>1.0408070069243682E-2</v>
      </c>
      <c r="AZ132" s="5">
        <f t="shared" si="265"/>
        <v>3.4935973355771149E-3</v>
      </c>
      <c r="BA132" s="5">
        <f t="shared" si="266"/>
        <v>7.8177941167777143E-4</v>
      </c>
      <c r="BB132" s="5">
        <f t="shared" si="267"/>
        <v>1.3120696015092137E-4</v>
      </c>
      <c r="BC132" s="5">
        <f t="shared" si="268"/>
        <v>1.7616495021376848E-5</v>
      </c>
      <c r="BD132" s="5">
        <f t="shared" si="269"/>
        <v>5.0080398519534042E-6</v>
      </c>
      <c r="BE132" s="5">
        <f t="shared" si="270"/>
        <v>1.2834985372118674E-5</v>
      </c>
      <c r="BF132" s="5">
        <f t="shared" si="271"/>
        <v>1.6447238278090398E-5</v>
      </c>
      <c r="BG132" s="5">
        <f t="shared" si="272"/>
        <v>1.4050744333214538E-5</v>
      </c>
      <c r="BH132" s="5">
        <f t="shared" si="273"/>
        <v>9.0025790187075528E-6</v>
      </c>
      <c r="BI132" s="5">
        <f t="shared" si="274"/>
        <v>4.6144988231826492E-6</v>
      </c>
      <c r="BJ132" s="8">
        <f t="shared" si="275"/>
        <v>0.7659814943167621</v>
      </c>
      <c r="BK132" s="8">
        <f t="shared" si="276"/>
        <v>0.15293919363867672</v>
      </c>
      <c r="BL132" s="8">
        <f t="shared" si="277"/>
        <v>7.34768392516853E-2</v>
      </c>
      <c r="BM132" s="8">
        <f t="shared" si="278"/>
        <v>0.61116595474169388</v>
      </c>
      <c r="BN132" s="8">
        <f t="shared" si="279"/>
        <v>0.37281180214459492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1.22813688212928</v>
      </c>
      <c r="F133">
        <f>VLOOKUP(B133,home!$B$2:$E$405,3,FALSE)</f>
        <v>0.63</v>
      </c>
      <c r="G133">
        <f>VLOOKUP(C133,away!$B$2:$E$405,4,FALSE)</f>
        <v>0.78</v>
      </c>
      <c r="H133">
        <f>VLOOKUP(A133,away!$A$2:$E$405,3,FALSE)</f>
        <v>1.0437262357414501</v>
      </c>
      <c r="I133">
        <f>VLOOKUP(C133,away!$B$2:$E$405,3,FALSE)</f>
        <v>0.59</v>
      </c>
      <c r="J133">
        <f>VLOOKUP(B133,home!$B$2:$E$405,4,FALSE)</f>
        <v>1.18</v>
      </c>
      <c r="K133" s="3">
        <f t="shared" si="224"/>
        <v>0.60350646387832818</v>
      </c>
      <c r="L133" s="3">
        <f t="shared" si="225"/>
        <v>0.72664220532319757</v>
      </c>
      <c r="M133" s="5">
        <f t="shared" si="226"/>
        <v>0.26443794459922848</v>
      </c>
      <c r="N133" s="5">
        <f t="shared" si="227"/>
        <v>0.15959000886033362</v>
      </c>
      <c r="O133" s="5">
        <f t="shared" si="228"/>
        <v>0.19215177123471694</v>
      </c>
      <c r="P133" s="5">
        <f t="shared" si="229"/>
        <v>0.11596483598582145</v>
      </c>
      <c r="Q133" s="5">
        <f t="shared" si="230"/>
        <v>4.8156800958805486E-2</v>
      </c>
      <c r="R133" s="5">
        <f t="shared" si="231"/>
        <v>6.9812793403376622E-2</v>
      </c>
      <c r="S133" s="5">
        <f t="shared" si="232"/>
        <v>1.2713609619829216E-2</v>
      </c>
      <c r="T133" s="5">
        <f t="shared" si="233"/>
        <v>3.4992764050016695E-2</v>
      </c>
      <c r="U133" s="5">
        <f t="shared" si="234"/>
        <v>4.2132472080340093E-2</v>
      </c>
      <c r="V133" s="5">
        <f t="shared" si="235"/>
        <v>6.1948230806861595E-4</v>
      </c>
      <c r="W133" s="5">
        <f t="shared" si="236"/>
        <v>9.6876468861137304E-3</v>
      </c>
      <c r="X133" s="5">
        <f t="shared" si="237"/>
        <v>7.0394530977180882E-3</v>
      </c>
      <c r="Y133" s="5">
        <f t="shared" si="238"/>
        <v>2.5575818615975426E-3</v>
      </c>
      <c r="Z133" s="5">
        <f t="shared" si="239"/>
        <v>1.6909640719467458E-2</v>
      </c>
      <c r="AA133" s="5">
        <f t="shared" si="240"/>
        <v>1.0205077476058793E-2</v>
      </c>
      <c r="AB133" s="5">
        <f t="shared" si="241"/>
        <v>3.0794151105903076E-3</v>
      </c>
      <c r="AC133" s="5">
        <f t="shared" si="242"/>
        <v>1.6978975057874681E-5</v>
      </c>
      <c r="AD133" s="5">
        <f t="shared" si="243"/>
        <v>1.4616393788850982E-3</v>
      </c>
      <c r="AE133" s="5">
        <f t="shared" si="244"/>
        <v>1.0620888616602966E-3</v>
      </c>
      <c r="AF133" s="5">
        <f t="shared" si="245"/>
        <v>3.8587929634302114E-4</v>
      </c>
      <c r="AG133" s="5">
        <f t="shared" si="246"/>
        <v>9.3465394294418866E-5</v>
      </c>
      <c r="AH133" s="5">
        <f t="shared" si="247"/>
        <v>3.0718146559041938E-3</v>
      </c>
      <c r="AI133" s="5">
        <f t="shared" si="248"/>
        <v>1.8538600006743631E-3</v>
      </c>
      <c r="AJ133" s="5">
        <f t="shared" si="249"/>
        <v>5.594082467662298E-4</v>
      </c>
      <c r="AK133" s="5">
        <f t="shared" si="250"/>
        <v>1.1253549762342088E-4</v>
      </c>
      <c r="AL133" s="5">
        <f t="shared" si="251"/>
        <v>2.9783381666770626E-7</v>
      </c>
      <c r="AM133" s="5">
        <f t="shared" si="252"/>
        <v>1.7642176260325234E-4</v>
      </c>
      <c r="AN133" s="5">
        <f t="shared" si="253"/>
        <v>1.281954986450329E-4</v>
      </c>
      <c r="AO133" s="5">
        <f t="shared" si="254"/>
        <v>4.6576129923966838E-5</v>
      </c>
      <c r="AP133" s="5">
        <f t="shared" si="255"/>
        <v>1.1281393921123681E-5</v>
      </c>
      <c r="AQ133" s="5">
        <f t="shared" si="256"/>
        <v>2.0493842394912566E-6</v>
      </c>
      <c r="AR133" s="5">
        <f t="shared" si="257"/>
        <v>4.4642203518206866E-4</v>
      </c>
      <c r="AS133" s="5">
        <f t="shared" si="258"/>
        <v>2.6941858385009685E-4</v>
      </c>
      <c r="AT133" s="5">
        <f t="shared" si="259"/>
        <v>8.1297928421239388E-5</v>
      </c>
      <c r="AU133" s="5">
        <f t="shared" si="260"/>
        <v>1.6354608434045208E-5</v>
      </c>
      <c r="AV133" s="5">
        <f t="shared" si="261"/>
        <v>2.4675279760363258E-6</v>
      </c>
      <c r="AW133" s="5">
        <f t="shared" si="262"/>
        <v>3.6280565804543311E-9</v>
      </c>
      <c r="AX133" s="5">
        <f t="shared" si="263"/>
        <v>1.7745279016645112E-5</v>
      </c>
      <c r="AY133" s="5">
        <f t="shared" si="264"/>
        <v>1.2894468678730468E-5</v>
      </c>
      <c r="AZ133" s="5">
        <f t="shared" si="265"/>
        <v>4.6848325785918014E-6</v>
      </c>
      <c r="BA133" s="5">
        <f t="shared" si="266"/>
        <v>1.1347323588259698E-6</v>
      </c>
      <c r="BB133" s="5">
        <f t="shared" si="267"/>
        <v>2.0613610591722416E-7</v>
      </c>
      <c r="BC133" s="5">
        <f t="shared" si="268"/>
        <v>2.995743892008561E-8</v>
      </c>
      <c r="BD133" s="5">
        <f t="shared" si="269"/>
        <v>5.406484869159472E-5</v>
      </c>
      <c r="BE133" s="5">
        <f t="shared" si="270"/>
        <v>3.2628485653981182E-5</v>
      </c>
      <c r="BF133" s="5">
        <f t="shared" si="271"/>
        <v>9.8457509993694695E-6</v>
      </c>
      <c r="BG133" s="5">
        <f t="shared" si="272"/>
        <v>1.9806581232853283E-6</v>
      </c>
      <c r="BH133" s="5">
        <f t="shared" si="273"/>
        <v>2.9883499503395352E-7</v>
      </c>
      <c r="BI133" s="5">
        <f t="shared" si="274"/>
        <v>3.6069770227207811E-8</v>
      </c>
      <c r="BJ133" s="8">
        <f t="shared" si="275"/>
        <v>0.26542854822127854</v>
      </c>
      <c r="BK133" s="8">
        <f t="shared" si="276"/>
        <v>0.39376604379050106</v>
      </c>
      <c r="BL133" s="8">
        <f t="shared" si="277"/>
        <v>0.32389396303814805</v>
      </c>
      <c r="BM133" s="8">
        <f t="shared" si="278"/>
        <v>0.14987114988649008</v>
      </c>
      <c r="BN133" s="8">
        <f t="shared" si="279"/>
        <v>0.8501141550422826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1.22813688212928</v>
      </c>
      <c r="F134">
        <f>VLOOKUP(B134,home!$B$2:$E$405,3,FALSE)</f>
        <v>1.33</v>
      </c>
      <c r="G134">
        <f>VLOOKUP(C134,away!$B$2:$E$405,4,FALSE)</f>
        <v>0.93</v>
      </c>
      <c r="H134">
        <f>VLOOKUP(A134,away!$A$2:$E$405,3,FALSE)</f>
        <v>1.0437262357414501</v>
      </c>
      <c r="I134">
        <f>VLOOKUP(C134,away!$B$2:$E$405,3,FALSE)</f>
        <v>1</v>
      </c>
      <c r="J134">
        <f>VLOOKUP(B134,home!$B$2:$E$405,4,FALSE)</f>
        <v>1.0900000000000001</v>
      </c>
      <c r="K134" s="3">
        <f t="shared" si="224"/>
        <v>1.5190825095057066</v>
      </c>
      <c r="L134" s="3">
        <f t="shared" si="225"/>
        <v>1.1376615969581807</v>
      </c>
      <c r="M134" s="5">
        <f t="shared" si="226"/>
        <v>7.0176336865452341E-2</v>
      </c>
      <c r="N134" s="5">
        <f t="shared" si="227"/>
        <v>0.10660364591348917</v>
      </c>
      <c r="O134" s="5">
        <f t="shared" si="228"/>
        <v>7.9836923467025769E-2</v>
      </c>
      <c r="P134" s="5">
        <f t="shared" si="229"/>
        <v>0.12127887405150453</v>
      </c>
      <c r="Q134" s="5">
        <f t="shared" si="230"/>
        <v>8.0969866978360464E-2</v>
      </c>
      <c r="R134" s="5">
        <f t="shared" si="231"/>
        <v>4.5413700923862294E-2</v>
      </c>
      <c r="S134" s="5">
        <f t="shared" si="232"/>
        <v>5.2398593130477643E-2</v>
      </c>
      <c r="T134" s="5">
        <f t="shared" si="233"/>
        <v>9.2116308172093028E-2</v>
      </c>
      <c r="U134" s="5">
        <f t="shared" si="234"/>
        <v>6.8987158765362364E-2</v>
      </c>
      <c r="V134" s="5">
        <f t="shared" si="235"/>
        <v>1.0061704970012006E-2</v>
      </c>
      <c r="W134" s="5">
        <f t="shared" si="236"/>
        <v>4.099996957461035E-2</v>
      </c>
      <c r="X134" s="5">
        <f t="shared" si="237"/>
        <v>4.6644090861488033E-2</v>
      </c>
      <c r="Y134" s="5">
        <f t="shared" si="238"/>
        <v>2.653259544907148E-2</v>
      </c>
      <c r="Z134" s="5">
        <f t="shared" si="239"/>
        <v>1.7221807838940794E-2</v>
      </c>
      <c r="AA134" s="5">
        <f t="shared" si="240"/>
        <v>2.616134707020323E-2</v>
      </c>
      <c r="AB134" s="5">
        <f t="shared" si="241"/>
        <v>1.9870622379727049E-2</v>
      </c>
      <c r="AC134" s="5">
        <f t="shared" si="242"/>
        <v>1.0867910611922929E-3</v>
      </c>
      <c r="AD134" s="5">
        <f t="shared" si="243"/>
        <v>1.5570584167764183E-2</v>
      </c>
      <c r="AE134" s="5">
        <f t="shared" si="244"/>
        <v>1.7714055649870369E-2</v>
      </c>
      <c r="AF134" s="5">
        <f t="shared" si="245"/>
        <v>1.0076300419618805E-2</v>
      </c>
      <c r="AG134" s="5">
        <f t="shared" si="246"/>
        <v>3.8211400089379717E-3</v>
      </c>
      <c r="AH134" s="5">
        <f t="shared" si="247"/>
        <v>4.8981473521390768E-3</v>
      </c>
      <c r="AI134" s="5">
        <f t="shared" si="248"/>
        <v>7.4406899716161603E-3</v>
      </c>
      <c r="AJ134" s="5">
        <f t="shared" si="249"/>
        <v>5.6515109972683124E-3</v>
      </c>
      <c r="AK134" s="5">
        <f t="shared" si="250"/>
        <v>2.8617038360764816E-3</v>
      </c>
      <c r="AL134" s="5">
        <f t="shared" si="251"/>
        <v>7.5127772190986488E-5</v>
      </c>
      <c r="AM134" s="5">
        <f t="shared" si="252"/>
        <v>4.7306004144074031E-3</v>
      </c>
      <c r="AN134" s="5">
        <f t="shared" si="253"/>
        <v>5.3818224220257586E-3</v>
      </c>
      <c r="AO134" s="5">
        <f t="shared" si="254"/>
        <v>3.0613463455935845E-3</v>
      </c>
      <c r="AP134" s="5">
        <f t="shared" si="255"/>
        <v>1.1609253907900292E-3</v>
      </c>
      <c r="AQ134" s="5">
        <f t="shared" si="256"/>
        <v>3.3018505850887129E-4</v>
      </c>
      <c r="AR134" s="5">
        <f t="shared" si="257"/>
        <v>1.114486827754204E-3</v>
      </c>
      <c r="AS134" s="5">
        <f t="shared" si="258"/>
        <v>1.6929974471159104E-3</v>
      </c>
      <c r="AT134" s="5">
        <f t="shared" si="259"/>
        <v>1.2859014052757961E-3</v>
      </c>
      <c r="AU134" s="5">
        <f t="shared" si="260"/>
        <v>6.5113011123442367E-4</v>
      </c>
      <c r="AV134" s="5">
        <f t="shared" si="261"/>
        <v>2.4728009084717966E-4</v>
      </c>
      <c r="AW134" s="5">
        <f t="shared" si="262"/>
        <v>3.6065542683449551E-6</v>
      </c>
      <c r="AX134" s="5">
        <f t="shared" si="263"/>
        <v>1.1976953914977894E-3</v>
      </c>
      <c r="AY134" s="5">
        <f t="shared" si="264"/>
        <v>1.3625720517608287E-3</v>
      </c>
      <c r="AZ134" s="5">
        <f t="shared" si="265"/>
        <v>7.7507294818840466E-4</v>
      </c>
      <c r="BA134" s="5">
        <f t="shared" si="266"/>
        <v>2.939235759983686E-4</v>
      </c>
      <c r="BB134" s="5">
        <f t="shared" si="267"/>
        <v>8.3596391213490833E-5</v>
      </c>
      <c r="BC134" s="5">
        <f t="shared" si="268"/>
        <v>1.9020880785576138E-5</v>
      </c>
      <c r="BD134" s="5">
        <f t="shared" si="269"/>
        <v>2.1131814404195081E-4</v>
      </c>
      <c r="BE134" s="5">
        <f t="shared" si="270"/>
        <v>3.2100969655533503E-4</v>
      </c>
      <c r="BF134" s="5">
        <f t="shared" si="271"/>
        <v>2.4382010770947191E-4</v>
      </c>
      <c r="BG134" s="5">
        <f t="shared" si="272"/>
        <v>1.2346095369575208E-4</v>
      </c>
      <c r="BH134" s="5">
        <f t="shared" si="273"/>
        <v>4.6886843841527752E-5</v>
      </c>
      <c r="BI134" s="5">
        <f t="shared" si="274"/>
        <v>1.4244996881118018E-5</v>
      </c>
      <c r="BJ134" s="8">
        <f t="shared" si="275"/>
        <v>0.45944531806607403</v>
      </c>
      <c r="BK134" s="8">
        <f t="shared" si="276"/>
        <v>0.25643999990259064</v>
      </c>
      <c r="BL134" s="8">
        <f t="shared" si="277"/>
        <v>0.26707434138823349</v>
      </c>
      <c r="BM134" s="8">
        <f t="shared" si="278"/>
        <v>0.4945431534986518</v>
      </c>
      <c r="BN134" s="8">
        <f t="shared" si="279"/>
        <v>0.50427934819969455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1.22813688212928</v>
      </c>
      <c r="F135">
        <f>VLOOKUP(B135,home!$B$2:$E$405,3,FALSE)</f>
        <v>0.63</v>
      </c>
      <c r="G135">
        <f>VLOOKUP(C135,away!$B$2:$E$405,4,FALSE)</f>
        <v>0.7</v>
      </c>
      <c r="H135">
        <f>VLOOKUP(A135,away!$A$2:$E$405,3,FALSE)</f>
        <v>1.0437262357414501</v>
      </c>
      <c r="I135">
        <f>VLOOKUP(C135,away!$B$2:$E$405,3,FALSE)</f>
        <v>1.26</v>
      </c>
      <c r="J135">
        <f>VLOOKUP(B135,home!$B$2:$E$405,4,FALSE)</f>
        <v>1</v>
      </c>
      <c r="K135" s="3">
        <f t="shared" si="224"/>
        <v>0.54160836501901244</v>
      </c>
      <c r="L135" s="3">
        <f t="shared" si="225"/>
        <v>1.315095057034227</v>
      </c>
      <c r="M135" s="5">
        <f t="shared" si="226"/>
        <v>0.15618666413886051</v>
      </c>
      <c r="N135" s="5">
        <f t="shared" si="227"/>
        <v>8.4592003802021851E-2</v>
      </c>
      <c r="O135" s="5">
        <f t="shared" si="228"/>
        <v>0.20540030998368042</v>
      </c>
      <c r="P135" s="5">
        <f t="shared" si="229"/>
        <v>0.11124652606465947</v>
      </c>
      <c r="Q135" s="5">
        <f t="shared" si="230"/>
        <v>2.2907868436447567E-2</v>
      </c>
      <c r="R135" s="5">
        <f t="shared" si="231"/>
        <v>0.13506046618641807</v>
      </c>
      <c r="S135" s="5">
        <f t="shared" si="232"/>
        <v>1.9809292985558689E-2</v>
      </c>
      <c r="T135" s="5">
        <f t="shared" si="233"/>
        <v>3.0126024547962583E-2</v>
      </c>
      <c r="U135" s="5">
        <f t="shared" si="234"/>
        <v>7.3149878269931495E-2</v>
      </c>
      <c r="V135" s="5">
        <f t="shared" si="235"/>
        <v>1.5677217176786333E-3</v>
      </c>
      <c r="W135" s="5">
        <f t="shared" si="236"/>
        <v>4.1356977233116708E-3</v>
      </c>
      <c r="X135" s="5">
        <f t="shared" si="237"/>
        <v>5.4388356333148844E-3</v>
      </c>
      <c r="Y135" s="5">
        <f t="shared" si="238"/>
        <v>3.5762929286970125E-3</v>
      </c>
      <c r="Z135" s="5">
        <f t="shared" si="239"/>
        <v>5.9205783827498915E-2</v>
      </c>
      <c r="AA135" s="5">
        <f t="shared" si="240"/>
        <v>3.2066347778480768E-2</v>
      </c>
      <c r="AB135" s="5">
        <f t="shared" si="241"/>
        <v>8.6837010962170051E-3</v>
      </c>
      <c r="AC135" s="5">
        <f t="shared" si="242"/>
        <v>6.9789727202962498E-5</v>
      </c>
      <c r="AD135" s="5">
        <f t="shared" si="243"/>
        <v>5.5998212053392138E-4</v>
      </c>
      <c r="AE135" s="5">
        <f t="shared" si="244"/>
        <v>7.3642971874170464E-4</v>
      </c>
      <c r="AF135" s="5">
        <f t="shared" si="245"/>
        <v>4.8423754148516101E-4</v>
      </c>
      <c r="AG135" s="5">
        <f t="shared" si="246"/>
        <v>2.1227279907918054E-4</v>
      </c>
      <c r="AH135" s="5">
        <f t="shared" si="247"/>
        <v>1.9465308414845204E-2</v>
      </c>
      <c r="AI135" s="5">
        <f t="shared" si="248"/>
        <v>1.0542573865155135E-2</v>
      </c>
      <c r="AJ135" s="5">
        <f t="shared" si="249"/>
        <v>2.8549730970994212E-3</v>
      </c>
      <c r="AK135" s="5">
        <f t="shared" si="250"/>
        <v>5.1542577043109481E-4</v>
      </c>
      <c r="AL135" s="5">
        <f t="shared" si="251"/>
        <v>1.9883553436872806E-6</v>
      </c>
      <c r="AM135" s="5">
        <f t="shared" si="252"/>
        <v>6.0658200148451348E-5</v>
      </c>
      <c r="AN135" s="5">
        <f t="shared" si="253"/>
        <v>7.9771299183821183E-5</v>
      </c>
      <c r="AO135" s="5">
        <f t="shared" si="254"/>
        <v>5.2453420624920861E-5</v>
      </c>
      <c r="AP135" s="5">
        <f t="shared" si="255"/>
        <v>2.2993744729456863E-5</v>
      </c>
      <c r="AQ135" s="5">
        <f t="shared" si="256"/>
        <v>7.5597400091038839E-6</v>
      </c>
      <c r="AR135" s="5">
        <f t="shared" si="257"/>
        <v>5.1197461760019358E-3</v>
      </c>
      <c r="AS135" s="5">
        <f t="shared" si="258"/>
        <v>2.7728973556967493E-3</v>
      </c>
      <c r="AT135" s="5">
        <f t="shared" si="259"/>
        <v>7.5091220159222963E-4</v>
      </c>
      <c r="AU135" s="5">
        <f t="shared" si="260"/>
        <v>1.3556677659239824E-4</v>
      </c>
      <c r="AV135" s="5">
        <f t="shared" si="261"/>
        <v>1.8356025055276628E-5</v>
      </c>
      <c r="AW135" s="5">
        <f t="shared" si="262"/>
        <v>3.9339968582338979E-8</v>
      </c>
      <c r="AX135" s="5">
        <f t="shared" si="263"/>
        <v>5.4754981012331239E-6</v>
      </c>
      <c r="AY135" s="5">
        <f t="shared" si="264"/>
        <v>7.2008004877319766E-6</v>
      </c>
      <c r="AZ135" s="5">
        <f t="shared" si="265"/>
        <v>4.7348685640529879E-6</v>
      </c>
      <c r="BA135" s="5">
        <f t="shared" si="266"/>
        <v>2.0756007480976106E-6</v>
      </c>
      <c r="BB135" s="5">
        <f t="shared" si="267"/>
        <v>6.8240307104992798E-7</v>
      </c>
      <c r="BC135" s="5">
        <f t="shared" si="268"/>
        <v>1.7948498112854739E-7</v>
      </c>
      <c r="BD135" s="5">
        <f t="shared" si="269"/>
        <v>1.1221588148883372E-3</v>
      </c>
      <c r="BE135" s="5">
        <f t="shared" si="270"/>
        <v>6.077706010233448E-4</v>
      </c>
      <c r="BF135" s="5">
        <f t="shared" si="271"/>
        <v>1.6458682076343816E-4</v>
      </c>
      <c r="BG135" s="5">
        <f t="shared" si="272"/>
        <v>2.9713866299121005E-5</v>
      </c>
      <c r="BH135" s="5">
        <f t="shared" si="273"/>
        <v>4.0233196361651144E-6</v>
      </c>
      <c r="BI135" s="5">
        <f t="shared" si="274"/>
        <v>4.3581271401845514E-7</v>
      </c>
      <c r="BJ135" s="8">
        <f t="shared" si="275"/>
        <v>0.15301343031224462</v>
      </c>
      <c r="BK135" s="8">
        <f t="shared" si="276"/>
        <v>0.28888918378979167</v>
      </c>
      <c r="BL135" s="8">
        <f t="shared" si="277"/>
        <v>0.49846515223252169</v>
      </c>
      <c r="BM135" s="8">
        <f t="shared" si="278"/>
        <v>0.28417255008944986</v>
      </c>
      <c r="BN135" s="8">
        <f t="shared" si="279"/>
        <v>0.71539383861208794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1.22813688212928</v>
      </c>
      <c r="F136">
        <f>VLOOKUP(B136,home!$B$2:$E$405,3,FALSE)</f>
        <v>1</v>
      </c>
      <c r="G136">
        <f>VLOOKUP(C136,away!$B$2:$E$405,4,FALSE)</f>
        <v>0.94</v>
      </c>
      <c r="H136">
        <f>VLOOKUP(A136,away!$A$2:$E$405,3,FALSE)</f>
        <v>1.0437262357414501</v>
      </c>
      <c r="I136">
        <f>VLOOKUP(C136,away!$B$2:$E$405,3,FALSE)</f>
        <v>0.69</v>
      </c>
      <c r="J136">
        <f>VLOOKUP(B136,home!$B$2:$E$405,4,FALSE)</f>
        <v>0.96</v>
      </c>
      <c r="K136" s="3">
        <f t="shared" si="224"/>
        <v>1.154448669201523</v>
      </c>
      <c r="L136" s="3">
        <f t="shared" si="225"/>
        <v>0.69136425855513639</v>
      </c>
      <c r="M136" s="5">
        <f t="shared" si="226"/>
        <v>0.15789690992153343</v>
      </c>
      <c r="N136" s="5">
        <f t="shared" si="227"/>
        <v>0.18228387752994704</v>
      </c>
      <c r="O136" s="5">
        <f t="shared" si="228"/>
        <v>0.1091642800560481</v>
      </c>
      <c r="P136" s="5">
        <f t="shared" si="229"/>
        <v>0.1260245578350471</v>
      </c>
      <c r="Q136" s="5">
        <f t="shared" si="230"/>
        <v>0.1052186899156704</v>
      </c>
      <c r="R136" s="5">
        <f t="shared" si="231"/>
        <v>3.773614077082748E-2</v>
      </c>
      <c r="S136" s="5">
        <f t="shared" si="232"/>
        <v>2.514645344454771E-2</v>
      </c>
      <c r="T136" s="5">
        <f t="shared" si="233"/>
        <v>7.2744441539690272E-2</v>
      </c>
      <c r="U136" s="5">
        <f t="shared" si="234"/>
        <v>4.356443749368312E-2</v>
      </c>
      <c r="V136" s="5">
        <f t="shared" si="235"/>
        <v>2.2300560804328919E-3</v>
      </c>
      <c r="W136" s="5">
        <f t="shared" si="236"/>
        <v>4.0489858849424465E-2</v>
      </c>
      <c r="X136" s="5">
        <f t="shared" si="237"/>
        <v>2.7993241242434467E-2</v>
      </c>
      <c r="Y136" s="5">
        <f t="shared" si="238"/>
        <v>9.6767632380653848E-3</v>
      </c>
      <c r="Z136" s="5">
        <f t="shared" si="239"/>
        <v>8.6964729949184638E-3</v>
      </c>
      <c r="AA136" s="5">
        <f t="shared" si="240"/>
        <v>1.0039631675730605E-2</v>
      </c>
      <c r="AB136" s="5">
        <f t="shared" si="241"/>
        <v>5.7951197136603284E-3</v>
      </c>
      <c r="AC136" s="5">
        <f t="shared" si="242"/>
        <v>1.1124419392674331E-4</v>
      </c>
      <c r="AD136" s="5">
        <f t="shared" si="243"/>
        <v>1.1685865916218891E-2</v>
      </c>
      <c r="AE136" s="5">
        <f t="shared" si="244"/>
        <v>8.079190024741412E-3</v>
      </c>
      <c r="AF136" s="5">
        <f t="shared" si="245"/>
        <v>2.7928316105907004E-3</v>
      </c>
      <c r="AG136" s="5">
        <f t="shared" si="246"/>
        <v>6.4362131857512899E-4</v>
      </c>
      <c r="AH136" s="5">
        <f t="shared" si="247"/>
        <v>1.5031076510441425E-3</v>
      </c>
      <c r="AI136" s="5">
        <f t="shared" si="248"/>
        <v>1.7352606274145376E-3</v>
      </c>
      <c r="AJ136" s="5">
        <f t="shared" si="249"/>
        <v>1.0016346610182568E-3</v>
      </c>
      <c r="AK136" s="5">
        <f t="shared" si="250"/>
        <v>3.8544526714621497E-4</v>
      </c>
      <c r="AL136" s="5">
        <f t="shared" si="251"/>
        <v>3.5515578761613573E-6</v>
      </c>
      <c r="AM136" s="5">
        <f t="shared" si="252"/>
        <v>2.6981464710892663E-3</v>
      </c>
      <c r="AN136" s="5">
        <f t="shared" si="253"/>
        <v>1.8654020344577883E-3</v>
      </c>
      <c r="AO136" s="5">
        <f t="shared" si="254"/>
        <v>6.4483614723007587E-4</v>
      </c>
      <c r="AP136" s="5">
        <f t="shared" si="255"/>
        <v>1.486055549397574E-4</v>
      </c>
      <c r="AQ136" s="5">
        <f t="shared" si="256"/>
        <v>2.5685142327024988E-5</v>
      </c>
      <c r="AR136" s="5">
        <f t="shared" si="257"/>
        <v>2.0783898133853733E-4</v>
      </c>
      <c r="AS136" s="5">
        <f t="shared" si="258"/>
        <v>2.399394354144746E-4</v>
      </c>
      <c r="AT136" s="5">
        <f t="shared" si="259"/>
        <v>1.3849888095160252E-4</v>
      </c>
      <c r="AU136" s="5">
        <f t="shared" si="260"/>
        <v>5.3296616266825893E-5</v>
      </c>
      <c r="AV136" s="5">
        <f t="shared" si="261"/>
        <v>1.5382051930545343E-5</v>
      </c>
      <c r="AW136" s="5">
        <f t="shared" si="262"/>
        <v>7.8740459904299362E-8</v>
      </c>
      <c r="AX136" s="5">
        <f t="shared" si="263"/>
        <v>5.1914526714329809E-4</v>
      </c>
      <c r="AY136" s="5">
        <f t="shared" si="264"/>
        <v>3.5891848270093446E-4</v>
      </c>
      <c r="AZ136" s="5">
        <f t="shared" si="265"/>
        <v>1.2407170533713306E-4</v>
      </c>
      <c r="BA136" s="5">
        <f t="shared" si="266"/>
        <v>2.859291418935945E-5</v>
      </c>
      <c r="BB136" s="5">
        <f t="shared" si="267"/>
        <v>4.9420297296142836E-6</v>
      </c>
      <c r="BC136" s="5">
        <f t="shared" si="268"/>
        <v>6.8334854395444424E-7</v>
      </c>
      <c r="BD136" s="5">
        <f t="shared" si="269"/>
        <v>2.3948740538662101E-5</v>
      </c>
      <c r="BE136" s="5">
        <f t="shared" si="270"/>
        <v>2.7647591643911033E-5</v>
      </c>
      <c r="BF136" s="5">
        <f t="shared" si="271"/>
        <v>1.5958862689970122E-5</v>
      </c>
      <c r="BG136" s="5">
        <f t="shared" si="272"/>
        <v>6.1412292648019479E-6</v>
      </c>
      <c r="BH136" s="5">
        <f t="shared" si="273"/>
        <v>1.7724334880030134E-6</v>
      </c>
      <c r="BI136" s="5">
        <f t="shared" si="274"/>
        <v>4.0923669629465842E-7</v>
      </c>
      <c r="BJ136" s="8">
        <f t="shared" si="275"/>
        <v>0.46802741028304645</v>
      </c>
      <c r="BK136" s="8">
        <f t="shared" si="276"/>
        <v>0.31177169151606499</v>
      </c>
      <c r="BL136" s="8">
        <f t="shared" si="277"/>
        <v>0.21165589197679641</v>
      </c>
      <c r="BM136" s="8">
        <f t="shared" si="278"/>
        <v>0.28146817099951171</v>
      </c>
      <c r="BN136" s="8">
        <f t="shared" si="279"/>
        <v>0.71832445602907358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1.22813688212928</v>
      </c>
      <c r="F137">
        <f>VLOOKUP(B137,home!$B$2:$E$405,3,FALSE)</f>
        <v>0.7</v>
      </c>
      <c r="G137">
        <f>VLOOKUP(C137,away!$B$2:$E$405,4,FALSE)</f>
        <v>0.78</v>
      </c>
      <c r="H137">
        <f>VLOOKUP(A137,away!$A$2:$E$405,3,FALSE)</f>
        <v>1.0437262357414501</v>
      </c>
      <c r="I137">
        <f>VLOOKUP(C137,away!$B$2:$E$405,3,FALSE)</f>
        <v>1.37</v>
      </c>
      <c r="J137">
        <f>VLOOKUP(B137,home!$B$2:$E$405,4,FALSE)</f>
        <v>1.05</v>
      </c>
      <c r="K137" s="3">
        <f t="shared" si="224"/>
        <v>0.67056273764258689</v>
      </c>
      <c r="L137" s="3">
        <f t="shared" si="225"/>
        <v>1.5014001901140761</v>
      </c>
      <c r="M137" s="5">
        <f t="shared" si="226"/>
        <v>0.11395371432160914</v>
      </c>
      <c r="N137" s="5">
        <f t="shared" si="227"/>
        <v>7.6413114640039484E-2</v>
      </c>
      <c r="O137" s="5">
        <f t="shared" si="228"/>
        <v>0.17109012834666906</v>
      </c>
      <c r="P137" s="5">
        <f t="shared" si="229"/>
        <v>0.11472666484776396</v>
      </c>
      <c r="Q137" s="5">
        <f t="shared" si="230"/>
        <v>2.5619893672410854E-2</v>
      </c>
      <c r="R137" s="5">
        <f t="shared" si="231"/>
        <v>0.12843737561316534</v>
      </c>
      <c r="S137" s="5">
        <f t="shared" si="232"/>
        <v>2.8876214578543148E-2</v>
      </c>
      <c r="T137" s="5">
        <f t="shared" si="233"/>
        <v>3.8465713230460066E-2</v>
      </c>
      <c r="U137" s="5">
        <f t="shared" si="234"/>
        <v>8.612531820679338E-2</v>
      </c>
      <c r="V137" s="5">
        <f t="shared" si="235"/>
        <v>3.2302313967725801E-3</v>
      </c>
      <c r="W137" s="5">
        <f t="shared" si="236"/>
        <v>5.7265820130279373E-3</v>
      </c>
      <c r="X137" s="5">
        <f t="shared" si="237"/>
        <v>8.5978913230639921E-3</v>
      </c>
      <c r="Y137" s="5">
        <f t="shared" si="238"/>
        <v>6.4544378335142242E-3</v>
      </c>
      <c r="Z137" s="5">
        <f t="shared" si="239"/>
        <v>6.4278633387786485E-2</v>
      </c>
      <c r="AA137" s="5">
        <f t="shared" si="240"/>
        <v>4.3102856376438292E-2</v>
      </c>
      <c r="AB137" s="5">
        <f t="shared" si="241"/>
        <v>1.4451584685999844E-2</v>
      </c>
      <c r="AC137" s="5">
        <f t="shared" si="242"/>
        <v>2.0325888291820718E-4</v>
      </c>
      <c r="AD137" s="5">
        <f t="shared" si="243"/>
        <v>9.6000812799770232E-4</v>
      </c>
      <c r="AE137" s="5">
        <f t="shared" si="244"/>
        <v>1.4413563858868084E-3</v>
      </c>
      <c r="AF137" s="5">
        <f t="shared" si="245"/>
        <v>1.0820263758962963E-3</v>
      </c>
      <c r="AG137" s="5">
        <f t="shared" si="246"/>
        <v>5.4151820215971459E-4</v>
      </c>
      <c r="AH137" s="5">
        <f t="shared" si="247"/>
        <v>2.412698809717392E-2</v>
      </c>
      <c r="AI137" s="5">
        <f t="shared" si="248"/>
        <v>1.6178659189511054E-2</v>
      </c>
      <c r="AJ137" s="5">
        <f t="shared" si="249"/>
        <v>5.4244029987524627E-3</v>
      </c>
      <c r="AK137" s="5">
        <f t="shared" si="250"/>
        <v>1.2124675083067032E-3</v>
      </c>
      <c r="AL137" s="5">
        <f t="shared" si="251"/>
        <v>8.1855036939207591E-6</v>
      </c>
      <c r="AM137" s="5">
        <f t="shared" si="252"/>
        <v>1.2874913569385491E-4</v>
      </c>
      <c r="AN137" s="5">
        <f t="shared" si="253"/>
        <v>1.9330397680777673E-4</v>
      </c>
      <c r="AO137" s="5">
        <f t="shared" si="254"/>
        <v>1.4511331376450151E-4</v>
      </c>
      <c r="AP137" s="5">
        <f t="shared" si="255"/>
        <v>7.262438562470204E-5</v>
      </c>
      <c r="AQ137" s="5">
        <f t="shared" si="256"/>
        <v>2.7259566595961424E-5</v>
      </c>
      <c r="AR137" s="5">
        <f t="shared" si="257"/>
        <v>7.2448529031953948E-3</v>
      </c>
      <c r="AS137" s="5">
        <f t="shared" si="258"/>
        <v>4.8581283965845471E-3</v>
      </c>
      <c r="AT137" s="5">
        <f t="shared" si="259"/>
        <v>1.6288399387164624E-3</v>
      </c>
      <c r="AU137" s="5">
        <f t="shared" si="260"/>
        <v>3.6407978949576483E-4</v>
      </c>
      <c r="AV137" s="5">
        <f t="shared" si="261"/>
        <v>6.1034585091154195E-5</v>
      </c>
      <c r="AW137" s="5">
        <f t="shared" si="262"/>
        <v>2.289173928821345E-7</v>
      </c>
      <c r="AX137" s="5">
        <f t="shared" si="263"/>
        <v>1.4389062149998032E-5</v>
      </c>
      <c r="AY137" s="5">
        <f t="shared" si="264"/>
        <v>2.1603740647570302E-5</v>
      </c>
      <c r="AZ137" s="5">
        <f t="shared" si="265"/>
        <v>1.6217930157718627E-5</v>
      </c>
      <c r="BA137" s="5">
        <f t="shared" si="266"/>
        <v>8.1165344740185183E-6</v>
      </c>
      <c r="BB137" s="5">
        <f t="shared" si="267"/>
        <v>3.0465416005897159E-6</v>
      </c>
      <c r="BC137" s="5">
        <f t="shared" si="268"/>
        <v>9.1481562766316819E-7</v>
      </c>
      <c r="BD137" s="5">
        <f t="shared" si="269"/>
        <v>1.812903921034345E-3</v>
      </c>
      <c r="BE137" s="5">
        <f t="shared" si="270"/>
        <v>1.2156658163717704E-3</v>
      </c>
      <c r="BF137" s="5">
        <f t="shared" si="271"/>
        <v>4.0759009894238233E-4</v>
      </c>
      <c r="BG137" s="5">
        <f t="shared" si="272"/>
        <v>9.1104910860938921E-5</v>
      </c>
      <c r="BH137" s="5">
        <f t="shared" si="273"/>
        <v>1.5272889609898759E-5</v>
      </c>
      <c r="BI137" s="5">
        <f t="shared" si="274"/>
        <v>2.048286133705348E-6</v>
      </c>
      <c r="BJ137" s="8">
        <f t="shared" si="275"/>
        <v>0.16593388080760146</v>
      </c>
      <c r="BK137" s="8">
        <f t="shared" si="276"/>
        <v>0.26101987327194859</v>
      </c>
      <c r="BL137" s="8">
        <f t="shared" si="277"/>
        <v>0.50785130255884647</v>
      </c>
      <c r="BM137" s="8">
        <f t="shared" si="278"/>
        <v>0.36882142376127031</v>
      </c>
      <c r="BN137" s="8">
        <f t="shared" si="279"/>
        <v>0.63024089144165796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1.22813688212928</v>
      </c>
      <c r="F138">
        <f>VLOOKUP(B138,home!$B$2:$E$405,3,FALSE)</f>
        <v>1.07</v>
      </c>
      <c r="G138">
        <f>VLOOKUP(C138,away!$B$2:$E$405,4,FALSE)</f>
        <v>1.52</v>
      </c>
      <c r="H138">
        <f>VLOOKUP(A138,away!$A$2:$E$405,3,FALSE)</f>
        <v>1.0437262357414501</v>
      </c>
      <c r="I138">
        <f>VLOOKUP(C138,away!$B$2:$E$405,3,FALSE)</f>
        <v>0.56000000000000005</v>
      </c>
      <c r="J138">
        <f>VLOOKUP(B138,home!$B$2:$E$405,4,FALSE)</f>
        <v>1.1299999999999999</v>
      </c>
      <c r="K138" s="3">
        <f t="shared" si="224"/>
        <v>1.9974418250950612</v>
      </c>
      <c r="L138" s="3">
        <f t="shared" si="225"/>
        <v>0.66046996197718955</v>
      </c>
      <c r="M138" s="5">
        <f t="shared" si="226"/>
        <v>7.0094441141058464E-2</v>
      </c>
      <c r="N138" s="5">
        <f t="shared" si="227"/>
        <v>0.14000956844181417</v>
      </c>
      <c r="O138" s="5">
        <f t="shared" si="228"/>
        <v>4.6295272875247227E-2</v>
      </c>
      <c r="P138" s="5">
        <f t="shared" si="229"/>
        <v>9.2472114345207704E-2</v>
      </c>
      <c r="Q138" s="5">
        <f t="shared" si="230"/>
        <v>0.1398304839595946</v>
      </c>
      <c r="R138" s="5">
        <f t="shared" si="231"/>
        <v>1.5288318557819074E-2</v>
      </c>
      <c r="S138" s="5">
        <f t="shared" si="232"/>
        <v>3.0498466755248477E-2</v>
      </c>
      <c r="T138" s="5">
        <f t="shared" si="233"/>
        <v>9.2353834424045447E-2</v>
      </c>
      <c r="U138" s="5">
        <f t="shared" si="234"/>
        <v>3.0537526922764829E-2</v>
      </c>
      <c r="V138" s="5">
        <f t="shared" si="235"/>
        <v>4.4705680241847656E-3</v>
      </c>
      <c r="W138" s="5">
        <f t="shared" si="236"/>
        <v>9.310108569472611E-2</v>
      </c>
      <c r="X138" s="5">
        <f t="shared" si="237"/>
        <v>6.1490470528830811E-2</v>
      </c>
      <c r="Y138" s="5">
        <f t="shared" si="238"/>
        <v>2.0306304366068187E-2</v>
      </c>
      <c r="Z138" s="5">
        <f t="shared" si="239"/>
        <v>3.3658250588593087E-3</v>
      </c>
      <c r="AA138" s="5">
        <f t="shared" si="240"/>
        <v>6.72303974851863E-3</v>
      </c>
      <c r="AB138" s="5">
        <f t="shared" si="241"/>
        <v>6.7144403927338475E-3</v>
      </c>
      <c r="AC138" s="5">
        <f t="shared" si="242"/>
        <v>3.686123952829839E-4</v>
      </c>
      <c r="AD138" s="5">
        <f t="shared" si="243"/>
        <v>4.6491000632101369E-2</v>
      </c>
      <c r="AE138" s="5">
        <f t="shared" si="244"/>
        <v>3.0705909419765483E-2</v>
      </c>
      <c r="AF138" s="5">
        <f t="shared" si="245"/>
        <v>1.0140165413473767E-2</v>
      </c>
      <c r="AG138" s="5">
        <f t="shared" si="246"/>
        <v>2.2324248883598108E-3</v>
      </c>
      <c r="AH138" s="5">
        <f t="shared" si="247"/>
        <v>5.5575658716166979E-4</v>
      </c>
      <c r="AI138" s="5">
        <f t="shared" si="248"/>
        <v>1.1100914517688082E-3</v>
      </c>
      <c r="AJ138" s="5">
        <f t="shared" si="249"/>
        <v>1.1086715477217574E-3</v>
      </c>
      <c r="AK138" s="5">
        <f t="shared" si="250"/>
        <v>7.3816897323743767E-4</v>
      </c>
      <c r="AL138" s="5">
        <f t="shared" si="251"/>
        <v>1.9451680909801901E-5</v>
      </c>
      <c r="AM138" s="5">
        <f t="shared" si="252"/>
        <v>1.8572613830616043E-2</v>
      </c>
      <c r="AN138" s="5">
        <f t="shared" si="253"/>
        <v>1.2266653550524E-2</v>
      </c>
      <c r="AO138" s="5">
        <f t="shared" si="254"/>
        <v>4.0508781020509718E-3</v>
      </c>
      <c r="AP138" s="5">
        <f t="shared" si="255"/>
        <v>8.9182776867861174E-4</v>
      </c>
      <c r="AQ138" s="5">
        <f t="shared" si="256"/>
        <v>1.4725636311734111E-4</v>
      </c>
      <c r="AR138" s="5">
        <f t="shared" si="257"/>
        <v>7.3412106398248144E-5</v>
      </c>
      <c r="AS138" s="5">
        <f t="shared" si="258"/>
        <v>1.4663641178818958E-4</v>
      </c>
      <c r="AT138" s="5">
        <f t="shared" si="259"/>
        <v>1.4644885099379619E-4</v>
      </c>
      <c r="AU138" s="5">
        <f t="shared" si="260"/>
        <v>9.750768673737431E-5</v>
      </c>
      <c r="AV138" s="5">
        <f t="shared" si="261"/>
        <v>4.8691482939374633E-5</v>
      </c>
      <c r="AW138" s="5">
        <f t="shared" si="262"/>
        <v>7.1282323296662635E-7</v>
      </c>
      <c r="AX138" s="5">
        <f t="shared" si="263"/>
        <v>6.1829526111019124E-3</v>
      </c>
      <c r="AY138" s="5">
        <f t="shared" si="264"/>
        <v>4.0836544759612443E-3</v>
      </c>
      <c r="AZ138" s="5">
        <f t="shared" si="265"/>
        <v>1.3485655582330515E-3</v>
      </c>
      <c r="BA138" s="5">
        <f t="shared" si="266"/>
        <v>2.9689568098997701E-4</v>
      </c>
      <c r="BB138" s="5">
        <f t="shared" si="267"/>
        <v>4.9022669783660466E-5</v>
      </c>
      <c r="BC138" s="5">
        <f t="shared" si="268"/>
        <v>6.4756001696069105E-6</v>
      </c>
      <c r="BD138" s="5">
        <f t="shared" si="269"/>
        <v>8.0810818535860576E-6</v>
      </c>
      <c r="BE138" s="5">
        <f t="shared" si="270"/>
        <v>1.6141490886369514E-5</v>
      </c>
      <c r="BF138" s="5">
        <f t="shared" si="271"/>
        <v>1.6120844507912611E-5</v>
      </c>
      <c r="BG138" s="5">
        <f t="shared" si="272"/>
        <v>1.0733483025319553E-5</v>
      </c>
      <c r="BH138" s="5">
        <f t="shared" si="273"/>
        <v>5.3598769809302896E-6</v>
      </c>
      <c r="BI138" s="5">
        <f t="shared" si="274"/>
        <v>2.1412084918148808E-6</v>
      </c>
      <c r="BJ138" s="8">
        <f t="shared" si="275"/>
        <v>0.68455804398000608</v>
      </c>
      <c r="BK138" s="8">
        <f t="shared" si="276"/>
        <v>0.20200730881785345</v>
      </c>
      <c r="BL138" s="8">
        <f t="shared" si="277"/>
        <v>0.1096425615815762</v>
      </c>
      <c r="BM138" s="8">
        <f t="shared" si="278"/>
        <v>0.49150059846482552</v>
      </c>
      <c r="BN138" s="8">
        <f t="shared" si="279"/>
        <v>0.50399019932074118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1.22813688212928</v>
      </c>
      <c r="F139">
        <f>VLOOKUP(B139,home!$B$2:$E$405,3,FALSE)</f>
        <v>0.59</v>
      </c>
      <c r="G139">
        <f>VLOOKUP(C139,away!$B$2:$E$405,4,FALSE)</f>
        <v>0.96</v>
      </c>
      <c r="H139">
        <f>VLOOKUP(A139,away!$A$2:$E$405,3,FALSE)</f>
        <v>1.0437262357414501</v>
      </c>
      <c r="I139">
        <f>VLOOKUP(C139,away!$B$2:$E$405,3,FALSE)</f>
        <v>0.56000000000000005</v>
      </c>
      <c r="J139">
        <f>VLOOKUP(B139,home!$B$2:$E$405,4,FALSE)</f>
        <v>1.22</v>
      </c>
      <c r="K139" s="3">
        <f t="shared" si="224"/>
        <v>0.69561673003802404</v>
      </c>
      <c r="L139" s="3">
        <f t="shared" si="225"/>
        <v>0.71307376425855873</v>
      </c>
      <c r="M139" s="5">
        <f t="shared" si="226"/>
        <v>0.24446319959566418</v>
      </c>
      <c r="N139" s="5">
        <f t="shared" si="227"/>
        <v>0.17005269151736874</v>
      </c>
      <c r="O139" s="5">
        <f t="shared" si="228"/>
        <v>0.17432029395837165</v>
      </c>
      <c r="P139" s="5">
        <f t="shared" si="229"/>
        <v>0.1212601128625896</v>
      </c>
      <c r="Q139" s="5">
        <f t="shared" si="230"/>
        <v>5.9145748603738425E-2</v>
      </c>
      <c r="R139" s="5">
        <f t="shared" si="231"/>
        <v>6.2151614099777271E-2</v>
      </c>
      <c r="S139" s="5">
        <f t="shared" si="232"/>
        <v>1.5037043403432525E-2</v>
      </c>
      <c r="T139" s="5">
        <f t="shared" si="233"/>
        <v>4.2175281596758152E-2</v>
      </c>
      <c r="U139" s="5">
        <f t="shared" si="234"/>
        <v>4.3233702566672215E-2</v>
      </c>
      <c r="V139" s="5">
        <f t="shared" si="235"/>
        <v>8.287516772511875E-4</v>
      </c>
      <c r="W139" s="5">
        <f t="shared" si="236"/>
        <v>1.371425741312785E-2</v>
      </c>
      <c r="X139" s="5">
        <f t="shared" si="237"/>
        <v>9.7792771575899214E-3</v>
      </c>
      <c r="Y139" s="5">
        <f t="shared" si="238"/>
        <v>3.4866729872451915E-3</v>
      </c>
      <c r="Z139" s="5">
        <f t="shared" si="239"/>
        <v>1.4772895140291164E-2</v>
      </c>
      <c r="AA139" s="5">
        <f t="shared" si="240"/>
        <v>1.0276273010683956E-2</v>
      </c>
      <c r="AB139" s="5">
        <f t="shared" si="241"/>
        <v>3.5741737143349869E-3</v>
      </c>
      <c r="AC139" s="5">
        <f t="shared" si="242"/>
        <v>2.5692650796918191E-5</v>
      </c>
      <c r="AD139" s="5">
        <f t="shared" si="243"/>
        <v>2.384966724154931E-3</v>
      </c>
      <c r="AE139" s="5">
        <f t="shared" si="244"/>
        <v>1.7006571996245605E-3</v>
      </c>
      <c r="AF139" s="5">
        <f t="shared" si="245"/>
        <v>6.0634701552485216E-4</v>
      </c>
      <c r="AG139" s="5">
        <f t="shared" si="246"/>
        <v>1.4412338293574969E-4</v>
      </c>
      <c r="AH139" s="5">
        <f t="shared" si="247"/>
        <v>2.633540986671097E-3</v>
      </c>
      <c r="AI139" s="5">
        <f t="shared" si="248"/>
        <v>1.8319351695692601E-3</v>
      </c>
      <c r="AJ139" s="5">
        <f t="shared" si="249"/>
        <v>6.3716237614871085E-4</v>
      </c>
      <c r="AK139" s="5">
        <f t="shared" si="250"/>
        <v>1.477402695332746E-4</v>
      </c>
      <c r="AL139" s="5">
        <f t="shared" si="251"/>
        <v>5.0976895345006535E-7</v>
      </c>
      <c r="AM139" s="5">
        <f t="shared" si="252"/>
        <v>3.3180455078123041E-4</v>
      </c>
      <c r="AN139" s="5">
        <f t="shared" si="253"/>
        <v>2.366011200236921E-4</v>
      </c>
      <c r="AO139" s="5">
        <f t="shared" si="254"/>
        <v>8.4357025641542579E-5</v>
      </c>
      <c r="AP139" s="5">
        <f t="shared" si="255"/>
        <v>2.0050927271956843E-5</v>
      </c>
      <c r="AQ139" s="5">
        <f t="shared" si="256"/>
        <v>3.5744475466722146E-6</v>
      </c>
      <c r="AR139" s="5">
        <f t="shared" si="257"/>
        <v>3.7558179693895167E-4</v>
      </c>
      <c r="AS139" s="5">
        <f t="shared" si="258"/>
        <v>2.6126098144847872E-4</v>
      </c>
      <c r="AT139" s="5">
        <f t="shared" si="259"/>
        <v>9.0868754800857814E-5</v>
      </c>
      <c r="AU139" s="5">
        <f t="shared" si="260"/>
        <v>2.1069942025733238E-5</v>
      </c>
      <c r="AV139" s="5">
        <f t="shared" si="261"/>
        <v>3.6641510435078233E-6</v>
      </c>
      <c r="AW139" s="5">
        <f t="shared" si="262"/>
        <v>7.0238520939210279E-9</v>
      </c>
      <c r="AX139" s="5">
        <f t="shared" si="263"/>
        <v>3.8468132771029141E-5</v>
      </c>
      <c r="AY139" s="5">
        <f t="shared" si="264"/>
        <v>2.7430616239035772E-5</v>
      </c>
      <c r="AZ139" s="5">
        <f t="shared" si="265"/>
        <v>9.7800263887505931E-6</v>
      </c>
      <c r="BA139" s="5">
        <f t="shared" si="266"/>
        <v>2.3246267438581412E-6</v>
      </c>
      <c r="BB139" s="5">
        <f t="shared" si="267"/>
        <v>4.1440758568476027E-7</v>
      </c>
      <c r="BC139" s="5">
        <f t="shared" si="268"/>
        <v>5.9100635412306655E-8</v>
      </c>
      <c r="BD139" s="5">
        <f t="shared" si="269"/>
        <v>4.46362542883753E-5</v>
      </c>
      <c r="BE139" s="5">
        <f t="shared" si="270"/>
        <v>3.1049725249225354E-5</v>
      </c>
      <c r="BF139" s="5">
        <f t="shared" si="271"/>
        <v>1.0799354173222604E-5</v>
      </c>
      <c r="BG139" s="5">
        <f t="shared" si="272"/>
        <v>2.5040704788331994E-6</v>
      </c>
      <c r="BH139" s="5">
        <f t="shared" si="273"/>
        <v>4.3546832956767475E-7</v>
      </c>
      <c r="BI139" s="5">
        <f t="shared" si="274"/>
        <v>6.0583811089797322E-8</v>
      </c>
      <c r="BJ139" s="8">
        <f t="shared" si="275"/>
        <v>0.30394488857969731</v>
      </c>
      <c r="BK139" s="8">
        <f t="shared" si="276"/>
        <v>0.38164274057492692</v>
      </c>
      <c r="BL139" s="8">
        <f t="shared" si="277"/>
        <v>0.29964836723435023</v>
      </c>
      <c r="BM139" s="8">
        <f t="shared" si="278"/>
        <v>0.16858780729936865</v>
      </c>
      <c r="BN139" s="8">
        <f t="shared" si="279"/>
        <v>0.83139366063750997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1.3339768339768301</v>
      </c>
      <c r="F140">
        <f>VLOOKUP(B140,home!$B$2:$E$405,3,FALSE)</f>
        <v>0.96</v>
      </c>
      <c r="G140">
        <f>VLOOKUP(C140,away!$B$2:$E$405,4,FALSE)</f>
        <v>1.06</v>
      </c>
      <c r="H140">
        <f>VLOOKUP(A140,away!$A$2:$E$405,3,FALSE)</f>
        <v>1.25096525096525</v>
      </c>
      <c r="I140">
        <f>VLOOKUP(C140,away!$B$2:$E$405,3,FALSE)</f>
        <v>0.75</v>
      </c>
      <c r="J140">
        <f>VLOOKUP(B140,home!$B$2:$E$405,4,FALSE)</f>
        <v>0.84</v>
      </c>
      <c r="K140" s="3">
        <f t="shared" si="224"/>
        <v>1.3574548262548223</v>
      </c>
      <c r="L140" s="3">
        <f t="shared" si="225"/>
        <v>0.78810810810810739</v>
      </c>
      <c r="M140" s="5">
        <f t="shared" si="226"/>
        <v>0.11700215396893683</v>
      </c>
      <c r="N140" s="5">
        <f t="shared" si="227"/>
        <v>0.1588251385873431</v>
      </c>
      <c r="O140" s="5">
        <f t="shared" si="228"/>
        <v>9.221034620903229E-2</v>
      </c>
      <c r="P140" s="5">
        <f t="shared" si="229"/>
        <v>0.1251713794920789</v>
      </c>
      <c r="Q140" s="5">
        <f t="shared" si="230"/>
        <v>0.10779897545298998</v>
      </c>
      <c r="R140" s="5">
        <f t="shared" si="231"/>
        <v>3.6335860749397007E-2</v>
      </c>
      <c r="S140" s="5">
        <f t="shared" si="232"/>
        <v>3.3477747444097782E-2</v>
      </c>
      <c r="T140" s="5">
        <f t="shared" si="233"/>
        <v>8.495724660024824E-2</v>
      </c>
      <c r="U140" s="5">
        <f t="shared" si="234"/>
        <v>4.9324289540392127E-2</v>
      </c>
      <c r="V140" s="5">
        <f t="shared" si="235"/>
        <v>3.979466937351973E-3</v>
      </c>
      <c r="W140" s="5">
        <f t="shared" si="236"/>
        <v>4.877741316466213E-2</v>
      </c>
      <c r="X140" s="5">
        <f t="shared" si="237"/>
        <v>3.8441874807609362E-2</v>
      </c>
      <c r="Y140" s="5">
        <f t="shared" si="238"/>
        <v>1.5148176613376862E-2</v>
      </c>
      <c r="Z140" s="5">
        <f t="shared" si="239"/>
        <v>9.5455288238956403E-3</v>
      </c>
      <c r="AA140" s="5">
        <f t="shared" si="240"/>
        <v>1.2957624171151653E-2</v>
      </c>
      <c r="AB140" s="5">
        <f t="shared" si="241"/>
        <v>8.7946947339629794E-3</v>
      </c>
      <c r="AC140" s="5">
        <f t="shared" si="242"/>
        <v>2.6608236969066307E-4</v>
      </c>
      <c r="AD140" s="5">
        <f t="shared" si="243"/>
        <v>1.6553283728149015E-2</v>
      </c>
      <c r="AE140" s="5">
        <f t="shared" si="244"/>
        <v>1.3045777121968239E-2</v>
      </c>
      <c r="AF140" s="5">
        <f t="shared" si="245"/>
        <v>5.1407413631972092E-3</v>
      </c>
      <c r="AG140" s="5">
        <f t="shared" si="246"/>
        <v>1.350486650007482E-3</v>
      </c>
      <c r="AH140" s="5">
        <f t="shared" si="247"/>
        <v>1.8807271655729497E-3</v>
      </c>
      <c r="AI140" s="5">
        <f t="shared" si="248"/>
        <v>2.5530021677755525E-3</v>
      </c>
      <c r="AJ140" s="5">
        <f t="shared" si="249"/>
        <v>1.7327925570429744E-3</v>
      </c>
      <c r="AK140" s="5">
        <f t="shared" si="250"/>
        <v>7.8406253981880671E-4</v>
      </c>
      <c r="AL140" s="5">
        <f t="shared" si="251"/>
        <v>1.1386421922298666E-5</v>
      </c>
      <c r="AM140" s="5">
        <f t="shared" si="252"/>
        <v>4.4940669774282613E-3</v>
      </c>
      <c r="AN140" s="5">
        <f t="shared" si="253"/>
        <v>3.5418106232921074E-3</v>
      </c>
      <c r="AO140" s="5">
        <f t="shared" si="254"/>
        <v>1.3956648347999696E-3</v>
      </c>
      <c r="AP140" s="5">
        <f t="shared" si="255"/>
        <v>3.6664492416907282E-4</v>
      </c>
      <c r="AQ140" s="5">
        <f t="shared" si="256"/>
        <v>7.2238959383582108E-5</v>
      </c>
      <c r="AR140" s="5">
        <f t="shared" si="257"/>
        <v>2.9644326566544425E-4</v>
      </c>
      <c r="AS140" s="5">
        <f t="shared" si="258"/>
        <v>4.0240834168829771E-4</v>
      </c>
      <c r="AT140" s="5">
        <f t="shared" si="259"/>
        <v>2.7312557277498975E-4</v>
      </c>
      <c r="AU140" s="5">
        <f t="shared" si="260"/>
        <v>1.2358520897900752E-4</v>
      </c>
      <c r="AV140" s="5">
        <f t="shared" si="261"/>
        <v>4.1940334595566113E-5</v>
      </c>
      <c r="AW140" s="5">
        <f t="shared" si="262"/>
        <v>3.3837319588325385E-7</v>
      </c>
      <c r="AX140" s="5">
        <f t="shared" si="263"/>
        <v>1.0167488180037362E-3</v>
      </c>
      <c r="AY140" s="5">
        <f t="shared" si="264"/>
        <v>8.0130798737807884E-4</v>
      </c>
      <c r="AZ140" s="5">
        <f t="shared" si="265"/>
        <v>3.1575866097222641E-4</v>
      </c>
      <c r="BA140" s="5">
        <f t="shared" si="266"/>
        <v>8.2950653639190229E-5</v>
      </c>
      <c r="BB140" s="5">
        <f t="shared" si="267"/>
        <v>1.6343520676478274E-5</v>
      </c>
      <c r="BC140" s="5">
        <f t="shared" si="268"/>
        <v>2.5760922320330067E-6</v>
      </c>
      <c r="BD140" s="5">
        <f t="shared" si="269"/>
        <v>3.8938223544163695E-5</v>
      </c>
      <c r="BE140" s="5">
        <f t="shared" si="270"/>
        <v>5.2856879475814153E-5</v>
      </c>
      <c r="BF140" s="5">
        <f t="shared" si="271"/>
        <v>3.587541307260671E-5</v>
      </c>
      <c r="BG140" s="5">
        <f t="shared" si="272"/>
        <v>1.6233084206431777E-5</v>
      </c>
      <c r="BH140" s="5">
        <f t="shared" si="273"/>
        <v>5.5089196252554323E-6</v>
      </c>
      <c r="BI140" s="5">
        <f t="shared" si="274"/>
        <v>1.4956219065505792E-6</v>
      </c>
      <c r="BJ140" s="8">
        <f t="shared" si="275"/>
        <v>0.50214522614152635</v>
      </c>
      <c r="BK140" s="8">
        <f t="shared" si="276"/>
        <v>0.28070952462145649</v>
      </c>
      <c r="BL140" s="8">
        <f t="shared" si="277"/>
        <v>0.20786181069968043</v>
      </c>
      <c r="BM140" s="8">
        <f t="shared" si="278"/>
        <v>0.36211726621259871</v>
      </c>
      <c r="BN140" s="8">
        <f t="shared" si="279"/>
        <v>0.63734385445977804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1.3339768339768301</v>
      </c>
      <c r="F141">
        <f>VLOOKUP(B141,home!$B$2:$E$405,3,FALSE)</f>
        <v>0.99</v>
      </c>
      <c r="G141">
        <f>VLOOKUP(C141,away!$B$2:$E$405,4,FALSE)</f>
        <v>1.1200000000000001</v>
      </c>
      <c r="H141">
        <f>VLOOKUP(A141,away!$A$2:$E$405,3,FALSE)</f>
        <v>1.25096525096525</v>
      </c>
      <c r="I141">
        <f>VLOOKUP(C141,away!$B$2:$E$405,3,FALSE)</f>
        <v>1.19</v>
      </c>
      <c r="J141">
        <f>VLOOKUP(B141,home!$B$2:$E$405,4,FALSE)</f>
        <v>1.02</v>
      </c>
      <c r="K141" s="3">
        <f t="shared" si="224"/>
        <v>1.4791135135135094</v>
      </c>
      <c r="L141" s="3">
        <f t="shared" si="225"/>
        <v>1.5184216216216204</v>
      </c>
      <c r="M141" s="5">
        <f t="shared" si="226"/>
        <v>4.990993812987992E-2</v>
      </c>
      <c r="N141" s="5">
        <f t="shared" si="227"/>
        <v>7.3822463946528555E-2</v>
      </c>
      <c r="O141" s="5">
        <f t="shared" si="228"/>
        <v>7.5784329190207014E-2</v>
      </c>
      <c r="P141" s="5">
        <f t="shared" si="229"/>
        <v>0.11209362541779151</v>
      </c>
      <c r="Q141" s="5">
        <f t="shared" si="230"/>
        <v>5.4595902012087132E-2</v>
      </c>
      <c r="R141" s="5">
        <f t="shared" si="231"/>
        <v>5.7536282011250425E-2</v>
      </c>
      <c r="S141" s="5">
        <f t="shared" si="232"/>
        <v>6.2938271064404486E-2</v>
      </c>
      <c r="T141" s="5">
        <f t="shared" si="233"/>
        <v>8.2899598067088437E-2</v>
      </c>
      <c r="U141" s="5">
        <f t="shared" si="234"/>
        <v>8.5102692240164743E-2</v>
      </c>
      <c r="V141" s="5">
        <f t="shared" si="235"/>
        <v>1.5706021342277485E-2</v>
      </c>
      <c r="W141" s="5">
        <f t="shared" si="236"/>
        <v>2.6917845482845825E-2</v>
      </c>
      <c r="X141" s="5">
        <f t="shared" si="237"/>
        <v>4.0872638588622973E-2</v>
      </c>
      <c r="Y141" s="5">
        <f t="shared" si="238"/>
        <v>3.103094908284566E-2</v>
      </c>
      <c r="Z141" s="5">
        <f t="shared" si="239"/>
        <v>2.9121444877867254E-2</v>
      </c>
      <c r="AA141" s="5">
        <f t="shared" si="240"/>
        <v>4.3073922651892228E-2</v>
      </c>
      <c r="AB141" s="5">
        <f t="shared" si="241"/>
        <v>3.1855610537224736E-2</v>
      </c>
      <c r="AC141" s="5">
        <f t="shared" si="242"/>
        <v>2.2046521934214413E-3</v>
      </c>
      <c r="AD141" s="5">
        <f t="shared" si="243"/>
        <v>9.9536372520864554E-3</v>
      </c>
      <c r="AE141" s="5">
        <f t="shared" si="244"/>
        <v>1.5113818017346488E-2</v>
      </c>
      <c r="AF141" s="5">
        <f t="shared" si="245"/>
        <v>1.1474574031396659E-2</v>
      </c>
      <c r="AG141" s="5">
        <f t="shared" si="246"/>
        <v>5.8077471027235521E-3</v>
      </c>
      <c r="AH141" s="5">
        <f t="shared" si="247"/>
        <v>1.1054657888853958E-2</v>
      </c>
      <c r="AI141" s="5">
        <f t="shared" si="248"/>
        <v>1.6351093870672614E-2</v>
      </c>
      <c r="AJ141" s="5">
        <f t="shared" si="249"/>
        <v>1.2092561952419891E-2</v>
      </c>
      <c r="AK141" s="5">
        <f t="shared" si="250"/>
        <v>5.9620905989411907E-3</v>
      </c>
      <c r="AL141" s="5">
        <f t="shared" si="251"/>
        <v>1.9805871648472008E-4</v>
      </c>
      <c r="AM141" s="5">
        <f t="shared" si="252"/>
        <v>2.9445118736345114E-3</v>
      </c>
      <c r="AN141" s="5">
        <f t="shared" si="253"/>
        <v>4.4710104940482312E-3</v>
      </c>
      <c r="AO141" s="5">
        <f t="shared" si="254"/>
        <v>3.3944395023299992E-3</v>
      </c>
      <c r="AP141" s="5">
        <f t="shared" si="255"/>
        <v>1.7180634445414682E-3</v>
      </c>
      <c r="AQ141" s="5">
        <f t="shared" si="256"/>
        <v>6.5218617037737087E-4</v>
      </c>
      <c r="AR141" s="5">
        <f t="shared" si="257"/>
        <v>3.3571263116131682E-3</v>
      </c>
      <c r="AS141" s="5">
        <f t="shared" si="258"/>
        <v>4.9655708940788022E-3</v>
      </c>
      <c r="AT141" s="5">
        <f t="shared" si="259"/>
        <v>3.6723215058706584E-3</v>
      </c>
      <c r="AU141" s="5">
        <f t="shared" si="260"/>
        <v>1.8105934550998572E-3</v>
      </c>
      <c r="AV141" s="5">
        <f t="shared" si="261"/>
        <v>6.6951831172932835E-4</v>
      </c>
      <c r="AW141" s="5">
        <f t="shared" si="262"/>
        <v>1.2356211791033802E-5</v>
      </c>
      <c r="AX141" s="5">
        <f t="shared" si="263"/>
        <v>7.258778838322989E-4</v>
      </c>
      <c r="AY141" s="5">
        <f t="shared" si="264"/>
        <v>1.1021886734679095E-3</v>
      </c>
      <c r="AZ141" s="5">
        <f t="shared" si="265"/>
        <v>8.3679355645006307E-4</v>
      </c>
      <c r="BA141" s="5">
        <f t="shared" si="266"/>
        <v>4.2353514298247601E-4</v>
      </c>
      <c r="BB141" s="5">
        <f t="shared" si="267"/>
        <v>1.6077622965529904E-4</v>
      </c>
      <c r="BC141" s="5">
        <f t="shared" si="268"/>
        <v>4.8825220670281772E-5</v>
      </c>
      <c r="BD141" s="5">
        <f t="shared" si="269"/>
        <v>8.4958886301138065E-4</v>
      </c>
      <c r="BE141" s="5">
        <f t="shared" si="270"/>
        <v>1.2566383682107109E-3</v>
      </c>
      <c r="BF141" s="5">
        <f t="shared" si="271"/>
        <v>9.2935539601001404E-4</v>
      </c>
      <c r="BG141" s="5">
        <f t="shared" si="272"/>
        <v>4.5820737503170364E-4</v>
      </c>
      <c r="BH141" s="5">
        <f t="shared" si="273"/>
        <v>1.694351801002363E-4</v>
      </c>
      <c r="BI141" s="5">
        <f t="shared" si="274"/>
        <v>5.0122772910170977E-5</v>
      </c>
      <c r="BJ141" s="8">
        <f t="shared" si="275"/>
        <v>0.36896738177556176</v>
      </c>
      <c r="BK141" s="8">
        <f t="shared" si="276"/>
        <v>0.24415275553772747</v>
      </c>
      <c r="BL141" s="8">
        <f t="shared" si="277"/>
        <v>0.35700171937529296</v>
      </c>
      <c r="BM141" s="8">
        <f t="shared" si="278"/>
        <v>0.57441092839702768</v>
      </c>
      <c r="BN141" s="8">
        <f t="shared" si="279"/>
        <v>0.42374254070774459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1.3339768339768301</v>
      </c>
      <c r="F142">
        <f>VLOOKUP(B142,home!$B$2:$E$405,3,FALSE)</f>
        <v>1.1200000000000001</v>
      </c>
      <c r="G142">
        <f>VLOOKUP(C142,away!$B$2:$E$405,4,FALSE)</f>
        <v>1.0900000000000001</v>
      </c>
      <c r="H142">
        <f>VLOOKUP(A142,away!$A$2:$E$405,3,FALSE)</f>
        <v>1.25096525096525</v>
      </c>
      <c r="I142">
        <f>VLOOKUP(C142,away!$B$2:$E$405,3,FALSE)</f>
        <v>0.92</v>
      </c>
      <c r="J142">
        <f>VLOOKUP(B142,home!$B$2:$E$405,4,FALSE)</f>
        <v>1.02</v>
      </c>
      <c r="K142" s="3">
        <f t="shared" si="224"/>
        <v>1.6285189189189144</v>
      </c>
      <c r="L142" s="3">
        <f t="shared" si="225"/>
        <v>1.1739057915057907</v>
      </c>
      <c r="M142" s="5">
        <f t="shared" si="226"/>
        <v>6.0662794445940235E-2</v>
      </c>
      <c r="N142" s="5">
        <f t="shared" si="227"/>
        <v>9.8790508429702911E-2</v>
      </c>
      <c r="O142" s="5">
        <f t="shared" si="228"/>
        <v>7.1212405729014536E-2</v>
      </c>
      <c r="P142" s="5">
        <f t="shared" si="229"/>
        <v>0.11597074999142985</v>
      </c>
      <c r="Q142" s="5">
        <f t="shared" si="230"/>
        <v>8.0441105993694861E-2</v>
      </c>
      <c r="R142" s="5">
        <f t="shared" si="231"/>
        <v>4.179832775617516E-2</v>
      </c>
      <c r="S142" s="5">
        <f t="shared" si="232"/>
        <v>5.5426126410810288E-2</v>
      </c>
      <c r="T142" s="5">
        <f t="shared" si="233"/>
        <v>9.4430280201129549E-2</v>
      </c>
      <c r="U142" s="5">
        <f t="shared" si="234"/>
        <v>6.8069367530104813E-2</v>
      </c>
      <c r="V142" s="5">
        <f t="shared" si="235"/>
        <v>1.177329624211907E-2</v>
      </c>
      <c r="W142" s="5">
        <f t="shared" si="236"/>
        <v>4.3666620989831255E-2</v>
      </c>
      <c r="X142" s="5">
        <f t="shared" si="237"/>
        <v>5.1260499275451218E-2</v>
      </c>
      <c r="Y142" s="5">
        <f t="shared" si="238"/>
        <v>3.0087498487465288E-2</v>
      </c>
      <c r="Z142" s="5">
        <f t="shared" si="239"/>
        <v>1.6355766342743751E-2</v>
      </c>
      <c r="AA142" s="5">
        <f t="shared" si="240"/>
        <v>2.6635674922575417E-2</v>
      </c>
      <c r="AB142" s="5">
        <f t="shared" si="241"/>
        <v>2.1688350264794085E-2</v>
      </c>
      <c r="AC142" s="5">
        <f t="shared" si="242"/>
        <v>1.4067086007373245E-3</v>
      </c>
      <c r="AD142" s="5">
        <f t="shared" si="243"/>
        <v>1.7777979601800494E-2</v>
      </c>
      <c r="AE142" s="5">
        <f t="shared" si="244"/>
        <v>2.0869673215825408E-2</v>
      </c>
      <c r="AF142" s="5">
        <f t="shared" si="245"/>
        <v>1.2249515127445362E-2</v>
      </c>
      <c r="AG142" s="5">
        <f t="shared" si="246"/>
        <v>4.7932589170819676E-3</v>
      </c>
      <c r="AH142" s="5">
        <f t="shared" si="247"/>
        <v>4.8000322085655946E-3</v>
      </c>
      <c r="AI142" s="5">
        <f t="shared" si="248"/>
        <v>7.8169432630692103E-3</v>
      </c>
      <c r="AJ142" s="5">
        <f t="shared" si="249"/>
        <v>6.3650199960119825E-3</v>
      </c>
      <c r="AK142" s="5">
        <f t="shared" si="250"/>
        <v>3.4551851609342355E-3</v>
      </c>
      <c r="AL142" s="5">
        <f t="shared" si="251"/>
        <v>1.0756975700635227E-4</v>
      </c>
      <c r="AM142" s="5">
        <f t="shared" si="252"/>
        <v>5.7903552243373279E-3</v>
      </c>
      <c r="AN142" s="5">
        <f t="shared" si="253"/>
        <v>6.7973315327253996E-3</v>
      </c>
      <c r="AO142" s="5">
        <f t="shared" si="254"/>
        <v>3.9897134265256401E-3</v>
      </c>
      <c r="AP142" s="5">
        <f t="shared" si="255"/>
        <v>1.5611825659489537E-3</v>
      </c>
      <c r="AQ142" s="5">
        <f t="shared" si="256"/>
        <v>4.58170313941337E-4</v>
      </c>
      <c r="AR142" s="5">
        <f t="shared" si="257"/>
        <v>1.1269571218098955E-3</v>
      </c>
      <c r="AS142" s="5">
        <f t="shared" si="258"/>
        <v>1.8352709936778223E-3</v>
      </c>
      <c r="AT142" s="5">
        <f t="shared" si="259"/>
        <v>1.4943867672737249E-3</v>
      </c>
      <c r="AU142" s="5">
        <f t="shared" si="260"/>
        <v>8.1121237422911261E-4</v>
      </c>
      <c r="AV142" s="5">
        <f t="shared" si="261"/>
        <v>3.302686746733101E-4</v>
      </c>
      <c r="AW142" s="5">
        <f t="shared" si="262"/>
        <v>5.7123359412752596E-6</v>
      </c>
      <c r="AX142" s="5">
        <f t="shared" si="263"/>
        <v>1.5716171716823868E-3</v>
      </c>
      <c r="AY142" s="5">
        <f t="shared" si="264"/>
        <v>1.8449304998679041E-3</v>
      </c>
      <c r="AZ142" s="5">
        <f t="shared" si="265"/>
        <v>1.0828872993603031E-3</v>
      </c>
      <c r="BA142" s="5">
        <f t="shared" si="266"/>
        <v>4.2373589075570813E-4</v>
      </c>
      <c r="BB142" s="5">
        <f t="shared" si="267"/>
        <v>1.2435650405674773E-4</v>
      </c>
      <c r="BC142" s="5">
        <f t="shared" si="268"/>
        <v>2.9196564064725876E-5</v>
      </c>
      <c r="BD142" s="5">
        <f t="shared" si="269"/>
        <v>2.2049024867855556E-4</v>
      </c>
      <c r="BE142" s="5">
        <f t="shared" si="270"/>
        <v>3.5907254141016387E-4</v>
      </c>
      <c r="BF142" s="5">
        <f t="shared" si="271"/>
        <v>2.9237821347537365E-4</v>
      </c>
      <c r="BG142" s="5">
        <f t="shared" si="272"/>
        <v>1.5871448404145304E-4</v>
      </c>
      <c r="BH142" s="5">
        <f t="shared" si="273"/>
        <v>6.4617384991990105E-5</v>
      </c>
      <c r="BI142" s="5">
        <f t="shared" si="274"/>
        <v>2.1046126790104591E-5</v>
      </c>
      <c r="BJ142" s="8">
        <f t="shared" si="275"/>
        <v>0.4780404172326948</v>
      </c>
      <c r="BK142" s="8">
        <f t="shared" si="276"/>
        <v>0.24719217594791101</v>
      </c>
      <c r="BL142" s="8">
        <f t="shared" si="277"/>
        <v>0.25855572176229646</v>
      </c>
      <c r="BM142" s="8">
        <f t="shared" si="278"/>
        <v>0.52942897077576223</v>
      </c>
      <c r="BN142" s="8">
        <f t="shared" si="279"/>
        <v>0.46887589234595756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1.3339768339768301</v>
      </c>
      <c r="F143">
        <f>VLOOKUP(B143,home!$B$2:$E$405,3,FALSE)</f>
        <v>0.85</v>
      </c>
      <c r="G143">
        <f>VLOOKUP(C143,away!$B$2:$E$405,4,FALSE)</f>
        <v>1.18</v>
      </c>
      <c r="H143">
        <f>VLOOKUP(A143,away!$A$2:$E$405,3,FALSE)</f>
        <v>1.25096525096525</v>
      </c>
      <c r="I143">
        <f>VLOOKUP(C143,away!$B$2:$E$405,3,FALSE)</f>
        <v>1</v>
      </c>
      <c r="J143">
        <f>VLOOKUP(B143,home!$B$2:$E$405,4,FALSE)</f>
        <v>0.57999999999999996</v>
      </c>
      <c r="K143" s="3">
        <f t="shared" si="224"/>
        <v>1.3379787644787604</v>
      </c>
      <c r="L143" s="3">
        <f t="shared" si="225"/>
        <v>0.72555984555984498</v>
      </c>
      <c r="M143" s="5">
        <f t="shared" si="226"/>
        <v>0.12700375703115832</v>
      </c>
      <c r="N143" s="5">
        <f t="shared" si="227"/>
        <v>0.16992832991670989</v>
      </c>
      <c r="O143" s="5">
        <f t="shared" si="228"/>
        <v>9.2148826337047296E-2</v>
      </c>
      <c r="P143" s="5">
        <f t="shared" si="229"/>
        <v>0.1232931728106104</v>
      </c>
      <c r="Q143" s="5">
        <f t="shared" si="230"/>
        <v>0.11368024845594936</v>
      </c>
      <c r="R143" s="5">
        <f t="shared" si="231"/>
        <v>3.3429744102814504E-2</v>
      </c>
      <c r="S143" s="5">
        <f t="shared" si="232"/>
        <v>2.9922749564758294E-2</v>
      </c>
      <c r="T143" s="5">
        <f t="shared" si="233"/>
        <v>8.2481823512903424E-2</v>
      </c>
      <c r="U143" s="5">
        <f t="shared" si="234"/>
        <v>4.4728287711524872E-2</v>
      </c>
      <c r="V143" s="5">
        <f t="shared" si="235"/>
        <v>3.227612945647182E-3</v>
      </c>
      <c r="W143" s="5">
        <f t="shared" si="236"/>
        <v>5.0700586124909887E-2</v>
      </c>
      <c r="X143" s="5">
        <f t="shared" si="237"/>
        <v>3.6786309438583235E-2</v>
      </c>
      <c r="Y143" s="5">
        <f t="shared" si="238"/>
        <v>1.3345334497487558E-2</v>
      </c>
      <c r="Z143" s="5">
        <f t="shared" si="239"/>
        <v>8.0850933227810777E-3</v>
      </c>
      <c r="AA143" s="5">
        <f t="shared" si="240"/>
        <v>1.0817683174710102E-2</v>
      </c>
      <c r="AB143" s="5">
        <f t="shared" si="241"/>
        <v>7.236915184310651E-3</v>
      </c>
      <c r="AC143" s="5">
        <f t="shared" si="242"/>
        <v>1.9583212043080173E-4</v>
      </c>
      <c r="AD143" s="5">
        <f t="shared" si="243"/>
        <v>1.695907689543898E-2</v>
      </c>
      <c r="AE143" s="5">
        <f t="shared" si="244"/>
        <v>1.230482521309224E-2</v>
      </c>
      <c r="AF143" s="5">
        <f t="shared" si="245"/>
        <v>4.4639435406260463E-3</v>
      </c>
      <c r="AG143" s="5">
        <f t="shared" si="246"/>
        <v>1.0796193953081673E-3</v>
      </c>
      <c r="AH143" s="5">
        <f t="shared" si="247"/>
        <v>1.4665547656534926E-3</v>
      </c>
      <c r="AI143" s="5">
        <f t="shared" si="248"/>
        <v>1.9622191333894981E-3</v>
      </c>
      <c r="AJ143" s="5">
        <f t="shared" si="249"/>
        <v>1.3127037658645327E-3</v>
      </c>
      <c r="AK143" s="5">
        <f t="shared" si="250"/>
        <v>5.8545658759268126E-4</v>
      </c>
      <c r="AL143" s="5">
        <f t="shared" si="251"/>
        <v>7.6044249494822677E-6</v>
      </c>
      <c r="AM143" s="5">
        <f t="shared" si="252"/>
        <v>4.5381769502519462E-3</v>
      </c>
      <c r="AN143" s="5">
        <f t="shared" si="253"/>
        <v>3.29271896714805E-3</v>
      </c>
      <c r="AO143" s="5">
        <f t="shared" si="254"/>
        <v>1.1945323326379557E-3</v>
      </c>
      <c r="AP143" s="5">
        <f t="shared" si="255"/>
        <v>2.8890156492834552E-4</v>
      </c>
      <c r="AQ143" s="5">
        <f t="shared" si="256"/>
        <v>5.2403843707851962E-5</v>
      </c>
      <c r="AR143" s="5">
        <f t="shared" si="257"/>
        <v>2.1281464985452062E-4</v>
      </c>
      <c r="AS143" s="5">
        <f t="shared" si="258"/>
        <v>2.8474148227533152E-4</v>
      </c>
      <c r="AT143" s="5">
        <f t="shared" si="259"/>
        <v>1.9048902832529953E-4</v>
      </c>
      <c r="AU143" s="5">
        <f t="shared" si="260"/>
        <v>8.4956758255147965E-5</v>
      </c>
      <c r="AV143" s="5">
        <f t="shared" si="261"/>
        <v>2.8417584611085899E-5</v>
      </c>
      <c r="AW143" s="5">
        <f t="shared" si="262"/>
        <v>2.0506254244812415E-7</v>
      </c>
      <c r="AX143" s="5">
        <f t="shared" si="263"/>
        <v>1.0119973981473468E-3</v>
      </c>
      <c r="AY143" s="5">
        <f t="shared" si="264"/>
        <v>7.3426467590675395E-4</v>
      </c>
      <c r="AZ143" s="5">
        <f t="shared" si="265"/>
        <v>2.6637648242547698E-4</v>
      </c>
      <c r="BA143" s="5">
        <f t="shared" si="266"/>
        <v>6.442402648313462E-5</v>
      </c>
      <c r="BB143" s="5">
        <f t="shared" si="267"/>
        <v>1.1685871676361626E-5</v>
      </c>
      <c r="BC143" s="5">
        <f t="shared" si="268"/>
        <v>1.6957598497466221E-6</v>
      </c>
      <c r="BD143" s="5">
        <f t="shared" si="269"/>
        <v>2.5734960746886406E-5</v>
      </c>
      <c r="BE143" s="5">
        <f t="shared" si="270"/>
        <v>3.4432830984028474E-5</v>
      </c>
      <c r="BF143" s="5">
        <f t="shared" si="271"/>
        <v>2.3035198328758204E-5</v>
      </c>
      <c r="BG143" s="5">
        <f t="shared" si="272"/>
        <v>1.0273535399811704E-5</v>
      </c>
      <c r="BH143" s="5">
        <f t="shared" si="273"/>
        <v>3.4364430502672181E-6</v>
      </c>
      <c r="BI143" s="5">
        <f t="shared" si="274"/>
        <v>9.1957756531963083E-7</v>
      </c>
      <c r="BJ143" s="8">
        <f t="shared" si="275"/>
        <v>0.51318727486417171</v>
      </c>
      <c r="BK143" s="8">
        <f t="shared" si="276"/>
        <v>0.2843849935734612</v>
      </c>
      <c r="BL143" s="8">
        <f t="shared" si="277"/>
        <v>0.19458764281230412</v>
      </c>
      <c r="BM143" s="8">
        <f t="shared" si="278"/>
        <v>0.34002686630506396</v>
      </c>
      <c r="BN143" s="8">
        <f t="shared" si="279"/>
        <v>0.65948407865428982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1.3339768339768301</v>
      </c>
      <c r="F144">
        <f>VLOOKUP(B144,home!$B$2:$E$405,3,FALSE)</f>
        <v>1.02</v>
      </c>
      <c r="G144">
        <f>VLOOKUP(C144,away!$B$2:$E$405,4,FALSE)</f>
        <v>0.78</v>
      </c>
      <c r="H144">
        <f>VLOOKUP(A144,away!$A$2:$E$405,3,FALSE)</f>
        <v>1.25096525096525</v>
      </c>
      <c r="I144">
        <f>VLOOKUP(C144,away!$B$2:$E$405,3,FALSE)</f>
        <v>0.68</v>
      </c>
      <c r="J144">
        <f>VLOOKUP(B144,home!$B$2:$E$405,4,FALSE)</f>
        <v>1.0900000000000001</v>
      </c>
      <c r="K144" s="3">
        <f t="shared" si="224"/>
        <v>1.0613119691119661</v>
      </c>
      <c r="L144" s="3">
        <f t="shared" si="225"/>
        <v>0.92721544401544354</v>
      </c>
      <c r="M144" s="5">
        <f t="shared" si="226"/>
        <v>0.13689686962019881</v>
      </c>
      <c r="N144" s="5">
        <f t="shared" si="227"/>
        <v>0.14529028626187732</v>
      </c>
      <c r="O144" s="5">
        <f t="shared" si="228"/>
        <v>0.12693289174921693</v>
      </c>
      <c r="P144" s="5">
        <f t="shared" si="229"/>
        <v>0.13471539728743748</v>
      </c>
      <c r="Q144" s="5">
        <f t="shared" si="230"/>
        <v>7.7099159902717124E-2</v>
      </c>
      <c r="R144" s="5">
        <f t="shared" si="231"/>
        <v>5.8847068791707202E-2</v>
      </c>
      <c r="S144" s="5">
        <f t="shared" si="232"/>
        <v>3.3142171761600274E-2</v>
      </c>
      <c r="T144" s="5">
        <f t="shared" si="233"/>
        <v>7.1487531782415542E-2</v>
      </c>
      <c r="U144" s="5">
        <f t="shared" si="234"/>
        <v>6.2455098455794097E-2</v>
      </c>
      <c r="V144" s="5">
        <f t="shared" si="235"/>
        <v>3.6237829154971641E-3</v>
      </c>
      <c r="W144" s="5">
        <f t="shared" si="236"/>
        <v>2.7275420404410354E-2</v>
      </c>
      <c r="X144" s="5">
        <f t="shared" si="237"/>
        <v>2.5290191040983238E-2</v>
      </c>
      <c r="Y144" s="5">
        <f t="shared" si="238"/>
        <v>1.172472785765033E-2</v>
      </c>
      <c r="Z144" s="5">
        <f t="shared" si="239"/>
        <v>1.818797033957005E-2</v>
      </c>
      <c r="AA144" s="5">
        <f t="shared" si="240"/>
        <v>1.9303110615239125E-2</v>
      </c>
      <c r="AB144" s="5">
        <f t="shared" si="241"/>
        <v>1.0243311168522765E-2</v>
      </c>
      <c r="AC144" s="5">
        <f t="shared" si="242"/>
        <v>2.2287733664902906E-4</v>
      </c>
      <c r="AD144" s="5">
        <f t="shared" si="243"/>
        <v>7.2369325344403615E-3</v>
      </c>
      <c r="AE144" s="5">
        <f t="shared" si="244"/>
        <v>6.7101956132309291E-3</v>
      </c>
      <c r="AF144" s="5">
        <f t="shared" si="245"/>
        <v>3.1108985024761982E-3</v>
      </c>
      <c r="AG144" s="5">
        <f t="shared" si="246"/>
        <v>9.6149104542014895E-4</v>
      </c>
      <c r="AH144" s="5">
        <f t="shared" si="247"/>
        <v>4.2160417485360398E-3</v>
      </c>
      <c r="AI144" s="5">
        <f t="shared" si="248"/>
        <v>4.4745355699970409E-3</v>
      </c>
      <c r="AJ144" s="5">
        <f t="shared" si="249"/>
        <v>2.3744390783275466E-3</v>
      </c>
      <c r="AK144" s="5">
        <f t="shared" si="250"/>
        <v>8.4000687125207029E-4</v>
      </c>
      <c r="AL144" s="5">
        <f t="shared" si="251"/>
        <v>8.7730301025407219E-6</v>
      </c>
      <c r="AM144" s="5">
        <f t="shared" si="252"/>
        <v>1.536128623691471E-3</v>
      </c>
      <c r="AN144" s="5">
        <f t="shared" si="253"/>
        <v>1.4243221838809194E-3</v>
      </c>
      <c r="AO144" s="5">
        <f t="shared" si="254"/>
        <v>6.6032676307409635E-4</v>
      </c>
      <c r="AP144" s="5">
        <f t="shared" si="255"/>
        <v>2.040883909396763E-4</v>
      </c>
      <c r="AQ144" s="5">
        <f t="shared" si="256"/>
        <v>4.7308477005882339E-5</v>
      </c>
      <c r="AR144" s="5">
        <f t="shared" si="257"/>
        <v>7.8183580437129845E-4</v>
      </c>
      <c r="AS144" s="5">
        <f t="shared" si="258"/>
        <v>8.2977169705954071E-4</v>
      </c>
      <c r="AT144" s="5">
        <f t="shared" si="259"/>
        <v>4.4032331685981948E-4</v>
      </c>
      <c r="AU144" s="5">
        <f t="shared" si="260"/>
        <v>1.5577346882080241E-4</v>
      </c>
      <c r="AV144" s="5">
        <f t="shared" si="261"/>
        <v>4.1331061732401805E-5</v>
      </c>
      <c r="AW144" s="5">
        <f t="shared" si="262"/>
        <v>2.3981195945315372E-7</v>
      </c>
      <c r="AX144" s="5">
        <f t="shared" si="263"/>
        <v>2.7171861573654146E-4</v>
      </c>
      <c r="AY144" s="5">
        <f t="shared" si="264"/>
        <v>2.5194169693741896E-4</v>
      </c>
      <c r="AZ144" s="5">
        <f t="shared" si="265"/>
        <v>1.168021161959166E-4</v>
      </c>
      <c r="BA144" s="5">
        <f t="shared" si="266"/>
        <v>3.6100242010180088E-5</v>
      </c>
      <c r="BB144" s="5">
        <f t="shared" si="267"/>
        <v>8.3681754811335221E-6</v>
      </c>
      <c r="BC144" s="5">
        <f t="shared" si="268"/>
        <v>1.551820308867674E-6</v>
      </c>
      <c r="BD144" s="5">
        <f t="shared" si="269"/>
        <v>1.2082170541621744E-4</v>
      </c>
      <c r="BE144" s="5">
        <f t="shared" si="270"/>
        <v>1.2822952208675165E-4</v>
      </c>
      <c r="BF144" s="5">
        <f t="shared" si="271"/>
        <v>6.8045763292088365E-5</v>
      </c>
      <c r="BG144" s="5">
        <f t="shared" si="272"/>
        <v>2.407259434308435E-5</v>
      </c>
      <c r="BH144" s="5">
        <f t="shared" si="273"/>
        <v>6.3871331259731053E-6</v>
      </c>
      <c r="BI144" s="5">
        <f t="shared" si="274"/>
        <v>1.3557481669813574E-6</v>
      </c>
      <c r="BJ144" s="8">
        <f t="shared" si="275"/>
        <v>0.38074549205088359</v>
      </c>
      <c r="BK144" s="8">
        <f t="shared" si="276"/>
        <v>0.30886181364842274</v>
      </c>
      <c r="BL144" s="8">
        <f t="shared" si="277"/>
        <v>0.29228445186386781</v>
      </c>
      <c r="BM144" s="8">
        <f t="shared" si="278"/>
        <v>0.32004635240461143</v>
      </c>
      <c r="BN144" s="8">
        <f t="shared" si="279"/>
        <v>0.67978167361315489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1.3339768339768301</v>
      </c>
      <c r="F145">
        <f>VLOOKUP(B145,home!$B$2:$E$405,3,FALSE)</f>
        <v>0.75</v>
      </c>
      <c r="G145">
        <f>VLOOKUP(C145,away!$B$2:$E$405,4,FALSE)</f>
        <v>1.1200000000000001</v>
      </c>
      <c r="H145">
        <f>VLOOKUP(A145,away!$A$2:$E$405,3,FALSE)</f>
        <v>1.25096525096525</v>
      </c>
      <c r="I145">
        <f>VLOOKUP(C145,away!$B$2:$E$405,3,FALSE)</f>
        <v>0.92</v>
      </c>
      <c r="J145">
        <f>VLOOKUP(B145,home!$B$2:$E$405,4,FALSE)</f>
        <v>0.62</v>
      </c>
      <c r="K145" s="3">
        <f t="shared" si="224"/>
        <v>1.1205405405405373</v>
      </c>
      <c r="L145" s="3">
        <f t="shared" si="225"/>
        <v>0.71355057915057862</v>
      </c>
      <c r="M145" s="5">
        <f t="shared" si="226"/>
        <v>0.15975863728232167</v>
      </c>
      <c r="N145" s="5">
        <f t="shared" si="227"/>
        <v>0.17901602977635234</v>
      </c>
      <c r="O145" s="5">
        <f t="shared" si="228"/>
        <v>0.11399586815710785</v>
      </c>
      <c r="P145" s="5">
        <f t="shared" si="229"/>
        <v>0.12773699172415343</v>
      </c>
      <c r="Q145" s="5">
        <f t="shared" si="230"/>
        <v>0.10029735938550743</v>
      </c>
      <c r="R145" s="5">
        <f t="shared" si="231"/>
        <v>4.0670908872138652E-2</v>
      </c>
      <c r="S145" s="5">
        <f t="shared" si="232"/>
        <v>2.5533422374375132E-2</v>
      </c>
      <c r="T145" s="5">
        <f t="shared" si="233"/>
        <v>7.1567238876802552E-2</v>
      </c>
      <c r="U145" s="5">
        <f t="shared" si="234"/>
        <v>4.5573402211861173E-2</v>
      </c>
      <c r="V145" s="5">
        <f t="shared" si="235"/>
        <v>2.268395915521762E-3</v>
      </c>
      <c r="W145" s="5">
        <f t="shared" si="236"/>
        <v>3.7462419100208331E-2</v>
      </c>
      <c r="X145" s="5">
        <f t="shared" si="237"/>
        <v>2.6731330845335355E-2</v>
      </c>
      <c r="Y145" s="5">
        <f t="shared" si="238"/>
        <v>9.5370783030773836E-3</v>
      </c>
      <c r="Z145" s="5">
        <f t="shared" si="239"/>
        <v>9.6735835267649818E-3</v>
      </c>
      <c r="AA145" s="5">
        <f t="shared" si="240"/>
        <v>1.0839642514045268E-2</v>
      </c>
      <c r="AB145" s="5">
        <f t="shared" si="241"/>
        <v>6.0731294409772391E-3</v>
      </c>
      <c r="AC145" s="5">
        <f t="shared" si="242"/>
        <v>1.1335774829503162E-4</v>
      </c>
      <c r="AD145" s="5">
        <f t="shared" si="243"/>
        <v>1.04945398371259E-2</v>
      </c>
      <c r="AE145" s="5">
        <f t="shared" si="244"/>
        <v>7.4883849787000054E-3</v>
      </c>
      <c r="AF145" s="5">
        <f t="shared" si="245"/>
        <v>2.6716707192269407E-3</v>
      </c>
      <c r="AG145" s="5">
        <f t="shared" si="246"/>
        <v>6.3545739633467555E-4</v>
      </c>
      <c r="AH145" s="5">
        <f t="shared" si="247"/>
        <v>1.7256477819961621E-3</v>
      </c>
      <c r="AI145" s="5">
        <f t="shared" si="248"/>
        <v>1.9336582984205584E-3</v>
      </c>
      <c r="AJ145" s="5">
        <f t="shared" si="249"/>
        <v>1.0833712574664345E-3</v>
      </c>
      <c r="AK145" s="5">
        <f t="shared" si="250"/>
        <v>4.0465380481583999E-4</v>
      </c>
      <c r="AL145" s="5">
        <f t="shared" si="251"/>
        <v>3.6254635122462774E-6</v>
      </c>
      <c r="AM145" s="5">
        <f t="shared" si="252"/>
        <v>2.3519114683634513E-3</v>
      </c>
      <c r="AN145" s="5">
        <f t="shared" si="253"/>
        <v>1.6782077903616285E-3</v>
      </c>
      <c r="AO145" s="5">
        <f t="shared" si="254"/>
        <v>5.9874307037377636E-4</v>
      </c>
      <c r="AP145" s="5">
        <f t="shared" si="255"/>
        <v>1.4241115487586794E-4</v>
      </c>
      <c r="AQ145" s="5">
        <f t="shared" si="256"/>
        <v>2.5404390509794575E-5</v>
      </c>
      <c r="AR145" s="5">
        <f t="shared" si="257"/>
        <v>2.4626739485065466E-4</v>
      </c>
      <c r="AS145" s="5">
        <f t="shared" si="258"/>
        <v>2.7595259974346246E-4</v>
      </c>
      <c r="AT145" s="5">
        <f t="shared" si="259"/>
        <v>1.5460803764005306E-4</v>
      </c>
      <c r="AU145" s="5">
        <f t="shared" si="260"/>
        <v>5.7748191356365578E-5</v>
      </c>
      <c r="AV145" s="5">
        <f t="shared" si="261"/>
        <v>1.6177297389425068E-5</v>
      </c>
      <c r="AW145" s="5">
        <f t="shared" si="262"/>
        <v>8.0521781436808867E-8</v>
      </c>
      <c r="AX145" s="5">
        <f t="shared" si="263"/>
        <v>4.3923535801057854E-4</v>
      </c>
      <c r="AY145" s="5">
        <f t="shared" si="264"/>
        <v>3.1341664409186004E-4</v>
      </c>
      <c r="AZ145" s="5">
        <f t="shared" si="265"/>
        <v>1.1181931395358876E-4</v>
      </c>
      <c r="BA145" s="5">
        <f t="shared" si="266"/>
        <v>2.6596245410601214E-5</v>
      </c>
      <c r="BB145" s="5">
        <f t="shared" si="267"/>
        <v>4.7444415789913526E-6</v>
      </c>
      <c r="BC145" s="5">
        <f t="shared" si="268"/>
        <v>6.770798072870733E-7</v>
      </c>
      <c r="BD145" s="5">
        <f t="shared" si="269"/>
        <v>2.9287373703598132E-5</v>
      </c>
      <c r="BE145" s="5">
        <f t="shared" si="270"/>
        <v>3.2817689560842563E-5</v>
      </c>
      <c r="BF145" s="5">
        <f t="shared" si="271"/>
        <v>1.8386775799899047E-5</v>
      </c>
      <c r="BG145" s="5">
        <f t="shared" si="272"/>
        <v>6.8677092312055144E-6</v>
      </c>
      <c r="BH145" s="5">
        <f t="shared" si="273"/>
        <v>1.9238866535525667E-6</v>
      </c>
      <c r="BI145" s="5">
        <f t="shared" si="274"/>
        <v>4.3115859814210359E-7</v>
      </c>
      <c r="BJ145" s="8">
        <f t="shared" si="275"/>
        <v>0.45159467617600835</v>
      </c>
      <c r="BK145" s="8">
        <f t="shared" si="276"/>
        <v>0.31572784715227104</v>
      </c>
      <c r="BL145" s="8">
        <f t="shared" si="277"/>
        <v>0.22314075045335635</v>
      </c>
      <c r="BM145" s="8">
        <f t="shared" si="278"/>
        <v>0.2783477259885091</v>
      </c>
      <c r="BN145" s="8">
        <f t="shared" si="279"/>
        <v>0.72147579519758132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1.3339768339768301</v>
      </c>
      <c r="F146">
        <f>VLOOKUP(B146,home!$B$2:$E$405,3,FALSE)</f>
        <v>1.19</v>
      </c>
      <c r="G146">
        <f>VLOOKUP(C146,away!$B$2:$E$405,4,FALSE)</f>
        <v>0.68</v>
      </c>
      <c r="H146">
        <f>VLOOKUP(A146,away!$A$2:$E$405,3,FALSE)</f>
        <v>1.25096525096525</v>
      </c>
      <c r="I146">
        <f>VLOOKUP(C146,away!$B$2:$E$405,3,FALSE)</f>
        <v>0.93</v>
      </c>
      <c r="J146">
        <f>VLOOKUP(B146,home!$B$2:$E$405,4,FALSE)</f>
        <v>1.0900000000000001</v>
      </c>
      <c r="K146" s="3">
        <f t="shared" si="224"/>
        <v>1.0794540540540509</v>
      </c>
      <c r="L146" s="3">
        <f t="shared" si="225"/>
        <v>1.2681034749034743</v>
      </c>
      <c r="M146" s="5">
        <f t="shared" si="226"/>
        <v>9.5602383334577795E-2</v>
      </c>
      <c r="N146" s="5">
        <f t="shared" si="227"/>
        <v>0.10319838026773943</v>
      </c>
      <c r="O146" s="5">
        <f t="shared" si="228"/>
        <v>0.1212337145156321</v>
      </c>
      <c r="P146" s="5">
        <f t="shared" si="229"/>
        <v>0.13086622462193051</v>
      </c>
      <c r="Q146" s="5">
        <f t="shared" si="230"/>
        <v>5.5698954975911437E-2</v>
      </c>
      <c r="R146" s="5">
        <f t="shared" si="231"/>
        <v>7.6868447326364442E-2</v>
      </c>
      <c r="S146" s="5">
        <f t="shared" si="232"/>
        <v>4.4784366637759837E-2</v>
      </c>
      <c r="T146" s="5">
        <f t="shared" si="233"/>
        <v>7.0632038353445448E-2</v>
      </c>
      <c r="U146" s="5">
        <f t="shared" si="234"/>
        <v>8.2975957095284367E-2</v>
      </c>
      <c r="V146" s="5">
        <f t="shared" si="235"/>
        <v>6.8115003221870885E-3</v>
      </c>
      <c r="W146" s="5">
        <f t="shared" si="236"/>
        <v>2.0041487585107223E-2</v>
      </c>
      <c r="X146" s="5">
        <f t="shared" si="237"/>
        <v>2.5414680048909309E-2</v>
      </c>
      <c r="Y146" s="5">
        <f t="shared" si="238"/>
        <v>1.6114222041790954E-2</v>
      </c>
      <c r="Z146" s="5">
        <f t="shared" si="239"/>
        <v>3.2492381721665811E-2</v>
      </c>
      <c r="AA146" s="5">
        <f t="shared" si="240"/>
        <v>3.5074033175323899E-2</v>
      </c>
      <c r="AB146" s="5">
        <f t="shared" si="241"/>
        <v>1.8930403651564825E-2</v>
      </c>
      <c r="AC146" s="5">
        <f t="shared" si="242"/>
        <v>5.8274915598605472E-4</v>
      </c>
      <c r="AD146" s="5">
        <f t="shared" si="243"/>
        <v>5.4084662557544799E-3</v>
      </c>
      <c r="AE146" s="5">
        <f t="shared" si="244"/>
        <v>6.8584948528204381E-3</v>
      </c>
      <c r="AF146" s="5">
        <f t="shared" si="245"/>
        <v>4.3486405777345962E-3</v>
      </c>
      <c r="AG146" s="5">
        <f t="shared" si="246"/>
        <v>1.8381754092438311E-3</v>
      </c>
      <c r="AH146" s="5">
        <f t="shared" si="247"/>
        <v>1.0300925542283637E-2</v>
      </c>
      <c r="AI146" s="5">
        <f t="shared" si="248"/>
        <v>1.1119375837126995E-2</v>
      </c>
      <c r="AJ146" s="5">
        <f t="shared" si="249"/>
        <v>6.001427662968694E-3</v>
      </c>
      <c r="AK146" s="5">
        <f t="shared" si="250"/>
        <v>2.1594218069678956E-3</v>
      </c>
      <c r="AL146" s="5">
        <f t="shared" si="251"/>
        <v>3.1908067261720133E-5</v>
      </c>
      <c r="AM146" s="5">
        <f t="shared" si="252"/>
        <v>1.1676381651977417E-3</v>
      </c>
      <c r="AN146" s="5">
        <f t="shared" si="253"/>
        <v>1.4806860147171729E-3</v>
      </c>
      <c r="AO146" s="5">
        <f t="shared" si="254"/>
        <v>9.3883154025191232E-4</v>
      </c>
      <c r="AP146" s="5">
        <f t="shared" si="255"/>
        <v>3.9684517951414368E-4</v>
      </c>
      <c r="AQ146" s="5">
        <f t="shared" si="256"/>
        <v>1.2581018778514468E-4</v>
      </c>
      <c r="AR146" s="5">
        <f t="shared" si="257"/>
        <v>2.6125278949783682E-3</v>
      </c>
      <c r="AS146" s="5">
        <f t="shared" si="258"/>
        <v>2.8201038275636951E-3</v>
      </c>
      <c r="AT146" s="5">
        <f t="shared" si="259"/>
        <v>1.5220862547584879E-3</v>
      </c>
      <c r="AU146" s="5">
        <f t="shared" si="260"/>
        <v>5.4767405943966581E-4</v>
      </c>
      <c r="AV146" s="5">
        <f t="shared" si="261"/>
        <v>1.4779724594059658E-4</v>
      </c>
      <c r="AW146" s="5">
        <f t="shared" si="262"/>
        <v>1.2132683051630018E-6</v>
      </c>
      <c r="AX146" s="5">
        <f t="shared" si="263"/>
        <v>2.1006862518182259E-4</v>
      </c>
      <c r="AY146" s="5">
        <f t="shared" si="264"/>
        <v>2.6638875356126471E-4</v>
      </c>
      <c r="AZ146" s="5">
        <f t="shared" si="265"/>
        <v>1.6890425203312258E-4</v>
      </c>
      <c r="BA146" s="5">
        <f t="shared" si="266"/>
        <v>7.1396022976391642E-5</v>
      </c>
      <c r="BB146" s="5">
        <f t="shared" si="267"/>
        <v>2.2634386207662639E-5</v>
      </c>
      <c r="BC146" s="5">
        <f t="shared" si="268"/>
        <v>5.7405487604488548E-6</v>
      </c>
      <c r="BD146" s="5">
        <f t="shared" si="269"/>
        <v>5.5215928365072019E-4</v>
      </c>
      <c r="BE146" s="5">
        <f t="shared" si="270"/>
        <v>5.9603057722035051E-4</v>
      </c>
      <c r="BF146" s="5">
        <f t="shared" si="271"/>
        <v>3.2169381146034159E-4</v>
      </c>
      <c r="BG146" s="5">
        <f t="shared" si="272"/>
        <v>1.1575122964832179E-4</v>
      </c>
      <c r="BH146" s="5">
        <f t="shared" si="273"/>
        <v>3.1237033526405596E-5</v>
      </c>
      <c r="BI146" s="5">
        <f t="shared" si="274"/>
        <v>6.7437884953401667E-6</v>
      </c>
      <c r="BJ146" s="8">
        <f t="shared" si="275"/>
        <v>0.314408484044644</v>
      </c>
      <c r="BK146" s="8">
        <f t="shared" si="276"/>
        <v>0.27894552089326424</v>
      </c>
      <c r="BL146" s="8">
        <f t="shared" si="277"/>
        <v>0.37393751162019917</v>
      </c>
      <c r="BM146" s="8">
        <f t="shared" si="278"/>
        <v>0.41605061775236135</v>
      </c>
      <c r="BN146" s="8">
        <f t="shared" si="279"/>
        <v>0.58346810504215574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1.3339768339768301</v>
      </c>
      <c r="F147">
        <f>VLOOKUP(B147,home!$B$2:$E$405,3,FALSE)</f>
        <v>0.68</v>
      </c>
      <c r="G147">
        <f>VLOOKUP(C147,away!$B$2:$E$405,4,FALSE)</f>
        <v>1.26</v>
      </c>
      <c r="H147">
        <f>VLOOKUP(A147,away!$A$2:$E$405,3,FALSE)</f>
        <v>1.25096525096525</v>
      </c>
      <c r="I147">
        <f>VLOOKUP(C147,away!$B$2:$E$405,3,FALSE)</f>
        <v>0.57999999999999996</v>
      </c>
      <c r="J147">
        <f>VLOOKUP(B147,home!$B$2:$E$405,4,FALSE)</f>
        <v>0.84</v>
      </c>
      <c r="K147" s="3">
        <f t="shared" si="224"/>
        <v>1.1429513513513481</v>
      </c>
      <c r="L147" s="3">
        <f t="shared" si="225"/>
        <v>0.60947027027026979</v>
      </c>
      <c r="M147" s="5">
        <f t="shared" si="226"/>
        <v>0.17335363782770172</v>
      </c>
      <c r="N147" s="5">
        <f t="shared" si="227"/>
        <v>0.19813477461684384</v>
      </c>
      <c r="O147" s="5">
        <f t="shared" si="228"/>
        <v>0.10565388849918383</v>
      </c>
      <c r="P147" s="5">
        <f t="shared" si="229"/>
        <v>0.12075725463566681</v>
      </c>
      <c r="Q147" s="5">
        <f t="shared" si="230"/>
        <v>0.11322920419900827</v>
      </c>
      <c r="R147" s="5">
        <f t="shared" si="231"/>
        <v>3.2196451989351255E-2</v>
      </c>
      <c r="S147" s="5">
        <f t="shared" si="232"/>
        <v>2.1029720993851909E-2</v>
      </c>
      <c r="T147" s="5">
        <f t="shared" si="233"/>
        <v>6.9009833685657135E-2</v>
      </c>
      <c r="U147" s="5">
        <f t="shared" si="234"/>
        <v>3.6798978309947813E-2</v>
      </c>
      <c r="V147" s="5">
        <f t="shared" si="235"/>
        <v>1.6276884156789582E-3</v>
      </c>
      <c r="W147" s="5">
        <f t="shared" si="236"/>
        <v>4.3138490650564722E-2</v>
      </c>
      <c r="X147" s="5">
        <f t="shared" si="237"/>
        <v>2.6291627555851186E-2</v>
      </c>
      <c r="Y147" s="5">
        <f t="shared" si="238"/>
        <v>8.0119826761549471E-3</v>
      </c>
      <c r="Z147" s="5">
        <f t="shared" si="239"/>
        <v>6.5409267652312255E-3</v>
      </c>
      <c r="AA147" s="5">
        <f t="shared" si="240"/>
        <v>7.4759610854112308E-3</v>
      </c>
      <c r="AB147" s="5">
        <f t="shared" si="241"/>
        <v>4.27232991261043E-3</v>
      </c>
      <c r="AC147" s="5">
        <f t="shared" si="242"/>
        <v>7.0864962419705485E-5</v>
      </c>
      <c r="AD147" s="5">
        <f t="shared" si="243"/>
        <v>1.2326299046080118E-2</v>
      </c>
      <c r="AE147" s="5">
        <f t="shared" si="244"/>
        <v>7.5125128110466177E-3</v>
      </c>
      <c r="AF147" s="5">
        <f t="shared" si="245"/>
        <v>2.2893266066787228E-3</v>
      </c>
      <c r="AG147" s="5">
        <f t="shared" si="246"/>
        <v>4.6509216856980027E-4</v>
      </c>
      <c r="AH147" s="5">
        <f t="shared" si="247"/>
        <v>9.9662510085587867E-4</v>
      </c>
      <c r="AI147" s="5">
        <f t="shared" si="248"/>
        <v>1.1390940058139001E-3</v>
      </c>
      <c r="AJ147" s="5">
        <f t="shared" si="249"/>
        <v>6.5096451663060903E-4</v>
      </c>
      <c r="AK147" s="5">
        <f t="shared" si="250"/>
        <v>2.4800692465491042E-4</v>
      </c>
      <c r="AL147" s="5">
        <f t="shared" si="251"/>
        <v>1.9745667685771194E-6</v>
      </c>
      <c r="AM147" s="5">
        <f t="shared" si="252"/>
        <v>2.8176720303756176E-3</v>
      </c>
      <c r="AN147" s="5">
        <f t="shared" si="253"/>
        <v>1.7172873338860075E-3</v>
      </c>
      <c r="AO147" s="5">
        <f t="shared" si="254"/>
        <v>5.2331778775760798E-4</v>
      </c>
      <c r="AP147" s="5">
        <f t="shared" si="255"/>
        <v>1.0631554451395633E-4</v>
      </c>
      <c r="AQ147" s="5">
        <f t="shared" si="256"/>
        <v>1.6199040912212961E-5</v>
      </c>
      <c r="AR147" s="5">
        <f t="shared" si="257"/>
        <v>1.2148267391535353E-4</v>
      </c>
      <c r="AS147" s="5">
        <f t="shared" si="258"/>
        <v>1.3884878631732848E-4</v>
      </c>
      <c r="AT147" s="5">
        <f t="shared" si="259"/>
        <v>7.9348703977442597E-5</v>
      </c>
      <c r="AU147" s="5">
        <f t="shared" si="260"/>
        <v>3.0230569479665353E-5</v>
      </c>
      <c r="AV147" s="5">
        <f t="shared" si="261"/>
        <v>8.6380175597260876E-6</v>
      </c>
      <c r="AW147" s="5">
        <f t="shared" si="262"/>
        <v>3.8207585542114768E-8</v>
      </c>
      <c r="AX147" s="5">
        <f t="shared" si="263"/>
        <v>5.3674367579711858E-4</v>
      </c>
      <c r="AY147" s="5">
        <f t="shared" si="264"/>
        <v>3.2712931315392792E-4</v>
      </c>
      <c r="AZ147" s="5">
        <f t="shared" si="265"/>
        <v>9.9687795450626086E-5</v>
      </c>
      <c r="BA147" s="5">
        <f t="shared" si="266"/>
        <v>2.0252249211980149E-5</v>
      </c>
      <c r="BB147" s="5">
        <f t="shared" si="267"/>
        <v>3.0857859502015992E-6</v>
      </c>
      <c r="BC147" s="5">
        <f t="shared" si="268"/>
        <v>3.7613895941311418E-7</v>
      </c>
      <c r="BD147" s="5">
        <f t="shared" si="269"/>
        <v>1.2340013017390921E-5</v>
      </c>
      <c r="BE147" s="5">
        <f t="shared" si="270"/>
        <v>1.410403455392018E-5</v>
      </c>
      <c r="BF147" s="5">
        <f t="shared" si="271"/>
        <v>8.0601126764545915E-6</v>
      </c>
      <c r="BG147" s="5">
        <f t="shared" si="272"/>
        <v>3.0707722251993003E-6</v>
      </c>
      <c r="BH147" s="5">
        <f t="shared" si="273"/>
        <v>8.7743581612093202E-7</v>
      </c>
      <c r="BI147" s="5">
        <f t="shared" si="274"/>
        <v>2.0057329035189825E-7</v>
      </c>
      <c r="BJ147" s="8">
        <f t="shared" si="275"/>
        <v>0.4865772107124241</v>
      </c>
      <c r="BK147" s="8">
        <f t="shared" si="276"/>
        <v>0.31716827071524162</v>
      </c>
      <c r="BL147" s="8">
        <f t="shared" si="277"/>
        <v>0.18984950203728884</v>
      </c>
      <c r="BM147" s="8">
        <f t="shared" si="278"/>
        <v>0.25648360735686149</v>
      </c>
      <c r="BN147" s="8">
        <f t="shared" si="279"/>
        <v>0.74332521176775579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1.3339768339768301</v>
      </c>
      <c r="F148">
        <f>VLOOKUP(B148,home!$B$2:$E$405,3,FALSE)</f>
        <v>1.02</v>
      </c>
      <c r="G148">
        <f>VLOOKUP(C148,away!$B$2:$E$405,4,FALSE)</f>
        <v>0.78</v>
      </c>
      <c r="H148">
        <f>VLOOKUP(A148,away!$A$2:$E$405,3,FALSE)</f>
        <v>1.25096525096525</v>
      </c>
      <c r="I148">
        <f>VLOOKUP(C148,away!$B$2:$E$405,3,FALSE)</f>
        <v>1.64</v>
      </c>
      <c r="J148">
        <f>VLOOKUP(B148,home!$B$2:$E$405,4,FALSE)</f>
        <v>1.31</v>
      </c>
      <c r="K148" s="3">
        <f t="shared" si="224"/>
        <v>1.0613119691119661</v>
      </c>
      <c r="L148" s="3">
        <f t="shared" si="225"/>
        <v>2.6875737451737431</v>
      </c>
      <c r="M148" s="5">
        <f t="shared" si="226"/>
        <v>2.3543965949873812E-2</v>
      </c>
      <c r="N148" s="5">
        <f t="shared" si="227"/>
        <v>2.4987492862965657E-2</v>
      </c>
      <c r="O148" s="5">
        <f t="shared" si="228"/>
        <v>6.3276144744145446E-2</v>
      </c>
      <c r="P148" s="5">
        <f t="shared" si="229"/>
        <v>6.7155729776222792E-2</v>
      </c>
      <c r="Q148" s="5">
        <f t="shared" si="230"/>
        <v>1.3259762626782641E-2</v>
      </c>
      <c r="R148" s="5">
        <f t="shared" si="231"/>
        <v>8.5029652655089438E-2</v>
      </c>
      <c r="S148" s="5">
        <f t="shared" si="232"/>
        <v>4.7887981695382428E-2</v>
      </c>
      <c r="T148" s="5">
        <f t="shared" si="233"/>
        <v>3.5636589902977051E-2</v>
      </c>
      <c r="U148" s="5">
        <f t="shared" si="234"/>
        <v>9.02429880922795E-2</v>
      </c>
      <c r="V148" s="5">
        <f t="shared" si="235"/>
        <v>1.5177053881570226E-2</v>
      </c>
      <c r="W148" s="5">
        <f t="shared" si="236"/>
        <v>4.6909149277959807E-3</v>
      </c>
      <c r="X148" s="5">
        <f t="shared" si="237"/>
        <v>1.2607179800788062E-2</v>
      </c>
      <c r="Y148" s="5">
        <f t="shared" si="238"/>
        <v>1.6941362716641376E-2</v>
      </c>
      <c r="Z148" s="5">
        <f t="shared" si="239"/>
        <v>7.6174487345687075E-2</v>
      </c>
      <c r="AA148" s="5">
        <f t="shared" si="240"/>
        <v>8.0844895160945701E-2</v>
      </c>
      <c r="AB148" s="5">
        <f t="shared" si="241"/>
        <v>4.2900827437956868E-2</v>
      </c>
      <c r="AC148" s="5">
        <f t="shared" si="242"/>
        <v>2.7056458208864495E-3</v>
      </c>
      <c r="AD148" s="5">
        <f t="shared" si="243"/>
        <v>1.2446310397389668E-3</v>
      </c>
      <c r="AE148" s="5">
        <f t="shared" si="244"/>
        <v>3.3450377048307449E-3</v>
      </c>
      <c r="AF148" s="5">
        <f t="shared" si="245"/>
        <v>4.4950177560596754E-3</v>
      </c>
      <c r="AG148" s="5">
        <f t="shared" si="246"/>
        <v>4.0268972350919249E-3</v>
      </c>
      <c r="AH148" s="5">
        <f t="shared" si="247"/>
        <v>5.1181138060584531E-2</v>
      </c>
      <c r="AI148" s="5">
        <f t="shared" si="248"/>
        <v>5.4319154416470374E-2</v>
      </c>
      <c r="AJ148" s="5">
        <f t="shared" si="249"/>
        <v>2.8824784367120559E-2</v>
      </c>
      <c r="AK148" s="5">
        <f t="shared" si="250"/>
        <v>1.0197362885298848E-2</v>
      </c>
      <c r="AL148" s="5">
        <f t="shared" si="251"/>
        <v>3.0869840706440653E-4</v>
      </c>
      <c r="AM148" s="5">
        <f t="shared" si="252"/>
        <v>2.6418836392064741E-4</v>
      </c>
      <c r="AN148" s="5">
        <f t="shared" si="253"/>
        <v>7.1002571065353817E-4</v>
      </c>
      <c r="AO148" s="5">
        <f t="shared" si="254"/>
        <v>9.5412322917538936E-4</v>
      </c>
      <c r="AP148" s="5">
        <f t="shared" si="255"/>
        <v>8.5475884679738889E-4</v>
      </c>
      <c r="AQ148" s="5">
        <f t="shared" si="256"/>
        <v>5.7430685877691212E-4</v>
      </c>
      <c r="AR148" s="5">
        <f t="shared" si="257"/>
        <v>2.7510616579947897E-2</v>
      </c>
      <c r="AS148" s="5">
        <f t="shared" si="258"/>
        <v>2.9197346653948807E-2</v>
      </c>
      <c r="AT148" s="5">
        <f t="shared" si="259"/>
        <v>1.5493746735073541E-2</v>
      </c>
      <c r="AU148" s="5">
        <f t="shared" si="260"/>
        <v>5.481232952107667E-3</v>
      </c>
      <c r="AV148" s="5">
        <f t="shared" si="261"/>
        <v>1.4543245343906952E-3</v>
      </c>
      <c r="AW148" s="5">
        <f t="shared" si="262"/>
        <v>2.4458810913005966E-5</v>
      </c>
      <c r="AX148" s="5">
        <f t="shared" si="263"/>
        <v>4.6731045454848487E-5</v>
      </c>
      <c r="AY148" s="5">
        <f t="shared" si="264"/>
        <v>1.2559313084897157E-4</v>
      </c>
      <c r="AZ148" s="5">
        <f t="shared" si="265"/>
        <v>1.687704005219333E-4</v>
      </c>
      <c r="BA148" s="5">
        <f t="shared" si="266"/>
        <v>1.5119429913506831E-4</v>
      </c>
      <c r="BB148" s="5">
        <f t="shared" si="267"/>
        <v>1.015864571938387E-4</v>
      </c>
      <c r="BC148" s="5">
        <f t="shared" si="268"/>
        <v>5.4604219043875405E-5</v>
      </c>
      <c r="BD148" s="5">
        <f t="shared" si="269"/>
        <v>1.2322801805634919E-2</v>
      </c>
      <c r="BE148" s="5">
        <f t="shared" si="270"/>
        <v>1.3078337049314888E-2</v>
      </c>
      <c r="BF148" s="5">
        <f t="shared" si="271"/>
        <v>6.9400978232591823E-3</v>
      </c>
      <c r="BG148" s="5">
        <f t="shared" si="272"/>
        <v>2.4552029622109577E-3</v>
      </c>
      <c r="BH148" s="5">
        <f t="shared" si="273"/>
        <v>6.5143407259841079E-4</v>
      </c>
      <c r="BI148" s="5">
        <f t="shared" si="274"/>
        <v>1.3827495566720943E-4</v>
      </c>
      <c r="BJ148" s="8">
        <f t="shared" si="275"/>
        <v>0.12524076913519447</v>
      </c>
      <c r="BK148" s="8">
        <f t="shared" si="276"/>
        <v>0.1569046686618491</v>
      </c>
      <c r="BL148" s="8">
        <f t="shared" si="277"/>
        <v>0.62154036394404544</v>
      </c>
      <c r="BM148" s="8">
        <f t="shared" si="278"/>
        <v>0.70250640615175997</v>
      </c>
      <c r="BN148" s="8">
        <f t="shared" si="279"/>
        <v>0.27725274861507976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1.3339768339768301</v>
      </c>
      <c r="F149">
        <f>VLOOKUP(B149,home!$B$2:$E$405,3,FALSE)</f>
        <v>0.99</v>
      </c>
      <c r="G149">
        <f>VLOOKUP(C149,away!$B$2:$E$405,4,FALSE)</f>
        <v>0.92</v>
      </c>
      <c r="H149">
        <f>VLOOKUP(A149,away!$A$2:$E$405,3,FALSE)</f>
        <v>1.25096525096525</v>
      </c>
      <c r="I149">
        <f>VLOOKUP(C149,away!$B$2:$E$405,3,FALSE)</f>
        <v>0.99</v>
      </c>
      <c r="J149">
        <f>VLOOKUP(B149,home!$B$2:$E$405,4,FALSE)</f>
        <v>0.84</v>
      </c>
      <c r="K149" s="3">
        <f t="shared" si="224"/>
        <v>1.2149861003860969</v>
      </c>
      <c r="L149" s="3">
        <f t="shared" si="225"/>
        <v>1.0403027027027019</v>
      </c>
      <c r="M149" s="5">
        <f t="shared" si="226"/>
        <v>0.10484326030610717</v>
      </c>
      <c r="N149" s="5">
        <f t="shared" si="227"/>
        <v>0.1273831039910816</v>
      </c>
      <c r="O149" s="5">
        <f t="shared" si="228"/>
        <v>0.10906872705660618</v>
      </c>
      <c r="P149" s="5">
        <f t="shared" si="229"/>
        <v>0.13251698736058151</v>
      </c>
      <c r="Q149" s="5">
        <f t="shared" si="230"/>
        <v>7.7384350386600451E-2</v>
      </c>
      <c r="R149" s="5">
        <f t="shared" si="231"/>
        <v>5.6732245768665354E-2</v>
      </c>
      <c r="S149" s="5">
        <f t="shared" si="232"/>
        <v>4.1873821664485188E-2</v>
      </c>
      <c r="T149" s="5">
        <f t="shared" si="233"/>
        <v>8.0503148854073309E-2</v>
      </c>
      <c r="U149" s="5">
        <f t="shared" si="234"/>
        <v>6.8928890052616362E-2</v>
      </c>
      <c r="V149" s="5">
        <f t="shared" si="235"/>
        <v>5.8807284533869695E-3</v>
      </c>
      <c r="W149" s="5">
        <f t="shared" si="236"/>
        <v>3.1340303369042345E-2</v>
      </c>
      <c r="X149" s="5">
        <f t="shared" si="237"/>
        <v>3.2603402298337344E-2</v>
      </c>
      <c r="Y149" s="5">
        <f t="shared" si="238"/>
        <v>1.6958703764131909E-2</v>
      </c>
      <c r="Z149" s="5">
        <f t="shared" si="239"/>
        <v>1.9672902867845499E-2</v>
      </c>
      <c r="AA149" s="5">
        <f t="shared" si="240"/>
        <v>2.3902303538678064E-2</v>
      </c>
      <c r="AB149" s="5">
        <f t="shared" si="241"/>
        <v>1.4520483283351633E-2</v>
      </c>
      <c r="AC149" s="5">
        <f t="shared" si="242"/>
        <v>4.645603922543574E-4</v>
      </c>
      <c r="AD149" s="5">
        <f t="shared" si="243"/>
        <v>9.5195082438175073E-3</v>
      </c>
      <c r="AE149" s="5">
        <f t="shared" si="244"/>
        <v>9.9031701544440038E-3</v>
      </c>
      <c r="AF149" s="5">
        <f t="shared" si="245"/>
        <v>5.1511473384964141E-3</v>
      </c>
      <c r="AG149" s="5">
        <f t="shared" si="246"/>
        <v>1.7862508327525499E-3</v>
      </c>
      <c r="AH149" s="5">
        <f t="shared" si="247"/>
        <v>5.1164435058568512E-3</v>
      </c>
      <c r="AI149" s="5">
        <f t="shared" si="248"/>
        <v>6.2164077430267861E-3</v>
      </c>
      <c r="AJ149" s="5">
        <f t="shared" si="249"/>
        <v>3.776424501055026E-3</v>
      </c>
      <c r="AK149" s="5">
        <f t="shared" si="250"/>
        <v>1.529434425979786E-3</v>
      </c>
      <c r="AL149" s="5">
        <f t="shared" si="251"/>
        <v>2.3487306079134352E-5</v>
      </c>
      <c r="AM149" s="5">
        <f t="shared" si="252"/>
        <v>2.3132140397498242E-3</v>
      </c>
      <c r="AN149" s="5">
        <f t="shared" si="253"/>
        <v>2.4064428174815772E-3</v>
      </c>
      <c r="AO149" s="5">
        <f t="shared" si="254"/>
        <v>1.2517144834627944E-3</v>
      </c>
      <c r="AP149" s="5">
        <f t="shared" si="255"/>
        <v>4.3405398671948726E-4</v>
      </c>
      <c r="AQ149" s="5">
        <f t="shared" si="256"/>
        <v>1.1288688387579131E-4</v>
      </c>
      <c r="AR149" s="5">
        <f t="shared" si="257"/>
        <v>1.0645300014737141E-3</v>
      </c>
      <c r="AS149" s="5">
        <f t="shared" si="258"/>
        <v>1.2933891552345538E-3</v>
      </c>
      <c r="AT149" s="5">
        <f t="shared" si="259"/>
        <v>7.8572492300004934E-4</v>
      </c>
      <c r="AU149" s="5">
        <f t="shared" si="260"/>
        <v>3.1821495339066539E-4</v>
      </c>
      <c r="AV149" s="5">
        <f t="shared" si="261"/>
        <v>9.6656686326167073E-5</v>
      </c>
      <c r="AW149" s="5">
        <f t="shared" si="262"/>
        <v>8.2463496083354277E-7</v>
      </c>
      <c r="AX149" s="5">
        <f t="shared" si="263"/>
        <v>4.6842048425233446E-4</v>
      </c>
      <c r="AY149" s="5">
        <f t="shared" si="264"/>
        <v>4.8729909576901193E-4</v>
      </c>
      <c r="AZ149" s="5">
        <f t="shared" si="265"/>
        <v>2.5346928317654291E-4</v>
      </c>
      <c r="BA149" s="5">
        <f t="shared" si="266"/>
        <v>8.7894926780224703E-5</v>
      </c>
      <c r="BB149" s="5">
        <f t="shared" si="267"/>
        <v>2.2859332470830959E-5</v>
      </c>
      <c r="BC149" s="5">
        <f t="shared" si="268"/>
        <v>4.7561250702770168E-6</v>
      </c>
      <c r="BD149" s="5">
        <f t="shared" si="269"/>
        <v>1.8457223960686929E-4</v>
      </c>
      <c r="BE149" s="5">
        <f t="shared" si="270"/>
        <v>2.2425270563947842E-4</v>
      </c>
      <c r="BF149" s="5">
        <f t="shared" si="271"/>
        <v>1.3623196016297057E-4</v>
      </c>
      <c r="BG149" s="5">
        <f t="shared" si="272"/>
        <v>5.517331267545391E-5</v>
      </c>
      <c r="BH149" s="5">
        <f t="shared" si="273"/>
        <v>1.6758702003233147E-5</v>
      </c>
      <c r="BI149" s="5">
        <f t="shared" si="274"/>
        <v>4.072317998888177E-6</v>
      </c>
      <c r="BJ149" s="8">
        <f t="shared" si="275"/>
        <v>0.40037610069158613</v>
      </c>
      <c r="BK149" s="8">
        <f t="shared" si="276"/>
        <v>0.28609014457866333</v>
      </c>
      <c r="BL149" s="8">
        <f t="shared" si="277"/>
        <v>0.29397093683334818</v>
      </c>
      <c r="BM149" s="8">
        <f t="shared" si="278"/>
        <v>0.39169493564099273</v>
      </c>
      <c r="BN149" s="8">
        <f t="shared" si="279"/>
        <v>0.60792867486964219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1.3339768339768301</v>
      </c>
      <c r="F150">
        <f>VLOOKUP(B150,home!$B$2:$E$405,3,FALSE)</f>
        <v>1.1100000000000001</v>
      </c>
      <c r="G150">
        <f>VLOOKUP(C150,away!$B$2:$E$405,4,FALSE)</f>
        <v>0.61</v>
      </c>
      <c r="H150">
        <f>VLOOKUP(A150,away!$A$2:$E$405,3,FALSE)</f>
        <v>1.25096525096525</v>
      </c>
      <c r="I150">
        <f>VLOOKUP(C150,away!$B$2:$E$405,3,FALSE)</f>
        <v>1.1200000000000001</v>
      </c>
      <c r="J150">
        <f>VLOOKUP(B150,home!$B$2:$E$405,4,FALSE)</f>
        <v>0.88</v>
      </c>
      <c r="K150" s="3">
        <f t="shared" si="224"/>
        <v>0.9032357142857117</v>
      </c>
      <c r="L150" s="3">
        <f t="shared" si="225"/>
        <v>1.2329513513513506</v>
      </c>
      <c r="M150" s="5">
        <f t="shared" si="226"/>
        <v>0.11810430956436947</v>
      </c>
      <c r="N150" s="5">
        <f t="shared" si="227"/>
        <v>0.10667603040959407</v>
      </c>
      <c r="O150" s="5">
        <f t="shared" si="228"/>
        <v>0.14561686807780758</v>
      </c>
      <c r="P150" s="5">
        <f t="shared" si="229"/>
        <v>0.13152635585030678</v>
      </c>
      <c r="Q150" s="5">
        <f t="shared" si="230"/>
        <v>4.817680026208699E-2</v>
      </c>
      <c r="R150" s="5">
        <f t="shared" si="231"/>
        <v>8.9769257138042097E-2</v>
      </c>
      <c r="S150" s="5">
        <f t="shared" si="232"/>
        <v>3.6618439977063419E-2</v>
      </c>
      <c r="T150" s="5">
        <f t="shared" si="233"/>
        <v>5.9399650986924256E-2</v>
      </c>
      <c r="U150" s="5">
        <f t="shared" si="234"/>
        <v>8.1082799091977173E-2</v>
      </c>
      <c r="V150" s="5">
        <f t="shared" si="235"/>
        <v>4.5311075578221612E-3</v>
      </c>
      <c r="W150" s="5">
        <f t="shared" si="236"/>
        <v>1.4505002198908738E-2</v>
      </c>
      <c r="X150" s="5">
        <f t="shared" si="237"/>
        <v>1.7883962062498839E-2</v>
      </c>
      <c r="Y150" s="5">
        <f t="shared" si="238"/>
        <v>1.1025027596237117E-2</v>
      </c>
      <c r="Z150" s="5">
        <f t="shared" si="239"/>
        <v>3.6893708966051958E-2</v>
      </c>
      <c r="AA150" s="5">
        <f t="shared" si="240"/>
        <v>3.3323715570601105E-2</v>
      </c>
      <c r="AB150" s="5">
        <f t="shared" si="241"/>
        <v>1.5049585018032888E-2</v>
      </c>
      <c r="AC150" s="5">
        <f t="shared" si="242"/>
        <v>3.1537802644773533E-4</v>
      </c>
      <c r="AD150" s="5">
        <f t="shared" si="243"/>
        <v>3.275359005461788E-3</v>
      </c>
      <c r="AE150" s="5">
        <f t="shared" si="244"/>
        <v>4.0383583119449271E-3</v>
      </c>
      <c r="AF150" s="5">
        <f t="shared" si="245"/>
        <v>2.4895496689767284E-3</v>
      </c>
      <c r="AG150" s="5">
        <f t="shared" si="246"/>
        <v>1.0231645428737215E-3</v>
      </c>
      <c r="AH150" s="5">
        <f t="shared" si="247"/>
        <v>1.1372037081514297E-2</v>
      </c>
      <c r="AI150" s="5">
        <f t="shared" si="248"/>
        <v>1.0271630036205166E-2</v>
      </c>
      <c r="AJ150" s="5">
        <f t="shared" si="249"/>
        <v>4.6388515463151704E-3</v>
      </c>
      <c r="AK150" s="5">
        <f t="shared" si="250"/>
        <v>1.3966587966337874E-3</v>
      </c>
      <c r="AL150" s="5">
        <f t="shared" si="251"/>
        <v>1.4048775251956235E-5</v>
      </c>
      <c r="AM150" s="5">
        <f t="shared" si="252"/>
        <v>5.9168424616808351E-4</v>
      </c>
      <c r="AN150" s="5">
        <f t="shared" si="253"/>
        <v>7.2951789088624374E-4</v>
      </c>
      <c r="AO150" s="5">
        <f t="shared" si="254"/>
        <v>4.4973003470159069E-4</v>
      </c>
      <c r="AP150" s="5">
        <f t="shared" si="255"/>
        <v>1.84831751342872E-4</v>
      </c>
      <c r="AQ150" s="5">
        <f t="shared" si="256"/>
        <v>5.6972139397707688E-5</v>
      </c>
      <c r="AR150" s="5">
        <f t="shared" si="257"/>
        <v>2.8042336974541423E-3</v>
      </c>
      <c r="AS150" s="5">
        <f t="shared" si="258"/>
        <v>2.5328840267440549E-3</v>
      </c>
      <c r="AT150" s="5">
        <f t="shared" si="259"/>
        <v>1.1438956565495177E-3</v>
      </c>
      <c r="AU150" s="5">
        <f t="shared" si="260"/>
        <v>3.4440247013727568E-4</v>
      </c>
      <c r="AV150" s="5">
        <f t="shared" si="261"/>
        <v>7.7769152779051421E-5</v>
      </c>
      <c r="AW150" s="5">
        <f t="shared" si="262"/>
        <v>4.345932797939791E-7</v>
      </c>
      <c r="AX150" s="5">
        <f t="shared" si="263"/>
        <v>8.9071723786538572E-5</v>
      </c>
      <c r="AY150" s="5">
        <f t="shared" si="264"/>
        <v>1.0982110220980697E-4</v>
      </c>
      <c r="AZ150" s="5">
        <f t="shared" si="265"/>
        <v>6.7702038188238145E-5</v>
      </c>
      <c r="BA150" s="5">
        <f t="shared" si="266"/>
        <v>2.7824439824476322E-5</v>
      </c>
      <c r="BB150" s="5">
        <f t="shared" si="267"/>
        <v>8.5765451705456012E-6</v>
      </c>
      <c r="BC150" s="5">
        <f t="shared" si="268"/>
        <v>2.1148925915900184E-6</v>
      </c>
      <c r="BD150" s="5">
        <f t="shared" si="269"/>
        <v>5.7624728779684679E-4</v>
      </c>
      <c r="BE150" s="5">
        <f t="shared" si="270"/>
        <v>5.2048713059838902E-4</v>
      </c>
      <c r="BF150" s="5">
        <f t="shared" si="271"/>
        <v>2.3506128259127815E-4</v>
      </c>
      <c r="BG150" s="5">
        <f t="shared" si="272"/>
        <v>7.0771915160749567E-5</v>
      </c>
      <c r="BH150" s="5">
        <f t="shared" si="273"/>
        <v>1.5980930335396855E-5</v>
      </c>
      <c r="BI150" s="5">
        <f t="shared" si="274"/>
        <v>2.8869094052884765E-6</v>
      </c>
      <c r="BJ150" s="8">
        <f t="shared" si="275"/>
        <v>0.27081075184977493</v>
      </c>
      <c r="BK150" s="8">
        <f t="shared" si="276"/>
        <v>0.29121946085347133</v>
      </c>
      <c r="BL150" s="8">
        <f t="shared" si="277"/>
        <v>0.40084602281668136</v>
      </c>
      <c r="BM150" s="8">
        <f t="shared" si="278"/>
        <v>0.35979093667484252</v>
      </c>
      <c r="BN150" s="8">
        <f t="shared" si="279"/>
        <v>0.63986962130220704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1.3339768339768301</v>
      </c>
      <c r="F151">
        <f>VLOOKUP(B151,home!$B$2:$E$405,3,FALSE)</f>
        <v>0.82</v>
      </c>
      <c r="G151">
        <f>VLOOKUP(C151,away!$B$2:$E$405,4,FALSE)</f>
        <v>0.78</v>
      </c>
      <c r="H151">
        <f>VLOOKUP(A151,away!$A$2:$E$405,3,FALSE)</f>
        <v>1.25096525096525</v>
      </c>
      <c r="I151">
        <f>VLOOKUP(C151,away!$B$2:$E$405,3,FALSE)</f>
        <v>0.92</v>
      </c>
      <c r="J151">
        <f>VLOOKUP(B151,home!$B$2:$E$405,4,FALSE)</f>
        <v>1.31</v>
      </c>
      <c r="K151" s="3">
        <f t="shared" si="224"/>
        <v>0.85321158301158051</v>
      </c>
      <c r="L151" s="3">
        <f t="shared" si="225"/>
        <v>1.5076633204633194</v>
      </c>
      <c r="M151" s="5">
        <f t="shared" si="226"/>
        <v>9.4337650741657939E-2</v>
      </c>
      <c r="N151" s="5">
        <f t="shared" si="227"/>
        <v>8.0489976326883581E-2</v>
      </c>
      <c r="O151" s="5">
        <f t="shared" si="228"/>
        <v>0.14222941576187695</v>
      </c>
      <c r="P151" s="5">
        <f t="shared" si="229"/>
        <v>0.12135178497300328</v>
      </c>
      <c r="Q151" s="5">
        <f t="shared" si="230"/>
        <v>3.4337490059212487E-2</v>
      </c>
      <c r="R151" s="5">
        <f t="shared" si="231"/>
        <v>0.1072170366175547</v>
      </c>
      <c r="S151" s="5">
        <f t="shared" si="232"/>
        <v>3.9025393361929332E-2</v>
      </c>
      <c r="T151" s="5">
        <f t="shared" si="233"/>
        <v>5.176937427904852E-2</v>
      </c>
      <c r="U151" s="5">
        <f t="shared" si="234"/>
        <v>9.1478817538274457E-2</v>
      </c>
      <c r="V151" s="5">
        <f t="shared" si="235"/>
        <v>5.5778379358165844E-3</v>
      </c>
      <c r="W151" s="5">
        <f t="shared" si="236"/>
        <v>9.7657147500216993E-3</v>
      </c>
      <c r="X151" s="5">
        <f t="shared" si="237"/>
        <v>1.4723409926715331E-2</v>
      </c>
      <c r="Y151" s="5">
        <f t="shared" si="238"/>
        <v>1.1098972549327119E-2</v>
      </c>
      <c r="Z151" s="5">
        <f t="shared" si="239"/>
        <v>5.3882397812353267E-2</v>
      </c>
      <c r="AA151" s="5">
        <f t="shared" si="240"/>
        <v>4.597308593393766E-2</v>
      </c>
      <c r="AB151" s="5">
        <f t="shared" si="241"/>
        <v>1.9612384712811185E-2</v>
      </c>
      <c r="AC151" s="5">
        <f t="shared" si="242"/>
        <v>4.4844276415620946E-4</v>
      </c>
      <c r="AD151" s="5">
        <f t="shared" si="243"/>
        <v>2.0830552352763885E-3</v>
      </c>
      <c r="AE151" s="5">
        <f t="shared" si="244"/>
        <v>3.1405459727253011E-3</v>
      </c>
      <c r="AF151" s="5">
        <f t="shared" si="245"/>
        <v>2.3674429846533666E-3</v>
      </c>
      <c r="AG151" s="5">
        <f t="shared" si="246"/>
        <v>1.1897689837500286E-3</v>
      </c>
      <c r="AH151" s="5">
        <f t="shared" si="247"/>
        <v>2.0309128700074515E-2</v>
      </c>
      <c r="AI151" s="5">
        <f t="shared" si="248"/>
        <v>1.73279838477765E-2</v>
      </c>
      <c r="AJ151" s="5">
        <f t="shared" si="249"/>
        <v>7.3922182645802413E-3</v>
      </c>
      <c r="AK151" s="5">
        <f t="shared" si="250"/>
        <v>2.1023754158298758E-3</v>
      </c>
      <c r="AL151" s="5">
        <f t="shared" si="251"/>
        <v>2.3074278174515906E-5</v>
      </c>
      <c r="AM151" s="5">
        <f t="shared" si="252"/>
        <v>3.5545737095814565E-4</v>
      </c>
      <c r="AN151" s="5">
        <f t="shared" si="253"/>
        <v>5.3591004018191976E-4</v>
      </c>
      <c r="AO151" s="5">
        <f t="shared" si="254"/>
        <v>4.0398595532515214E-4</v>
      </c>
      <c r="AP151" s="5">
        <f t="shared" si="255"/>
        <v>2.0302493560868832E-4</v>
      </c>
      <c r="AQ151" s="5">
        <f t="shared" si="256"/>
        <v>7.6523312139161698E-5</v>
      </c>
      <c r="AR151" s="5">
        <f t="shared" si="257"/>
        <v>6.1238656823342473E-3</v>
      </c>
      <c r="AS151" s="5">
        <f t="shared" si="258"/>
        <v>5.2249531329746964E-3</v>
      </c>
      <c r="AT151" s="5">
        <f t="shared" si="259"/>
        <v>2.2289952668733282E-3</v>
      </c>
      <c r="AU151" s="5">
        <f t="shared" si="260"/>
        <v>6.3393486005810433E-4</v>
      </c>
      <c r="AV151" s="5">
        <f t="shared" si="261"/>
        <v>1.3522014136909999E-4</v>
      </c>
      <c r="AW151" s="5">
        <f t="shared" si="262"/>
        <v>8.2449254867060019E-7</v>
      </c>
      <c r="AX151" s="5">
        <f t="shared" si="263"/>
        <v>5.0546724361388986E-5</v>
      </c>
      <c r="AY151" s="5">
        <f t="shared" si="264"/>
        <v>7.6207442289235886E-5</v>
      </c>
      <c r="AZ151" s="5">
        <f t="shared" si="265"/>
        <v>5.7447582742903094E-5</v>
      </c>
      <c r="BA151" s="5">
        <f t="shared" si="266"/>
        <v>2.8870537783585513E-5</v>
      </c>
      <c r="BB151" s="5">
        <f t="shared" si="267"/>
        <v>1.088176271459057E-5</v>
      </c>
      <c r="BC151" s="5">
        <f t="shared" si="268"/>
        <v>3.281206901354712E-6</v>
      </c>
      <c r="BD151" s="5">
        <f t="shared" si="269"/>
        <v>1.538787944783236E-3</v>
      </c>
      <c r="BE151" s="5">
        <f t="shared" si="270"/>
        <v>1.3129116982876416E-3</v>
      </c>
      <c r="BF151" s="5">
        <f t="shared" si="271"/>
        <v>5.6009573422521051E-4</v>
      </c>
      <c r="BG151" s="5">
        <f t="shared" si="272"/>
        <v>1.5929338934544179E-4</v>
      </c>
      <c r="BH151" s="5">
        <f t="shared" si="273"/>
        <v>3.3977741221676102E-5</v>
      </c>
      <c r="BI151" s="5">
        <f t="shared" si="274"/>
        <v>5.7980404749808221E-6</v>
      </c>
      <c r="BJ151" s="8">
        <f t="shared" si="275"/>
        <v>0.21276788793861995</v>
      </c>
      <c r="BK151" s="8">
        <f t="shared" si="276"/>
        <v>0.26084039149702709</v>
      </c>
      <c r="BL151" s="8">
        <f t="shared" si="277"/>
        <v>0.47160028042466368</v>
      </c>
      <c r="BM151" s="8">
        <f t="shared" si="278"/>
        <v>0.41905222024273447</v>
      </c>
      <c r="BN151" s="8">
        <f t="shared" si="279"/>
        <v>0.57996335448018888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1.24665391969407</v>
      </c>
      <c r="F152">
        <f>VLOOKUP(B152,home!$B$2:$E$405,3,FALSE)</f>
        <v>1.1299999999999999</v>
      </c>
      <c r="G152">
        <f>VLOOKUP(C152,away!$B$2:$E$405,4,FALSE)</f>
        <v>0.88</v>
      </c>
      <c r="H152">
        <f>VLOOKUP(A152,away!$A$2:$E$405,3,FALSE)</f>
        <v>1.0879541108986599</v>
      </c>
      <c r="I152">
        <f>VLOOKUP(C152,away!$B$2:$E$405,3,FALSE)</f>
        <v>0.69</v>
      </c>
      <c r="J152">
        <f>VLOOKUP(B152,home!$B$2:$E$405,4,FALSE)</f>
        <v>1.25</v>
      </c>
      <c r="K152" s="3">
        <f t="shared" si="224"/>
        <v>1.2396726577437831</v>
      </c>
      <c r="L152" s="3">
        <f t="shared" si="225"/>
        <v>0.93836042065009406</v>
      </c>
      <c r="M152" s="5">
        <f t="shared" si="226"/>
        <v>0.1132640932793335</v>
      </c>
      <c r="N152" s="5">
        <f t="shared" si="227"/>
        <v>0.14041039954253112</v>
      </c>
      <c r="O152" s="5">
        <f t="shared" si="228"/>
        <v>0.10628254221414687</v>
      </c>
      <c r="P152" s="5">
        <f t="shared" si="229"/>
        <v>0.13175556157837728</v>
      </c>
      <c r="Q152" s="5">
        <f t="shared" si="230"/>
        <v>8.7031466587878026E-2</v>
      </c>
      <c r="R152" s="5">
        <f t="shared" si="231"/>
        <v>4.9865665509914121E-2</v>
      </c>
      <c r="S152" s="5">
        <f t="shared" si="232"/>
        <v>3.8316485622723474E-2</v>
      </c>
      <c r="T152" s="5">
        <f t="shared" si="233"/>
        <v>8.166688359719583E-2</v>
      </c>
      <c r="U152" s="5">
        <f t="shared" si="234"/>
        <v>6.1817102092837736E-2</v>
      </c>
      <c r="V152" s="5">
        <f t="shared" si="235"/>
        <v>4.9524473043144994E-3</v>
      </c>
      <c r="W152" s="5">
        <f t="shared" si="236"/>
        <v>3.5963509830778007E-2</v>
      </c>
      <c r="X152" s="5">
        <f t="shared" si="237"/>
        <v>3.3746734212862645E-2</v>
      </c>
      <c r="Y152" s="5">
        <f t="shared" si="238"/>
        <v>1.5833299855774356E-2</v>
      </c>
      <c r="Z152" s="5">
        <f t="shared" si="239"/>
        <v>1.5597322287959969E-2</v>
      </c>
      <c r="AA152" s="5">
        <f t="shared" si="240"/>
        <v>1.9335573974401679E-2</v>
      </c>
      <c r="AB152" s="5">
        <f t="shared" si="241"/>
        <v>1.1984891188924027E-2</v>
      </c>
      <c r="AC152" s="5">
        <f t="shared" si="242"/>
        <v>3.6006141535850736E-4</v>
      </c>
      <c r="AD152" s="5">
        <f t="shared" si="243"/>
        <v>1.1145744953428805E-2</v>
      </c>
      <c r="AE152" s="5">
        <f t="shared" si="244"/>
        <v>1.0458725922958116E-2</v>
      </c>
      <c r="AF152" s="5">
        <f t="shared" si="245"/>
        <v>4.9070272282655111E-3</v>
      </c>
      <c r="AG152" s="5">
        <f t="shared" si="246"/>
        <v>1.5348533780188969E-3</v>
      </c>
      <c r="AH152" s="5">
        <f t="shared" si="247"/>
        <v>3.6589774757863E-3</v>
      </c>
      <c r="AI152" s="5">
        <f t="shared" si="248"/>
        <v>4.5359343320326411E-3</v>
      </c>
      <c r="AJ152" s="5">
        <f t="shared" si="249"/>
        <v>2.8115368843710884E-3</v>
      </c>
      <c r="AK152" s="5">
        <f t="shared" si="250"/>
        <v>1.1617951339309943E-3</v>
      </c>
      <c r="AL152" s="5">
        <f t="shared" si="251"/>
        <v>1.6753798175479345E-5</v>
      </c>
      <c r="AM152" s="5">
        <f t="shared" si="252"/>
        <v>2.7634150537902882E-3</v>
      </c>
      <c r="AN152" s="5">
        <f t="shared" si="253"/>
        <v>2.5930793123054574E-3</v>
      </c>
      <c r="AO152" s="5">
        <f t="shared" si="254"/>
        <v>1.2166214971370028E-3</v>
      </c>
      <c r="AP152" s="5">
        <f t="shared" si="255"/>
        <v>3.8054315327514177E-4</v>
      </c>
      <c r="AQ152" s="5">
        <f t="shared" si="256"/>
        <v>8.927165834569379E-5</v>
      </c>
      <c r="AR152" s="5">
        <f t="shared" si="257"/>
        <v>6.8668792866561051E-4</v>
      </c>
      <c r="AS152" s="5">
        <f t="shared" si="258"/>
        <v>8.5126824956947074E-4</v>
      </c>
      <c r="AT152" s="5">
        <f t="shared" si="259"/>
        <v>5.2764698669834195E-4</v>
      </c>
      <c r="AU152" s="5">
        <f t="shared" si="260"/>
        <v>2.180365141169441E-4</v>
      </c>
      <c r="AV152" s="5">
        <f t="shared" si="261"/>
        <v>6.7573476235135459E-5</v>
      </c>
      <c r="AW152" s="5">
        <f t="shared" si="262"/>
        <v>5.4136164409853461E-7</v>
      </c>
      <c r="AX152" s="5">
        <f t="shared" si="263"/>
        <v>5.709550140302307E-4</v>
      </c>
      <c r="AY152" s="5">
        <f t="shared" si="264"/>
        <v>5.3576158713768769E-4</v>
      </c>
      <c r="AZ152" s="5">
        <f t="shared" si="265"/>
        <v>2.5136873413734133E-4</v>
      </c>
      <c r="BA152" s="5">
        <f t="shared" si="266"/>
        <v>7.8624823701132419E-5</v>
      </c>
      <c r="BB152" s="5">
        <f t="shared" si="267"/>
        <v>1.8444605660433524E-5</v>
      </c>
      <c r="BC152" s="5">
        <f t="shared" si="268"/>
        <v>3.4615375852499019E-6</v>
      </c>
      <c r="BD152" s="5">
        <f t="shared" si="269"/>
        <v>1.0739346226633398E-4</v>
      </c>
      <c r="BE152" s="5">
        <f t="shared" si="270"/>
        <v>1.3313273879201292E-4</v>
      </c>
      <c r="BF152" s="5">
        <f t="shared" si="271"/>
        <v>8.2520508065501768E-5</v>
      </c>
      <c r="BG152" s="5">
        <f t="shared" si="272"/>
        <v>3.409947251730929E-5</v>
      </c>
      <c r="BH152" s="5">
        <f t="shared" si="273"/>
        <v>1.0568045930798471E-5</v>
      </c>
      <c r="BI152" s="5">
        <f t="shared" si="274"/>
        <v>2.6201835172382616E-6</v>
      </c>
      <c r="BJ152" s="8">
        <f t="shared" si="275"/>
        <v>0.43120019208679694</v>
      </c>
      <c r="BK152" s="8">
        <f t="shared" si="276"/>
        <v>0.28920116458542044</v>
      </c>
      <c r="BL152" s="8">
        <f t="shared" si="277"/>
        <v>0.26417556637272022</v>
      </c>
      <c r="BM152" s="8">
        <f t="shared" si="278"/>
        <v>0.37102929639522314</v>
      </c>
      <c r="BN152" s="8">
        <f t="shared" si="279"/>
        <v>0.62860972871218102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1.24665391969407</v>
      </c>
      <c r="F153">
        <f>VLOOKUP(B153,home!$B$2:$E$405,3,FALSE)</f>
        <v>0.95</v>
      </c>
      <c r="G153">
        <f>VLOOKUP(C153,away!$B$2:$E$405,4,FALSE)</f>
        <v>1.02</v>
      </c>
      <c r="H153">
        <f>VLOOKUP(A153,away!$A$2:$E$405,3,FALSE)</f>
        <v>1.0879541108986599</v>
      </c>
      <c r="I153">
        <f>VLOOKUP(C153,away!$B$2:$E$405,3,FALSE)</f>
        <v>0.98</v>
      </c>
      <c r="J153">
        <f>VLOOKUP(B153,home!$B$2:$E$405,4,FALSE)</f>
        <v>0.88</v>
      </c>
      <c r="K153" s="3">
        <f t="shared" si="224"/>
        <v>1.208007648183554</v>
      </c>
      <c r="L153" s="3">
        <f t="shared" si="225"/>
        <v>0.93825162523900429</v>
      </c>
      <c r="M153" s="5">
        <f t="shared" si="226"/>
        <v>0.11692070915895973</v>
      </c>
      <c r="N153" s="5">
        <f t="shared" si="227"/>
        <v>0.1412411108950683</v>
      </c>
      <c r="O153" s="5">
        <f t="shared" si="228"/>
        <v>0.1097010453924909</v>
      </c>
      <c r="P153" s="5">
        <f t="shared" si="229"/>
        <v>0.13251970184786024</v>
      </c>
      <c r="Q153" s="5">
        <f t="shared" si="230"/>
        <v>8.5310171099591992E-2</v>
      </c>
      <c r="R153" s="5">
        <f t="shared" si="231"/>
        <v>5.1463592064961178E-2</v>
      </c>
      <c r="S153" s="5">
        <f t="shared" si="232"/>
        <v>3.7549959079469078E-2</v>
      </c>
      <c r="T153" s="5">
        <f t="shared" si="233"/>
        <v>8.0042406683609721E-2</v>
      </c>
      <c r="U153" s="5">
        <f t="shared" si="234"/>
        <v>6.2168412817471576E-2</v>
      </c>
      <c r="V153" s="5">
        <f t="shared" si="235"/>
        <v>4.7288546774847187E-3</v>
      </c>
      <c r="W153" s="5">
        <f t="shared" si="236"/>
        <v>3.435177971871823E-2</v>
      </c>
      <c r="X153" s="5">
        <f t="shared" si="237"/>
        <v>3.2230613150939641E-2</v>
      </c>
      <c r="Y153" s="5">
        <f t="shared" si="238"/>
        <v>1.5120212585659373E-2</v>
      </c>
      <c r="Z153" s="5">
        <f t="shared" si="239"/>
        <v>1.6095266298528987E-2</v>
      </c>
      <c r="AA153" s="5">
        <f t="shared" si="240"/>
        <v>1.9443204788174021E-2</v>
      </c>
      <c r="AB153" s="5">
        <f t="shared" si="241"/>
        <v>1.1743770044656659E-2</v>
      </c>
      <c r="AC153" s="5">
        <f t="shared" si="242"/>
        <v>3.3498471766138787E-4</v>
      </c>
      <c r="AD153" s="5">
        <f t="shared" si="243"/>
        <v>1.0374303157232076E-2</v>
      </c>
      <c r="AE153" s="5">
        <f t="shared" si="244"/>
        <v>9.7337067979951283E-3</v>
      </c>
      <c r="AF153" s="5">
        <f t="shared" si="245"/>
        <v>4.5663331114094369E-3</v>
      </c>
      <c r="AG153" s="5">
        <f t="shared" si="246"/>
        <v>1.428123154387528E-3</v>
      </c>
      <c r="AH153" s="5">
        <f t="shared" si="247"/>
        <v>3.775352440812348E-3</v>
      </c>
      <c r="AI153" s="5">
        <f t="shared" si="248"/>
        <v>4.5606546230897663E-3</v>
      </c>
      <c r="AJ153" s="5">
        <f t="shared" si="249"/>
        <v>2.7546528327080607E-3</v>
      </c>
      <c r="AK153" s="5">
        <f t="shared" si="250"/>
        <v>1.109213896667276E-3</v>
      </c>
      <c r="AL153" s="5">
        <f t="shared" si="251"/>
        <v>1.5187070016047688E-5</v>
      </c>
      <c r="AM153" s="5">
        <f t="shared" si="252"/>
        <v>2.5064475117022264E-3</v>
      </c>
      <c r="AN153" s="5">
        <f t="shared" si="253"/>
        <v>2.3516784514308717E-3</v>
      </c>
      <c r="AO153" s="5">
        <f t="shared" si="254"/>
        <v>1.1032330645472802E-3</v>
      </c>
      <c r="AP153" s="5">
        <f t="shared" si="255"/>
        <v>3.4503673860963104E-4</v>
      </c>
      <c r="AQ153" s="5">
        <f t="shared" si="256"/>
        <v>8.0932820191912939E-5</v>
      </c>
      <c r="AR153" s="5">
        <f t="shared" si="257"/>
        <v>7.0844611268844565E-4</v>
      </c>
      <c r="AS153" s="5">
        <f t="shared" si="258"/>
        <v>8.5580832245355052E-4</v>
      </c>
      <c r="AT153" s="5">
        <f t="shared" si="259"/>
        <v>5.1691149945151313E-4</v>
      </c>
      <c r="AU153" s="5">
        <f t="shared" si="260"/>
        <v>2.0814434825715221E-4</v>
      </c>
      <c r="AV153" s="5">
        <f t="shared" si="261"/>
        <v>6.2859991155205235E-5</v>
      </c>
      <c r="AW153" s="5">
        <f t="shared" si="262"/>
        <v>4.7814597434502991E-7</v>
      </c>
      <c r="AX153" s="5">
        <f t="shared" si="263"/>
        <v>5.0463462731782085E-4</v>
      </c>
      <c r="AY153" s="5">
        <f t="shared" si="264"/>
        <v>4.7347425923282465E-4</v>
      </c>
      <c r="AZ153" s="5">
        <f t="shared" si="265"/>
        <v>2.2211899661701568E-4</v>
      </c>
      <c r="BA153" s="5">
        <f t="shared" si="266"/>
        <v>6.9467836524123968E-5</v>
      </c>
      <c r="BB153" s="5">
        <f t="shared" si="267"/>
        <v>1.6294577630149191E-5</v>
      </c>
      <c r="BC153" s="5">
        <f t="shared" si="268"/>
        <v>3.0576827888141213E-6</v>
      </c>
      <c r="BD153" s="5">
        <f t="shared" si="269"/>
        <v>1.1078345277069812E-4</v>
      </c>
      <c r="BE153" s="5">
        <f t="shared" si="270"/>
        <v>1.3382725823918488E-4</v>
      </c>
      <c r="BF153" s="5">
        <f t="shared" si="271"/>
        <v>8.0832175744185441E-5</v>
      </c>
      <c r="BG153" s="5">
        <f t="shared" si="272"/>
        <v>3.2548628839431049E-5</v>
      </c>
      <c r="BH153" s="5">
        <f t="shared" si="273"/>
        <v>9.8297481439801221E-6</v>
      </c>
      <c r="BI153" s="5">
        <f t="shared" si="274"/>
        <v>2.3748821875292149E-6</v>
      </c>
      <c r="BJ153" s="8">
        <f t="shared" si="275"/>
        <v>0.42207513692120402</v>
      </c>
      <c r="BK153" s="8">
        <f t="shared" si="276"/>
        <v>0.29254287081068403</v>
      </c>
      <c r="BL153" s="8">
        <f t="shared" si="277"/>
        <v>0.2694422653209626</v>
      </c>
      <c r="BM153" s="8">
        <f t="shared" si="278"/>
        <v>0.36252621277918878</v>
      </c>
      <c r="BN153" s="8">
        <f t="shared" si="279"/>
        <v>0.63715633045893239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1.24665391969407</v>
      </c>
      <c r="F154">
        <f>VLOOKUP(B154,home!$B$2:$E$405,3,FALSE)</f>
        <v>0.84</v>
      </c>
      <c r="G154">
        <f>VLOOKUP(C154,away!$B$2:$E$405,4,FALSE)</f>
        <v>1.26</v>
      </c>
      <c r="H154">
        <f>VLOOKUP(A154,away!$A$2:$E$405,3,FALSE)</f>
        <v>1.0879541108986599</v>
      </c>
      <c r="I154">
        <f>VLOOKUP(C154,away!$B$2:$E$405,3,FALSE)</f>
        <v>0.69</v>
      </c>
      <c r="J154">
        <f>VLOOKUP(B154,home!$B$2:$E$405,4,FALSE)</f>
        <v>0.79</v>
      </c>
      <c r="K154" s="3">
        <f t="shared" si="224"/>
        <v>1.3194585086042037</v>
      </c>
      <c r="L154" s="3">
        <f t="shared" si="225"/>
        <v>0.59304378585085948</v>
      </c>
      <c r="M154" s="5">
        <f t="shared" si="226"/>
        <v>0.14771030907974142</v>
      </c>
      <c r="N154" s="5">
        <f t="shared" si="227"/>
        <v>0.19489762412382158</v>
      </c>
      <c r="O154" s="5">
        <f t="shared" si="228"/>
        <v>8.7598680905850435E-2</v>
      </c>
      <c r="P154" s="5">
        <f t="shared" si="229"/>
        <v>0.11558282486372896</v>
      </c>
      <c r="Q154" s="5">
        <f t="shared" si="230"/>
        <v>0.12857966422846018</v>
      </c>
      <c r="R154" s="5">
        <f t="shared" si="231"/>
        <v>2.5974926679973465E-2</v>
      </c>
      <c r="S154" s="5">
        <f t="shared" si="232"/>
        <v>2.2610793868604279E-2</v>
      </c>
      <c r="T154" s="5">
        <f t="shared" si="233"/>
        <v>7.6253370857478353E-2</v>
      </c>
      <c r="U154" s="5">
        <f t="shared" si="234"/>
        <v>3.427283801826133E-2</v>
      </c>
      <c r="V154" s="5">
        <f t="shared" si="235"/>
        <v>1.9658745433896794E-3</v>
      </c>
      <c r="W154" s="5">
        <f t="shared" si="236"/>
        <v>5.6551843999904462E-2</v>
      </c>
      <c r="X154" s="5">
        <f t="shared" si="237"/>
        <v>3.3537719662550557E-2</v>
      </c>
      <c r="Y154" s="5">
        <f t="shared" si="238"/>
        <v>9.9446681187418933E-3</v>
      </c>
      <c r="Z154" s="5">
        <f t="shared" si="239"/>
        <v>5.1347562851633216E-3</v>
      </c>
      <c r="AA154" s="5">
        <f t="shared" si="240"/>
        <v>6.7750978700676576E-3</v>
      </c>
      <c r="AB154" s="5">
        <f t="shared" si="241"/>
        <v>4.4697302656434949E-3</v>
      </c>
      <c r="AC154" s="5">
        <f t="shared" si="242"/>
        <v>9.6143142643655491E-5</v>
      </c>
      <c r="AD154" s="5">
        <f t="shared" si="243"/>
        <v>1.8654452935732879E-2</v>
      </c>
      <c r="AE154" s="5">
        <f t="shared" si="244"/>
        <v>1.1062907391983708E-2</v>
      </c>
      <c r="AF154" s="5">
        <f t="shared" si="245"/>
        <v>3.2803942411297375E-3</v>
      </c>
      <c r="AG154" s="5">
        <f t="shared" si="246"/>
        <v>6.4847247328097906E-4</v>
      </c>
      <c r="AH154" s="5">
        <f t="shared" si="247"/>
        <v>7.6128382669368754E-4</v>
      </c>
      <c r="AI154" s="5">
        <f t="shared" si="248"/>
        <v>1.0044824225937542E-3</v>
      </c>
      <c r="AJ154" s="5">
        <f t="shared" si="249"/>
        <v>6.6268643961734622E-4</v>
      </c>
      <c r="AK154" s="5">
        <f t="shared" si="250"/>
        <v>2.9146242042991119E-4</v>
      </c>
      <c r="AL154" s="5">
        <f t="shared" si="251"/>
        <v>3.0092675554638664E-6</v>
      </c>
      <c r="AM154" s="5">
        <f t="shared" si="252"/>
        <v>4.9227553298818805E-3</v>
      </c>
      <c r="AN154" s="5">
        <f t="shared" si="253"/>
        <v>2.9194094576506474E-3</v>
      </c>
      <c r="AO154" s="5">
        <f t="shared" si="254"/>
        <v>8.6566881860697202E-4</v>
      </c>
      <c r="AP154" s="5">
        <f t="shared" si="255"/>
        <v>1.7112650449323992E-4</v>
      </c>
      <c r="AQ154" s="5">
        <f t="shared" si="256"/>
        <v>2.5371377521023769E-5</v>
      </c>
      <c r="AR154" s="5">
        <f t="shared" si="257"/>
        <v>9.0294928537890836E-5</v>
      </c>
      <c r="AS154" s="5">
        <f t="shared" si="258"/>
        <v>1.1914041174312859E-4</v>
      </c>
      <c r="AT154" s="5">
        <f t="shared" si="259"/>
        <v>7.8600414996539614E-5</v>
      </c>
      <c r="AU154" s="5">
        <f t="shared" si="260"/>
        <v>3.4569995449001888E-5</v>
      </c>
      <c r="AV154" s="5">
        <f t="shared" si="261"/>
        <v>1.1403418659398535E-5</v>
      </c>
      <c r="AW154" s="5">
        <f t="shared" si="262"/>
        <v>6.5409495525820646E-8</v>
      </c>
      <c r="AX154" s="5">
        <f t="shared" si="263"/>
        <v>1.0825619009648894E-3</v>
      </c>
      <c r="AY154" s="5">
        <f t="shared" si="264"/>
        <v>6.4200660816612117E-4</v>
      </c>
      <c r="AZ154" s="5">
        <f t="shared" si="265"/>
        <v>1.9036901472405289E-4</v>
      </c>
      <c r="BA154" s="5">
        <f t="shared" si="266"/>
        <v>3.763238706688345E-5</v>
      </c>
      <c r="BB154" s="5">
        <f t="shared" si="267"/>
        <v>5.5794133241873687E-6</v>
      </c>
      <c r="BC154" s="5">
        <f t="shared" si="268"/>
        <v>6.6176728012056133E-7</v>
      </c>
      <c r="BD154" s="5">
        <f t="shared" si="269"/>
        <v>8.9248077105405966E-6</v>
      </c>
      <c r="BE154" s="5">
        <f t="shared" si="270"/>
        <v>1.1775913471329194E-5</v>
      </c>
      <c r="BF154" s="5">
        <f t="shared" si="271"/>
        <v>7.768914613166086E-6</v>
      </c>
      <c r="BG154" s="5">
        <f t="shared" si="272"/>
        <v>3.416920162987177E-6</v>
      </c>
      <c r="BH154" s="5">
        <f t="shared" si="273"/>
        <v>1.1271210955686731E-6</v>
      </c>
      <c r="BI154" s="5">
        <f t="shared" si="274"/>
        <v>2.974379039550754E-7</v>
      </c>
      <c r="BJ154" s="8">
        <f t="shared" si="275"/>
        <v>0.54427426061276418</v>
      </c>
      <c r="BK154" s="8">
        <f t="shared" si="276"/>
        <v>0.28861096137382958</v>
      </c>
      <c r="BL154" s="8">
        <f t="shared" si="277"/>
        <v>0.16217850913347456</v>
      </c>
      <c r="BM154" s="8">
        <f t="shared" si="278"/>
        <v>0.29921251632498536</v>
      </c>
      <c r="BN154" s="8">
        <f t="shared" si="279"/>
        <v>0.70034402988157607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1.24665391969407</v>
      </c>
      <c r="F155">
        <f>VLOOKUP(B155,home!$B$2:$E$405,3,FALSE)</f>
        <v>0.98</v>
      </c>
      <c r="G155">
        <f>VLOOKUP(C155,away!$B$2:$E$405,4,FALSE)</f>
        <v>1.06</v>
      </c>
      <c r="H155">
        <f>VLOOKUP(A155,away!$A$2:$E$405,3,FALSE)</f>
        <v>1.0879541108986599</v>
      </c>
      <c r="I155">
        <f>VLOOKUP(C155,away!$B$2:$E$405,3,FALSE)</f>
        <v>1.1299999999999999</v>
      </c>
      <c r="J155">
        <f>VLOOKUP(B155,home!$B$2:$E$405,4,FALSE)</f>
        <v>0.84</v>
      </c>
      <c r="K155" s="3">
        <f t="shared" si="224"/>
        <v>1.2950240917781999</v>
      </c>
      <c r="L155" s="3">
        <f t="shared" si="225"/>
        <v>1.0326860420650079</v>
      </c>
      <c r="M155" s="5">
        <f t="shared" si="226"/>
        <v>9.7518796607300826E-2</v>
      </c>
      <c r="N155" s="5">
        <f t="shared" si="227"/>
        <v>0.12628919100767275</v>
      </c>
      <c r="O155" s="5">
        <f t="shared" si="228"/>
        <v>0.100706300095336</v>
      </c>
      <c r="P155" s="5">
        <f t="shared" si="229"/>
        <v>0.13041708481730532</v>
      </c>
      <c r="Q155" s="5">
        <f t="shared" si="230"/>
        <v>8.1773772443057516E-2</v>
      </c>
      <c r="R155" s="5">
        <f t="shared" si="231"/>
        <v>5.1998995228231731E-2</v>
      </c>
      <c r="S155" s="5">
        <f t="shared" si="232"/>
        <v>4.3603429810399386E-2</v>
      </c>
      <c r="T155" s="5">
        <f t="shared" si="233"/>
        <v>8.4446633408945662E-2</v>
      </c>
      <c r="U155" s="5">
        <f t="shared" si="234"/>
        <v>6.733995156881975E-2</v>
      </c>
      <c r="V155" s="5">
        <f t="shared" si="235"/>
        <v>6.4792434344823667E-3</v>
      </c>
      <c r="W155" s="5">
        <f t="shared" si="236"/>
        <v>3.5299668463115906E-2</v>
      </c>
      <c r="X155" s="5">
        <f t="shared" si="237"/>
        <v>3.6453474911382143E-2</v>
      </c>
      <c r="Y155" s="5">
        <f t="shared" si="238"/>
        <v>1.8822497362875647E-2</v>
      </c>
      <c r="Z155" s="5">
        <f t="shared" si="239"/>
        <v>1.7899545524533284E-2</v>
      </c>
      <c r="AA155" s="5">
        <f t="shared" si="240"/>
        <v>2.318034268615126E-2</v>
      </c>
      <c r="AB155" s="5">
        <f t="shared" si="241"/>
        <v>1.5009551117120238E-2</v>
      </c>
      <c r="AC155" s="5">
        <f t="shared" si="242"/>
        <v>5.4156485079333544E-4</v>
      </c>
      <c r="AD155" s="5">
        <f t="shared" si="243"/>
        <v>1.1428480272879564E-2</v>
      </c>
      <c r="AE155" s="5">
        <f t="shared" si="244"/>
        <v>1.1802032059818017E-2</v>
      </c>
      <c r="AF155" s="5">
        <f t="shared" si="245"/>
        <v>6.0938968880889007E-3</v>
      </c>
      <c r="AG155" s="5">
        <f t="shared" si="246"/>
        <v>2.0976940860375983E-3</v>
      </c>
      <c r="AH155" s="5">
        <f t="shared" si="247"/>
        <v>4.6211527056231761E-3</v>
      </c>
      <c r="AI155" s="5">
        <f t="shared" si="248"/>
        <v>5.9845040855680248E-3</v>
      </c>
      <c r="AJ155" s="5">
        <f t="shared" si="249"/>
        <v>3.8750384840778294E-3</v>
      </c>
      <c r="AK155" s="5">
        <f t="shared" si="250"/>
        <v>1.6727560644828208E-3</v>
      </c>
      <c r="AL155" s="5">
        <f t="shared" si="251"/>
        <v>2.8970541695424514E-5</v>
      </c>
      <c r="AM155" s="5">
        <f t="shared" si="252"/>
        <v>2.9600314571581869E-3</v>
      </c>
      <c r="AN155" s="5">
        <f t="shared" si="253"/>
        <v>3.0567831698806057E-3</v>
      </c>
      <c r="AO155" s="5">
        <f t="shared" si="254"/>
        <v>1.5783486565774658E-3</v>
      </c>
      <c r="AP155" s="5">
        <f t="shared" si="255"/>
        <v>5.4331287571986848E-4</v>
      </c>
      <c r="AQ155" s="5">
        <f t="shared" si="256"/>
        <v>1.4026790580752712E-4</v>
      </c>
      <c r="AR155" s="5">
        <f t="shared" si="257"/>
        <v>9.5443997946960033E-4</v>
      </c>
      <c r="AS155" s="5">
        <f t="shared" si="258"/>
        <v>1.2360227675694228E-3</v>
      </c>
      <c r="AT155" s="5">
        <f t="shared" si="259"/>
        <v>8.0033963099438452E-4</v>
      </c>
      <c r="AU155" s="5">
        <f t="shared" si="260"/>
        <v>3.4548636791420078E-4</v>
      </c>
      <c r="AV155" s="5">
        <f t="shared" si="261"/>
        <v>1.1185329245745924E-4</v>
      </c>
      <c r="AW155" s="5">
        <f t="shared" si="262"/>
        <v>1.0762180457459608E-6</v>
      </c>
      <c r="AX155" s="5">
        <f t="shared" si="263"/>
        <v>6.3888534157352994E-4</v>
      </c>
      <c r="AY155" s="5">
        <f t="shared" si="264"/>
        <v>6.5976797472291925E-4</v>
      </c>
      <c r="AZ155" s="5">
        <f t="shared" si="265"/>
        <v>3.4066658924892883E-4</v>
      </c>
      <c r="BA155" s="5">
        <f t="shared" si="266"/>
        <v>1.1726721057175403E-4</v>
      </c>
      <c r="BB155" s="5">
        <f t="shared" si="267"/>
        <v>3.0275052887337129E-5</v>
      </c>
      <c r="BC155" s="5">
        <f t="shared" si="268"/>
        <v>6.252924907906596E-6</v>
      </c>
      <c r="BD155" s="5">
        <f t="shared" si="269"/>
        <v>1.6427280746451146E-4</v>
      </c>
      <c r="BE155" s="5">
        <f t="shared" si="270"/>
        <v>2.1273724329058403E-4</v>
      </c>
      <c r="BF155" s="5">
        <f t="shared" si="271"/>
        <v>1.3774992763989328E-4</v>
      </c>
      <c r="BG155" s="5">
        <f t="shared" si="272"/>
        <v>5.9463158311455169E-5</v>
      </c>
      <c r="BH155" s="5">
        <f t="shared" si="273"/>
        <v>1.9251555646638891E-5</v>
      </c>
      <c r="BI155" s="5">
        <f t="shared" si="274"/>
        <v>4.9862456733212023E-6</v>
      </c>
      <c r="BJ155" s="8">
        <f t="shared" si="275"/>
        <v>0.42457920006292971</v>
      </c>
      <c r="BK155" s="8">
        <f t="shared" si="276"/>
        <v>0.27924885803669958</v>
      </c>
      <c r="BL155" s="8">
        <f t="shared" si="277"/>
        <v>0.27843519501184222</v>
      </c>
      <c r="BM155" s="8">
        <f t="shared" si="278"/>
        <v>0.4107999666804234</v>
      </c>
      <c r="BN155" s="8">
        <f t="shared" si="279"/>
        <v>0.58870414019890405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1.24665391969407</v>
      </c>
      <c r="F156">
        <f>VLOOKUP(B156,home!$B$2:$E$405,3,FALSE)</f>
        <v>1.22</v>
      </c>
      <c r="G156">
        <f>VLOOKUP(C156,away!$B$2:$E$405,4,FALSE)</f>
        <v>0.98</v>
      </c>
      <c r="H156">
        <f>VLOOKUP(A156,away!$A$2:$E$405,3,FALSE)</f>
        <v>1.0879541108986599</v>
      </c>
      <c r="I156">
        <f>VLOOKUP(C156,away!$B$2:$E$405,3,FALSE)</f>
        <v>0.77</v>
      </c>
      <c r="J156">
        <f>VLOOKUP(B156,home!$B$2:$E$405,4,FALSE)</f>
        <v>0.83</v>
      </c>
      <c r="K156" s="3">
        <f t="shared" si="224"/>
        <v>1.4904994263862301</v>
      </c>
      <c r="L156" s="3">
        <f t="shared" si="225"/>
        <v>0.69531147227533352</v>
      </c>
      <c r="M156" s="5">
        <f t="shared" si="226"/>
        <v>0.11238656258086016</v>
      </c>
      <c r="N156" s="5">
        <f t="shared" si="227"/>
        <v>0.16751210706029221</v>
      </c>
      <c r="O156" s="5">
        <f t="shared" si="228"/>
        <v>7.8143666292061792E-2</v>
      </c>
      <c r="P156" s="5">
        <f t="shared" si="229"/>
        <v>0.11647308978403507</v>
      </c>
      <c r="Q156" s="5">
        <f t="shared" si="230"/>
        <v>0.12483834974305717</v>
      </c>
      <c r="R156" s="5">
        <f t="shared" si="231"/>
        <v>2.7167093829262912E-2</v>
      </c>
      <c r="S156" s="5">
        <f t="shared" si="232"/>
        <v>3.0177052158881116E-2</v>
      </c>
      <c r="T156" s="5">
        <f t="shared" si="233"/>
        <v>8.6801536756268088E-2</v>
      </c>
      <c r="U156" s="5">
        <f t="shared" si="234"/>
        <v>4.0492537769097253E-2</v>
      </c>
      <c r="V156" s="5">
        <f t="shared" si="235"/>
        <v>3.474925614676301E-3</v>
      </c>
      <c r="W156" s="5">
        <f t="shared" si="236"/>
        <v>6.2023829561010081E-2</v>
      </c>
      <c r="X156" s="5">
        <f t="shared" si="237"/>
        <v>4.3125880248220276E-2</v>
      </c>
      <c r="Y156" s="5">
        <f t="shared" si="238"/>
        <v>1.4992959644279878E-2</v>
      </c>
      <c r="Z156" s="5">
        <f t="shared" si="239"/>
        <v>6.2965306692889748E-3</v>
      </c>
      <c r="AA156" s="5">
        <f t="shared" si="240"/>
        <v>9.3849753507985207E-3</v>
      </c>
      <c r="AB156" s="5">
        <f t="shared" si="241"/>
        <v>6.9941501885070539E-3</v>
      </c>
      <c r="AC156" s="5">
        <f t="shared" si="242"/>
        <v>2.2507991270077129E-4</v>
      </c>
      <c r="AD156" s="5">
        <f t="shared" si="243"/>
        <v>2.3111620595740723E-2</v>
      </c>
      <c r="AE156" s="5">
        <f t="shared" si="244"/>
        <v>1.6069774943093404E-2</v>
      </c>
      <c r="AF156" s="5">
        <f t="shared" si="245"/>
        <v>5.5867494374077682E-3</v>
      </c>
      <c r="AG156" s="5">
        <f t="shared" si="246"/>
        <v>1.2948436588524621E-3</v>
      </c>
      <c r="AH156" s="5">
        <f t="shared" si="247"/>
        <v>1.0945125024725271E-3</v>
      </c>
      <c r="AI156" s="5">
        <f t="shared" si="248"/>
        <v>1.6313702571078587E-3</v>
      </c>
      <c r="AJ156" s="5">
        <f t="shared" si="249"/>
        <v>1.2157782162214102E-3</v>
      </c>
      <c r="AK156" s="5">
        <f t="shared" si="250"/>
        <v>6.0403891129696182E-4</v>
      </c>
      <c r="AL156" s="5">
        <f t="shared" si="251"/>
        <v>9.3305648926553564E-6</v>
      </c>
      <c r="AM156" s="5">
        <f t="shared" si="252"/>
        <v>6.8895714481615406E-3</v>
      </c>
      <c r="AN156" s="5">
        <f t="shared" si="253"/>
        <v>4.7903980669673028E-3</v>
      </c>
      <c r="AO156" s="5">
        <f t="shared" si="254"/>
        <v>1.6654093663639731E-3</v>
      </c>
      <c r="AP156" s="5">
        <f t="shared" si="255"/>
        <v>3.8599274615588815E-4</v>
      </c>
      <c r="AQ156" s="5">
        <f t="shared" si="256"/>
        <v>6.7096296154312427E-5</v>
      </c>
      <c r="AR156" s="5">
        <f t="shared" si="257"/>
        <v>1.5220541990358652E-4</v>
      </c>
      <c r="AS156" s="5">
        <f t="shared" si="258"/>
        <v>2.2686209105917096E-4</v>
      </c>
      <c r="AT156" s="5">
        <f t="shared" si="259"/>
        <v>1.6906890829623754E-4</v>
      </c>
      <c r="AU156" s="5">
        <f t="shared" si="260"/>
        <v>8.3999036945096037E-5</v>
      </c>
      <c r="AV156" s="5">
        <f t="shared" si="261"/>
        <v>3.1300129095915376E-5</v>
      </c>
      <c r="AW156" s="5">
        <f t="shared" si="262"/>
        <v>2.6860657871900063E-7</v>
      </c>
      <c r="AX156" s="5">
        <f t="shared" si="263"/>
        <v>1.7114837152552892E-3</v>
      </c>
      <c r="AY156" s="5">
        <f t="shared" si="264"/>
        <v>1.1900142618294128E-3</v>
      </c>
      <c r="AZ156" s="5">
        <f t="shared" si="265"/>
        <v>4.1371528421062654E-4</v>
      </c>
      <c r="BA156" s="5">
        <f t="shared" si="266"/>
        <v>9.5886994455766266E-5</v>
      </c>
      <c r="BB156" s="5">
        <f t="shared" si="267"/>
        <v>1.6667831821773898E-5</v>
      </c>
      <c r="BC156" s="5">
        <f t="shared" si="268"/>
        <v>2.3178669367270531E-6</v>
      </c>
      <c r="BD156" s="5">
        <f t="shared" si="269"/>
        <v>1.7638362433574675E-5</v>
      </c>
      <c r="BE156" s="5">
        <f t="shared" si="270"/>
        <v>2.6289969089635479E-5</v>
      </c>
      <c r="BF156" s="5">
        <f t="shared" si="271"/>
        <v>1.9592591923906705E-5</v>
      </c>
      <c r="BG156" s="5">
        <f t="shared" si="272"/>
        <v>9.7342490080008053E-6</v>
      </c>
      <c r="BH156" s="5">
        <f t="shared" si="273"/>
        <v>3.6272231406814853E-6</v>
      </c>
      <c r="BI156" s="5">
        <f t="shared" si="274"/>
        <v>1.081274802112122E-6</v>
      </c>
      <c r="BJ156" s="8">
        <f t="shared" si="275"/>
        <v>0.5625862055265346</v>
      </c>
      <c r="BK156" s="8">
        <f t="shared" si="276"/>
        <v>0.26393605487787553</v>
      </c>
      <c r="BL156" s="8">
        <f t="shared" si="277"/>
        <v>0.16746952257252415</v>
      </c>
      <c r="BM156" s="8">
        <f t="shared" si="278"/>
        <v>0.37257769870140334</v>
      </c>
      <c r="BN156" s="8">
        <f t="shared" si="279"/>
        <v>0.6265208692895694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1.24665391969407</v>
      </c>
      <c r="F157">
        <f>VLOOKUP(B157,home!$B$2:$E$405,3,FALSE)</f>
        <v>0.98</v>
      </c>
      <c r="G157">
        <f>VLOOKUP(C157,away!$B$2:$E$405,4,FALSE)</f>
        <v>1.1299999999999999</v>
      </c>
      <c r="H157">
        <f>VLOOKUP(A157,away!$A$2:$E$405,3,FALSE)</f>
        <v>1.0879541108986599</v>
      </c>
      <c r="I157">
        <f>VLOOKUP(C157,away!$B$2:$E$405,3,FALSE)</f>
        <v>1.06</v>
      </c>
      <c r="J157">
        <f>VLOOKUP(B157,home!$B$2:$E$405,4,FALSE)</f>
        <v>0.92</v>
      </c>
      <c r="K157" s="3">
        <f t="shared" si="224"/>
        <v>1.3805445506692129</v>
      </c>
      <c r="L157" s="3">
        <f t="shared" si="225"/>
        <v>1.0609728489483734</v>
      </c>
      <c r="M157" s="5">
        <f t="shared" si="226"/>
        <v>8.7028693912569594E-2</v>
      </c>
      <c r="N157" s="5">
        <f t="shared" si="227"/>
        <v>0.12014698913285685</v>
      </c>
      <c r="O157" s="5">
        <f t="shared" si="228"/>
        <v>9.233508132067493E-2</v>
      </c>
      <c r="P157" s="5">
        <f t="shared" si="229"/>
        <v>0.12747269335285638</v>
      </c>
      <c r="Q157" s="5">
        <f t="shared" si="230"/>
        <v>8.2934135563339353E-2</v>
      </c>
      <c r="R157" s="5">
        <f t="shared" si="231"/>
        <v>4.8982507143338093E-2</v>
      </c>
      <c r="S157" s="5">
        <f t="shared" si="232"/>
        <v>4.6677959935132574E-2</v>
      </c>
      <c r="T157" s="5">
        <f t="shared" si="233"/>
        <v>8.7990866083706765E-2</v>
      </c>
      <c r="U157" s="5">
        <f t="shared" si="234"/>
        <v>6.7622533314851199E-2</v>
      </c>
      <c r="V157" s="5">
        <f t="shared" si="235"/>
        <v>7.596683864501191E-3</v>
      </c>
      <c r="W157" s="5">
        <f t="shared" si="236"/>
        <v>3.8164756305476652E-2</v>
      </c>
      <c r="X157" s="5">
        <f t="shared" si="237"/>
        <v>4.0491770226841965E-2</v>
      </c>
      <c r="Y157" s="5">
        <f t="shared" si="238"/>
        <v>2.1480334408267715E-2</v>
      </c>
      <c r="Z157" s="5">
        <f t="shared" si="239"/>
        <v>1.7323036717500493E-2</v>
      </c>
      <c r="AA157" s="5">
        <f t="shared" si="240"/>
        <v>2.3915223941387991E-2</v>
      </c>
      <c r="AB157" s="5">
        <f t="shared" si="241"/>
        <v>1.6508016045158547E-2</v>
      </c>
      <c r="AC157" s="5">
        <f t="shared" si="242"/>
        <v>6.9543855970292945E-4</v>
      </c>
      <c r="AD157" s="5">
        <f t="shared" si="243"/>
        <v>1.3172036586286063E-2</v>
      </c>
      <c r="AE157" s="5">
        <f t="shared" si="244"/>
        <v>1.3975173183404131E-2</v>
      </c>
      <c r="AF157" s="5">
        <f t="shared" si="245"/>
        <v>7.4136396534715933E-3</v>
      </c>
      <c r="AG157" s="5">
        <f t="shared" si="246"/>
        <v>2.6218901280734628E-3</v>
      </c>
      <c r="AH157" s="5">
        <f t="shared" si="247"/>
        <v>4.5948179046509446E-3</v>
      </c>
      <c r="AI157" s="5">
        <f t="shared" si="248"/>
        <v>6.3433508195831914E-3</v>
      </c>
      <c r="AJ157" s="5">
        <f t="shared" si="249"/>
        <v>4.3786392034793316E-3</v>
      </c>
      <c r="AK157" s="5">
        <f t="shared" si="250"/>
        <v>2.0149688305699924E-3</v>
      </c>
      <c r="AL157" s="5">
        <f t="shared" si="251"/>
        <v>4.0744918615380928E-5</v>
      </c>
      <c r="AM157" s="5">
        <f t="shared" si="252"/>
        <v>3.6369166660825442E-3</v>
      </c>
      <c r="AN157" s="5">
        <f t="shared" si="253"/>
        <v>3.8586698366014169E-3</v>
      </c>
      <c r="AO157" s="5">
        <f t="shared" si="254"/>
        <v>2.0469719648450796E-3</v>
      </c>
      <c r="AP157" s="5">
        <f t="shared" si="255"/>
        <v>7.2392722575304459E-4</v>
      </c>
      <c r="AQ157" s="5">
        <f t="shared" si="256"/>
        <v>1.9201678278462503E-4</v>
      </c>
      <c r="AR157" s="5">
        <f t="shared" si="257"/>
        <v>9.7499540853930177E-4</v>
      </c>
      <c r="AS157" s="5">
        <f t="shared" si="258"/>
        <v>1.3460245981864359E-3</v>
      </c>
      <c r="AT157" s="5">
        <f t="shared" si="259"/>
        <v>9.2912346204650079E-4</v>
      </c>
      <c r="AU157" s="5">
        <f t="shared" si="260"/>
        <v>4.2756544414240344E-4</v>
      </c>
      <c r="AV157" s="5">
        <f t="shared" si="261"/>
        <v>1.4756828599131415E-4</v>
      </c>
      <c r="AW157" s="5">
        <f t="shared" si="262"/>
        <v>1.65777524465519E-6</v>
      </c>
      <c r="AX157" s="5">
        <f t="shared" si="263"/>
        <v>8.3682091409971633E-4</v>
      </c>
      <c r="AY157" s="5">
        <f t="shared" si="264"/>
        <v>8.8784426929195814E-4</v>
      </c>
      <c r="AZ157" s="5">
        <f t="shared" si="265"/>
        <v>4.7098933190658772E-4</v>
      </c>
      <c r="BA157" s="5">
        <f t="shared" si="266"/>
        <v>1.6656896443240782E-4</v>
      </c>
      <c r="BB157" s="5">
        <f t="shared" si="267"/>
        <v>4.4181287185058004E-5</v>
      </c>
      <c r="BC157" s="5">
        <f t="shared" si="268"/>
        <v>9.3750292269874523E-6</v>
      </c>
      <c r="BD157" s="5">
        <f t="shared" si="269"/>
        <v>1.7240727605158764E-4</v>
      </c>
      <c r="BE157" s="5">
        <f t="shared" si="270"/>
        <v>2.3801592544874198E-4</v>
      </c>
      <c r="BF157" s="5">
        <f t="shared" si="271"/>
        <v>1.6429579442537521E-4</v>
      </c>
      <c r="BG157" s="5">
        <f t="shared" si="272"/>
        <v>7.5605887897273695E-5</v>
      </c>
      <c r="BH157" s="5">
        <f t="shared" si="273"/>
        <v>2.6094324133772138E-5</v>
      </c>
      <c r="BI157" s="5">
        <f t="shared" si="274"/>
        <v>7.2048753972550491E-6</v>
      </c>
      <c r="BJ157" s="8">
        <f t="shared" si="275"/>
        <v>0.4412658735439341</v>
      </c>
      <c r="BK157" s="8">
        <f t="shared" si="276"/>
        <v>0.27040005881267004</v>
      </c>
      <c r="BL157" s="8">
        <f t="shared" si="277"/>
        <v>0.27120403980595426</v>
      </c>
      <c r="BM157" s="8">
        <f t="shared" si="278"/>
        <v>0.44040672196037628</v>
      </c>
      <c r="BN157" s="8">
        <f t="shared" si="279"/>
        <v>0.5589001004256352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1.24665391969407</v>
      </c>
      <c r="F158">
        <f>VLOOKUP(B158,home!$B$2:$E$405,3,FALSE)</f>
        <v>1.2</v>
      </c>
      <c r="G158">
        <f>VLOOKUP(C158,away!$B$2:$E$405,4,FALSE)</f>
        <v>0.77</v>
      </c>
      <c r="H158">
        <f>VLOOKUP(A158,away!$A$2:$E$405,3,FALSE)</f>
        <v>1.0879541108986599</v>
      </c>
      <c r="I158">
        <f>VLOOKUP(C158,away!$B$2:$E$405,3,FALSE)</f>
        <v>0.51</v>
      </c>
      <c r="J158">
        <f>VLOOKUP(B158,home!$B$2:$E$405,4,FALSE)</f>
        <v>0.63</v>
      </c>
      <c r="K158" s="3">
        <f t="shared" si="224"/>
        <v>1.1519082217973207</v>
      </c>
      <c r="L158" s="3">
        <f t="shared" si="225"/>
        <v>0.34955965583173942</v>
      </c>
      <c r="M158" s="5">
        <f t="shared" si="226"/>
        <v>0.22280287264574733</v>
      </c>
      <c r="N158" s="5">
        <f t="shared" si="227"/>
        <v>0.25664846084069765</v>
      </c>
      <c r="O158" s="5">
        <f t="shared" si="228"/>
        <v>7.7882895480370293E-2</v>
      </c>
      <c r="P158" s="5">
        <f t="shared" si="229"/>
        <v>8.9713947641219913E-2</v>
      </c>
      <c r="Q158" s="5">
        <f t="shared" si="230"/>
        <v>0.14781773607701373</v>
      </c>
      <c r="R158" s="5">
        <f t="shared" si="231"/>
        <v>1.3612359069648784E-2</v>
      </c>
      <c r="S158" s="5">
        <f t="shared" si="232"/>
        <v>9.0310689285508818E-3</v>
      </c>
      <c r="T158" s="5">
        <f t="shared" si="233"/>
        <v>5.1671116948907803E-2</v>
      </c>
      <c r="U158" s="5">
        <f t="shared" si="234"/>
        <v>1.5680188330385758E-2</v>
      </c>
      <c r="V158" s="5">
        <f t="shared" si="235"/>
        <v>4.040506676393244E-4</v>
      </c>
      <c r="W158" s="5">
        <f t="shared" si="236"/>
        <v>5.675748850485951E-2</v>
      </c>
      <c r="X158" s="5">
        <f t="shared" si="237"/>
        <v>1.9840128147632592E-2</v>
      </c>
      <c r="Y158" s="5">
        <f t="shared" si="238"/>
        <v>3.4676541834720263E-3</v>
      </c>
      <c r="Z158" s="5">
        <f t="shared" si="239"/>
        <v>1.5861105171481621E-3</v>
      </c>
      <c r="AA158" s="5">
        <f t="shared" si="240"/>
        <v>1.8270537453821678E-3</v>
      </c>
      <c r="AB158" s="5">
        <f t="shared" si="241"/>
        <v>1.0522991154856543E-3</v>
      </c>
      <c r="AC158" s="5">
        <f t="shared" si="242"/>
        <v>1.0168456315930656E-5</v>
      </c>
      <c r="AD158" s="5">
        <f t="shared" si="243"/>
        <v>1.6344854414328643E-2</v>
      </c>
      <c r="AE158" s="5">
        <f t="shared" si="244"/>
        <v>5.7135016836926062E-3</v>
      </c>
      <c r="AF158" s="5">
        <f t="shared" si="245"/>
        <v>9.9860484107282526E-4</v>
      </c>
      <c r="AG158" s="5">
        <f t="shared" si="246"/>
        <v>1.1635732151910858E-4</v>
      </c>
      <c r="AH158" s="5">
        <f t="shared" si="247"/>
        <v>1.3861006162135339E-4</v>
      </c>
      <c r="AI158" s="5">
        <f t="shared" si="248"/>
        <v>1.5966606960547019E-4</v>
      </c>
      <c r="AJ158" s="5">
        <f t="shared" si="249"/>
        <v>9.1960329160302239E-5</v>
      </c>
      <c r="AK158" s="5">
        <f t="shared" si="250"/>
        <v>3.5309953079646681E-5</v>
      </c>
      <c r="AL158" s="5">
        <f t="shared" si="251"/>
        <v>1.6377748575439609E-7</v>
      </c>
      <c r="AM158" s="5">
        <f t="shared" si="252"/>
        <v>3.7655544367890792E-3</v>
      </c>
      <c r="AN158" s="5">
        <f t="shared" si="253"/>
        <v>1.3162859129396695E-3</v>
      </c>
      <c r="AO158" s="5">
        <f t="shared" si="254"/>
        <v>2.3006022535167886E-4</v>
      </c>
      <c r="AP158" s="5">
        <f t="shared" si="255"/>
        <v>2.6806591064835097E-5</v>
      </c>
      <c r="AQ158" s="5">
        <f t="shared" si="256"/>
        <v>2.3426256866614836E-6</v>
      </c>
      <c r="AR158" s="5">
        <f t="shared" si="257"/>
        <v>9.6904970870352966E-6</v>
      </c>
      <c r="AS158" s="5">
        <f t="shared" si="258"/>
        <v>1.1162563267858943E-5</v>
      </c>
      <c r="AT158" s="5">
        <f t="shared" si="259"/>
        <v>6.429124202289744E-6</v>
      </c>
      <c r="AU158" s="5">
        <f t="shared" si="260"/>
        <v>2.4685870091912323E-6</v>
      </c>
      <c r="AV158" s="5">
        <f t="shared" si="261"/>
        <v>7.1089641802735945E-7</v>
      </c>
      <c r="AW158" s="5">
        <f t="shared" si="262"/>
        <v>1.8318540968652509E-9</v>
      </c>
      <c r="AX158" s="5">
        <f t="shared" si="263"/>
        <v>7.2292885256045264E-4</v>
      </c>
      <c r="AY158" s="5">
        <f t="shared" si="264"/>
        <v>2.5270676089186606E-4</v>
      </c>
      <c r="AZ158" s="5">
        <f t="shared" si="265"/>
        <v>4.4168044181857169E-5</v>
      </c>
      <c r="BA158" s="5">
        <f t="shared" si="266"/>
        <v>5.1464554409903517E-6</v>
      </c>
      <c r="BB158" s="5">
        <f t="shared" si="267"/>
        <v>4.4974829817649237E-7</v>
      </c>
      <c r="BC158" s="5">
        <f t="shared" si="268"/>
        <v>3.1442772064297039E-8</v>
      </c>
      <c r="BD158" s="5">
        <f t="shared" si="269"/>
        <v>5.6456780443042208E-7</v>
      </c>
      <c r="BE158" s="5">
        <f t="shared" si="270"/>
        <v>6.5033029568546484E-7</v>
      </c>
      <c r="BF158" s="5">
        <f t="shared" si="271"/>
        <v>3.7456040724198496E-7</v>
      </c>
      <c r="BG158" s="5">
        <f t="shared" si="272"/>
        <v>1.438197375539317E-7</v>
      </c>
      <c r="BH158" s="5">
        <f t="shared" si="273"/>
        <v>4.1416784536276693E-8</v>
      </c>
      <c r="BI158" s="5">
        <f t="shared" si="274"/>
        <v>9.5416669255490515E-9</v>
      </c>
      <c r="BJ158" s="8">
        <f t="shared" si="275"/>
        <v>0.56574238405917365</v>
      </c>
      <c r="BK158" s="8">
        <f t="shared" si="276"/>
        <v>0.32221497887785094</v>
      </c>
      <c r="BL158" s="8">
        <f t="shared" si="277"/>
        <v>0.11051258805942021</v>
      </c>
      <c r="BM158" s="8">
        <f t="shared" si="278"/>
        <v>0.1913250848298578</v>
      </c>
      <c r="BN158" s="8">
        <f t="shared" si="279"/>
        <v>0.80847827175469766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1.24665391969407</v>
      </c>
      <c r="F159">
        <f>VLOOKUP(B159,home!$B$2:$E$405,3,FALSE)</f>
        <v>0.8</v>
      </c>
      <c r="G159">
        <f>VLOOKUP(C159,away!$B$2:$E$405,4,FALSE)</f>
        <v>0.95</v>
      </c>
      <c r="H159">
        <f>VLOOKUP(A159,away!$A$2:$E$405,3,FALSE)</f>
        <v>1.0879541108986599</v>
      </c>
      <c r="I159">
        <f>VLOOKUP(C159,away!$B$2:$E$405,3,FALSE)</f>
        <v>0.88</v>
      </c>
      <c r="J159">
        <f>VLOOKUP(B159,home!$B$2:$E$405,4,FALSE)</f>
        <v>1.1299999999999999</v>
      </c>
      <c r="K159" s="3">
        <f t="shared" si="224"/>
        <v>0.94745697896749326</v>
      </c>
      <c r="L159" s="3">
        <f t="shared" si="225"/>
        <v>1.0818615678776273</v>
      </c>
      <c r="M159" s="5">
        <f t="shared" si="226"/>
        <v>0.13142505065534527</v>
      </c>
      <c r="N159" s="5">
        <f t="shared" si="227"/>
        <v>0.12451958145456321</v>
      </c>
      <c r="O159" s="5">
        <f t="shared" si="228"/>
        <v>0.1421837113603884</v>
      </c>
      <c r="P159" s="5">
        <f t="shared" si="229"/>
        <v>0.13471294962389968</v>
      </c>
      <c r="Q159" s="5">
        <f t="shared" si="230"/>
        <v>5.8988473233618569E-2</v>
      </c>
      <c r="R159" s="5">
        <f t="shared" si="231"/>
        <v>7.6911546449504917E-2</v>
      </c>
      <c r="S159" s="5">
        <f t="shared" si="232"/>
        <v>3.4520775730880866E-2</v>
      </c>
      <c r="T159" s="5">
        <f t="shared" si="233"/>
        <v>6.3817362139230033E-2</v>
      </c>
      <c r="U159" s="5">
        <f t="shared" si="234"/>
        <v>7.2870381446765969E-2</v>
      </c>
      <c r="V159" s="5">
        <f t="shared" si="235"/>
        <v>3.9315991204138361E-3</v>
      </c>
      <c r="W159" s="5">
        <f t="shared" si="236"/>
        <v>1.8629680214609697E-2</v>
      </c>
      <c r="X159" s="5">
        <f t="shared" si="237"/>
        <v>2.0154735046036459E-2</v>
      </c>
      <c r="Y159" s="5">
        <f t="shared" si="238"/>
        <v>1.0902316628531583E-2</v>
      </c>
      <c r="Z159" s="5">
        <f t="shared" si="239"/>
        <v>2.7735882076584784E-2</v>
      </c>
      <c r="AA159" s="5">
        <f t="shared" si="240"/>
        <v>2.6278555041279666E-2</v>
      </c>
      <c r="AB159" s="5">
        <f t="shared" si="241"/>
        <v>1.2448900185520908E-2</v>
      </c>
      <c r="AC159" s="5">
        <f t="shared" si="242"/>
        <v>2.518723179145946E-4</v>
      </c>
      <c r="AD159" s="5">
        <f t="shared" si="243"/>
        <v>4.4127051338161459E-3</v>
      </c>
      <c r="AE159" s="5">
        <f t="shared" si="244"/>
        <v>4.7739360946519906E-3</v>
      </c>
      <c r="AF159" s="5">
        <f t="shared" si="245"/>
        <v>2.5823689941539001E-3</v>
      </c>
      <c r="AG159" s="5">
        <f t="shared" si="246"/>
        <v>9.3125525628463672E-4</v>
      </c>
      <c r="AH159" s="5">
        <f t="shared" si="247"/>
        <v>7.5015962174607466E-3</v>
      </c>
      <c r="AI159" s="5">
        <f t="shared" si="248"/>
        <v>7.1074396896293347E-3</v>
      </c>
      <c r="AJ159" s="5">
        <f t="shared" si="249"/>
        <v>3.3669966682649331E-3</v>
      </c>
      <c r="AK159" s="5">
        <f t="shared" si="250"/>
        <v>1.063361497169303E-3</v>
      </c>
      <c r="AL159" s="5">
        <f t="shared" si="251"/>
        <v>1.0326939257224059E-5</v>
      </c>
      <c r="AM159" s="5">
        <f t="shared" si="252"/>
        <v>8.361696550319589E-4</v>
      </c>
      <c r="AN159" s="5">
        <f t="shared" si="253"/>
        <v>9.0461981400456976E-4</v>
      </c>
      <c r="AO159" s="5">
        <f t="shared" si="254"/>
        <v>4.8933670515607572E-4</v>
      </c>
      <c r="AP159" s="5">
        <f t="shared" si="255"/>
        <v>1.7646485835340814E-4</v>
      </c>
      <c r="AQ159" s="5">
        <f t="shared" si="256"/>
        <v>4.7727637083380366E-5</v>
      </c>
      <c r="AR159" s="5">
        <f t="shared" si="257"/>
        <v>1.6231377290813933E-3</v>
      </c>
      <c r="AS159" s="5">
        <f t="shared" si="258"/>
        <v>1.5378531692436146E-3</v>
      </c>
      <c r="AT159" s="5">
        <f t="shared" si="259"/>
        <v>7.2852485891356997E-4</v>
      </c>
      <c r="AU159" s="5">
        <f t="shared" si="260"/>
        <v>2.3008198730965675E-4</v>
      </c>
      <c r="AV159" s="5">
        <f t="shared" si="261"/>
        <v>5.4498196152811129E-5</v>
      </c>
      <c r="AW159" s="5">
        <f t="shared" si="262"/>
        <v>2.9403586999892401E-7</v>
      </c>
      <c r="AX159" s="5">
        <f t="shared" si="263"/>
        <v>1.3203912921014511E-4</v>
      </c>
      <c r="AY159" s="5">
        <f t="shared" si="264"/>
        <v>1.4284805934848419E-4</v>
      </c>
      <c r="AZ159" s="5">
        <f t="shared" si="265"/>
        <v>7.7270912727513724E-5</v>
      </c>
      <c r="BA159" s="5">
        <f t="shared" si="266"/>
        <v>2.7865476931574439E-5</v>
      </c>
      <c r="BB159" s="5">
        <f t="shared" si="267"/>
        <v>7.5366471407127429E-6</v>
      </c>
      <c r="BC159" s="5">
        <f t="shared" si="268"/>
        <v>1.6307217784383858E-6</v>
      </c>
      <c r="BD159" s="5">
        <f t="shared" si="269"/>
        <v>2.9266838807755446E-4</v>
      </c>
      <c r="BE159" s="5">
        <f t="shared" si="270"/>
        <v>2.7729070680724573E-4</v>
      </c>
      <c r="BF159" s="5">
        <f t="shared" si="271"/>
        <v>1.3136050768367696E-4</v>
      </c>
      <c r="BG159" s="5">
        <f t="shared" si="272"/>
        <v>4.1486143255204251E-5</v>
      </c>
      <c r="BH159" s="5">
        <f t="shared" si="273"/>
        <v>9.8265839893971173E-6</v>
      </c>
      <c r="BI159" s="5">
        <f t="shared" si="274"/>
        <v>1.8620531160329063E-6</v>
      </c>
      <c r="BJ159" s="8">
        <f t="shared" si="275"/>
        <v>0.31255592381226255</v>
      </c>
      <c r="BK159" s="8">
        <f t="shared" si="276"/>
        <v>0.30499542244705996</v>
      </c>
      <c r="BL159" s="8">
        <f t="shared" si="277"/>
        <v>0.35466107887961451</v>
      </c>
      <c r="BM159" s="8">
        <f t="shared" si="278"/>
        <v>0.33106444041472322</v>
      </c>
      <c r="BN159" s="8">
        <f t="shared" si="279"/>
        <v>0.66874131277732007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1.24665391969407</v>
      </c>
      <c r="F160">
        <f>VLOOKUP(B160,home!$B$2:$E$405,3,FALSE)</f>
        <v>0.55000000000000004</v>
      </c>
      <c r="G160">
        <f>VLOOKUP(C160,away!$B$2:$E$405,4,FALSE)</f>
        <v>1.17</v>
      </c>
      <c r="H160">
        <f>VLOOKUP(A160,away!$A$2:$E$405,3,FALSE)</f>
        <v>1.0879541108986599</v>
      </c>
      <c r="I160">
        <f>VLOOKUP(C160,away!$B$2:$E$405,3,FALSE)</f>
        <v>0.84</v>
      </c>
      <c r="J160">
        <f>VLOOKUP(B160,home!$B$2:$E$405,4,FALSE)</f>
        <v>1.17</v>
      </c>
      <c r="K160" s="3">
        <f t="shared" si="224"/>
        <v>0.80222179732313414</v>
      </c>
      <c r="L160" s="3">
        <f t="shared" si="225"/>
        <v>1.0692413001912029</v>
      </c>
      <c r="M160" s="5">
        <f t="shared" si="226"/>
        <v>0.15389832875094892</v>
      </c>
      <c r="N160" s="5">
        <f t="shared" si="227"/>
        <v>0.12346059389561281</v>
      </c>
      <c r="O160" s="5">
        <f t="shared" si="228"/>
        <v>0.16455444913091782</v>
      </c>
      <c r="P160" s="5">
        <f t="shared" si="229"/>
        <v>0.13200916593932313</v>
      </c>
      <c r="Q160" s="5">
        <f t="shared" si="230"/>
        <v>4.9521389766760029E-2</v>
      </c>
      <c r="R160" s="5">
        <f t="shared" si="231"/>
        <v>8.7974206570494845E-2</v>
      </c>
      <c r="S160" s="5">
        <f t="shared" si="232"/>
        <v>2.8308331925092939E-2</v>
      </c>
      <c r="T160" s="5">
        <f t="shared" si="233"/>
        <v>5.2950315181485824E-2</v>
      </c>
      <c r="U160" s="5">
        <f t="shared" si="234"/>
        <v>7.0574826113059042E-2</v>
      </c>
      <c r="V160" s="5">
        <f t="shared" si="235"/>
        <v>2.6980000489749685E-3</v>
      </c>
      <c r="W160" s="5">
        <f t="shared" si="236"/>
        <v>1.3242379434876566E-2</v>
      </c>
      <c r="X160" s="5">
        <f t="shared" si="237"/>
        <v>1.4159299004572667E-2</v>
      </c>
      <c r="Y160" s="5">
        <f t="shared" si="238"/>
        <v>7.5698536387226395E-3</v>
      </c>
      <c r="Z160" s="5">
        <f t="shared" si="239"/>
        <v>3.1355218338908461E-2</v>
      </c>
      <c r="AA160" s="5">
        <f t="shared" si="240"/>
        <v>2.5153839611298443E-2</v>
      </c>
      <c r="AB160" s="5">
        <f t="shared" si="241"/>
        <v>1.008947921127684E-2</v>
      </c>
      <c r="AC160" s="5">
        <f t="shared" si="242"/>
        <v>1.4464124588781574E-4</v>
      </c>
      <c r="AD160" s="5">
        <f t="shared" si="243"/>
        <v>2.6558313577703966E-3</v>
      </c>
      <c r="AE160" s="5">
        <f t="shared" si="244"/>
        <v>2.8397245740709866E-3</v>
      </c>
      <c r="AF160" s="5">
        <f t="shared" si="245"/>
        <v>1.5181753978822856E-3</v>
      </c>
      <c r="AG160" s="5">
        <f t="shared" si="246"/>
        <v>5.4109861211665072E-4</v>
      </c>
      <c r="AH160" s="5">
        <f t="shared" si="247"/>
        <v>8.3815736061183827E-3</v>
      </c>
      <c r="AI160" s="5">
        <f t="shared" si="248"/>
        <v>6.7238810426964316E-3</v>
      </c>
      <c r="AJ160" s="5">
        <f t="shared" si="249"/>
        <v>2.6970219675294398E-3</v>
      </c>
      <c r="AK160" s="5">
        <f t="shared" si="250"/>
        <v>7.2120327007048107E-4</v>
      </c>
      <c r="AL160" s="5">
        <f t="shared" si="251"/>
        <v>4.962749208530931E-6</v>
      </c>
      <c r="AM160" s="5">
        <f t="shared" si="252"/>
        <v>4.2611316104354161E-4</v>
      </c>
      <c r="AN160" s="5">
        <f t="shared" si="253"/>
        <v>4.5561779034277989E-4</v>
      </c>
      <c r="AO160" s="5">
        <f t="shared" si="254"/>
        <v>2.4358267926817835E-4</v>
      </c>
      <c r="AP160" s="5">
        <f t="shared" si="255"/>
        <v>8.6816220228254622E-5</v>
      </c>
      <c r="AQ160" s="5">
        <f t="shared" si="256"/>
        <v>2.3206872048636191E-5</v>
      </c>
      <c r="AR160" s="5">
        <f t="shared" si="257"/>
        <v>1.7923849320508583E-3</v>
      </c>
      <c r="AS160" s="5">
        <f t="shared" si="258"/>
        <v>1.4378902616847431E-3</v>
      </c>
      <c r="AT160" s="5">
        <f t="shared" si="259"/>
        <v>5.7675345504108299E-4</v>
      </c>
      <c r="AU160" s="5">
        <f t="shared" si="260"/>
        <v>1.5422806443846172E-4</v>
      </c>
      <c r="AV160" s="5">
        <f t="shared" si="261"/>
        <v>3.0931278762872722E-5</v>
      </c>
      <c r="AW160" s="5">
        <f t="shared" si="262"/>
        <v>1.1824696738664301E-7</v>
      </c>
      <c r="AX160" s="5">
        <f t="shared" si="263"/>
        <v>5.6972877652565311E-5</v>
      </c>
      <c r="AY160" s="5">
        <f t="shared" si="264"/>
        <v>6.091775377686326E-5</v>
      </c>
      <c r="AZ160" s="5">
        <f t="shared" si="265"/>
        <v>3.2567889126550409E-5</v>
      </c>
      <c r="BA160" s="5">
        <f t="shared" si="266"/>
        <v>1.1607644038051902E-5</v>
      </c>
      <c r="BB160" s="5">
        <f t="shared" si="267"/>
        <v>3.1028431008508199E-6</v>
      </c>
      <c r="BC160" s="5">
        <f t="shared" si="268"/>
        <v>6.6353759828860709E-7</v>
      </c>
      <c r="BD160" s="5">
        <f t="shared" si="269"/>
        <v>3.1941533253152996E-4</v>
      </c>
      <c r="BE160" s="5">
        <f t="shared" si="270"/>
        <v>2.5624194215601053E-4</v>
      </c>
      <c r="BF160" s="5">
        <f t="shared" si="271"/>
        <v>1.0278143569298265E-4</v>
      </c>
      <c r="BG160" s="5">
        <f t="shared" si="272"/>
        <v>2.7484502691025561E-5</v>
      </c>
      <c r="BH160" s="5">
        <f t="shared" si="273"/>
        <v>5.51216678683176E-6</v>
      </c>
      <c r="BI160" s="5">
        <f t="shared" si="274"/>
        <v>8.8439606937541219E-7</v>
      </c>
      <c r="BJ160" s="8">
        <f t="shared" si="275"/>
        <v>0.26985983013209547</v>
      </c>
      <c r="BK160" s="8">
        <f t="shared" si="276"/>
        <v>0.31712434841321313</v>
      </c>
      <c r="BL160" s="8">
        <f t="shared" si="277"/>
        <v>0.38157498829136766</v>
      </c>
      <c r="BM160" s="8">
        <f t="shared" si="278"/>
        <v>0.28843545161471762</v>
      </c>
      <c r="BN160" s="8">
        <f t="shared" si="279"/>
        <v>0.71141813405405752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1.24665391969407</v>
      </c>
      <c r="F161">
        <f>VLOOKUP(B161,home!$B$2:$E$405,3,FALSE)</f>
        <v>0.73</v>
      </c>
      <c r="G161">
        <f>VLOOKUP(C161,away!$B$2:$E$405,4,FALSE)</f>
        <v>0.88</v>
      </c>
      <c r="H161">
        <f>VLOOKUP(A161,away!$A$2:$E$405,3,FALSE)</f>
        <v>1.0879541108986599</v>
      </c>
      <c r="I161">
        <f>VLOOKUP(C161,away!$B$2:$E$405,3,FALSE)</f>
        <v>0.91</v>
      </c>
      <c r="J161">
        <f>VLOOKUP(B161,home!$B$2:$E$405,4,FALSE)</f>
        <v>1.04</v>
      </c>
      <c r="K161" s="3">
        <f t="shared" si="224"/>
        <v>0.80085047801147058</v>
      </c>
      <c r="L161" s="3">
        <f t="shared" si="225"/>
        <v>1.0296397705544917</v>
      </c>
      <c r="M161" s="5">
        <f t="shared" si="226"/>
        <v>0.16033494452765198</v>
      </c>
      <c r="N161" s="5">
        <f t="shared" si="227"/>
        <v>0.12840431696691268</v>
      </c>
      <c r="O161" s="5">
        <f t="shared" si="228"/>
        <v>0.16508723549531876</v>
      </c>
      <c r="P161" s="5">
        <f t="shared" si="229"/>
        <v>0.13221019146001822</v>
      </c>
      <c r="Q161" s="5">
        <f t="shared" si="230"/>
        <v>5.1416329310844215E-2</v>
      </c>
      <c r="R161" s="5">
        <f t="shared" si="231"/>
        <v>8.4990191638437657E-2</v>
      </c>
      <c r="S161" s="5">
        <f t="shared" si="232"/>
        <v>2.7254717892892164E-2</v>
      </c>
      <c r="T161" s="5">
        <f t="shared" si="233"/>
        <v>5.2940297514371827E-2</v>
      </c>
      <c r="U161" s="5">
        <f t="shared" si="234"/>
        <v>6.8064435599929279E-2</v>
      </c>
      <c r="V161" s="5">
        <f t="shared" si="235"/>
        <v>2.4970999729649708E-3</v>
      </c>
      <c r="W161" s="5">
        <f t="shared" si="236"/>
        <v>1.3725597302061594E-2</v>
      </c>
      <c r="X161" s="5">
        <f t="shared" si="237"/>
        <v>1.413242085681805E-2</v>
      </c>
      <c r="Y161" s="5">
        <f t="shared" si="238"/>
        <v>7.2756512841968242E-3</v>
      </c>
      <c r="Z161" s="5">
        <f t="shared" si="239"/>
        <v>2.916976047266108E-2</v>
      </c>
      <c r="AA161" s="5">
        <f t="shared" si="240"/>
        <v>2.3360616618010723E-2</v>
      </c>
      <c r="AB161" s="5">
        <f t="shared" si="241"/>
        <v>9.3541804925882984E-3</v>
      </c>
      <c r="AC161" s="5">
        <f t="shared" si="242"/>
        <v>1.2869233937629215E-4</v>
      </c>
      <c r="AD161" s="5">
        <f t="shared" si="243"/>
        <v>2.7480377900872435E-3</v>
      </c>
      <c r="AE161" s="5">
        <f t="shared" si="244"/>
        <v>2.8294889996605022E-3</v>
      </c>
      <c r="AF161" s="5">
        <f t="shared" si="245"/>
        <v>1.4566772021984487E-3</v>
      </c>
      <c r="AG161" s="5">
        <f t="shared" si="246"/>
        <v>4.9995092674785661E-4</v>
      </c>
      <c r="AH161" s="5">
        <f t="shared" si="247"/>
        <v>7.5085863700500586E-3</v>
      </c>
      <c r="AI161" s="5">
        <f t="shared" si="248"/>
        <v>6.0132549836450014E-3</v>
      </c>
      <c r="AJ161" s="5">
        <f t="shared" si="249"/>
        <v>2.4078590640284792E-3</v>
      </c>
      <c r="AK161" s="5">
        <f t="shared" si="250"/>
        <v>6.4277836080381997E-4</v>
      </c>
      <c r="AL161" s="5">
        <f t="shared" si="251"/>
        <v>4.2447237883174905E-6</v>
      </c>
      <c r="AM161" s="5">
        <f t="shared" si="252"/>
        <v>4.4015347555699107E-4</v>
      </c>
      <c r="AN161" s="5">
        <f t="shared" si="253"/>
        <v>4.5319952358126238E-4</v>
      </c>
      <c r="AO161" s="5">
        <f t="shared" si="254"/>
        <v>2.3331612673780792E-4</v>
      </c>
      <c r="AP161" s="5">
        <f t="shared" si="255"/>
        <v>8.0077187733659767E-5</v>
      </c>
      <c r="AQ161" s="5">
        <f t="shared" si="256"/>
        <v>2.0612664301183599E-5</v>
      </c>
      <c r="AR161" s="5">
        <f t="shared" si="257"/>
        <v>1.546227829449386E-3</v>
      </c>
      <c r="AS161" s="5">
        <f t="shared" si="258"/>
        <v>1.238297296329179E-3</v>
      </c>
      <c r="AT161" s="5">
        <f t="shared" si="259"/>
        <v>4.9584549084276744E-4</v>
      </c>
      <c r="AU161" s="5">
        <f t="shared" si="260"/>
        <v>1.3236603278708755E-4</v>
      </c>
      <c r="AV161" s="5">
        <f t="shared" si="261"/>
        <v>2.6501350157505255E-5</v>
      </c>
      <c r="AW161" s="5">
        <f t="shared" si="262"/>
        <v>9.7226282975172823E-8</v>
      </c>
      <c r="AX161" s="5">
        <f t="shared" si="263"/>
        <v>5.8749520216371034E-5</v>
      </c>
      <c r="AY161" s="5">
        <f t="shared" si="264"/>
        <v>6.049084251577075E-5</v>
      </c>
      <c r="AZ161" s="5">
        <f t="shared" si="265"/>
        <v>3.1141888604293038E-5</v>
      </c>
      <c r="BA161" s="5">
        <f t="shared" si="266"/>
        <v>1.0688309012385943E-5</v>
      </c>
      <c r="BB161" s="5">
        <f t="shared" si="267"/>
        <v>2.7512770097821419E-6</v>
      </c>
      <c r="BC161" s="5">
        <f t="shared" si="268"/>
        <v>5.6656484581678674E-7</v>
      </c>
      <c r="BD161" s="5">
        <f t="shared" si="269"/>
        <v>2.6534294458987242E-4</v>
      </c>
      <c r="BE161" s="5">
        <f t="shared" si="270"/>
        <v>2.1250002401177045E-4</v>
      </c>
      <c r="BF161" s="5">
        <f t="shared" si="271"/>
        <v>8.5090372903637684E-5</v>
      </c>
      <c r="BG161" s="5">
        <f t="shared" si="272"/>
        <v>2.2714888604684179E-5</v>
      </c>
      <c r="BH161" s="5">
        <f t="shared" si="273"/>
        <v>4.5478073492596564E-6</v>
      </c>
      <c r="BI161" s="5">
        <f t="shared" si="274"/>
        <v>7.2842273791173524E-7</v>
      </c>
      <c r="BJ161" s="8">
        <f t="shared" si="275"/>
        <v>0.27682051553401466</v>
      </c>
      <c r="BK161" s="8">
        <f t="shared" si="276"/>
        <v>0.32249038175920769</v>
      </c>
      <c r="BL161" s="8">
        <f t="shared" si="277"/>
        <v>0.37145930108257524</v>
      </c>
      <c r="BM161" s="8">
        <f t="shared" si="278"/>
        <v>0.27743635583304233</v>
      </c>
      <c r="BN161" s="8">
        <f t="shared" si="279"/>
        <v>0.72244320939918349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1.4045801526717601</v>
      </c>
      <c r="F162">
        <f>VLOOKUP(B162,home!$B$2:$E$405,3,FALSE)</f>
        <v>0.8</v>
      </c>
      <c r="G162">
        <f>VLOOKUP(C162,away!$B$2:$E$405,4,FALSE)</f>
        <v>0.79</v>
      </c>
      <c r="H162">
        <f>VLOOKUP(A162,away!$A$2:$E$405,3,FALSE)</f>
        <v>1.2264631043256999</v>
      </c>
      <c r="I162">
        <f>VLOOKUP(C162,away!$B$2:$E$405,3,FALSE)</f>
        <v>0.99</v>
      </c>
      <c r="J162">
        <f>VLOOKUP(B162,home!$B$2:$E$405,4,FALSE)</f>
        <v>1.1000000000000001</v>
      </c>
      <c r="K162" s="3">
        <f t="shared" si="224"/>
        <v>0.8876946564885525</v>
      </c>
      <c r="L162" s="3">
        <f t="shared" si="225"/>
        <v>1.3356183206106873</v>
      </c>
      <c r="M162" s="5">
        <f t="shared" si="226"/>
        <v>0.10824988471384366</v>
      </c>
      <c r="N162" s="5">
        <f t="shared" si="227"/>
        <v>9.6092844225980842E-2</v>
      </c>
      <c r="O162" s="5">
        <f t="shared" si="228"/>
        <v>0.14458052922780437</v>
      </c>
      <c r="P162" s="5">
        <f t="shared" si="229"/>
        <v>0.1283433632278089</v>
      </c>
      <c r="Q162" s="5">
        <f t="shared" si="230"/>
        <v>4.2650552173095033E-2</v>
      </c>
      <c r="R162" s="5">
        <f t="shared" si="231"/>
        <v>9.6552201820122238E-2</v>
      </c>
      <c r="S162" s="5">
        <f t="shared" si="232"/>
        <v>3.8041654566581623E-2</v>
      </c>
      <c r="T162" s="5">
        <f t="shared" si="233"/>
        <v>5.6964858866547681E-2</v>
      </c>
      <c r="U162" s="5">
        <f t="shared" si="234"/>
        <v>8.5708873627926799E-2</v>
      </c>
      <c r="V162" s="5">
        <f t="shared" si="235"/>
        <v>5.011443766565489E-3</v>
      </c>
      <c r="W162" s="5">
        <f t="shared" si="236"/>
        <v>1.2620222420114227E-2</v>
      </c>
      <c r="X162" s="5">
        <f t="shared" si="237"/>
        <v>1.6855800274486306E-2</v>
      </c>
      <c r="Y162" s="5">
        <f t="shared" si="238"/>
        <v>1.1256457827579282E-2</v>
      </c>
      <c r="Z162" s="5">
        <f t="shared" si="239"/>
        <v>4.298562988208527E-2</v>
      </c>
      <c r="AA162" s="5">
        <f t="shared" si="240"/>
        <v>3.8158113952121736E-2</v>
      </c>
      <c r="AB162" s="5">
        <f t="shared" si="241"/>
        <v>1.6936376928489875E-2</v>
      </c>
      <c r="AC162" s="5">
        <f t="shared" si="242"/>
        <v>3.7135463777184441E-4</v>
      </c>
      <c r="AD162" s="5">
        <f t="shared" si="243"/>
        <v>2.8007260015081065E-3</v>
      </c>
      <c r="AE162" s="5">
        <f t="shared" si="244"/>
        <v>3.740700958624942E-3</v>
      </c>
      <c r="AF162" s="5">
        <f t="shared" si="245"/>
        <v>2.4980743661327169E-3</v>
      </c>
      <c r="AG162" s="5">
        <f t="shared" si="246"/>
        <v>1.1121579632182622E-3</v>
      </c>
      <c r="AH162" s="5">
        <f t="shared" si="247"/>
        <v>1.4353098698375824E-2</v>
      </c>
      <c r="AI162" s="5">
        <f t="shared" si="248"/>
        <v>1.2741169018601015E-2</v>
      </c>
      <c r="AJ162" s="5">
        <f t="shared" si="249"/>
        <v>5.6551338276148088E-3</v>
      </c>
      <c r="AK162" s="5">
        <f t="shared" si="250"/>
        <v>1.6733440268337735E-3</v>
      </c>
      <c r="AL162" s="5">
        <f t="shared" si="251"/>
        <v>1.7611437938386298E-5</v>
      </c>
      <c r="AM162" s="5">
        <f t="shared" si="252"/>
        <v>4.9723790116545919E-4</v>
      </c>
      <c r="AN162" s="5">
        <f t="shared" si="253"/>
        <v>6.6412005049859351E-4</v>
      </c>
      <c r="AO162" s="5">
        <f t="shared" si="254"/>
        <v>4.4350545326540824E-4</v>
      </c>
      <c r="AP162" s="5">
        <f t="shared" si="255"/>
        <v>1.9745133622400872E-4</v>
      </c>
      <c r="AQ162" s="5">
        <f t="shared" si="256"/>
        <v>6.5929905522461673E-5</v>
      </c>
      <c r="AR162" s="5">
        <f t="shared" si="257"/>
        <v>3.8340523158168303E-3</v>
      </c>
      <c r="AS162" s="5">
        <f t="shared" si="258"/>
        <v>3.4034677534481601E-3</v>
      </c>
      <c r="AT162" s="5">
        <f t="shared" si="259"/>
        <v>1.5106200691335152E-3</v>
      </c>
      <c r="AU162" s="5">
        <f t="shared" si="260"/>
        <v>4.4698978778472972E-4</v>
      </c>
      <c r="AV162" s="5">
        <f t="shared" si="261"/>
        <v>9.9197611530364141E-5</v>
      </c>
      <c r="AW162" s="5">
        <f t="shared" si="262"/>
        <v>5.8001374994157936E-7</v>
      </c>
      <c r="AX162" s="5">
        <f t="shared" si="263"/>
        <v>7.3565904644693497E-5</v>
      </c>
      <c r="AY162" s="5">
        <f t="shared" si="264"/>
        <v>9.8255970015751493E-5</v>
      </c>
      <c r="AZ162" s="5">
        <f t="shared" si="265"/>
        <v>6.561623683120603E-5</v>
      </c>
      <c r="BA162" s="5">
        <f t="shared" si="266"/>
        <v>2.9212749347096175E-5</v>
      </c>
      <c r="BB162" s="5">
        <f t="shared" si="267"/>
        <v>9.7542708058473851E-6</v>
      </c>
      <c r="BC162" s="5">
        <f t="shared" si="268"/>
        <v>2.6055965584975468E-6</v>
      </c>
      <c r="BD162" s="5">
        <f t="shared" si="269"/>
        <v>8.5347175253079762E-4</v>
      </c>
      <c r="BE162" s="5">
        <f t="shared" si="270"/>
        <v>7.5762231418550921E-4</v>
      </c>
      <c r="BF162" s="5">
        <f t="shared" si="271"/>
        <v>3.3626863996948395E-4</v>
      </c>
      <c r="BG162" s="5">
        <f t="shared" si="272"/>
        <v>9.9501291615194593E-5</v>
      </c>
      <c r="BH162" s="5">
        <f t="shared" si="273"/>
        <v>2.2081691220129363E-5</v>
      </c>
      <c r="BI162" s="5">
        <f t="shared" si="274"/>
        <v>3.9203598604678047E-6</v>
      </c>
      <c r="BJ162" s="8">
        <f t="shared" si="275"/>
        <v>0.24873965045216639</v>
      </c>
      <c r="BK162" s="8">
        <f t="shared" si="276"/>
        <v>0.28013356832052561</v>
      </c>
      <c r="BL162" s="8">
        <f t="shared" si="277"/>
        <v>0.4277260347149856</v>
      </c>
      <c r="BM162" s="8">
        <f t="shared" si="278"/>
        <v>0.38301783202484213</v>
      </c>
      <c r="BN162" s="8">
        <f t="shared" si="279"/>
        <v>0.61646937538865498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1.4045801526717601</v>
      </c>
      <c r="F163">
        <f>VLOOKUP(B163,home!$B$2:$E$405,3,FALSE)</f>
        <v>0.71</v>
      </c>
      <c r="G163">
        <f>VLOOKUP(C163,away!$B$2:$E$405,4,FALSE)</f>
        <v>1.66</v>
      </c>
      <c r="H163">
        <f>VLOOKUP(A163,away!$A$2:$E$405,3,FALSE)</f>
        <v>1.2264631043256999</v>
      </c>
      <c r="I163">
        <f>VLOOKUP(C163,away!$B$2:$E$405,3,FALSE)</f>
        <v>0.51</v>
      </c>
      <c r="J163">
        <f>VLOOKUP(B163,home!$B$2:$E$405,4,FALSE)</f>
        <v>0.91</v>
      </c>
      <c r="K163" s="3">
        <f t="shared" si="224"/>
        <v>1.6554381679389363</v>
      </c>
      <c r="L163" s="3">
        <f t="shared" si="225"/>
        <v>0.56920152671755742</v>
      </c>
      <c r="M163" s="5">
        <f t="shared" si="226"/>
        <v>0.10810636291871782</v>
      </c>
      <c r="N163" s="5">
        <f t="shared" si="227"/>
        <v>0.17896339937270395</v>
      </c>
      <c r="O163" s="5">
        <f t="shared" si="228"/>
        <v>6.1534306821216515E-2</v>
      </c>
      <c r="P163" s="5">
        <f t="shared" si="229"/>
        <v>0.10186624014950704</v>
      </c>
      <c r="Q163" s="5">
        <f t="shared" si="230"/>
        <v>0.14813142099283666</v>
      </c>
      <c r="R163" s="5">
        <f t="shared" si="231"/>
        <v>1.751271069407152E-2</v>
      </c>
      <c r="S163" s="5">
        <f t="shared" si="232"/>
        <v>2.3996577541876563E-2</v>
      </c>
      <c r="T163" s="5">
        <f t="shared" si="233"/>
        <v>8.4316630983963858E-2</v>
      </c>
      <c r="U163" s="5">
        <f t="shared" si="234"/>
        <v>2.8991209707038373E-2</v>
      </c>
      <c r="V163" s="5">
        <f t="shared" si="235"/>
        <v>2.5123828305657478E-3</v>
      </c>
      <c r="W163" s="5">
        <f t="shared" si="236"/>
        <v>8.1740802727524264E-2</v>
      </c>
      <c r="X163" s="5">
        <f t="shared" si="237"/>
        <v>4.6526989707625491E-2</v>
      </c>
      <c r="Y163" s="5">
        <f t="shared" si="238"/>
        <v>1.3241616787576254E-2</v>
      </c>
      <c r="Z163" s="5">
        <f t="shared" si="239"/>
        <v>3.3227538880094688E-3</v>
      </c>
      <c r="AA163" s="5">
        <f t="shared" si="240"/>
        <v>5.5006136088783719E-3</v>
      </c>
      <c r="AB163" s="5">
        <f t="shared" si="241"/>
        <v>4.5529628576107973E-3</v>
      </c>
      <c r="AC163" s="5">
        <f t="shared" si="242"/>
        <v>1.4796018121427157E-4</v>
      </c>
      <c r="AD163" s="5">
        <f t="shared" si="243"/>
        <v>3.3829211178277703E-2</v>
      </c>
      <c r="AE163" s="5">
        <f t="shared" si="244"/>
        <v>1.9255638650326326E-2</v>
      </c>
      <c r="AF163" s="5">
        <f t="shared" si="245"/>
        <v>5.4801694588436749E-3</v>
      </c>
      <c r="AG163" s="5">
        <f t="shared" si="246"/>
        <v>1.0397736075482503E-3</v>
      </c>
      <c r="AH163" s="5">
        <f t="shared" si="247"/>
        <v>4.7282914649042219E-4</v>
      </c>
      <c r="AI163" s="5">
        <f t="shared" si="248"/>
        <v>7.8273941601423539E-4</v>
      </c>
      <c r="AJ163" s="5">
        <f t="shared" si="249"/>
        <v>6.4788835241009948E-4</v>
      </c>
      <c r="AK163" s="5">
        <f t="shared" si="250"/>
        <v>3.5751303571425035E-4</v>
      </c>
      <c r="AL163" s="5">
        <f t="shared" si="251"/>
        <v>5.5767845463342021E-6</v>
      </c>
      <c r="AM163" s="5">
        <f t="shared" si="252"/>
        <v>1.1200433475157473E-2</v>
      </c>
      <c r="AN163" s="5">
        <f t="shared" si="253"/>
        <v>6.3753038339580707E-3</v>
      </c>
      <c r="AO163" s="5">
        <f t="shared" si="254"/>
        <v>1.8144163377886151E-3</v>
      </c>
      <c r="AP163" s="5">
        <f t="shared" si="255"/>
        <v>3.4425618319018647E-4</v>
      </c>
      <c r="AQ163" s="5">
        <f t="shared" si="256"/>
        <v>4.8987786263453295E-5</v>
      </c>
      <c r="AR163" s="5">
        <f t="shared" si="257"/>
        <v>5.3827014411781594E-5</v>
      </c>
      <c r="AS163" s="5">
        <f t="shared" si="258"/>
        <v>8.9107294123462428E-5</v>
      </c>
      <c r="AT163" s="5">
        <f t="shared" si="259"/>
        <v>7.3755807866870312E-5</v>
      </c>
      <c r="AU163" s="5">
        <f t="shared" si="260"/>
        <v>4.0699393149995995E-5</v>
      </c>
      <c r="AV163" s="5">
        <f t="shared" si="261"/>
        <v>1.6843832208113969E-5</v>
      </c>
      <c r="AW163" s="5">
        <f t="shared" si="262"/>
        <v>1.4596891702081006E-7</v>
      </c>
      <c r="AX163" s="5">
        <f t="shared" si="263"/>
        <v>3.0902708453727748E-3</v>
      </c>
      <c r="AY163" s="5">
        <f t="shared" si="264"/>
        <v>1.7589868831569401E-3</v>
      </c>
      <c r="AZ163" s="5">
        <f t="shared" si="265"/>
        <v>5.0060900968454392E-4</v>
      </c>
      <c r="BA163" s="5">
        <f t="shared" si="266"/>
        <v>9.4982470867002324E-5</v>
      </c>
      <c r="BB163" s="5">
        <f t="shared" si="267"/>
        <v>1.3516041857225906E-5</v>
      </c>
      <c r="BC163" s="5">
        <f t="shared" si="268"/>
        <v>1.5386703320622795E-6</v>
      </c>
      <c r="BD163" s="5">
        <f t="shared" si="269"/>
        <v>5.1064031303056739E-6</v>
      </c>
      <c r="BE163" s="5">
        <f t="shared" si="270"/>
        <v>8.4533346427908731E-6</v>
      </c>
      <c r="BF163" s="5">
        <f t="shared" si="271"/>
        <v>6.9969864070182354E-6</v>
      </c>
      <c r="BG163" s="5">
        <f t="shared" si="272"/>
        <v>3.8610261195759692E-6</v>
      </c>
      <c r="BH163" s="5">
        <f t="shared" si="273"/>
        <v>1.597922501438806E-6</v>
      </c>
      <c r="BI163" s="5">
        <f t="shared" si="274"/>
        <v>5.2905237965805131E-7</v>
      </c>
      <c r="BJ163" s="8">
        <f t="shared" si="275"/>
        <v>0.63776895500485475</v>
      </c>
      <c r="BK163" s="8">
        <f t="shared" si="276"/>
        <v>0.23839408728958467</v>
      </c>
      <c r="BL163" s="8">
        <f t="shared" si="277"/>
        <v>0.1206535517063856</v>
      </c>
      <c r="BM163" s="8">
        <f t="shared" si="278"/>
        <v>0.38226606602554097</v>
      </c>
      <c r="BN163" s="8">
        <f t="shared" si="279"/>
        <v>0.61611444094905354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1.4045801526717601</v>
      </c>
      <c r="F164">
        <f>VLOOKUP(B164,home!$B$2:$E$405,3,FALSE)</f>
        <v>1.1599999999999999</v>
      </c>
      <c r="G164">
        <f>VLOOKUP(C164,away!$B$2:$E$405,4,FALSE)</f>
        <v>0.91</v>
      </c>
      <c r="H164">
        <f>VLOOKUP(A164,away!$A$2:$E$405,3,FALSE)</f>
        <v>1.2264631043256999</v>
      </c>
      <c r="I164">
        <f>VLOOKUP(C164,away!$B$2:$E$405,3,FALSE)</f>
        <v>0.71</v>
      </c>
      <c r="J164">
        <f>VLOOKUP(B164,home!$B$2:$E$405,4,FALSE)</f>
        <v>1.1599999999999999</v>
      </c>
      <c r="K164" s="3">
        <f t="shared" si="224"/>
        <v>1.4826748091603099</v>
      </c>
      <c r="L164" s="3">
        <f t="shared" si="225"/>
        <v>1.0101150127226464</v>
      </c>
      <c r="M164" s="5">
        <f t="shared" si="226"/>
        <v>8.2678984884806156E-2</v>
      </c>
      <c r="N164" s="5">
        <f t="shared" si="227"/>
        <v>0.12258604813564813</v>
      </c>
      <c r="O164" s="5">
        <f t="shared" si="228"/>
        <v>8.3515283868811463E-2</v>
      </c>
      <c r="P164" s="5">
        <f t="shared" si="229"/>
        <v>0.12382600757215916</v>
      </c>
      <c r="Q164" s="5">
        <f t="shared" si="230"/>
        <v>9.0877622762619334E-2</v>
      </c>
      <c r="R164" s="5">
        <f t="shared" si="231"/>
        <v>4.2180021013839948E-2</v>
      </c>
      <c r="S164" s="5">
        <f t="shared" si="232"/>
        <v>4.6362688694785013E-2</v>
      </c>
      <c r="T164" s="5">
        <f t="shared" si="233"/>
        <v>9.1796851073067093E-2</v>
      </c>
      <c r="U164" s="5">
        <f t="shared" si="234"/>
        <v>6.2539254607073019E-2</v>
      </c>
      <c r="V164" s="5">
        <f t="shared" si="235"/>
        <v>7.7151227315901613E-3</v>
      </c>
      <c r="W164" s="5">
        <f t="shared" si="236"/>
        <v>4.4913987328836412E-2</v>
      </c>
      <c r="X164" s="5">
        <f t="shared" si="237"/>
        <v>4.5368292882092376E-2</v>
      </c>
      <c r="Y164" s="5">
        <f t="shared" si="238"/>
        <v>2.2913596870899739E-2</v>
      </c>
      <c r="Z164" s="5">
        <f t="shared" si="239"/>
        <v>1.420222415434548E-2</v>
      </c>
      <c r="AA164" s="5">
        <f t="shared" si="240"/>
        <v>2.1057279987696131E-2</v>
      </c>
      <c r="AB164" s="5">
        <f t="shared" si="241"/>
        <v>1.5610549293596288E-2</v>
      </c>
      <c r="AC164" s="5">
        <f t="shared" si="242"/>
        <v>7.2217024609779455E-4</v>
      </c>
      <c r="AD164" s="5">
        <f t="shared" si="243"/>
        <v>1.664820939785279E-2</v>
      </c>
      <c r="AE164" s="5">
        <f t="shared" si="244"/>
        <v>1.6816606247721352E-2</v>
      </c>
      <c r="AF164" s="5">
        <f t="shared" si="245"/>
        <v>8.4933532169343927E-3</v>
      </c>
      <c r="AG164" s="5">
        <f t="shared" si="246"/>
        <v>2.8597545309272049E-3</v>
      </c>
      <c r="AH164" s="5">
        <f t="shared" si="247"/>
        <v>3.586469958089139E-3</v>
      </c>
      <c r="AI164" s="5">
        <f t="shared" si="248"/>
        <v>5.3175686606689995E-3</v>
      </c>
      <c r="AJ164" s="5">
        <f t="shared" si="249"/>
        <v>3.9421125495771271E-3</v>
      </c>
      <c r="AK164" s="5">
        <f t="shared" si="250"/>
        <v>1.9482903240442429E-3</v>
      </c>
      <c r="AL164" s="5">
        <f t="shared" si="251"/>
        <v>4.3262968690911786E-5</v>
      </c>
      <c r="AM164" s="5">
        <f t="shared" si="252"/>
        <v>4.9367761383644453E-3</v>
      </c>
      <c r="AN164" s="5">
        <f t="shared" si="253"/>
        <v>4.9867116918128592E-3</v>
      </c>
      <c r="AO164" s="5">
        <f t="shared" si="254"/>
        <v>2.5185761720098571E-3</v>
      </c>
      <c r="AP164" s="5">
        <f t="shared" si="255"/>
        <v>8.4801720067756382E-4</v>
      </c>
      <c r="AQ164" s="5">
        <f t="shared" si="256"/>
        <v>2.1414872636286002E-4</v>
      </c>
      <c r="AR164" s="5">
        <f t="shared" si="257"/>
        <v>7.2454942946892018E-4</v>
      </c>
      <c r="AS164" s="5">
        <f t="shared" si="258"/>
        <v>1.0742711870650428E-3</v>
      </c>
      <c r="AT164" s="5">
        <f t="shared" si="259"/>
        <v>7.9639741363404098E-4</v>
      </c>
      <c r="AU164" s="5">
        <f t="shared" si="260"/>
        <v>3.9359946109187194E-4</v>
      </c>
      <c r="AV164" s="5">
        <f t="shared" si="261"/>
        <v>1.4589500146499812E-4</v>
      </c>
      <c r="AW164" s="5">
        <f t="shared" si="262"/>
        <v>1.7998261240879637E-6</v>
      </c>
      <c r="AX164" s="5">
        <f t="shared" si="263"/>
        <v>1.2199389364694467E-3</v>
      </c>
      <c r="AY164" s="5">
        <f t="shared" si="264"/>
        <v>1.2322786343326869E-3</v>
      </c>
      <c r="AZ164" s="5">
        <f t="shared" si="265"/>
        <v>6.223715741984036E-4</v>
      </c>
      <c r="BA164" s="5">
        <f t="shared" si="266"/>
        <v>2.0955562352987801E-4</v>
      </c>
      <c r="BB164" s="5">
        <f t="shared" si="267"/>
        <v>5.291882033199619E-5</v>
      </c>
      <c r="BC164" s="5">
        <f t="shared" si="268"/>
        <v>1.0690818974584358E-5</v>
      </c>
      <c r="BD164" s="5">
        <f t="shared" si="269"/>
        <v>1.219797093610307E-4</v>
      </c>
      <c r="BE164" s="5">
        <f t="shared" si="270"/>
        <v>1.8085624229829627E-4</v>
      </c>
      <c r="BF164" s="5">
        <f t="shared" si="271"/>
        <v>1.3407549726753861E-4</v>
      </c>
      <c r="BG164" s="5">
        <f t="shared" si="272"/>
        <v>6.6263454108073802E-5</v>
      </c>
      <c r="BH164" s="5">
        <f t="shared" si="273"/>
        <v>2.456178854349784E-5</v>
      </c>
      <c r="BI164" s="5">
        <f t="shared" si="274"/>
        <v>7.2834290282732988E-6</v>
      </c>
      <c r="BJ164" s="8">
        <f t="shared" si="275"/>
        <v>0.48012630678366336</v>
      </c>
      <c r="BK164" s="8">
        <f t="shared" si="276"/>
        <v>0.26258051573246177</v>
      </c>
      <c r="BL164" s="8">
        <f t="shared" si="277"/>
        <v>0.24336656287672798</v>
      </c>
      <c r="BM164" s="8">
        <f t="shared" si="278"/>
        <v>0.45338116250110577</v>
      </c>
      <c r="BN164" s="8">
        <f t="shared" si="279"/>
        <v>0.54566396823788421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1.4045801526717601</v>
      </c>
      <c r="F165">
        <f>VLOOKUP(B165,home!$B$2:$E$405,3,FALSE)</f>
        <v>0.99</v>
      </c>
      <c r="G165">
        <f>VLOOKUP(C165,away!$B$2:$E$405,4,FALSE)</f>
        <v>0.75</v>
      </c>
      <c r="H165">
        <f>VLOOKUP(A165,away!$A$2:$E$405,3,FALSE)</f>
        <v>1.2264631043256999</v>
      </c>
      <c r="I165">
        <f>VLOOKUP(C165,away!$B$2:$E$405,3,FALSE)</f>
        <v>0.8</v>
      </c>
      <c r="J165">
        <f>VLOOKUP(B165,home!$B$2:$E$405,4,FALSE)</f>
        <v>1.36</v>
      </c>
      <c r="K165" s="3">
        <f t="shared" ref="K165:K228" si="280">E165*F165*G165</f>
        <v>1.0429007633587819</v>
      </c>
      <c r="L165" s="3">
        <f t="shared" ref="L165:L228" si="281">H165*I165*J165</f>
        <v>1.3343918575063618</v>
      </c>
      <c r="M165" s="5">
        <f t="shared" ref="M165:M228" si="282">_xlfn.POISSON.DIST(0,K165,FALSE) * _xlfn.POISSON.DIST(0,L165,FALSE)</f>
        <v>9.2801486512450695E-2</v>
      </c>
      <c r="N165" s="5">
        <f t="shared" ref="N165:N228" si="283">_xlfn.POISSON.DIST(1,K165,FALSE) * _xlfn.POISSON.DIST(0,L165,FALSE)</f>
        <v>9.678274112466452E-2</v>
      </c>
      <c r="O165" s="5">
        <f t="shared" ref="O165:O228" si="284">_xlfn.POISSON.DIST(0,K165,FALSE) * _xlfn.POISSON.DIST(1,L165,FALSE)</f>
        <v>0.12383354796670067</v>
      </c>
      <c r="P165" s="5">
        <f t="shared" ref="P165:P228" si="285">_xlfn.POISSON.DIST(1,K165,FALSE) * _xlfn.POISSON.DIST(1,L165,FALSE)</f>
        <v>0.12914610170389845</v>
      </c>
      <c r="Q165" s="5">
        <f t="shared" ref="Q165:Q228" si="286">_xlfn.POISSON.DIST(2,K165,FALSE) * _xlfn.POISSON.DIST(0,L165,FALSE)</f>
        <v>5.0467397299433989E-2</v>
      </c>
      <c r="R165" s="5">
        <f t="shared" ref="R165:R228" si="287">_xlfn.POISSON.DIST(0,K165,FALSE) * _xlfn.POISSON.DIST(2,L165,FALSE)</f>
        <v>8.2621239046444445E-2</v>
      </c>
      <c r="S165" s="5">
        <f t="shared" ref="S165:S228" si="288">_xlfn.POISSON.DIST(2,K165,FALSE) * _xlfn.POISSON.DIST(2,L165,FALSE)</f>
        <v>4.493116493095179E-2</v>
      </c>
      <c r="T165" s="5">
        <f t="shared" ref="T165:T228" si="289">_xlfn.POISSON.DIST(2,K165,FALSE) * _xlfn.POISSON.DIST(1,L165,FALSE)</f>
        <v>6.7343284025903269E-2</v>
      </c>
      <c r="U165" s="5">
        <f t="shared" ref="U165:U228" si="290">_xlfn.POISSON.DIST(1,K165,FALSE) * _xlfn.POISSON.DIST(2,L165,FALSE)</f>
        <v>8.6165753271185294E-2</v>
      </c>
      <c r="V165" s="5">
        <f t="shared" ref="V165:V228" si="291">_xlfn.POISSON.DIST(3,K165,FALSE) * _xlfn.POISSON.DIST(3,L165,FALSE)</f>
        <v>6.9475477098919795E-3</v>
      </c>
      <c r="W165" s="5">
        <f t="shared" ref="W165:W228" si="292">_xlfn.POISSON.DIST(3,K165,FALSE) * _xlfn.POISSON.DIST(0,L165,FALSE)</f>
        <v>1.7544162389436884E-2</v>
      </c>
      <c r="X165" s="5">
        <f t="shared" ref="X165:X228" si="293">_xlfn.POISSON.DIST(3,K165,FALSE) * _xlfn.POISSON.DIST(1,L165,FALSE)</f>
        <v>2.3410787439233933E-2</v>
      </c>
      <c r="Y165" s="5">
        <f t="shared" ref="Y165:Y228" si="294">_xlfn.POISSON.DIST(3,K165,FALSE) * _xlfn.POISSON.DIST(2,L165,FALSE)</f>
        <v>1.5619582068362989E-2</v>
      </c>
      <c r="Z165" s="5">
        <f t="shared" ref="Z165:Z228" si="295">_xlfn.POISSON.DIST(0,K165,FALSE) * _xlfn.POISSON.DIST(3,L165,FALSE)</f>
        <v>3.6749702880220697E-2</v>
      </c>
      <c r="AA165" s="5">
        <f t="shared" ref="AA165:AA228" si="296">_xlfn.POISSON.DIST(1,K165,FALSE) * _xlfn.POISSON.DIST(3,L165,FALSE)</f>
        <v>3.8326293186990587E-2</v>
      </c>
      <c r="AB165" s="5">
        <f t="shared" ref="AB165:AB228" si="297">_xlfn.POISSON.DIST(2,K165,FALSE) * _xlfn.POISSON.DIST(3,L165,FALSE)</f>
        <v>1.9985260210712476E-2</v>
      </c>
      <c r="AC165" s="5">
        <f t="shared" ref="AC165:AC228" si="298">_xlfn.POISSON.DIST(4,K165,FALSE) * _xlfn.POISSON.DIST(4,L165,FALSE)</f>
        <v>6.0427958703415912E-4</v>
      </c>
      <c r="AD165" s="5">
        <f t="shared" ref="AD165:AD228" si="299">_xlfn.POISSON.DIST(4,K165,FALSE) * _xlfn.POISSON.DIST(0,L165,FALSE)</f>
        <v>4.5742050871085387E-3</v>
      </c>
      <c r="AE165" s="5">
        <f t="shared" ref="AE165:AE228" si="300">_xlfn.POISSON.DIST(4,K165,FALSE) * _xlfn.POISSON.DIST(1,L165,FALSE)</f>
        <v>6.103782022801812E-3</v>
      </c>
      <c r="AF165" s="5">
        <f t="shared" ref="AF165:AF228" si="301">_xlfn.POISSON.DIST(4,K165,FALSE) * _xlfn.POISSON.DIST(2,L165,FALSE)</f>
        <v>4.072418515610225E-3</v>
      </c>
      <c r="AG165" s="5">
        <f t="shared" ref="AG165:AG228" si="302">_xlfn.POISSON.DIST(4,K165,FALSE) * _xlfn.POISSON.DIST(3,L165,FALSE)</f>
        <v>1.8114007025294753E-3</v>
      </c>
      <c r="AH165" s="5">
        <f t="shared" ref="AH165:AH228" si="303">_xlfn.POISSON.DIST(0,K165,FALSE) * _xlfn.POISSON.DIST(4,L165,FALSE)</f>
        <v>1.2259626072286154E-2</v>
      </c>
      <c r="AI165" s="5">
        <f t="shared" ref="AI165:AI228" si="304">_xlfn.POISSON.DIST(1,K165,FALSE) * _xlfn.POISSON.DIST(4,L165,FALSE)</f>
        <v>1.2785573389280453E-2</v>
      </c>
      <c r="AJ165" s="5">
        <f t="shared" ref="AJ165:AJ228" si="305">_xlfn.POISSON.DIST(2,K165,FALSE) * _xlfn.POISSON.DIST(4,L165,FALSE)</f>
        <v>6.6670421238301551E-3</v>
      </c>
      <c r="AK165" s="5">
        <f t="shared" ref="AK165:AK228" si="306">_xlfn.POISSON.DIST(3,K165,FALSE) * _xlfn.POISSON.DIST(4,L165,FALSE)</f>
        <v>2.3176877734292084E-3</v>
      </c>
      <c r="AL165" s="5">
        <f t="shared" ref="AL165:AL228" si="307">_xlfn.POISSON.DIST(5,K165,FALSE) * _xlfn.POISSON.DIST(5,L165,FALSE)</f>
        <v>3.3637544370254471E-5</v>
      </c>
      <c r="AM165" s="5">
        <f t="shared" ref="AM165:AM228" si="308">_xlfn.POISSON.DIST(5,K165,FALSE) * _xlfn.POISSON.DIST(0,L165,FALSE)</f>
        <v>9.5408839542102401E-4</v>
      </c>
      <c r="AN165" s="5">
        <f t="shared" ref="AN165:AN228" si="309">_xlfn.POISSON.DIST(5,K165,FALSE) * _xlfn.POISSON.DIST(1,L165,FALSE)</f>
        <v>1.2731277861911243E-3</v>
      </c>
      <c r="AO165" s="5">
        <f t="shared" ref="AO165:AO228" si="310">_xlfn.POISSON.DIST(5,K165,FALSE) * _xlfn.POISSON.DIST(2,L165,FALSE)</f>
        <v>8.4942567572926855E-4</v>
      </c>
      <c r="AP165" s="5">
        <f t="shared" ref="AP165:AP228" si="311">_xlfn.POISSON.DIST(5,K165,FALSE) * _xlfn.POISSON.DIST(3,L165,FALSE)</f>
        <v>3.7782223508332487E-4</v>
      </c>
      <c r="AQ165" s="5">
        <f t="shared" ref="AQ165:AQ228" si="312">_xlfn.POISSON.DIST(5,K165,FALSE) * _xlfn.POISSON.DIST(4,L165,FALSE)</f>
        <v>1.2604072852001084E-4</v>
      </c>
      <c r="AR165" s="5">
        <f t="shared" ref="AR165:AR228" si="313">_xlfn.POISSON.DIST(0,K165,FALSE) * _xlfn.POISSON.DIST(5,L165,FALSE)</f>
        <v>3.2718290413862685E-3</v>
      </c>
      <c r="AS165" s="5">
        <f t="shared" ref="AS165:AS228" si="314">_xlfn.POISSON.DIST(1,K165,FALSE) * _xlfn.POISSON.DIST(5,L165,FALSE)</f>
        <v>3.4121930048411709E-3</v>
      </c>
      <c r="AT165" s="5">
        <f t="shared" ref="AT165:AT228" si="315">_xlfn.POISSON.DIST(2,K165,FALSE) * _xlfn.POISSON.DIST(5,L165,FALSE)</f>
        <v>1.779289344738176E-3</v>
      </c>
      <c r="AU165" s="5">
        <f t="shared" ref="AU165:AU228" si="316">_xlfn.POISSON.DIST(3,K165,FALSE) * _xlfn.POISSON.DIST(5,L165,FALSE)</f>
        <v>6.1854073862119697E-4</v>
      </c>
      <c r="AV165" s="5">
        <f t="shared" ref="AV165:AV228" si="317">_xlfn.POISSON.DIST(4,K165,FALSE) * _xlfn.POISSON.DIST(5,L165,FALSE)</f>
        <v>1.6126915211913778E-4</v>
      </c>
      <c r="AW165" s="5">
        <f t="shared" ref="AW165:AW228" si="318">_xlfn.POISSON.DIST(6,K165,FALSE) * _xlfn.POISSON.DIST(6,L165,FALSE)</f>
        <v>1.3003137394450403E-6</v>
      </c>
      <c r="AX165" s="5">
        <f t="shared" ref="AX165:AX228" si="319">_xlfn.POISSON.DIST(6,K165,FALSE) * _xlfn.POISSON.DIST(0,L165,FALSE)</f>
        <v>1.6583658598272349E-4</v>
      </c>
      <c r="AY165" s="5">
        <f t="shared" ref="AY165:AY228" si="320">_xlfn.POISSON.DIST(6,K165,FALSE) * _xlfn.POISSON.DIST(1,L165,FALSE)</f>
        <v>2.2129099001199989E-4</v>
      </c>
      <c r="AZ165" s="5">
        <f t="shared" ref="AZ165:AZ228" si="321">_xlfn.POISSON.DIST(6,K165,FALSE) * _xlfn.POISSON.DIST(2,L165,FALSE)</f>
        <v>1.4764444760576717E-4</v>
      </c>
      <c r="BA165" s="5">
        <f t="shared" ref="BA165:BA228" si="322">_xlfn.POISSON.DIST(6,K165,FALSE) * _xlfn.POISSON.DIST(3,L165,FALSE)</f>
        <v>6.5671849563720089E-5</v>
      </c>
      <c r="BB165" s="5">
        <f t="shared" ref="BB165:BB228" si="323">_xlfn.POISSON.DIST(6,K165,FALSE) * _xlfn.POISSON.DIST(4,L165,FALSE)</f>
        <v>2.1907995331302711E-5</v>
      </c>
      <c r="BC165" s="5">
        <f t="shared" ref="BC165:BC228" si="324">_xlfn.POISSON.DIST(6,K165,FALSE) * _xlfn.POISSON.DIST(5,L165,FALSE)</f>
        <v>5.846770116875545E-6</v>
      </c>
      <c r="BD165" s="5">
        <f t="shared" ref="BD165:BD228" si="325">_xlfn.POISSON.DIST(0,K165,FALSE) * _xlfn.POISSON.DIST(6,L165,FALSE)</f>
        <v>7.2765033866311311E-4</v>
      </c>
      <c r="BE165" s="5">
        <f t="shared" ref="BE165:BE228" si="326">_xlfn.POISSON.DIST(1,K165,FALSE) * _xlfn.POISSON.DIST(6,L165,FALSE)</f>
        <v>7.5886709365003682E-4</v>
      </c>
      <c r="BF165" s="5">
        <f t="shared" ref="BF165:BF228" si="327">_xlfn.POISSON.DIST(2,K165,FALSE) * _xlfn.POISSON.DIST(6,L165,FALSE)</f>
        <v>3.9571153562774174E-4</v>
      </c>
      <c r="BG165" s="5">
        <f t="shared" ref="BG165:BG228" si="328">_xlfn.POISSON.DIST(3,K165,FALSE) * _xlfn.POISSON.DIST(6,L165,FALSE)</f>
        <v>1.3756262085868259E-4</v>
      </c>
      <c r="BH165" s="5">
        <f t="shared" ref="BH165:BH228" si="329">_xlfn.POISSON.DIST(4,K165,FALSE) * _xlfn.POISSON.DIST(6,L165,FALSE)</f>
        <v>3.5866040575788686E-5</v>
      </c>
      <c r="BI165" s="5">
        <f t="shared" ref="BI165:BI228" si="330">_xlfn.POISSON.DIST(5,K165,FALSE) * _xlfn.POISSON.DIST(6,L165,FALSE)</f>
        <v>7.480944219029416E-6</v>
      </c>
      <c r="BJ165" s="8">
        <f t="shared" ref="BJ165:BJ228" si="331">SUM(N165,Q165,T165,W165,X165,Y165,AD165,AE165,AF165,AG165,AM165,AN165,AO165,AP165,AQ165,AX165,AY165,AZ165,BA165,BB165,BC165)</f>
        <v>0.29193846413464292</v>
      </c>
      <c r="BK165" s="8">
        <f t="shared" ref="BK165:BK228" si="332">SUM(M165,P165,S165,V165,AC165,AL165,AY165)</f>
        <v>0.27468550897860933</v>
      </c>
      <c r="BL165" s="8">
        <f t="shared" ref="BL165:BL228" si="333">SUM(O165,R165,U165,AA165,AB165,AH165,AI165,AJ165,AK165,AR165,AS165,AT165,AU165,AV165,BD165,BE165,BF165,BG165,BH165,BI165)</f>
        <v>0.3962682828961599</v>
      </c>
      <c r="BM165" s="8">
        <f t="shared" ref="BM165:BM228" si="334">SUM(S165:BI165)</f>
        <v>0.42376945455976756</v>
      </c>
      <c r="BN165" s="8">
        <f t="shared" ref="BN165:BN228" si="335">SUM(M165:R165)</f>
        <v>0.57565251365359282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1.4045801526717601</v>
      </c>
      <c r="F166">
        <f>VLOOKUP(B166,home!$B$2:$E$405,3,FALSE)</f>
        <v>1.2</v>
      </c>
      <c r="G166">
        <f>VLOOKUP(C166,away!$B$2:$E$405,4,FALSE)</f>
        <v>1.88</v>
      </c>
      <c r="H166">
        <f>VLOOKUP(A166,away!$A$2:$E$405,3,FALSE)</f>
        <v>1.2264631043256999</v>
      </c>
      <c r="I166">
        <f>VLOOKUP(C166,away!$B$2:$E$405,3,FALSE)</f>
        <v>0.75</v>
      </c>
      <c r="J166">
        <f>VLOOKUP(B166,home!$B$2:$E$405,4,FALSE)</f>
        <v>1.1200000000000001</v>
      </c>
      <c r="K166" s="3">
        <f t="shared" si="280"/>
        <v>3.1687328244274902</v>
      </c>
      <c r="L166" s="3">
        <f t="shared" si="281"/>
        <v>1.030229007633588</v>
      </c>
      <c r="M166" s="5">
        <f t="shared" si="282"/>
        <v>1.5011152831416977E-2</v>
      </c>
      <c r="N166" s="5">
        <f t="shared" si="283"/>
        <v>4.7566332709408632E-2</v>
      </c>
      <c r="O166" s="5">
        <f t="shared" si="284"/>
        <v>1.5464925084946835E-2</v>
      </c>
      <c r="P166" s="5">
        <f t="shared" si="285"/>
        <v>4.9004215743983136E-2</v>
      </c>
      <c r="Q166" s="5">
        <f t="shared" si="286"/>
        <v>7.5362499896971066E-2</v>
      </c>
      <c r="R166" s="5">
        <f t="shared" si="287"/>
        <v>7.9662072116962798E-3</v>
      </c>
      <c r="S166" s="5">
        <f t="shared" si="288"/>
        <v>3.9993816391918034E-2</v>
      </c>
      <c r="T166" s="5">
        <f t="shared" si="289"/>
        <v>7.7640633481642879E-2</v>
      </c>
      <c r="U166" s="5">
        <f t="shared" si="290"/>
        <v>2.5242782277892999E-2</v>
      </c>
      <c r="V166" s="5">
        <f t="shared" si="291"/>
        <v>1.4506736934606086E-2</v>
      </c>
      <c r="W166" s="5">
        <f t="shared" si="292"/>
        <v>7.9601209051481867E-2</v>
      </c>
      <c r="X166" s="5">
        <f t="shared" si="293"/>
        <v>8.200747460754193E-2</v>
      </c>
      <c r="Y166" s="5">
        <f t="shared" si="294"/>
        <v>4.2243239591732297E-2</v>
      </c>
      <c r="Z166" s="5">
        <f t="shared" si="295"/>
        <v>2.7356725834364634E-3</v>
      </c>
      <c r="AA166" s="5">
        <f t="shared" si="296"/>
        <v>8.6686155120214749E-3</v>
      </c>
      <c r="AB166" s="5">
        <f t="shared" si="297"/>
        <v>1.373426325764188E-2</v>
      </c>
      <c r="AC166" s="5">
        <f t="shared" si="298"/>
        <v>2.9598462326158531E-3</v>
      </c>
      <c r="AD166" s="5">
        <f t="shared" si="299"/>
        <v>6.3058740996386309E-2</v>
      </c>
      <c r="AE166" s="5">
        <f t="shared" si="300"/>
        <v>6.4964944159330518E-2</v>
      </c>
      <c r="AF166" s="5">
        <f t="shared" si="301"/>
        <v>3.3464384976119275E-2</v>
      </c>
      <c r="AG166" s="5">
        <f t="shared" si="302"/>
        <v>1.1491993375005236E-2</v>
      </c>
      <c r="AH166" s="5">
        <f t="shared" si="303"/>
        <v>7.0459231271104053E-4</v>
      </c>
      <c r="AI166" s="5">
        <f t="shared" si="304"/>
        <v>2.2326647891267527E-3</v>
      </c>
      <c r="AJ166" s="5">
        <f t="shared" si="305"/>
        <v>3.5373591016247112E-3</v>
      </c>
      <c r="AK166" s="5">
        <f t="shared" si="306"/>
        <v>3.7363152990351868E-3</v>
      </c>
      <c r="AL166" s="5">
        <f t="shared" si="307"/>
        <v>3.8649914495189765E-4</v>
      </c>
      <c r="AM166" s="5">
        <f t="shared" si="308"/>
        <v>3.9963260492464146E-2</v>
      </c>
      <c r="AN166" s="5">
        <f t="shared" si="309"/>
        <v>4.1171310198953912E-2</v>
      </c>
      <c r="AO166" s="5">
        <f t="shared" si="310"/>
        <v>2.1207939024621456E-2</v>
      </c>
      <c r="AP166" s="5">
        <f t="shared" si="311"/>
        <v>7.2830113250964687E-3</v>
      </c>
      <c r="AQ166" s="5">
        <f t="shared" si="312"/>
        <v>1.8757923825095794E-3</v>
      </c>
      <c r="AR166" s="5">
        <f t="shared" si="313"/>
        <v>1.4517828782211004E-4</v>
      </c>
      <c r="AS166" s="5">
        <f t="shared" si="314"/>
        <v>4.6003120601610187E-4</v>
      </c>
      <c r="AT166" s="5">
        <f t="shared" si="315"/>
        <v>7.2885799138209357E-4</v>
      </c>
      <c r="AU166" s="5">
        <f t="shared" si="316"/>
        <v>7.6985208054624287E-4</v>
      </c>
      <c r="AV166" s="5">
        <f t="shared" si="317"/>
        <v>6.0986388939516915E-4</v>
      </c>
      <c r="AW166" s="5">
        <f t="shared" si="318"/>
        <v>3.5048176987683001E-5</v>
      </c>
      <c r="AX166" s="5">
        <f t="shared" si="319"/>
        <v>2.1105482548936245E-2</v>
      </c>
      <c r="AY166" s="5">
        <f t="shared" si="320"/>
        <v>2.1743480342018597E-2</v>
      </c>
      <c r="AZ166" s="5">
        <f t="shared" si="321"/>
        <v>1.1200382087629124E-2</v>
      </c>
      <c r="BA166" s="5">
        <f t="shared" si="322"/>
        <v>3.8463195077517221E-3</v>
      </c>
      <c r="BB166" s="5">
        <f t="shared" si="323"/>
        <v>9.9064748237819196E-4</v>
      </c>
      <c r="BC166" s="5">
        <f t="shared" si="324"/>
        <v>2.0411875453703947E-4</v>
      </c>
      <c r="BD166" s="5">
        <f t="shared" si="325"/>
        <v>2.4927813898819296E-5</v>
      </c>
      <c r="BE166" s="5">
        <f t="shared" si="326"/>
        <v>7.8989582142408523E-5</v>
      </c>
      <c r="BF166" s="5">
        <f t="shared" si="327"/>
        <v>1.2514844086123069E-4</v>
      </c>
      <c r="BG166" s="5">
        <f t="shared" si="328"/>
        <v>1.3218732416096809E-4</v>
      </c>
      <c r="BH166" s="5">
        <f t="shared" si="329"/>
        <v>1.0471657826052419E-4</v>
      </c>
      <c r="BI166" s="5">
        <f t="shared" si="330"/>
        <v>6.636377175917061E-5</v>
      </c>
      <c r="BJ166" s="8">
        <f t="shared" si="331"/>
        <v>0.74799319699251654</v>
      </c>
      <c r="BK166" s="8">
        <f t="shared" si="332"/>
        <v>0.14360574762151057</v>
      </c>
      <c r="BL166" s="8">
        <f t="shared" si="333"/>
        <v>8.453384181294199E-2</v>
      </c>
      <c r="BM166" s="8">
        <f t="shared" si="334"/>
        <v>0.74678469336695175</v>
      </c>
      <c r="BN166" s="8">
        <f t="shared" si="335"/>
        <v>0.21037533347842291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1.4045801526717601</v>
      </c>
      <c r="F167">
        <f>VLOOKUP(B167,home!$B$2:$E$405,3,FALSE)</f>
        <v>1.1499999999999999</v>
      </c>
      <c r="G167">
        <f>VLOOKUP(C167,away!$B$2:$E$405,4,FALSE)</f>
        <v>1.04</v>
      </c>
      <c r="H167">
        <f>VLOOKUP(A167,away!$A$2:$E$405,3,FALSE)</f>
        <v>1.2264631043256999</v>
      </c>
      <c r="I167">
        <f>VLOOKUP(C167,away!$B$2:$E$405,3,FALSE)</f>
        <v>0.66</v>
      </c>
      <c r="J167">
        <f>VLOOKUP(B167,home!$B$2:$E$405,4,FALSE)</f>
        <v>0.72</v>
      </c>
      <c r="K167" s="3">
        <f t="shared" si="280"/>
        <v>1.6798778625954249</v>
      </c>
      <c r="L167" s="3">
        <f t="shared" si="281"/>
        <v>0.58281526717557264</v>
      </c>
      <c r="M167" s="5">
        <f t="shared" si="282"/>
        <v>0.1040698334424852</v>
      </c>
      <c r="N167" s="5">
        <f t="shared" si="283"/>
        <v>0.17482460936402391</v>
      </c>
      <c r="O167" s="5">
        <f t="shared" si="284"/>
        <v>6.065348778269937E-2</v>
      </c>
      <c r="P167" s="5">
        <f t="shared" si="285"/>
        <v>0.10189045141535874</v>
      </c>
      <c r="Q167" s="5">
        <f t="shared" si="286"/>
        <v>0.14684199555375835</v>
      </c>
      <c r="R167" s="5">
        <f t="shared" si="287"/>
        <v>1.7674889343602132E-2</v>
      </c>
      <c r="S167" s="5">
        <f t="shared" si="288"/>
        <v>2.4939177248138544E-2</v>
      </c>
      <c r="T167" s="5">
        <f t="shared" si="289"/>
        <v>8.5581756871257922E-2</v>
      </c>
      <c r="U167" s="5">
        <f t="shared" si="290"/>
        <v>2.9691655332141E-2</v>
      </c>
      <c r="V167" s="5">
        <f t="shared" si="291"/>
        <v>2.7129902891865113E-3</v>
      </c>
      <c r="W167" s="5">
        <f t="shared" si="292"/>
        <v>8.2225539210031492E-2</v>
      </c>
      <c r="X167" s="5">
        <f t="shared" si="293"/>
        <v>4.7922299603350031E-2</v>
      </c>
      <c r="Y167" s="5">
        <f t="shared" si="294"/>
        <v>1.3964923923497144E-2</v>
      </c>
      <c r="Z167" s="5">
        <f t="shared" si="295"/>
        <v>3.4337317850300529E-3</v>
      </c>
      <c r="AA167" s="5">
        <f t="shared" si="296"/>
        <v>5.7682500117622578E-3</v>
      </c>
      <c r="AB167" s="5">
        <f t="shared" si="297"/>
        <v>4.8449777503376092E-3</v>
      </c>
      <c r="AC167" s="5">
        <f t="shared" si="298"/>
        <v>1.6601100680839205E-4</v>
      </c>
      <c r="AD167" s="5">
        <f t="shared" si="299"/>
        <v>3.4532215764725996E-2</v>
      </c>
      <c r="AE167" s="5">
        <f t="shared" si="300"/>
        <v>2.0125902557083308E-2</v>
      </c>
      <c r="AF167" s="5">
        <f t="shared" si="301"/>
        <v>5.8648416379780237E-3</v>
      </c>
      <c r="AG167" s="5">
        <f t="shared" si="302"/>
        <v>1.139373082060195E-3</v>
      </c>
      <c r="AH167" s="5">
        <f t="shared" si="303"/>
        <v>5.0030782692538653E-4</v>
      </c>
      <c r="AI167" s="5">
        <f t="shared" si="304"/>
        <v>8.404560429351801E-4</v>
      </c>
      <c r="AJ167" s="5">
        <f t="shared" si="305"/>
        <v>7.0593175050567966E-4</v>
      </c>
      <c r="AK167" s="5">
        <f t="shared" si="306"/>
        <v>3.9529304005924266E-4</v>
      </c>
      <c r="AL167" s="5">
        <f t="shared" si="307"/>
        <v>6.5013792620215575E-6</v>
      </c>
      <c r="AM167" s="5">
        <f t="shared" si="308"/>
        <v>1.1601980961906393E-2</v>
      </c>
      <c r="AN167" s="5">
        <f t="shared" si="309"/>
        <v>6.7618116340793823E-3</v>
      </c>
      <c r="AO167" s="5">
        <f t="shared" si="310"/>
        <v>1.9704435270534353E-3</v>
      </c>
      <c r="AP167" s="5">
        <f t="shared" si="311"/>
        <v>3.8280152355800852E-4</v>
      </c>
      <c r="AQ167" s="5">
        <f t="shared" si="312"/>
        <v>5.5775643056919251E-5</v>
      </c>
      <c r="AR167" s="5">
        <f t="shared" si="313"/>
        <v>5.8317407963909898E-5</v>
      </c>
      <c r="AS167" s="5">
        <f t="shared" si="314"/>
        <v>9.7966122642518364E-5</v>
      </c>
      <c r="AT167" s="5">
        <f t="shared" si="315"/>
        <v>8.2285560355737522E-5</v>
      </c>
      <c r="AU167" s="5">
        <f t="shared" si="316"/>
        <v>4.6076563750954397E-5</v>
      </c>
      <c r="AV167" s="5">
        <f t="shared" si="317"/>
        <v>1.9350749857423776E-5</v>
      </c>
      <c r="AW167" s="5">
        <f t="shared" si="318"/>
        <v>1.7681195562996729E-7</v>
      </c>
      <c r="AX167" s="5">
        <f t="shared" si="319"/>
        <v>3.2483184966933549E-3</v>
      </c>
      <c r="AY167" s="5">
        <f t="shared" si="320"/>
        <v>1.8931696125216925E-3</v>
      </c>
      <c r="AZ167" s="5">
        <f t="shared" si="321"/>
        <v>5.5168407676525278E-4</v>
      </c>
      <c r="BA167" s="5">
        <f t="shared" si="322"/>
        <v>1.0717663419881664E-4</v>
      </c>
      <c r="BB167" s="5">
        <f t="shared" si="323"/>
        <v>1.5616044673890483E-5</v>
      </c>
      <c r="BC167" s="5">
        <f t="shared" si="324"/>
        <v>1.8202538497678332E-6</v>
      </c>
      <c r="BD167" s="5">
        <f t="shared" si="325"/>
        <v>5.6647126172454986E-6</v>
      </c>
      <c r="BE167" s="5">
        <f t="shared" si="326"/>
        <v>9.5160253236757041E-6</v>
      </c>
      <c r="BF167" s="5">
        <f t="shared" si="327"/>
        <v>7.9928801405701401E-6</v>
      </c>
      <c r="BG167" s="5">
        <f t="shared" si="328"/>
        <v>4.4756874688407963E-6</v>
      </c>
      <c r="BH167" s="5">
        <f t="shared" si="329"/>
        <v>1.8796520747003507E-6</v>
      </c>
      <c r="BI167" s="5">
        <f t="shared" si="330"/>
        <v>6.3151718193413639E-7</v>
      </c>
      <c r="BJ167" s="8">
        <f t="shared" si="331"/>
        <v>0.63961405597612331</v>
      </c>
      <c r="BK167" s="8">
        <f t="shared" si="332"/>
        <v>0.23567813439376112</v>
      </c>
      <c r="BL167" s="8">
        <f t="shared" si="333"/>
        <v>0.12140940576034535</v>
      </c>
      <c r="BM167" s="8">
        <f t="shared" si="334"/>
        <v>0.39228706821276604</v>
      </c>
      <c r="BN167" s="8">
        <f t="shared" si="335"/>
        <v>0.60595526690192769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1.4045801526717601</v>
      </c>
      <c r="F168">
        <f>VLOOKUP(B168,home!$B$2:$E$405,3,FALSE)</f>
        <v>0.99</v>
      </c>
      <c r="G168">
        <f>VLOOKUP(C168,away!$B$2:$E$405,4,FALSE)</f>
        <v>0.63</v>
      </c>
      <c r="H168">
        <f>VLOOKUP(A168,away!$A$2:$E$405,3,FALSE)</f>
        <v>1.2264631043256999</v>
      </c>
      <c r="I168">
        <f>VLOOKUP(C168,away!$B$2:$E$405,3,FALSE)</f>
        <v>1.27</v>
      </c>
      <c r="J168">
        <f>VLOOKUP(B168,home!$B$2:$E$405,4,FALSE)</f>
        <v>0.59</v>
      </c>
      <c r="K168" s="3">
        <f t="shared" si="280"/>
        <v>0.87603664122137681</v>
      </c>
      <c r="L168" s="3">
        <f t="shared" si="281"/>
        <v>0.91898880407124695</v>
      </c>
      <c r="M168" s="5">
        <f t="shared" si="282"/>
        <v>0.16612322523897546</v>
      </c>
      <c r="N168" s="5">
        <f t="shared" si="283"/>
        <v>0.14553003226721431</v>
      </c>
      <c r="O168" s="5">
        <f t="shared" si="284"/>
        <v>0.15266538409082445</v>
      </c>
      <c r="P168" s="5">
        <f t="shared" si="285"/>
        <v>0.13374047030969724</v>
      </c>
      <c r="Q168" s="5">
        <f t="shared" si="286"/>
        <v>6.3744820332104504E-2</v>
      </c>
      <c r="R168" s="5">
        <f t="shared" si="287"/>
        <v>7.0148889374352139E-2</v>
      </c>
      <c r="S168" s="5">
        <f t="shared" si="288"/>
        <v>2.6917538732059414E-2</v>
      </c>
      <c r="T168" s="5">
        <f t="shared" si="289"/>
        <v>5.8580776202737217E-2</v>
      </c>
      <c r="U168" s="5">
        <f t="shared" si="290"/>
        <v>6.1452997432917385E-2</v>
      </c>
      <c r="V168" s="5">
        <f t="shared" si="291"/>
        <v>2.4078272716107881E-3</v>
      </c>
      <c r="W168" s="5">
        <f t="shared" si="292"/>
        <v>1.8614266099665655E-2</v>
      </c>
      <c r="X168" s="5">
        <f t="shared" si="293"/>
        <v>1.7106302141595694E-2</v>
      </c>
      <c r="Y168" s="5">
        <f t="shared" si="294"/>
        <v>7.8602500735932175E-3</v>
      </c>
      <c r="Z168" s="5">
        <f t="shared" si="295"/>
        <v>2.1488681317687369E-2</v>
      </c>
      <c r="AA168" s="5">
        <f t="shared" si="296"/>
        <v>1.8824872205823392E-2</v>
      </c>
      <c r="AB168" s="5">
        <f t="shared" si="297"/>
        <v>8.245638909305587E-3</v>
      </c>
      <c r="AC168" s="5">
        <f t="shared" si="298"/>
        <v>1.2115402258868998E-4</v>
      </c>
      <c r="AD168" s="5">
        <f t="shared" si="299"/>
        <v>4.0766947881880093E-3</v>
      </c>
      <c r="AE168" s="5">
        <f t="shared" si="300"/>
        <v>3.7464368679603838E-3</v>
      </c>
      <c r="AF168" s="5">
        <f t="shared" si="301"/>
        <v>1.7214667684076702E-3</v>
      </c>
      <c r="AG168" s="5">
        <f t="shared" si="302"/>
        <v>5.273362289157866E-4</v>
      </c>
      <c r="AH168" s="5">
        <f t="shared" si="303"/>
        <v>4.936964386302414E-3</v>
      </c>
      <c r="AI168" s="5">
        <f t="shared" si="304"/>
        <v>4.3249616988059233E-3</v>
      </c>
      <c r="AJ168" s="5">
        <f t="shared" si="305"/>
        <v>1.8944124600165202E-3</v>
      </c>
      <c r="AK168" s="5">
        <f t="shared" si="306"/>
        <v>5.5319157618693277E-4</v>
      </c>
      <c r="AL168" s="5">
        <f t="shared" si="307"/>
        <v>3.9014884132219549E-6</v>
      </c>
      <c r="AM168" s="5">
        <f t="shared" si="308"/>
        <v>7.1426680190578339E-4</v>
      </c>
      <c r="AN168" s="5">
        <f t="shared" si="309"/>
        <v>6.5640319407119006E-4</v>
      </c>
      <c r="AO168" s="5">
        <f t="shared" si="310"/>
        <v>3.0161359315401473E-4</v>
      </c>
      <c r="AP168" s="5">
        <f t="shared" si="311"/>
        <v>9.2393171754746582E-5</v>
      </c>
      <c r="AQ168" s="5">
        <f t="shared" si="312"/>
        <v>2.1227072603810962E-5</v>
      </c>
      <c r="AR168" s="5">
        <f t="shared" si="313"/>
        <v>9.0740299942207892E-4</v>
      </c>
      <c r="AS168" s="5">
        <f t="shared" si="314"/>
        <v>7.9491827584792093E-4</v>
      </c>
      <c r="AT168" s="5">
        <f t="shared" si="315"/>
        <v>3.4818876820965022E-4</v>
      </c>
      <c r="AU168" s="5">
        <f t="shared" si="316"/>
        <v>1.0167537300446352E-4</v>
      </c>
      <c r="AV168" s="5">
        <f t="shared" si="317"/>
        <v>2.2267838065440215E-5</v>
      </c>
      <c r="AW168" s="5">
        <f t="shared" si="318"/>
        <v>8.7248970780161853E-8</v>
      </c>
      <c r="AX168" s="5">
        <f t="shared" si="319"/>
        <v>1.0428731501291277E-4</v>
      </c>
      <c r="AY168" s="5">
        <f t="shared" si="320"/>
        <v>9.5838874903518095E-5</v>
      </c>
      <c r="AZ168" s="5">
        <f t="shared" si="321"/>
        <v>4.4037426515558961E-5</v>
      </c>
      <c r="BA168" s="5">
        <f t="shared" si="322"/>
        <v>1.3489967309302989E-5</v>
      </c>
      <c r="BB168" s="5">
        <f t="shared" si="323"/>
        <v>3.0992822311341418E-6</v>
      </c>
      <c r="BC168" s="5">
        <f t="shared" si="324"/>
        <v>5.6964113421384633E-7</v>
      </c>
      <c r="BD168" s="5">
        <f t="shared" si="325"/>
        <v>1.3898219954159305E-4</v>
      </c>
      <c r="BE168" s="5">
        <f t="shared" si="326"/>
        <v>1.2175349927597635E-4</v>
      </c>
      <c r="BF168" s="5">
        <f t="shared" si="327"/>
        <v>5.3330263281337825E-5</v>
      </c>
      <c r="BG168" s="5">
        <f t="shared" si="328"/>
        <v>1.5573088240144973E-5</v>
      </c>
      <c r="BH168" s="5">
        <f t="shared" si="329"/>
        <v>3.4106489788351804E-6</v>
      </c>
      <c r="BI168" s="5">
        <f t="shared" si="330"/>
        <v>5.9757069516077829E-7</v>
      </c>
      <c r="BJ168" s="8">
        <f t="shared" si="331"/>
        <v>0.32355560811097855</v>
      </c>
      <c r="BK168" s="8">
        <f t="shared" si="332"/>
        <v>0.32940995593824829</v>
      </c>
      <c r="BL168" s="8">
        <f t="shared" si="333"/>
        <v>0.32555541265909738</v>
      </c>
      <c r="BM168" s="8">
        <f t="shared" si="334"/>
        <v>0.26796108478691077</v>
      </c>
      <c r="BN168" s="8">
        <f t="shared" si="335"/>
        <v>0.7319528216131681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1.4045801526717601</v>
      </c>
      <c r="F169">
        <f>VLOOKUP(B169,home!$B$2:$E$405,3,FALSE)</f>
        <v>1.07</v>
      </c>
      <c r="G169">
        <f>VLOOKUP(C169,away!$B$2:$E$405,4,FALSE)</f>
        <v>0.76</v>
      </c>
      <c r="H169">
        <f>VLOOKUP(A169,away!$A$2:$E$405,3,FALSE)</f>
        <v>1.2264631043256999</v>
      </c>
      <c r="I169">
        <f>VLOOKUP(C169,away!$B$2:$E$405,3,FALSE)</f>
        <v>0.85</v>
      </c>
      <c r="J169">
        <f>VLOOKUP(B169,home!$B$2:$E$405,4,FALSE)</f>
        <v>0.63</v>
      </c>
      <c r="K169" s="3">
        <f t="shared" si="280"/>
        <v>1.1422045801526755</v>
      </c>
      <c r="L169" s="3">
        <f t="shared" si="281"/>
        <v>0.65677099236641223</v>
      </c>
      <c r="M169" s="5">
        <f t="shared" si="282"/>
        <v>0.16546831171146764</v>
      </c>
      <c r="N169" s="5">
        <f t="shared" si="283"/>
        <v>0.18899866350696892</v>
      </c>
      <c r="O169" s="5">
        <f t="shared" si="284"/>
        <v>0.10867478728793543</v>
      </c>
      <c r="P169" s="5">
        <f t="shared" si="285"/>
        <v>0.12412883978739761</v>
      </c>
      <c r="Q169" s="5">
        <f t="shared" si="286"/>
        <v>0.10793756955019713</v>
      </c>
      <c r="R169" s="5">
        <f t="shared" si="287"/>
        <v>3.5687223946153056E-2</v>
      </c>
      <c r="S169" s="5">
        <f t="shared" si="288"/>
        <v>2.3279334737264967E-2</v>
      </c>
      <c r="T169" s="5">
        <f t="shared" si="289"/>
        <v>7.0890264667101618E-2</v>
      </c>
      <c r="U169" s="5">
        <f t="shared" si="290"/>
        <v>4.0762110644230257E-2</v>
      </c>
      <c r="V169" s="5">
        <f t="shared" si="291"/>
        <v>1.9403760971720839E-3</v>
      </c>
      <c r="W169" s="5">
        <f t="shared" si="292"/>
        <v>4.1095595436927694E-2</v>
      </c>
      <c r="X169" s="5">
        <f t="shared" si="293"/>
        <v>2.6990394996999605E-2</v>
      </c>
      <c r="Y169" s="5">
        <f t="shared" si="294"/>
        <v>8.8632542532704386E-3</v>
      </c>
      <c r="Z169" s="5">
        <f t="shared" si="295"/>
        <v>7.8127778286391138E-3</v>
      </c>
      <c r="AA169" s="5">
        <f t="shared" si="296"/>
        <v>8.9237906195868705E-3</v>
      </c>
      <c r="AB169" s="5">
        <f t="shared" si="297"/>
        <v>5.096397259007803E-3</v>
      </c>
      <c r="AC169" s="5">
        <f t="shared" si="298"/>
        <v>9.0975362292161524E-5</v>
      </c>
      <c r="AD169" s="5">
        <f t="shared" si="299"/>
        <v>1.1734894333040048E-2</v>
      </c>
      <c r="AE169" s="5">
        <f t="shared" si="300"/>
        <v>7.7071381964257E-3</v>
      </c>
      <c r="AF169" s="5">
        <f t="shared" si="301"/>
        <v>2.5309124007857932E-3</v>
      </c>
      <c r="AG169" s="5">
        <f t="shared" si="302"/>
        <v>5.5407661635218167E-4</v>
      </c>
      <c r="AH169" s="5">
        <f t="shared" si="303"/>
        <v>1.282801461913403E-3</v>
      </c>
      <c r="AI169" s="5">
        <f t="shared" si="304"/>
        <v>1.4652217052240368E-3</v>
      </c>
      <c r="AJ169" s="5">
        <f t="shared" si="305"/>
        <v>8.367914713230042E-4</v>
      </c>
      <c r="AK169" s="5">
        <f t="shared" si="306"/>
        <v>3.1859568372594372E-4</v>
      </c>
      <c r="AL169" s="5">
        <f t="shared" si="307"/>
        <v>2.729867985903077E-6</v>
      </c>
      <c r="AM169" s="5">
        <f t="shared" si="308"/>
        <v>2.6807300109612017E-3</v>
      </c>
      <c r="AN169" s="5">
        <f t="shared" si="309"/>
        <v>1.7606257095654117E-3</v>
      </c>
      <c r="AO169" s="5">
        <f t="shared" si="310"/>
        <v>5.7816394722854704E-4</v>
      </c>
      <c r="AP169" s="5">
        <f t="shared" si="311"/>
        <v>1.2657376979059164E-4</v>
      </c>
      <c r="AQ169" s="5">
        <f t="shared" si="312"/>
        <v>2.0782495098231162E-5</v>
      </c>
      <c r="AR169" s="5">
        <f t="shared" si="313"/>
        <v>1.6850135782999008E-4</v>
      </c>
      <c r="AS169" s="5">
        <f t="shared" si="314"/>
        <v>1.9246302267535953E-4</v>
      </c>
      <c r="AT169" s="5">
        <f t="shared" si="315"/>
        <v>1.0991607300491197E-4</v>
      </c>
      <c r="AU169" s="5">
        <f t="shared" si="316"/>
        <v>4.1848880672868754E-5</v>
      </c>
      <c r="AV169" s="5">
        <f t="shared" si="317"/>
        <v>1.1949995794703366E-5</v>
      </c>
      <c r="AW169" s="5">
        <f t="shared" si="318"/>
        <v>5.6884900793603635E-8</v>
      </c>
      <c r="AX169" s="5">
        <f t="shared" si="319"/>
        <v>5.1032368277877007E-4</v>
      </c>
      <c r="AY169" s="5">
        <f t="shared" si="320"/>
        <v>3.3516579156669496E-4</v>
      </c>
      <c r="AZ169" s="5">
        <f t="shared" si="321"/>
        <v>1.1006358476726615E-4</v>
      </c>
      <c r="BA169" s="5">
        <f t="shared" si="322"/>
        <v>2.4095523263667383E-5</v>
      </c>
      <c r="BB169" s="5">
        <f t="shared" si="323"/>
        <v>3.9563101813666985E-6</v>
      </c>
      <c r="BC169" s="5">
        <f t="shared" si="324"/>
        <v>5.1967795278510959E-7</v>
      </c>
      <c r="BD169" s="5">
        <f t="shared" si="325"/>
        <v>1.8444467332848409E-5</v>
      </c>
      <c r="BE169" s="5">
        <f t="shared" si="326"/>
        <v>2.1067355066055855E-5</v>
      </c>
      <c r="BF169" s="5">
        <f t="shared" si="327"/>
        <v>1.2031614724075837E-5</v>
      </c>
      <c r="BG169" s="5">
        <f t="shared" si="328"/>
        <v>4.5808551481572618E-6</v>
      </c>
      <c r="BH169" s="5">
        <f t="shared" si="329"/>
        <v>1.3080684328102964E-6</v>
      </c>
      <c r="BI169" s="5">
        <f t="shared" si="330"/>
        <v>2.9881635102181033E-7</v>
      </c>
      <c r="BJ169" s="8">
        <f t="shared" si="331"/>
        <v>0.47345376446122367</v>
      </c>
      <c r="BK169" s="8">
        <f t="shared" si="332"/>
        <v>0.31524573335514694</v>
      </c>
      <c r="BL169" s="8">
        <f t="shared" si="333"/>
        <v>0.20363013058613261</v>
      </c>
      <c r="BM169" s="8">
        <f t="shared" si="334"/>
        <v>0.26891190153435662</v>
      </c>
      <c r="BN169" s="8">
        <f t="shared" si="335"/>
        <v>0.73089539579011986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1.3941176470588199</v>
      </c>
      <c r="F170">
        <f>VLOOKUP(B170,home!$B$2:$E$405,3,FALSE)</f>
        <v>0.76</v>
      </c>
      <c r="G170">
        <f>VLOOKUP(C170,away!$B$2:$E$405,4,FALSE)</f>
        <v>0.55000000000000004</v>
      </c>
      <c r="H170">
        <f>VLOOKUP(A170,away!$A$2:$E$405,3,FALSE)</f>
        <v>1.3441176470588201</v>
      </c>
      <c r="I170">
        <f>VLOOKUP(C170,away!$B$2:$E$405,3,FALSE)</f>
        <v>1.65</v>
      </c>
      <c r="J170">
        <f>VLOOKUP(B170,home!$B$2:$E$405,4,FALSE)</f>
        <v>1.0900000000000001</v>
      </c>
      <c r="K170" s="3">
        <f t="shared" si="280"/>
        <v>0.58274117647058676</v>
      </c>
      <c r="L170" s="3">
        <f t="shared" si="281"/>
        <v>2.417395588235288</v>
      </c>
      <c r="M170" s="5">
        <f t="shared" si="282"/>
        <v>4.9780259719704234E-2</v>
      </c>
      <c r="N170" s="5">
        <f t="shared" si="283"/>
        <v>2.9009007114071807E-2</v>
      </c>
      <c r="O170" s="5">
        <f t="shared" si="284"/>
        <v>0.12033858022761984</v>
      </c>
      <c r="P170" s="5">
        <f t="shared" si="285"/>
        <v>7.0126245816643284E-2</v>
      </c>
      <c r="Q170" s="5">
        <f t="shared" si="286"/>
        <v>8.4523714669489138E-3</v>
      </c>
      <c r="R170" s="5">
        <f t="shared" si="287"/>
        <v>0.14545297646837327</v>
      </c>
      <c r="S170" s="5">
        <f t="shared" si="288"/>
        <v>2.4696990232805766E-2</v>
      </c>
      <c r="T170" s="5">
        <f t="shared" si="289"/>
        <v>2.0432725494328136E-2</v>
      </c>
      <c r="U170" s="5">
        <f t="shared" si="290"/>
        <v>8.4761438628328412E-2</v>
      </c>
      <c r="V170" s="5">
        <f t="shared" si="291"/>
        <v>3.8656715594779438E-3</v>
      </c>
      <c r="W170" s="5">
        <f t="shared" si="292"/>
        <v>1.6418482975387432E-3</v>
      </c>
      <c r="X170" s="5">
        <f t="shared" si="293"/>
        <v>3.9689968310217764E-3</v>
      </c>
      <c r="Y170" s="5">
        <f t="shared" si="294"/>
        <v>4.7973177145159418E-3</v>
      </c>
      <c r="Z170" s="5">
        <f t="shared" si="295"/>
        <v>0.11720579453677887</v>
      </c>
      <c r="AA170" s="5">
        <f t="shared" si="296"/>
        <v>6.8300642597532393E-2</v>
      </c>
      <c r="AB170" s="5">
        <f t="shared" si="297"/>
        <v>1.9900798410491551E-2</v>
      </c>
      <c r="AC170" s="5">
        <f t="shared" si="298"/>
        <v>3.4035207373457984E-4</v>
      </c>
      <c r="AD170" s="5">
        <f t="shared" si="299"/>
        <v>2.391931521234893E-4</v>
      </c>
      <c r="AE170" s="5">
        <f t="shared" si="300"/>
        <v>5.7822447067941516E-4</v>
      </c>
      <c r="AF170" s="5">
        <f t="shared" si="301"/>
        <v>6.9889864221505153E-4</v>
      </c>
      <c r="AG170" s="5">
        <f t="shared" si="302"/>
        <v>5.631714981047661E-4</v>
      </c>
      <c r="AH170" s="5">
        <f t="shared" si="303"/>
        <v>7.083319265720521E-2</v>
      </c>
      <c r="AI170" s="5">
        <f t="shared" si="304"/>
        <v>4.1277418022227494E-2</v>
      </c>
      <c r="AJ170" s="5">
        <f t="shared" si="305"/>
        <v>1.2027025569970526E-2</v>
      </c>
      <c r="AK170" s="5">
        <f t="shared" si="306"/>
        <v>2.3362143433621513E-3</v>
      </c>
      <c r="AL170" s="5">
        <f t="shared" si="307"/>
        <v>1.9178375782935559E-5</v>
      </c>
      <c r="AM170" s="5">
        <f t="shared" si="308"/>
        <v>2.7877539774430045E-5</v>
      </c>
      <c r="AN170" s="5">
        <f t="shared" si="309"/>
        <v>6.7391041661560966E-5</v>
      </c>
      <c r="AO170" s="5">
        <f t="shared" si="310"/>
        <v>8.1455403399619005E-5</v>
      </c>
      <c r="AP170" s="5">
        <f t="shared" si="311"/>
        <v>6.5636644272054875E-5</v>
      </c>
      <c r="AQ170" s="5">
        <f t="shared" si="312"/>
        <v>3.9667433572458607E-5</v>
      </c>
      <c r="AR170" s="5">
        <f t="shared" si="313"/>
        <v>3.4246369486029618E-2</v>
      </c>
      <c r="AS170" s="5">
        <f t="shared" si="314"/>
        <v>1.9956769644135303E-2</v>
      </c>
      <c r="AT170" s="5">
        <f t="shared" si="315"/>
        <v>5.8148157104879507E-3</v>
      </c>
      <c r="AU170" s="5">
        <f t="shared" si="316"/>
        <v>1.129510849363133E-3</v>
      </c>
      <c r="AV170" s="5">
        <f t="shared" si="317"/>
        <v>1.6455312029854097E-4</v>
      </c>
      <c r="AW170" s="5">
        <f t="shared" si="318"/>
        <v>7.504689956369219E-7</v>
      </c>
      <c r="AX170" s="5">
        <f t="shared" si="319"/>
        <v>2.7075650542094884E-6</v>
      </c>
      <c r="AY170" s="5">
        <f t="shared" si="320"/>
        <v>6.5452558169060555E-6</v>
      </c>
      <c r="AZ170" s="5">
        <f t="shared" si="321"/>
        <v>7.9112362678300289E-6</v>
      </c>
      <c r="BA170" s="5">
        <f t="shared" si="322"/>
        <v>6.3748625504464385E-6</v>
      </c>
      <c r="BB170" s="5">
        <f t="shared" si="323"/>
        <v>3.852641151263894E-6</v>
      </c>
      <c r="BC170" s="5">
        <f t="shared" si="324"/>
        <v>1.8626715444238115E-6</v>
      </c>
      <c r="BD170" s="5">
        <f t="shared" si="325"/>
        <v>1.3797837084767261E-2</v>
      </c>
      <c r="BE170" s="5">
        <f t="shared" si="326"/>
        <v>8.0405678155267661E-3</v>
      </c>
      <c r="BF170" s="5">
        <f t="shared" si="327"/>
        <v>2.3427849741558017E-3</v>
      </c>
      <c r="BG170" s="5">
        <f t="shared" si="328"/>
        <v>4.5507909068572173E-4</v>
      </c>
      <c r="BH170" s="5">
        <f t="shared" si="329"/>
        <v>6.6298331173340576E-5</v>
      </c>
      <c r="BI170" s="5">
        <f t="shared" si="330"/>
        <v>7.7269535011978166E-6</v>
      </c>
      <c r="BJ170" s="8">
        <f t="shared" si="331"/>
        <v>7.0693036976613263E-2</v>
      </c>
      <c r="BK170" s="8">
        <f t="shared" si="332"/>
        <v>0.1488352430339657</v>
      </c>
      <c r="BL170" s="8">
        <f t="shared" si="333"/>
        <v>0.65125059998523527</v>
      </c>
      <c r="BM170" s="8">
        <f t="shared" si="334"/>
        <v>0.56481943893241038</v>
      </c>
      <c r="BN170" s="8">
        <f t="shared" si="335"/>
        <v>0.42315944081336132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1.3941176470588199</v>
      </c>
      <c r="F171">
        <f>VLOOKUP(B171,home!$B$2:$E$405,3,FALSE)</f>
        <v>1.39</v>
      </c>
      <c r="G171">
        <f>VLOOKUP(C171,away!$B$2:$E$405,4,FALSE)</f>
        <v>0.93</v>
      </c>
      <c r="H171">
        <f>VLOOKUP(A171,away!$A$2:$E$405,3,FALSE)</f>
        <v>1.3441176470588201</v>
      </c>
      <c r="I171">
        <f>VLOOKUP(C171,away!$B$2:$E$405,3,FALSE)</f>
        <v>0.89</v>
      </c>
      <c r="J171">
        <f>VLOOKUP(B171,home!$B$2:$E$405,4,FALSE)</f>
        <v>1.44</v>
      </c>
      <c r="K171" s="3">
        <f t="shared" si="280"/>
        <v>1.8021758823529366</v>
      </c>
      <c r="L171" s="3">
        <f t="shared" si="281"/>
        <v>1.7226211764705839</v>
      </c>
      <c r="M171" s="5">
        <f t="shared" si="282"/>
        <v>2.9457784960073379E-2</v>
      </c>
      <c r="N171" s="5">
        <f t="shared" si="283"/>
        <v>5.3088109602583311E-2</v>
      </c>
      <c r="O171" s="5">
        <f t="shared" si="284"/>
        <v>5.0744604184139078E-2</v>
      </c>
      <c r="P171" s="5">
        <f t="shared" si="285"/>
        <v>9.1450701820201361E-2</v>
      </c>
      <c r="Q171" s="5">
        <f t="shared" si="286"/>
        <v>4.7837055382742494E-2</v>
      </c>
      <c r="R171" s="5">
        <f t="shared" si="287"/>
        <v>4.3706864879607898E-2</v>
      </c>
      <c r="S171" s="5">
        <f t="shared" si="288"/>
        <v>7.0976406362042971E-2</v>
      </c>
      <c r="T171" s="5">
        <f t="shared" si="289"/>
        <v>8.2405124622308368E-2</v>
      </c>
      <c r="U171" s="5">
        <f t="shared" si="290"/>
        <v>7.8767457779287939E-2</v>
      </c>
      <c r="V171" s="5">
        <f t="shared" si="291"/>
        <v>2.4482651598935819E-2</v>
      </c>
      <c r="W171" s="5">
        <f t="shared" si="292"/>
        <v>2.8736929164520083E-2</v>
      </c>
      <c r="X171" s="5">
        <f t="shared" si="293"/>
        <v>4.950284272553742E-2</v>
      </c>
      <c r="Y171" s="5">
        <f t="shared" si="294"/>
        <v>4.2637322587251787E-2</v>
      </c>
      <c r="Z171" s="5">
        <f t="shared" si="295"/>
        <v>2.5096790332916993E-2</v>
      </c>
      <c r="AA171" s="5">
        <f t="shared" si="296"/>
        <v>4.5228830262451336E-2</v>
      </c>
      <c r="AB171" s="5">
        <f t="shared" si="297"/>
        <v>4.0755153543012221E-2</v>
      </c>
      <c r="AC171" s="5">
        <f t="shared" si="298"/>
        <v>4.7503479856360591E-3</v>
      </c>
      <c r="AD171" s="5">
        <f t="shared" si="299"/>
        <v>1.2947250168295706E-2</v>
      </c>
      <c r="AE171" s="5">
        <f t="shared" si="300"/>
        <v>2.2303207316968516E-2</v>
      </c>
      <c r="AF171" s="5">
        <f t="shared" si="301"/>
        <v>1.9209988613711822E-2</v>
      </c>
      <c r="AG171" s="5">
        <f t="shared" si="302"/>
        <v>1.1030511061912924E-2</v>
      </c>
      <c r="AH171" s="5">
        <f t="shared" si="303"/>
        <v>1.0808065622231265E-2</v>
      </c>
      <c r="AI171" s="5">
        <f t="shared" si="304"/>
        <v>1.9478035199273071E-2</v>
      </c>
      <c r="AJ171" s="5">
        <f t="shared" si="305"/>
        <v>1.7551422635875755E-2</v>
      </c>
      <c r="AK171" s="5">
        <f t="shared" si="306"/>
        <v>1.0543583525119563E-2</v>
      </c>
      <c r="AL171" s="5">
        <f t="shared" si="307"/>
        <v>5.8989181673422696E-4</v>
      </c>
      <c r="AM171" s="5">
        <f t="shared" si="308"/>
        <v>4.6666443992185048E-3</v>
      </c>
      <c r="AN171" s="5">
        <f t="shared" si="309"/>
        <v>8.038860465151643E-3</v>
      </c>
      <c r="AO171" s="5">
        <f t="shared" si="310"/>
        <v>6.9239556359811947E-3</v>
      </c>
      <c r="AP171" s="5">
        <f t="shared" si="311"/>
        <v>3.975784201161351E-3</v>
      </c>
      <c r="AQ171" s="5">
        <f t="shared" si="312"/>
        <v>1.7121925144994322E-3</v>
      </c>
      <c r="AR171" s="5">
        <f t="shared" si="313"/>
        <v>3.723640543507854E-3</v>
      </c>
      <c r="AS171" s="5">
        <f t="shared" si="314"/>
        <v>6.7106551820614348E-3</v>
      </c>
      <c r="AT171" s="5">
        <f t="shared" si="315"/>
        <v>6.0468904619489375E-3</v>
      </c>
      <c r="AU171" s="5">
        <f t="shared" si="316"/>
        <v>3.6325200512514607E-3</v>
      </c>
      <c r="AV171" s="5">
        <f t="shared" si="317"/>
        <v>1.636610007132209E-3</v>
      </c>
      <c r="AW171" s="5">
        <f t="shared" si="318"/>
        <v>5.0869424680716161E-5</v>
      </c>
      <c r="AX171" s="5">
        <f t="shared" si="319"/>
        <v>1.4016856646314995E-3</v>
      </c>
      <c r="AY171" s="5">
        <f t="shared" si="320"/>
        <v>2.414573408649466E-3</v>
      </c>
      <c r="AZ171" s="5">
        <f t="shared" si="321"/>
        <v>2.0796976429411657E-3</v>
      </c>
      <c r="BA171" s="5">
        <f t="shared" si="322"/>
        <v>1.1941770667954702E-3</v>
      </c>
      <c r="BB171" s="5">
        <f t="shared" si="323"/>
        <v>5.1427867592935108E-4</v>
      </c>
      <c r="BC171" s="5">
        <f t="shared" si="324"/>
        <v>1.7718146755263034E-4</v>
      </c>
      <c r="BD171" s="5">
        <f t="shared" si="325"/>
        <v>1.0690703423018449E-3</v>
      </c>
      <c r="BE171" s="5">
        <f t="shared" si="326"/>
        <v>1.9266527874351833E-3</v>
      </c>
      <c r="BF171" s="5">
        <f t="shared" si="327"/>
        <v>1.7360835935918734E-3</v>
      </c>
      <c r="BG171" s="5">
        <f t="shared" si="328"/>
        <v>1.0429093273732972E-3</v>
      </c>
      <c r="BH171" s="5">
        <f t="shared" si="329"/>
        <v>4.6987650931826989E-4</v>
      </c>
      <c r="BI171" s="5">
        <f t="shared" si="330"/>
        <v>1.693600225555142E-4</v>
      </c>
      <c r="BJ171" s="8">
        <f t="shared" si="331"/>
        <v>0.40279737238834418</v>
      </c>
      <c r="BK171" s="8">
        <f t="shared" si="332"/>
        <v>0.22412235795227328</v>
      </c>
      <c r="BL171" s="8">
        <f t="shared" si="333"/>
        <v>0.34574828645947614</v>
      </c>
      <c r="BM171" s="8">
        <f t="shared" si="334"/>
        <v>0.67911598231969417</v>
      </c>
      <c r="BN171" s="8">
        <f t="shared" si="335"/>
        <v>0.31628512082934751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1.33236994219653</v>
      </c>
      <c r="F172">
        <f>VLOOKUP(B172,home!$B$2:$E$405,3,FALSE)</f>
        <v>1.1000000000000001</v>
      </c>
      <c r="G172">
        <f>VLOOKUP(C172,away!$B$2:$E$405,4,FALSE)</f>
        <v>0.75</v>
      </c>
      <c r="H172">
        <f>VLOOKUP(A172,away!$A$2:$E$405,3,FALSE)</f>
        <v>1.01445086705202</v>
      </c>
      <c r="I172">
        <f>VLOOKUP(C172,away!$B$2:$E$405,3,FALSE)</f>
        <v>1.06</v>
      </c>
      <c r="J172">
        <f>VLOOKUP(B172,home!$B$2:$E$405,4,FALSE)</f>
        <v>0.99</v>
      </c>
      <c r="K172" s="3">
        <f t="shared" si="280"/>
        <v>1.0992052023121375</v>
      </c>
      <c r="L172" s="3">
        <f t="shared" si="281"/>
        <v>1.0645647398843898</v>
      </c>
      <c r="M172" s="5">
        <f t="shared" si="282"/>
        <v>0.11489117049612989</v>
      </c>
      <c r="N172" s="5">
        <f t="shared" si="283"/>
        <v>0.12628897230907674</v>
      </c>
      <c r="O172" s="5">
        <f t="shared" si="284"/>
        <v>0.12230908903422559</v>
      </c>
      <c r="P172" s="5">
        <f t="shared" si="285"/>
        <v>0.13444278695647915</v>
      </c>
      <c r="Q172" s="5">
        <f t="shared" si="286"/>
        <v>6.9408747678395305E-2</v>
      </c>
      <c r="R172" s="5">
        <f t="shared" si="287"/>
        <v>6.5102971776608523E-2</v>
      </c>
      <c r="S172" s="5">
        <f t="shared" si="288"/>
        <v>3.9330400427146181E-2</v>
      </c>
      <c r="T172" s="5">
        <f t="shared" si="289"/>
        <v>7.3890105417952129E-2</v>
      </c>
      <c r="U172" s="5">
        <f t="shared" si="290"/>
        <v>7.1561525262828343E-2</v>
      </c>
      <c r="V172" s="5">
        <f t="shared" si="291"/>
        <v>5.1137172515387311E-3</v>
      </c>
      <c r="W172" s="5">
        <f t="shared" si="292"/>
        <v>2.5431485511354209E-2</v>
      </c>
      <c r="X172" s="5">
        <f t="shared" si="293"/>
        <v>2.707346275826842E-2</v>
      </c>
      <c r="Y172" s="5">
        <f t="shared" si="294"/>
        <v>1.4410726919512869E-2</v>
      </c>
      <c r="Z172" s="5">
        <f t="shared" si="295"/>
        <v>2.3102109405022012E-2</v>
      </c>
      <c r="AA172" s="5">
        <f t="shared" si="296"/>
        <v>2.5393958842384351E-2</v>
      </c>
      <c r="AB172" s="5">
        <f t="shared" si="297"/>
        <v>1.395658583342459E-2</v>
      </c>
      <c r="AC172" s="5">
        <f t="shared" si="298"/>
        <v>3.7399653735110787E-4</v>
      </c>
      <c r="AD172" s="5">
        <f t="shared" si="299"/>
        <v>6.9886052941515722E-3</v>
      </c>
      <c r="AE172" s="5">
        <f t="shared" si="300"/>
        <v>7.4398227771231371E-3</v>
      </c>
      <c r="AF172" s="5">
        <f t="shared" si="301"/>
        <v>3.9600864997570264E-3</v>
      </c>
      <c r="AG172" s="5">
        <f t="shared" si="302"/>
        <v>1.4052561515111742E-3</v>
      </c>
      <c r="AH172" s="5">
        <f t="shared" si="303"/>
        <v>6.1484227723844912E-3</v>
      </c>
      <c r="AI172" s="5">
        <f t="shared" si="304"/>
        <v>6.7583782974194474E-3</v>
      </c>
      <c r="AJ172" s="5">
        <f t="shared" si="305"/>
        <v>3.7144222918584508E-3</v>
      </c>
      <c r="AK172" s="5">
        <f t="shared" si="306"/>
        <v>1.3609707689316609E-3</v>
      </c>
      <c r="AL172" s="5">
        <f t="shared" si="307"/>
        <v>1.7505657423953099E-5</v>
      </c>
      <c r="AM172" s="5">
        <f t="shared" si="308"/>
        <v>1.5363822592475112E-3</v>
      </c>
      <c r="AN172" s="5">
        <f t="shared" si="309"/>
        <v>1.6355783801788178E-3</v>
      </c>
      <c r="AO172" s="5">
        <f t="shared" si="310"/>
        <v>8.7058953642779743E-4</v>
      </c>
      <c r="AP172" s="5">
        <f t="shared" si="311"/>
        <v>3.0893297446444326E-4</v>
      </c>
      <c r="AQ172" s="5">
        <f t="shared" si="312"/>
        <v>8.2219787900612693E-5</v>
      </c>
      <c r="AR172" s="5">
        <f t="shared" si="313"/>
        <v>1.3090788178765514E-3</v>
      </c>
      <c r="AS172" s="5">
        <f t="shared" si="314"/>
        <v>1.4389462468465284E-3</v>
      </c>
      <c r="AT172" s="5">
        <f t="shared" si="315"/>
        <v>7.9084860019061458E-4</v>
      </c>
      <c r="AU172" s="5">
        <f t="shared" si="316"/>
        <v>2.8976829852359845E-4</v>
      </c>
      <c r="AV172" s="5">
        <f t="shared" si="317"/>
        <v>7.9628705300568956E-5</v>
      </c>
      <c r="AW172" s="5">
        <f t="shared" si="318"/>
        <v>5.6901901198677582E-7</v>
      </c>
      <c r="AX172" s="5">
        <f t="shared" si="319"/>
        <v>2.814665620174898E-4</v>
      </c>
      <c r="AY172" s="5">
        <f t="shared" si="320"/>
        <v>2.996393773803025E-4</v>
      </c>
      <c r="AZ172" s="5">
        <f t="shared" si="321"/>
        <v>1.5949275791999113E-4</v>
      </c>
      <c r="BA172" s="5">
        <f t="shared" si="322"/>
        <v>5.6596788782846444E-5</v>
      </c>
      <c r="BB172" s="5">
        <f t="shared" si="323"/>
        <v>1.5062736432225664E-5</v>
      </c>
      <c r="BC172" s="5">
        <f t="shared" si="324"/>
        <v>3.2070516183838887E-6</v>
      </c>
      <c r="BD172" s="5">
        <f t="shared" si="325"/>
        <v>2.3226652520681919E-4</v>
      </c>
      <c r="BE172" s="5">
        <f t="shared" si="326"/>
        <v>2.5530857283029886E-4</v>
      </c>
      <c r="BF172" s="5">
        <f t="shared" si="327"/>
        <v>1.4031825572497584E-4</v>
      </c>
      <c r="BG172" s="5">
        <f t="shared" si="328"/>
        <v>5.1412852224086123E-5</v>
      </c>
      <c r="BH172" s="5">
        <f t="shared" si="329"/>
        <v>1.4128318657605149E-5</v>
      </c>
      <c r="BI172" s="5">
        <f t="shared" si="330"/>
        <v>3.1059842736726437E-6</v>
      </c>
      <c r="BJ172" s="8">
        <f t="shared" si="331"/>
        <v>0.36154643952947302</v>
      </c>
      <c r="BK172" s="8">
        <f t="shared" si="332"/>
        <v>0.29446921670344939</v>
      </c>
      <c r="BL172" s="8">
        <f t="shared" si="333"/>
        <v>0.32091113605772076</v>
      </c>
      <c r="BM172" s="8">
        <f t="shared" si="334"/>
        <v>0.3672860930863816</v>
      </c>
      <c r="BN172" s="8">
        <f t="shared" si="335"/>
        <v>0.63244373825091516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1.33236994219653</v>
      </c>
      <c r="F173">
        <f>VLOOKUP(B173,home!$B$2:$E$405,3,FALSE)</f>
        <v>0.88</v>
      </c>
      <c r="G173">
        <f>VLOOKUP(C173,away!$B$2:$E$405,4,FALSE)</f>
        <v>1.1299999999999999</v>
      </c>
      <c r="H173">
        <f>VLOOKUP(A173,away!$A$2:$E$405,3,FALSE)</f>
        <v>1.01445086705202</v>
      </c>
      <c r="I173">
        <f>VLOOKUP(C173,away!$B$2:$E$405,3,FALSE)</f>
        <v>0.5</v>
      </c>
      <c r="J173">
        <f>VLOOKUP(B173,home!$B$2:$E$405,4,FALSE)</f>
        <v>1.68</v>
      </c>
      <c r="K173" s="3">
        <f t="shared" si="280"/>
        <v>1.3249086705202293</v>
      </c>
      <c r="L173" s="3">
        <f t="shared" si="281"/>
        <v>0.85213872832369675</v>
      </c>
      <c r="M173" s="5">
        <f t="shared" si="282"/>
        <v>0.11337579041957274</v>
      </c>
      <c r="N173" s="5">
        <f t="shared" si="283"/>
        <v>0.15021256775397626</v>
      </c>
      <c r="O173" s="5">
        <f t="shared" si="284"/>
        <v>9.6611901870828673E-2</v>
      </c>
      <c r="P173" s="5">
        <f t="shared" si="285"/>
        <v>0.12800194646411045</v>
      </c>
      <c r="Q173" s="5">
        <f t="shared" si="286"/>
        <v>9.9508966719175335E-2</v>
      </c>
      <c r="R173" s="5">
        <f t="shared" si="287"/>
        <v>4.1163371600570861E-2</v>
      </c>
      <c r="S173" s="5">
        <f t="shared" si="288"/>
        <v>3.6128741060958584E-2</v>
      </c>
      <c r="T173" s="5">
        <f t="shared" si="289"/>
        <v>8.4795444356883118E-2</v>
      </c>
      <c r="U173" s="5">
        <f t="shared" si="290"/>
        <v>5.4537707941442498E-2</v>
      </c>
      <c r="V173" s="5">
        <f t="shared" si="291"/>
        <v>4.5321738951169376E-3</v>
      </c>
      <c r="W173" s="5">
        <f t="shared" si="292"/>
        <v>4.394676426691476E-2</v>
      </c>
      <c r="X173" s="5">
        <f t="shared" si="293"/>
        <v>3.7448739816350017E-2</v>
      </c>
      <c r="Y173" s="5">
        <f t="shared" si="294"/>
        <v>1.5955760762214746E-2</v>
      </c>
      <c r="Z173" s="5">
        <f t="shared" si="295"/>
        <v>1.169230104307541E-2</v>
      </c>
      <c r="AA173" s="5">
        <f t="shared" si="296"/>
        <v>1.549123103030333E-2</v>
      </c>
      <c r="AB173" s="5">
        <f t="shared" si="297"/>
        <v>1.0262233154540459E-2</v>
      </c>
      <c r="AC173" s="5">
        <f t="shared" si="298"/>
        <v>3.1980321710542539E-4</v>
      </c>
      <c r="AD173" s="5">
        <f t="shared" si="299"/>
        <v>1.4556362254635991E-2</v>
      </c>
      <c r="AE173" s="5">
        <f t="shared" si="300"/>
        <v>1.2404040020684572E-2</v>
      </c>
      <c r="AF173" s="5">
        <f t="shared" si="301"/>
        <v>5.2849814446511954E-3</v>
      </c>
      <c r="AG173" s="5">
        <f t="shared" si="302"/>
        <v>1.5011791224864681E-3</v>
      </c>
      <c r="AH173" s="5">
        <f t="shared" si="303"/>
        <v>2.4908656355060277E-3</v>
      </c>
      <c r="AI173" s="5">
        <f t="shared" si="304"/>
        <v>3.300169477582817E-3</v>
      </c>
      <c r="AJ173" s="5">
        <f t="shared" si="305"/>
        <v>2.1862115775178456E-3</v>
      </c>
      <c r="AK173" s="5">
        <f t="shared" si="306"/>
        <v>9.6551022488170033E-4</v>
      </c>
      <c r="AL173" s="5">
        <f t="shared" si="307"/>
        <v>1.4442389904754139E-5</v>
      </c>
      <c r="AM173" s="5">
        <f t="shared" si="308"/>
        <v>3.8571701124801229E-3</v>
      </c>
      <c r="AN173" s="5">
        <f t="shared" si="309"/>
        <v>3.286844034576982E-3</v>
      </c>
      <c r="AO173" s="5">
        <f t="shared" si="310"/>
        <v>1.4004235479113791E-3</v>
      </c>
      <c r="AP173" s="5">
        <f t="shared" si="311"/>
        <v>3.9778504707725404E-4</v>
      </c>
      <c r="AQ173" s="5">
        <f t="shared" si="312"/>
        <v>8.474201104064825E-5</v>
      </c>
      <c r="AR173" s="5">
        <f t="shared" si="313"/>
        <v>4.2451261501306071E-4</v>
      </c>
      <c r="AS173" s="5">
        <f t="shared" si="314"/>
        <v>5.6244044437602024E-4</v>
      </c>
      <c r="AT173" s="5">
        <f t="shared" si="315"/>
        <v>3.7259111070252015E-4</v>
      </c>
      <c r="AU173" s="5">
        <f t="shared" si="316"/>
        <v>1.6454973104284377E-4</v>
      </c>
      <c r="AV173" s="5">
        <f t="shared" si="317"/>
        <v>5.4503341347608873E-5</v>
      </c>
      <c r="AW173" s="5">
        <f t="shared" si="318"/>
        <v>4.5293179742263114E-7</v>
      </c>
      <c r="AX173" s="5">
        <f t="shared" si="319"/>
        <v>8.5173302094940109E-4</v>
      </c>
      <c r="AY173" s="5">
        <f t="shared" si="320"/>
        <v>7.2579469334312313E-4</v>
      </c>
      <c r="AZ173" s="5">
        <f t="shared" si="321"/>
        <v>3.0923888350474819E-4</v>
      </c>
      <c r="BA173" s="5">
        <f t="shared" si="322"/>
        <v>8.7838142979325314E-5</v>
      </c>
      <c r="BB173" s="5">
        <f t="shared" si="323"/>
        <v>1.8712570864179326E-5</v>
      </c>
      <c r="BC173" s="5">
        <f t="shared" si="324"/>
        <v>3.1891412679737668E-6</v>
      </c>
      <c r="BD173" s="5">
        <f t="shared" si="325"/>
        <v>6.0290606652432757E-5</v>
      </c>
      <c r="BE173" s="5">
        <f t="shared" si="326"/>
        <v>7.9879547504732766E-5</v>
      </c>
      <c r="BF173" s="5">
        <f t="shared" si="327"/>
        <v>5.2916552543126521E-5</v>
      </c>
      <c r="BG173" s="5">
        <f t="shared" si="328"/>
        <v>2.3369866426142532E-5</v>
      </c>
      <c r="BH173" s="5">
        <f t="shared" si="329"/>
        <v>7.7407346642239621E-6</v>
      </c>
      <c r="BI173" s="5">
        <f t="shared" si="330"/>
        <v>2.0511532945653641E-6</v>
      </c>
      <c r="BJ173" s="8">
        <f t="shared" si="331"/>
        <v>0.47663827772396739</v>
      </c>
      <c r="BK173" s="8">
        <f t="shared" si="332"/>
        <v>0.28309869214011207</v>
      </c>
      <c r="BL173" s="8">
        <f t="shared" si="333"/>
        <v>0.22881404821674153</v>
      </c>
      <c r="BM173" s="8">
        <f t="shared" si="334"/>
        <v>0.3706434325341163</v>
      </c>
      <c r="BN173" s="8">
        <f t="shared" si="335"/>
        <v>0.62887454482823424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1.33236994219653</v>
      </c>
      <c r="F174">
        <f>VLOOKUP(B174,home!$B$2:$E$405,3,FALSE)</f>
        <v>1.46</v>
      </c>
      <c r="G174">
        <f>VLOOKUP(C174,away!$B$2:$E$405,4,FALSE)</f>
        <v>1.1299999999999999</v>
      </c>
      <c r="H174">
        <f>VLOOKUP(A174,away!$A$2:$E$405,3,FALSE)</f>
        <v>1.01445086705202</v>
      </c>
      <c r="I174">
        <f>VLOOKUP(C174,away!$B$2:$E$405,3,FALSE)</f>
        <v>0.71</v>
      </c>
      <c r="J174">
        <f>VLOOKUP(B174,home!$B$2:$E$405,4,FALSE)</f>
        <v>0.7</v>
      </c>
      <c r="K174" s="3">
        <f t="shared" si="280"/>
        <v>2.198143930635835</v>
      </c>
      <c r="L174" s="3">
        <f t="shared" si="281"/>
        <v>0.50418208092485384</v>
      </c>
      <c r="M174" s="5">
        <f t="shared" si="282"/>
        <v>6.7049373601292664E-2</v>
      </c>
      <c r="N174" s="5">
        <f t="shared" si="283"/>
        <v>0.14738417363461603</v>
      </c>
      <c r="O174" s="5">
        <f t="shared" si="284"/>
        <v>3.3805092707007697E-2</v>
      </c>
      <c r="P174" s="5">
        <f t="shared" si="285"/>
        <v>7.4308459358490689E-2</v>
      </c>
      <c r="Q174" s="5">
        <f t="shared" si="286"/>
        <v>0.16198581337335469</v>
      </c>
      <c r="R174" s="5">
        <f t="shared" si="287"/>
        <v>8.5219609934383683E-3</v>
      </c>
      <c r="S174" s="5">
        <f t="shared" si="288"/>
        <v>2.058836211158134E-2</v>
      </c>
      <c r="T174" s="5">
        <f t="shared" si="289"/>
        <v>8.1670344466882969E-2</v>
      </c>
      <c r="U174" s="5">
        <f t="shared" si="290"/>
        <v>1.8732496834841881E-2</v>
      </c>
      <c r="V174" s="5">
        <f t="shared" si="291"/>
        <v>2.5352618476908255E-3</v>
      </c>
      <c r="W174" s="5">
        <f t="shared" si="292"/>
        <v>0.11868937750524955</v>
      </c>
      <c r="X174" s="5">
        <f t="shared" si="293"/>
        <v>5.9841057334272252E-2</v>
      </c>
      <c r="Y174" s="5">
        <f t="shared" si="294"/>
        <v>1.5085394405768435E-2</v>
      </c>
      <c r="Z174" s="5">
        <f t="shared" si="295"/>
        <v>1.4322066757440637E-3</v>
      </c>
      <c r="AA174" s="5">
        <f t="shared" si="296"/>
        <v>3.1481964117029385E-3</v>
      </c>
      <c r="AB174" s="5">
        <f t="shared" si="297"/>
        <v>3.460094417417165E-3</v>
      </c>
      <c r="AC174" s="5">
        <f t="shared" si="298"/>
        <v>1.7560883854460957E-4</v>
      </c>
      <c r="AD174" s="5">
        <f t="shared" si="299"/>
        <v>6.5224083698527419E-2</v>
      </c>
      <c r="AE174" s="5">
        <f t="shared" si="300"/>
        <v>3.2884814245540392E-2</v>
      </c>
      <c r="AF174" s="5">
        <f t="shared" si="301"/>
        <v>8.2899670385719153E-3</v>
      </c>
      <c r="AG174" s="5">
        <f t="shared" si="302"/>
        <v>1.3932176107685453E-3</v>
      </c>
      <c r="AH174" s="5">
        <f t="shared" si="303"/>
        <v>1.8052323552277737E-4</v>
      </c>
      <c r="AI174" s="5">
        <f t="shared" si="304"/>
        <v>3.9681605450313641E-4</v>
      </c>
      <c r="AJ174" s="5">
        <f t="shared" si="305"/>
        <v>4.3612940089246408E-4</v>
      </c>
      <c r="AK174" s="5">
        <f t="shared" si="306"/>
        <v>3.1955839851453756E-4</v>
      </c>
      <c r="AL174" s="5">
        <f t="shared" si="307"/>
        <v>7.7848436404973713E-6</v>
      </c>
      <c r="AM174" s="5">
        <f t="shared" si="308"/>
        <v>2.8674384742640363E-2</v>
      </c>
      <c r="AN174" s="5">
        <f t="shared" si="309"/>
        <v>1.4457110968784296E-2</v>
      </c>
      <c r="AO174" s="5">
        <f t="shared" si="310"/>
        <v>3.644508146201598E-3</v>
      </c>
      <c r="AP174" s="5">
        <f t="shared" si="311"/>
        <v>6.1249856703316755E-4</v>
      </c>
      <c r="AQ174" s="5">
        <f t="shared" si="312"/>
        <v>7.7202700522568376E-5</v>
      </c>
      <c r="AR174" s="5">
        <f t="shared" si="313"/>
        <v>1.8203316108232287E-5</v>
      </c>
      <c r="AS174" s="5">
        <f t="shared" si="314"/>
        <v>4.0013508820756333E-5</v>
      </c>
      <c r="AT174" s="5">
        <f t="shared" si="315"/>
        <v>4.3977725778894499E-5</v>
      </c>
      <c r="AU174" s="5">
        <f t="shared" si="316"/>
        <v>3.2223123668014678E-5</v>
      </c>
      <c r="AV174" s="5">
        <f t="shared" si="317"/>
        <v>1.7707765929243598E-5</v>
      </c>
      <c r="AW174" s="5">
        <f t="shared" si="318"/>
        <v>2.3965744536921283E-7</v>
      </c>
      <c r="AX174" s="5">
        <f t="shared" si="319"/>
        <v>1.0505070797791945E-2</v>
      </c>
      <c r="AY174" s="5">
        <f t="shared" si="320"/>
        <v>5.2964684550936567E-3</v>
      </c>
      <c r="AZ174" s="5">
        <f t="shared" si="321"/>
        <v>1.3351922436209828E-3</v>
      </c>
      <c r="BA174" s="5">
        <f t="shared" si="322"/>
        <v>2.2439333460785047E-4</v>
      </c>
      <c r="BB174" s="5">
        <f t="shared" si="323"/>
        <v>2.8283774597063269E-5</v>
      </c>
      <c r="BC174" s="5">
        <f t="shared" si="324"/>
        <v>2.8520344665513776E-6</v>
      </c>
      <c r="BD174" s="5">
        <f t="shared" si="325"/>
        <v>1.5296309658635758E-6</v>
      </c>
      <c r="BE174" s="5">
        <f t="shared" si="326"/>
        <v>3.3623490237256494E-6</v>
      </c>
      <c r="BF174" s="5">
        <f t="shared" si="327"/>
        <v>3.6954635495909315E-6</v>
      </c>
      <c r="BG174" s="5">
        <f t="shared" si="328"/>
        <v>2.7077202574730883E-6</v>
      </c>
      <c r="BH174" s="5">
        <f t="shared" si="329"/>
        <v>1.4879897124560423E-6</v>
      </c>
      <c r="BI174" s="5">
        <f t="shared" si="330"/>
        <v>6.5416311105676236E-7</v>
      </c>
      <c r="BJ174" s="8">
        <f t="shared" si="331"/>
        <v>0.75730620907891222</v>
      </c>
      <c r="BK174" s="8">
        <f t="shared" si="332"/>
        <v>0.1699613190563343</v>
      </c>
      <c r="BL174" s="8">
        <f t="shared" si="333"/>
        <v>6.9166431210766266E-2</v>
      </c>
      <c r="BM174" s="8">
        <f t="shared" si="334"/>
        <v>0.49951506355590863</v>
      </c>
      <c r="BN174" s="8">
        <f t="shared" si="335"/>
        <v>0.49305487366820011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1.33236994219653</v>
      </c>
      <c r="F175">
        <f>VLOOKUP(B175,home!$B$2:$E$405,3,FALSE)</f>
        <v>0.52</v>
      </c>
      <c r="G175">
        <f>VLOOKUP(C175,away!$B$2:$E$405,4,FALSE)</f>
        <v>1.1499999999999999</v>
      </c>
      <c r="H175">
        <f>VLOOKUP(A175,away!$A$2:$E$405,3,FALSE)</f>
        <v>1.01445086705202</v>
      </c>
      <c r="I175">
        <f>VLOOKUP(C175,away!$B$2:$E$405,3,FALSE)</f>
        <v>0.56999999999999995</v>
      </c>
      <c r="J175">
        <f>VLOOKUP(B175,home!$B$2:$E$405,4,FALSE)</f>
        <v>0.99</v>
      </c>
      <c r="K175" s="3">
        <f t="shared" si="280"/>
        <v>0.7967572254335249</v>
      </c>
      <c r="L175" s="3">
        <f t="shared" si="281"/>
        <v>0.57245462427745486</v>
      </c>
      <c r="M175" s="5">
        <f t="shared" si="282"/>
        <v>0.25430731297034459</v>
      </c>
      <c r="N175" s="5">
        <f t="shared" si="283"/>
        <v>0.2026211890897068</v>
      </c>
      <c r="O175" s="5">
        <f t="shared" si="284"/>
        <v>0.14557939729744768</v>
      </c>
      <c r="P175" s="5">
        <f t="shared" si="285"/>
        <v>0.1159914366709992</v>
      </c>
      <c r="Q175" s="5">
        <f t="shared" si="286"/>
        <v>8.0719948216578186E-2</v>
      </c>
      <c r="R175" s="5">
        <f t="shared" si="287"/>
        <v>4.1668799591224374E-2</v>
      </c>
      <c r="S175" s="5">
        <f t="shared" si="288"/>
        <v>1.3226136936309151E-2</v>
      </c>
      <c r="T175" s="5">
        <f t="shared" si="289"/>
        <v>4.6208507628016864E-2</v>
      </c>
      <c r="U175" s="5">
        <f t="shared" si="290"/>
        <v>3.3199917149449525E-2</v>
      </c>
      <c r="V175" s="5">
        <f t="shared" si="291"/>
        <v>6.7028204180347769E-4</v>
      </c>
      <c r="W175" s="5">
        <f t="shared" si="292"/>
        <v>2.1438067326059549E-2</v>
      </c>
      <c r="X175" s="5">
        <f t="shared" si="293"/>
        <v>1.2272320776374197E-2</v>
      </c>
      <c r="Y175" s="5">
        <f t="shared" si="294"/>
        <v>3.5126733895258474E-3</v>
      </c>
      <c r="Z175" s="5">
        <f t="shared" si="295"/>
        <v>7.9511656713623056E-3</v>
      </c>
      <c r="AA175" s="5">
        <f t="shared" si="296"/>
        <v>6.3351486992769207E-3</v>
      </c>
      <c r="AB175" s="5">
        <f t="shared" si="297"/>
        <v>2.5237877501723413E-3</v>
      </c>
      <c r="AC175" s="5">
        <f t="shared" si="298"/>
        <v>1.9107535705388461E-5</v>
      </c>
      <c r="AD175" s="5">
        <f t="shared" si="299"/>
        <v>4.2702337603420775E-3</v>
      </c>
      <c r="AE175" s="5">
        <f t="shared" si="300"/>
        <v>2.4445150628535262E-3</v>
      </c>
      <c r="AF175" s="5">
        <f t="shared" si="301"/>
        <v>6.9968697592319722E-4</v>
      </c>
      <c r="AG175" s="5">
        <f t="shared" si="302"/>
        <v>1.3351301497131415E-4</v>
      </c>
      <c r="AH175" s="5">
        <f t="shared" si="303"/>
        <v>1.1379203892418761E-3</v>
      </c>
      <c r="AI175" s="5">
        <f t="shared" si="304"/>
        <v>9.0664629209659387E-4</v>
      </c>
      <c r="AJ175" s="5">
        <f t="shared" si="305"/>
        <v>3.6118849207023761E-4</v>
      </c>
      <c r="AK175" s="5">
        <f t="shared" si="306"/>
        <v>9.5926513600133752E-5</v>
      </c>
      <c r="AL175" s="5">
        <f t="shared" si="307"/>
        <v>3.4860350523523851E-7</v>
      </c>
      <c r="AM175" s="5">
        <f t="shared" si="308"/>
        <v>6.8046792056854438E-4</v>
      </c>
      <c r="AN175" s="5">
        <f t="shared" si="309"/>
        <v>3.8953700780192699E-4</v>
      </c>
      <c r="AO175" s="5">
        <f t="shared" si="310"/>
        <v>1.1149613072170805E-4</v>
      </c>
      <c r="AP175" s="5">
        <f t="shared" si="311"/>
        <v>2.1275491873561794E-5</v>
      </c>
      <c r="AQ175" s="5">
        <f t="shared" si="312"/>
        <v>3.0448134266994648E-6</v>
      </c>
      <c r="AR175" s="5">
        <f t="shared" si="313"/>
        <v>1.3028155777622272E-4</v>
      </c>
      <c r="AS175" s="5">
        <f t="shared" si="314"/>
        <v>1.0380277249894069E-4</v>
      </c>
      <c r="AT175" s="5">
        <f t="shared" si="315"/>
        <v>4.1352804504281688E-5</v>
      </c>
      <c r="AU175" s="5">
        <f t="shared" si="316"/>
        <v>1.098271526024215E-5</v>
      </c>
      <c r="AV175" s="5">
        <f t="shared" si="317"/>
        <v>2.1876394346192418E-6</v>
      </c>
      <c r="AW175" s="5">
        <f t="shared" si="318"/>
        <v>4.4166839946186501E-9</v>
      </c>
      <c r="AX175" s="5">
        <f t="shared" si="319"/>
        <v>9.0361288731452251E-5</v>
      </c>
      <c r="AY175" s="5">
        <f t="shared" si="320"/>
        <v>5.1727737589990097E-5</v>
      </c>
      <c r="AZ175" s="5">
        <f t="shared" si="321"/>
        <v>1.480589129340028E-5</v>
      </c>
      <c r="BA175" s="5">
        <f t="shared" si="322"/>
        <v>2.8252336458187662E-6</v>
      </c>
      <c r="BB175" s="5">
        <f t="shared" si="323"/>
        <v>4.0432951630330134E-7</v>
      </c>
      <c r="BC175" s="5">
        <f t="shared" si="324"/>
        <v>4.6292060267938307E-8</v>
      </c>
      <c r="BD175" s="5">
        <f t="shared" si="325"/>
        <v>1.2430046701178175E-5</v>
      </c>
      <c r="BE175" s="5">
        <f t="shared" si="326"/>
        <v>9.9037295216398626E-6</v>
      </c>
      <c r="BF175" s="5">
        <f t="shared" si="327"/>
        <v>3.9454340275529332E-6</v>
      </c>
      <c r="BG175" s="5">
        <f t="shared" si="328"/>
        <v>1.0478510229746975E-6</v>
      </c>
      <c r="BH175" s="5">
        <f t="shared" si="329"/>
        <v>2.0872071843325014E-7</v>
      </c>
      <c r="BI175" s="5">
        <f t="shared" si="330"/>
        <v>3.3259948101873683E-8</v>
      </c>
      <c r="BJ175" s="8">
        <f t="shared" si="331"/>
        <v>0.37568664737758123</v>
      </c>
      <c r="BK175" s="8">
        <f t="shared" si="332"/>
        <v>0.38426635249625701</v>
      </c>
      <c r="BL175" s="8">
        <f t="shared" si="333"/>
        <v>0.23212490870599387</v>
      </c>
      <c r="BM175" s="8">
        <f t="shared" si="334"/>
        <v>0.15908926709398757</v>
      </c>
      <c r="BN175" s="8">
        <f t="shared" si="335"/>
        <v>0.84088808383630087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1.33236994219653</v>
      </c>
      <c r="F176">
        <f>VLOOKUP(B176,home!$B$2:$E$405,3,FALSE)</f>
        <v>1.1000000000000001</v>
      </c>
      <c r="G176">
        <f>VLOOKUP(C176,away!$B$2:$E$405,4,FALSE)</f>
        <v>0.49</v>
      </c>
      <c r="H176">
        <f>VLOOKUP(A176,away!$A$2:$E$405,3,FALSE)</f>
        <v>1.01445086705202</v>
      </c>
      <c r="I176">
        <f>VLOOKUP(C176,away!$B$2:$E$405,3,FALSE)</f>
        <v>0.88</v>
      </c>
      <c r="J176">
        <f>VLOOKUP(B176,home!$B$2:$E$405,4,FALSE)</f>
        <v>1.33</v>
      </c>
      <c r="K176" s="3">
        <f t="shared" si="280"/>
        <v>0.71814739884392975</v>
      </c>
      <c r="L176" s="3">
        <f t="shared" si="281"/>
        <v>1.1873132947976843</v>
      </c>
      <c r="M176" s="5">
        <f t="shared" si="282"/>
        <v>0.14875409676748819</v>
      </c>
      <c r="N176" s="5">
        <f t="shared" si="283"/>
        <v>0.10682736766094984</v>
      </c>
      <c r="O176" s="5">
        <f t="shared" si="284"/>
        <v>0.17661771674766</v>
      </c>
      <c r="P176" s="5">
        <f t="shared" si="285"/>
        <v>0.12683755387208598</v>
      </c>
      <c r="Q176" s="5">
        <f t="shared" si="286"/>
        <v>3.8358898105527638E-2</v>
      </c>
      <c r="R176" s="5">
        <f t="shared" si="287"/>
        <v>0.10485028159565417</v>
      </c>
      <c r="S176" s="5">
        <f t="shared" si="288"/>
        <v>2.7037515977459903E-2</v>
      </c>
      <c r="T176" s="5">
        <f t="shared" si="289"/>
        <v>4.5544029694482679E-2</v>
      </c>
      <c r="U176" s="5">
        <f t="shared" si="290"/>
        <v>7.5297956995972595E-2</v>
      </c>
      <c r="V176" s="5">
        <f t="shared" si="291"/>
        <v>2.5615521513399067E-3</v>
      </c>
      <c r="W176" s="5">
        <f t="shared" si="292"/>
        <v>9.1824476323346723E-3</v>
      </c>
      <c r="X176" s="5">
        <f t="shared" si="293"/>
        <v>1.0902442152654478E-2</v>
      </c>
      <c r="Y176" s="5">
        <f t="shared" si="294"/>
        <v>6.4723072568046739E-3</v>
      </c>
      <c r="Z176" s="5">
        <f t="shared" si="295"/>
        <v>4.1496711100600388E-2</v>
      </c>
      <c r="AA176" s="5">
        <f t="shared" si="296"/>
        <v>2.980075513747419E-2</v>
      </c>
      <c r="AB176" s="5">
        <f t="shared" si="297"/>
        <v>1.0700667392780984E-2</v>
      </c>
      <c r="AC176" s="5">
        <f t="shared" si="298"/>
        <v>1.3650926934619716E-4</v>
      </c>
      <c r="AD176" s="5">
        <f t="shared" si="299"/>
        <v>1.6485877205454364E-3</v>
      </c>
      <c r="AE176" s="5">
        <f t="shared" si="300"/>
        <v>1.9573901182438065E-3</v>
      </c>
      <c r="AF176" s="5">
        <f t="shared" si="301"/>
        <v>1.1620176552482415E-3</v>
      </c>
      <c r="AG176" s="5">
        <f t="shared" si="302"/>
        <v>4.5989300362195648E-4</v>
      </c>
      <c r="AH176" s="5">
        <f t="shared" si="303"/>
        <v>1.2317399195030377E-2</v>
      </c>
      <c r="AI176" s="5">
        <f t="shared" si="304"/>
        <v>8.8457081924333773E-3</v>
      </c>
      <c r="AJ176" s="5">
        <f t="shared" si="305"/>
        <v>3.176261164664235E-3</v>
      </c>
      <c r="AK176" s="5">
        <f t="shared" si="306"/>
        <v>7.6034123115087046E-4</v>
      </c>
      <c r="AL176" s="5">
        <f t="shared" si="307"/>
        <v>4.6558722565607018E-6</v>
      </c>
      <c r="AM176" s="5">
        <f t="shared" si="308"/>
        <v>2.3678579665514977E-4</v>
      </c>
      <c r="AN176" s="5">
        <f t="shared" si="309"/>
        <v>2.8113892438792043E-4</v>
      </c>
      <c r="AO176" s="5">
        <f t="shared" si="310"/>
        <v>1.6689999130544943E-4</v>
      </c>
      <c r="AP176" s="5">
        <f t="shared" si="311"/>
        <v>6.6054192859526012E-5</v>
      </c>
      <c r="AQ176" s="5">
        <f t="shared" si="312"/>
        <v>1.9606755339811384E-5</v>
      </c>
      <c r="AR176" s="5">
        <f t="shared" si="313"/>
        <v>2.9249223643179677E-3</v>
      </c>
      <c r="AS176" s="5">
        <f t="shared" si="314"/>
        <v>2.1005253877553853E-3</v>
      </c>
      <c r="AT176" s="5">
        <f t="shared" si="315"/>
        <v>7.5424342171108352E-4</v>
      </c>
      <c r="AU176" s="5">
        <f t="shared" si="316"/>
        <v>1.8055265046565327E-4</v>
      </c>
      <c r="AV176" s="5">
        <f t="shared" si="317"/>
        <v>3.2415854071571529E-5</v>
      </c>
      <c r="AW176" s="5">
        <f t="shared" si="318"/>
        <v>1.1027510446132789E-7</v>
      </c>
      <c r="AX176" s="5">
        <f t="shared" si="319"/>
        <v>2.8341183991847235E-5</v>
      </c>
      <c r="AY176" s="5">
        <f t="shared" si="320"/>
        <v>3.3649864543827535E-5</v>
      </c>
      <c r="AZ176" s="5">
        <f t="shared" si="321"/>
        <v>1.9976465770513826E-5</v>
      </c>
      <c r="BA176" s="5">
        <f t="shared" si="322"/>
        <v>7.9061077974673113E-6</v>
      </c>
      <c r="BB176" s="5">
        <f t="shared" si="323"/>
        <v>2.3467567245091446E-6</v>
      </c>
      <c r="BC176" s="5">
        <f t="shared" si="324"/>
        <v>5.57267091733114E-7</v>
      </c>
      <c r="BD176" s="5">
        <f t="shared" si="325"/>
        <v>5.7879986823430017E-4</v>
      </c>
      <c r="BE176" s="5">
        <f t="shared" si="326"/>
        <v>4.1566361982367192E-4</v>
      </c>
      <c r="BF176" s="5">
        <f t="shared" si="327"/>
        <v>1.4925387368521105E-4</v>
      </c>
      <c r="BG176" s="5">
        <f t="shared" si="328"/>
        <v>3.5728760384804926E-5</v>
      </c>
      <c r="BH176" s="5">
        <f t="shared" si="329"/>
        <v>6.4146290835664237E-6</v>
      </c>
      <c r="BI176" s="5">
        <f t="shared" si="330"/>
        <v>9.213298381823699E-7</v>
      </c>
      <c r="BJ176" s="8">
        <f t="shared" si="331"/>
        <v>0.22337864430688112</v>
      </c>
      <c r="BK176" s="8">
        <f t="shared" si="332"/>
        <v>0.30536553377452058</v>
      </c>
      <c r="BL176" s="8">
        <f t="shared" si="333"/>
        <v>0.42954652941219218</v>
      </c>
      <c r="BM176" s="8">
        <f t="shared" si="334"/>
        <v>0.29750796425538917</v>
      </c>
      <c r="BN176" s="8">
        <f t="shared" si="335"/>
        <v>0.70224591474936571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1.33236994219653</v>
      </c>
      <c r="F177">
        <f>VLOOKUP(B177,home!$B$2:$E$405,3,FALSE)</f>
        <v>0.75</v>
      </c>
      <c r="G177">
        <f>VLOOKUP(C177,away!$B$2:$E$405,4,FALSE)</f>
        <v>1.02</v>
      </c>
      <c r="H177">
        <f>VLOOKUP(A177,away!$A$2:$E$405,3,FALSE)</f>
        <v>1.01445086705202</v>
      </c>
      <c r="I177">
        <f>VLOOKUP(C177,away!$B$2:$E$405,3,FALSE)</f>
        <v>1.02</v>
      </c>
      <c r="J177">
        <f>VLOOKUP(B177,home!$B$2:$E$405,4,FALSE)</f>
        <v>1.17</v>
      </c>
      <c r="K177" s="3">
        <f t="shared" si="280"/>
        <v>1.0192630057803456</v>
      </c>
      <c r="L177" s="3">
        <f t="shared" si="281"/>
        <v>1.2106456647398807</v>
      </c>
      <c r="M177" s="5">
        <f t="shared" si="282"/>
        <v>0.10753825109984508</v>
      </c>
      <c r="N177" s="5">
        <f t="shared" si="283"/>
        <v>0.10960976105238965</v>
      </c>
      <c r="O177" s="5">
        <f t="shared" si="284"/>
        <v>0.13019071748773617</v>
      </c>
      <c r="P177" s="5">
        <f t="shared" si="285"/>
        <v>0.13269858203124976</v>
      </c>
      <c r="Q177" s="5">
        <f t="shared" si="286"/>
        <v>5.5860587256562053E-2</v>
      </c>
      <c r="R177" s="5">
        <f t="shared" si="287"/>
        <v>7.8807413857951175E-2</v>
      </c>
      <c r="S177" s="5">
        <f t="shared" si="288"/>
        <v>4.093639587079375E-2</v>
      </c>
      <c r="T177" s="5">
        <f t="shared" si="289"/>
        <v>6.7627377791980678E-2</v>
      </c>
      <c r="U177" s="5">
        <f t="shared" si="290"/>
        <v>8.0325481526630979E-2</v>
      </c>
      <c r="V177" s="5">
        <f t="shared" si="291"/>
        <v>5.612681616868123E-3</v>
      </c>
      <c r="W177" s="5">
        <f t="shared" si="292"/>
        <v>1.8978876690592901E-2</v>
      </c>
      <c r="X177" s="5">
        <f t="shared" si="293"/>
        <v>2.2976694787099076E-2</v>
      </c>
      <c r="Y177" s="5">
        <f t="shared" si="294"/>
        <v>1.3908317967026455E-2</v>
      </c>
      <c r="Z177" s="5">
        <f t="shared" si="295"/>
        <v>3.1802617978830064E-2</v>
      </c>
      <c r="AA177" s="5">
        <f t="shared" si="296"/>
        <v>3.2415231992786391E-2</v>
      </c>
      <c r="AB177" s="5">
        <f t="shared" si="297"/>
        <v>1.6519823397017335E-2</v>
      </c>
      <c r="AC177" s="5">
        <f t="shared" si="298"/>
        <v>4.3286626173355146E-4</v>
      </c>
      <c r="AD177" s="5">
        <f t="shared" si="299"/>
        <v>4.8361167254970649E-3</v>
      </c>
      <c r="AE177" s="5">
        <f t="shared" si="300"/>
        <v>5.8548237478990503E-3</v>
      </c>
      <c r="AF177" s="5">
        <f t="shared" si="301"/>
        <v>3.5440584941050426E-3</v>
      </c>
      <c r="AG177" s="5">
        <f t="shared" si="302"/>
        <v>1.4301996838242733E-3</v>
      </c>
      <c r="AH177" s="5">
        <f t="shared" si="303"/>
        <v>9.6254253958623082E-3</v>
      </c>
      <c r="AI177" s="5">
        <f t="shared" si="304"/>
        <v>9.8108400209010894E-3</v>
      </c>
      <c r="AJ177" s="5">
        <f t="shared" si="305"/>
        <v>4.999913144466875E-3</v>
      </c>
      <c r="AK177" s="5">
        <f t="shared" si="306"/>
        <v>1.6987421667566556E-3</v>
      </c>
      <c r="AL177" s="5">
        <f t="shared" si="307"/>
        <v>2.1365695853795713E-5</v>
      </c>
      <c r="AM177" s="5">
        <f t="shared" si="308"/>
        <v>9.8585497398694837E-4</v>
      </c>
      <c r="AN177" s="5">
        <f t="shared" si="309"/>
        <v>1.193521050319547E-3</v>
      </c>
      <c r="AO177" s="5">
        <f t="shared" si="310"/>
        <v>7.2246554267257435E-4</v>
      </c>
      <c r="AP177" s="5">
        <f t="shared" si="311"/>
        <v>2.9154992572016578E-4</v>
      </c>
      <c r="AQ177" s="5">
        <f t="shared" si="312"/>
        <v>8.824091340708831E-5</v>
      </c>
      <c r="AR177" s="5">
        <f t="shared" si="313"/>
        <v>2.3305959053555683E-3</v>
      </c>
      <c r="AS177" s="5">
        <f t="shared" si="314"/>
        <v>2.3754901877520822E-3</v>
      </c>
      <c r="AT177" s="5">
        <f t="shared" si="315"/>
        <v>1.2106246344849522E-3</v>
      </c>
      <c r="AU177" s="5">
        <f t="shared" si="316"/>
        <v>4.1131496793895487E-4</v>
      </c>
      <c r="AV177" s="5">
        <f t="shared" si="317"/>
        <v>1.0480953263597641E-4</v>
      </c>
      <c r="AW177" s="5">
        <f t="shared" si="318"/>
        <v>7.3234859713035557E-7</v>
      </c>
      <c r="AX177" s="5">
        <f t="shared" si="319"/>
        <v>1.6747425067490683E-4</v>
      </c>
      <c r="AY177" s="5">
        <f t="shared" si="320"/>
        <v>2.0275197553513603E-4</v>
      </c>
      <c r="AZ177" s="5">
        <f t="shared" si="321"/>
        <v>1.2273040009952939E-4</v>
      </c>
      <c r="BA177" s="5">
        <f t="shared" si="322"/>
        <v>4.9527675604095429E-5</v>
      </c>
      <c r="BB177" s="5">
        <f t="shared" si="323"/>
        <v>1.4990116438685332E-5</v>
      </c>
      <c r="BC177" s="5">
        <f t="shared" si="324"/>
        <v>3.6295438960880797E-6</v>
      </c>
      <c r="BD177" s="5">
        <f t="shared" si="325"/>
        <v>4.7025430484653975E-4</v>
      </c>
      <c r="BE177" s="5">
        <f t="shared" si="326"/>
        <v>4.7931281623903103E-4</v>
      </c>
      <c r="BF177" s="5">
        <f t="shared" si="327"/>
        <v>2.4427291089441856E-4</v>
      </c>
      <c r="BG177" s="5">
        <f t="shared" si="328"/>
        <v>8.2992780462986537E-5</v>
      </c>
      <c r="BH177" s="5">
        <f t="shared" si="329"/>
        <v>2.1147867718192999E-5</v>
      </c>
      <c r="BI177" s="5">
        <f t="shared" si="330"/>
        <v>4.3110478432581078E-6</v>
      </c>
      <c r="BJ177" s="8">
        <f t="shared" si="331"/>
        <v>0.3084695505653311</v>
      </c>
      <c r="BK177" s="8">
        <f t="shared" si="332"/>
        <v>0.28744289455187921</v>
      </c>
      <c r="BL177" s="8">
        <f t="shared" si="333"/>
        <v>0.37212871594628089</v>
      </c>
      <c r="BM177" s="8">
        <f t="shared" si="334"/>
        <v>0.38493644662964938</v>
      </c>
      <c r="BN177" s="8">
        <f t="shared" si="335"/>
        <v>0.61470531278573393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1.33236994219653</v>
      </c>
      <c r="F178">
        <f>VLOOKUP(B178,home!$B$2:$E$405,3,FALSE)</f>
        <v>0.97</v>
      </c>
      <c r="G178">
        <f>VLOOKUP(C178,away!$B$2:$E$405,4,FALSE)</f>
        <v>0.56999999999999995</v>
      </c>
      <c r="H178">
        <f>VLOOKUP(A178,away!$A$2:$E$405,3,FALSE)</f>
        <v>1.01445086705202</v>
      </c>
      <c r="I178">
        <f>VLOOKUP(C178,away!$B$2:$E$405,3,FALSE)</f>
        <v>0.93</v>
      </c>
      <c r="J178">
        <f>VLOOKUP(B178,home!$B$2:$E$405,4,FALSE)</f>
        <v>0.93</v>
      </c>
      <c r="K178" s="3">
        <f t="shared" si="280"/>
        <v>0.73666734104046139</v>
      </c>
      <c r="L178" s="3">
        <f t="shared" si="281"/>
        <v>0.87739855491329222</v>
      </c>
      <c r="M178" s="5">
        <f t="shared" si="282"/>
        <v>0.19907654181892706</v>
      </c>
      <c r="N178" s="5">
        <f t="shared" si="283"/>
        <v>0.14665318672527922</v>
      </c>
      <c r="O178" s="5">
        <f t="shared" si="284"/>
        <v>0.1746694701090622</v>
      </c>
      <c r="P178" s="5">
        <f t="shared" si="285"/>
        <v>0.12867329410618922</v>
      </c>
      <c r="Q178" s="5">
        <f t="shared" si="286"/>
        <v>5.4017306560010858E-2</v>
      </c>
      <c r="R178" s="5">
        <f t="shared" si="287"/>
        <v>7.6627370330580827E-2</v>
      </c>
      <c r="S178" s="5">
        <f t="shared" si="288"/>
        <v>2.0792023591605976E-2</v>
      </c>
      <c r="T178" s="5">
        <f t="shared" si="289"/>
        <v>4.739470671606183E-2</v>
      </c>
      <c r="U178" s="5">
        <f t="shared" si="290"/>
        <v>5.6448881152351721E-2</v>
      </c>
      <c r="V178" s="5">
        <f t="shared" si="291"/>
        <v>1.4932158155077689E-3</v>
      </c>
      <c r="W178" s="5">
        <f t="shared" si="292"/>
        <v>1.3264261864576892E-2</v>
      </c>
      <c r="X178" s="5">
        <f t="shared" si="293"/>
        <v>1.1638044191971259E-2</v>
      </c>
      <c r="Y178" s="5">
        <f t="shared" si="294"/>
        <v>5.1056015780263069E-3</v>
      </c>
      <c r="Z178" s="5">
        <f t="shared" si="295"/>
        <v>2.2410914664952434E-2</v>
      </c>
      <c r="AA178" s="5">
        <f t="shared" si="296"/>
        <v>1.6509388916515193E-2</v>
      </c>
      <c r="AB178" s="5">
        <f t="shared" si="297"/>
        <v>6.0809638176660546E-3</v>
      </c>
      <c r="AC178" s="5">
        <f t="shared" si="298"/>
        <v>6.0321332952303973E-5</v>
      </c>
      <c r="AD178" s="5">
        <f t="shared" si="299"/>
        <v>2.4428371296605625E-3</v>
      </c>
      <c r="AE178" s="5">
        <f t="shared" si="300"/>
        <v>2.1433417674527125E-3</v>
      </c>
      <c r="AF178" s="5">
        <f t="shared" si="301"/>
        <v>9.4028248472415564E-4</v>
      </c>
      <c r="AG178" s="5">
        <f t="shared" si="302"/>
        <v>2.7500083110241802E-4</v>
      </c>
      <c r="AH178" s="5">
        <f t="shared" si="303"/>
        <v>4.9158260353285932E-3</v>
      </c>
      <c r="AI178" s="5">
        <f t="shared" si="304"/>
        <v>3.6213284944629884E-3</v>
      </c>
      <c r="AJ178" s="5">
        <f t="shared" si="305"/>
        <v>1.3338572165250532E-3</v>
      </c>
      <c r="AK178" s="5">
        <f t="shared" si="306"/>
        <v>3.2753634967504734E-4</v>
      </c>
      <c r="AL178" s="5">
        <f t="shared" si="307"/>
        <v>1.5595498183626241E-6</v>
      </c>
      <c r="AM178" s="5">
        <f t="shared" si="308"/>
        <v>3.5991166658039204E-4</v>
      </c>
      <c r="AN178" s="5">
        <f t="shared" si="309"/>
        <v>3.1578597615407062E-4</v>
      </c>
      <c r="AO178" s="5">
        <f t="shared" si="310"/>
        <v>1.3853507956973244E-4</v>
      </c>
      <c r="AP178" s="5">
        <f t="shared" si="311"/>
        <v>4.0516826206427075E-5</v>
      </c>
      <c r="AQ178" s="5">
        <f t="shared" si="312"/>
        <v>8.8873511907980287E-6</v>
      </c>
      <c r="AR178" s="5">
        <f t="shared" si="313"/>
        <v>8.6262773192048953E-4</v>
      </c>
      <c r="AS178" s="5">
        <f t="shared" si="314"/>
        <v>6.3546967758163105E-4</v>
      </c>
      <c r="AT178" s="5">
        <f t="shared" si="315"/>
        <v>2.3406487884794966E-4</v>
      </c>
      <c r="AU178" s="5">
        <f t="shared" si="316"/>
        <v>5.7475983977292279E-5</v>
      </c>
      <c r="AV178" s="5">
        <f t="shared" si="317"/>
        <v>1.0585170072559015E-5</v>
      </c>
      <c r="AW178" s="5">
        <f t="shared" si="318"/>
        <v>2.8000454640589688E-8</v>
      </c>
      <c r="AX178" s="5">
        <f t="shared" si="319"/>
        <v>4.4189195071536391E-5</v>
      </c>
      <c r="AY178" s="5">
        <f t="shared" si="320"/>
        <v>3.8771535898547609E-5</v>
      </c>
      <c r="AZ178" s="5">
        <f t="shared" si="321"/>
        <v>1.700904478457725E-5</v>
      </c>
      <c r="BA178" s="5">
        <f t="shared" si="322"/>
        <v>4.9745704381478499E-6</v>
      </c>
      <c r="BB178" s="5">
        <f t="shared" si="323"/>
        <v>1.0911702284363266E-6</v>
      </c>
      <c r="BC178" s="5">
        <f t="shared" si="324"/>
        <v>1.9147823631888802E-7</v>
      </c>
      <c r="BD178" s="5">
        <f t="shared" si="325"/>
        <v>1.2614472090252798E-4</v>
      </c>
      <c r="BE178" s="5">
        <f t="shared" si="326"/>
        <v>9.2926696133556409E-5</v>
      </c>
      <c r="BF178" s="5">
        <f t="shared" si="327"/>
        <v>3.4228031076190956E-5</v>
      </c>
      <c r="BG178" s="5">
        <f t="shared" si="328"/>
        <v>8.404890880649292E-6</v>
      </c>
      <c r="BH178" s="5">
        <f t="shared" si="329"/>
        <v>1.5479021541957838E-6</v>
      </c>
      <c r="BI178" s="5">
        <f t="shared" si="330"/>
        <v>2.2805779282444213E-7</v>
      </c>
      <c r="BJ178" s="8">
        <f t="shared" si="331"/>
        <v>0.28484443374322527</v>
      </c>
      <c r="BK178" s="8">
        <f t="shared" si="332"/>
        <v>0.35013572775089924</v>
      </c>
      <c r="BL178" s="8">
        <f t="shared" si="333"/>
        <v>0.3425983261635076</v>
      </c>
      <c r="BM178" s="8">
        <f t="shared" si="334"/>
        <v>0.22023348913709107</v>
      </c>
      <c r="BN178" s="8">
        <f t="shared" si="335"/>
        <v>0.77971716965004934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1.33236994219653</v>
      </c>
      <c r="F179">
        <f>VLOOKUP(B179,home!$B$2:$E$405,3,FALSE)</f>
        <v>0.88</v>
      </c>
      <c r="G179">
        <f>VLOOKUP(C179,away!$B$2:$E$405,4,FALSE)</f>
        <v>1.41</v>
      </c>
      <c r="H179">
        <f>VLOOKUP(A179,away!$A$2:$E$405,3,FALSE)</f>
        <v>1.01445086705202</v>
      </c>
      <c r="I179">
        <f>VLOOKUP(C179,away!$B$2:$E$405,3,FALSE)</f>
        <v>0.71</v>
      </c>
      <c r="J179">
        <f>VLOOKUP(B179,home!$B$2:$E$405,4,FALSE)</f>
        <v>0.99</v>
      </c>
      <c r="K179" s="3">
        <f t="shared" si="280"/>
        <v>1.6532046242774543</v>
      </c>
      <c r="L179" s="3">
        <f t="shared" si="281"/>
        <v>0.71305751445086485</v>
      </c>
      <c r="M179" s="5">
        <f t="shared" si="282"/>
        <v>9.3830798116857364E-2</v>
      </c>
      <c r="N179" s="5">
        <f t="shared" si="283"/>
        <v>0.15512150934643282</v>
      </c>
      <c r="O179" s="5">
        <f t="shared" si="284"/>
        <v>6.6906755684147196E-2</v>
      </c>
      <c r="P179" s="5">
        <f t="shared" si="285"/>
        <v>0.11061055789243397</v>
      </c>
      <c r="Q179" s="5">
        <f t="shared" si="286"/>
        <v>0.12822379828821059</v>
      </c>
      <c r="R179" s="5">
        <f t="shared" si="287"/>
        <v>2.3854182454054632E-2</v>
      </c>
      <c r="S179" s="5">
        <f t="shared" si="288"/>
        <v>3.2597760444386129E-2</v>
      </c>
      <c r="T179" s="5">
        <f t="shared" si="289"/>
        <v>9.1430942900840487E-2</v>
      </c>
      <c r="U179" s="5">
        <f t="shared" si="290"/>
        <v>3.943584474140123E-2</v>
      </c>
      <c r="V179" s="5">
        <f t="shared" si="291"/>
        <v>4.269690811263346E-3</v>
      </c>
      <c r="W179" s="5">
        <f t="shared" si="292"/>
        <v>7.0660058757496411E-2</v>
      </c>
      <c r="X179" s="5">
        <f t="shared" si="293"/>
        <v>5.0384685868572449E-2</v>
      </c>
      <c r="Y179" s="5">
        <f t="shared" si="294"/>
        <v>1.7963589435915944E-2</v>
      </c>
      <c r="Z179" s="5">
        <f t="shared" si="295"/>
        <v>5.6698013499818772E-3</v>
      </c>
      <c r="AA179" s="5">
        <f t="shared" si="296"/>
        <v>9.3733418105245922E-3</v>
      </c>
      <c r="AB179" s="5">
        <f t="shared" si="297"/>
        <v>7.7480260130462332E-3</v>
      </c>
      <c r="AC179" s="5">
        <f t="shared" si="298"/>
        <v>3.1457747092395691E-4</v>
      </c>
      <c r="AD179" s="5">
        <f t="shared" si="299"/>
        <v>2.9203883972402429E-2</v>
      </c>
      <c r="AE179" s="5">
        <f t="shared" si="300"/>
        <v>2.0824048917672724E-2</v>
      </c>
      <c r="AF179" s="5">
        <f t="shared" si="301"/>
        <v>7.4243722810194675E-3</v>
      </c>
      <c r="AG179" s="5">
        <f t="shared" si="302"/>
        <v>1.76466814835388E-3</v>
      </c>
      <c r="AH179" s="5">
        <f t="shared" si="303"/>
        <v>1.0107236145120589E-3</v>
      </c>
      <c r="AI179" s="5">
        <f t="shared" si="304"/>
        <v>1.6709329533777584E-3</v>
      </c>
      <c r="AJ179" s="5">
        <f t="shared" si="305"/>
        <v>1.3811970426908476E-3</v>
      </c>
      <c r="AK179" s="5">
        <f t="shared" si="306"/>
        <v>7.6113377933828444E-4</v>
      </c>
      <c r="AL179" s="5">
        <f t="shared" si="307"/>
        <v>1.4833334153656121E-5</v>
      </c>
      <c r="AM179" s="5">
        <f t="shared" si="308"/>
        <v>9.6559992060075862E-3</v>
      </c>
      <c r="AN179" s="5">
        <f t="shared" si="309"/>
        <v>6.8852827933752929E-3</v>
      </c>
      <c r="AO179" s="5">
        <f t="shared" si="310"/>
        <v>2.4548013174677469E-3</v>
      </c>
      <c r="AP179" s="5">
        <f t="shared" si="311"/>
        <v>5.8347150863475347E-4</v>
      </c>
      <c r="AQ179" s="5">
        <f t="shared" si="312"/>
        <v>1.040121859249984E-4</v>
      </c>
      <c r="AR179" s="5">
        <f t="shared" si="313"/>
        <v>1.4414081367215259E-4</v>
      </c>
      <c r="AS179" s="5">
        <f t="shared" si="314"/>
        <v>2.3829425970991753E-4</v>
      </c>
      <c r="AT179" s="5">
        <f t="shared" si="315"/>
        <v>1.9697458604560423E-4</v>
      </c>
      <c r="AU179" s="5">
        <f t="shared" si="316"/>
        <v>1.0854643217191006E-4</v>
      </c>
      <c r="AV179" s="5">
        <f t="shared" si="317"/>
        <v>4.4862365903855194E-5</v>
      </c>
      <c r="AW179" s="5">
        <f t="shared" si="318"/>
        <v>4.8572163910091053E-7</v>
      </c>
      <c r="AX179" s="5">
        <f t="shared" si="319"/>
        <v>2.6605570898985257E-3</v>
      </c>
      <c r="AY179" s="5">
        <f t="shared" si="320"/>
        <v>1.8971302255776689E-3</v>
      </c>
      <c r="AZ179" s="5">
        <f t="shared" si="321"/>
        <v>6.7638148162001046E-4</v>
      </c>
      <c r="BA179" s="5">
        <f t="shared" si="322"/>
        <v>1.6076629936818604E-4</v>
      </c>
      <c r="BB179" s="5">
        <f t="shared" si="323"/>
        <v>2.8658904458735591E-5</v>
      </c>
      <c r="BC179" s="5">
        <f t="shared" si="324"/>
        <v>4.0870894360461629E-6</v>
      </c>
      <c r="BD179" s="5">
        <f t="shared" si="325"/>
        <v>1.7130115054665058E-5</v>
      </c>
      <c r="BE179" s="5">
        <f t="shared" si="326"/>
        <v>2.8319585422777103E-5</v>
      </c>
      <c r="BF179" s="5">
        <f t="shared" si="327"/>
        <v>2.3409034789277757E-5</v>
      </c>
      <c r="BG179" s="5">
        <f t="shared" si="328"/>
        <v>1.2899974854501927E-5</v>
      </c>
      <c r="BH179" s="5">
        <f t="shared" si="329"/>
        <v>5.331574520631368E-6</v>
      </c>
      <c r="BI179" s="5">
        <f t="shared" si="330"/>
        <v>1.7628367304375259E-6</v>
      </c>
      <c r="BJ179" s="8">
        <f t="shared" si="331"/>
        <v>0.59811270601868682</v>
      </c>
      <c r="BK179" s="8">
        <f t="shared" si="332"/>
        <v>0.24353534829559612</v>
      </c>
      <c r="BL179" s="8">
        <f t="shared" si="333"/>
        <v>0.15296380967196857</v>
      </c>
      <c r="BM179" s="8">
        <f t="shared" si="334"/>
        <v>0.41983741905015787</v>
      </c>
      <c r="BN179" s="8">
        <f t="shared" si="335"/>
        <v>0.5785476017821366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1.1818181818181801</v>
      </c>
      <c r="F180">
        <f>VLOOKUP(B180,home!$B$2:$E$405,3,FALSE)</f>
        <v>0.74</v>
      </c>
      <c r="G180">
        <f>VLOOKUP(C180,away!$B$2:$E$405,4,FALSE)</f>
        <v>1.1100000000000001</v>
      </c>
      <c r="H180">
        <f>VLOOKUP(A180,away!$A$2:$E$405,3,FALSE)</f>
        <v>1.0363636363636399</v>
      </c>
      <c r="I180">
        <f>VLOOKUP(C180,away!$B$2:$E$405,3,FALSE)</f>
        <v>0.26</v>
      </c>
      <c r="J180">
        <f>VLOOKUP(B180,home!$B$2:$E$405,4,FALSE)</f>
        <v>0.9</v>
      </c>
      <c r="K180" s="3">
        <f t="shared" si="280"/>
        <v>0.97074545454545325</v>
      </c>
      <c r="L180" s="3">
        <f t="shared" si="281"/>
        <v>0.24250909090909176</v>
      </c>
      <c r="M180" s="5">
        <f t="shared" si="282"/>
        <v>0.29722836038034312</v>
      </c>
      <c r="N180" s="5">
        <f t="shared" si="283"/>
        <v>0.28853307980121601</v>
      </c>
      <c r="O180" s="5">
        <f t="shared" si="284"/>
        <v>7.2080579468236913E-2</v>
      </c>
      <c r="P180" s="5">
        <f t="shared" si="285"/>
        <v>6.9971894879793314E-2</v>
      </c>
      <c r="Q180" s="5">
        <f t="shared" si="286"/>
        <v>0.14004608785151546</v>
      </c>
      <c r="R180" s="5">
        <f t="shared" si="287"/>
        <v>8.7400978995213398E-3</v>
      </c>
      <c r="S180" s="5">
        <f t="shared" si="288"/>
        <v>4.1181013706125475E-3</v>
      </c>
      <c r="T180" s="5">
        <f t="shared" si="289"/>
        <v>3.3962449450245812E-2</v>
      </c>
      <c r="U180" s="5">
        <f t="shared" si="290"/>
        <v>8.4844103082426046E-3</v>
      </c>
      <c r="V180" s="5">
        <f t="shared" si="291"/>
        <v>1.0771790859919064E-4</v>
      </c>
      <c r="W180" s="5">
        <f t="shared" si="292"/>
        <v>4.5316367736243951E-2</v>
      </c>
      <c r="X180" s="5">
        <f t="shared" si="293"/>
        <v>1.0989631143018617E-2</v>
      </c>
      <c r="Y180" s="5">
        <f t="shared" si="294"/>
        <v>1.3325427289598438E-3</v>
      </c>
      <c r="Z180" s="5">
        <f t="shared" si="295"/>
        <v>7.0651773202312727E-4</v>
      </c>
      <c r="AA180" s="5">
        <f t="shared" si="296"/>
        <v>6.8584887691721351E-4</v>
      </c>
      <c r="AB180" s="5">
        <f t="shared" si="297"/>
        <v>3.3289233988624447E-4</v>
      </c>
      <c r="AC180" s="5">
        <f t="shared" si="298"/>
        <v>1.5848980072781562E-6</v>
      </c>
      <c r="AD180" s="5">
        <f t="shared" si="299"/>
        <v>1.099766449911726E-2</v>
      </c>
      <c r="AE180" s="5">
        <f t="shared" si="300"/>
        <v>2.6670336198041191E-3</v>
      </c>
      <c r="AF180" s="5">
        <f t="shared" si="301"/>
        <v>3.2338994928134054E-4</v>
      </c>
      <c r="AG180" s="5">
        <f t="shared" si="302"/>
        <v>2.6141667536451723E-5</v>
      </c>
      <c r="AH180" s="5">
        <f t="shared" si="303"/>
        <v>4.2834243226020484E-5</v>
      </c>
      <c r="AI180" s="5">
        <f t="shared" si="304"/>
        <v>4.1581146910553757E-5</v>
      </c>
      <c r="AJ180" s="5">
        <f t="shared" si="305"/>
        <v>2.0182354679103386E-5</v>
      </c>
      <c r="AK180" s="5">
        <f t="shared" si="306"/>
        <v>6.5306430222545912E-6</v>
      </c>
      <c r="AL180" s="5">
        <f t="shared" si="307"/>
        <v>1.4924325070266111E-8</v>
      </c>
      <c r="AM180" s="5">
        <f t="shared" si="308"/>
        <v>2.1351865646267966E-3</v>
      </c>
      <c r="AN180" s="5">
        <f t="shared" si="309"/>
        <v>5.1780215270895121E-4</v>
      </c>
      <c r="AO180" s="5">
        <f t="shared" si="310"/>
        <v>6.2785864662109222E-5</v>
      </c>
      <c r="AP180" s="5">
        <f t="shared" si="311"/>
        <v>5.0753809870497906E-6</v>
      </c>
      <c r="AQ180" s="5">
        <f t="shared" si="312"/>
        <v>3.0770650729668348E-7</v>
      </c>
      <c r="AR180" s="5">
        <f t="shared" si="313"/>
        <v>2.0775386769042311E-6</v>
      </c>
      <c r="AS180" s="5">
        <f t="shared" si="314"/>
        <v>2.0167612272471574E-6</v>
      </c>
      <c r="AT180" s="5">
        <f t="shared" si="315"/>
        <v>9.7888089712684394E-7</v>
      </c>
      <c r="AU180" s="5">
        <f t="shared" si="316"/>
        <v>3.1674806047575308E-7</v>
      </c>
      <c r="AV180" s="5">
        <f t="shared" si="317"/>
        <v>7.6870434985731402E-8</v>
      </c>
      <c r="AW180" s="5">
        <f t="shared" si="318"/>
        <v>9.7594555059751141E-11</v>
      </c>
      <c r="AX180" s="5">
        <f t="shared" si="319"/>
        <v>3.4545377536966394E-4</v>
      </c>
      <c r="AY180" s="5">
        <f t="shared" si="320"/>
        <v>8.3775681016010799E-5</v>
      </c>
      <c r="AZ180" s="5">
        <f t="shared" si="321"/>
        <v>1.0158182121741418E-5</v>
      </c>
      <c r="BA180" s="5">
        <f t="shared" si="322"/>
        <v>8.2115050387749976E-7</v>
      </c>
      <c r="BB180" s="5">
        <f t="shared" si="323"/>
        <v>4.9784115548718781E-8</v>
      </c>
      <c r="BC180" s="5">
        <f t="shared" si="324"/>
        <v>2.4146201206865957E-9</v>
      </c>
      <c r="BD180" s="5">
        <f t="shared" si="325"/>
        <v>8.3970335977420264E-8</v>
      </c>
      <c r="BE180" s="5">
        <f t="shared" si="326"/>
        <v>8.151382196673527E-8</v>
      </c>
      <c r="BF180" s="5">
        <f t="shared" si="327"/>
        <v>3.9564586078417785E-8</v>
      </c>
      <c r="BG180" s="5">
        <f t="shared" si="328"/>
        <v>1.2802380698865462E-8</v>
      </c>
      <c r="BH180" s="5">
        <f t="shared" si="329"/>
        <v>3.1069632176960225E-9</v>
      </c>
      <c r="BI180" s="5">
        <f t="shared" si="330"/>
        <v>6.0321408420366602E-10</v>
      </c>
      <c r="BJ180" s="8">
        <f t="shared" si="331"/>
        <v>0.53735580710417796</v>
      </c>
      <c r="BK180" s="8">
        <f t="shared" si="332"/>
        <v>0.37151145004269653</v>
      </c>
      <c r="BL180" s="8">
        <f t="shared" si="333"/>
        <v>9.0440645641240991E-2</v>
      </c>
      <c r="BM180" s="8">
        <f t="shared" si="334"/>
        <v>0.1233305446560911</v>
      </c>
      <c r="BN180" s="8">
        <f t="shared" si="335"/>
        <v>0.87660010028062607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1.1818181818181801</v>
      </c>
      <c r="F181">
        <f>VLOOKUP(B181,home!$B$2:$E$405,3,FALSE)</f>
        <v>0.79</v>
      </c>
      <c r="G181">
        <f>VLOOKUP(C181,away!$B$2:$E$405,4,FALSE)</f>
        <v>1</v>
      </c>
      <c r="H181">
        <f>VLOOKUP(A181,away!$A$2:$E$405,3,FALSE)</f>
        <v>1.0363636363636399</v>
      </c>
      <c r="I181">
        <f>VLOOKUP(C181,away!$B$2:$E$405,3,FALSE)</f>
        <v>0.57999999999999996</v>
      </c>
      <c r="J181">
        <f>VLOOKUP(B181,home!$B$2:$E$405,4,FALSE)</f>
        <v>1.39</v>
      </c>
      <c r="K181" s="3">
        <f t="shared" si="280"/>
        <v>0.93363636363636238</v>
      </c>
      <c r="L181" s="3">
        <f t="shared" si="281"/>
        <v>0.83551636363636639</v>
      </c>
      <c r="M181" s="5">
        <f t="shared" si="282"/>
        <v>0.17047736847722933</v>
      </c>
      <c r="N181" s="5">
        <f t="shared" si="283"/>
        <v>0.15916387038737662</v>
      </c>
      <c r="O181" s="5">
        <f t="shared" si="284"/>
        <v>0.14243663099239154</v>
      </c>
      <c r="P181" s="5">
        <f t="shared" si="285"/>
        <v>0.13298401820835085</v>
      </c>
      <c r="Q181" s="5">
        <f t="shared" si="286"/>
        <v>7.4300588585379787E-2</v>
      </c>
      <c r="R181" s="5">
        <f t="shared" si="287"/>
        <v>5.950406798768898E-2</v>
      </c>
      <c r="S181" s="5">
        <f t="shared" si="288"/>
        <v>2.5934159555614473E-2</v>
      </c>
      <c r="T181" s="5">
        <f t="shared" si="289"/>
        <v>6.2079357590898228E-2</v>
      </c>
      <c r="U181" s="5">
        <f t="shared" si="290"/>
        <v>5.5555161657596816E-2</v>
      </c>
      <c r="V181" s="5">
        <f t="shared" si="291"/>
        <v>2.247824432564733E-3</v>
      </c>
      <c r="W181" s="5">
        <f t="shared" si="292"/>
        <v>2.3123243780965138E-2</v>
      </c>
      <c r="X181" s="5">
        <f t="shared" si="293"/>
        <v>1.9319848559349213E-2</v>
      </c>
      <c r="Y181" s="5">
        <f t="shared" si="294"/>
        <v>8.0710248071563743E-3</v>
      </c>
      <c r="Z181" s="5">
        <f t="shared" si="295"/>
        <v>1.6572207502215004E-2</v>
      </c>
      <c r="AA181" s="5">
        <f t="shared" si="296"/>
        <v>1.5472415549795259E-2</v>
      </c>
      <c r="AB181" s="5">
        <f t="shared" si="297"/>
        <v>7.2228048952907757E-3</v>
      </c>
      <c r="AC181" s="5">
        <f t="shared" si="298"/>
        <v>1.0959105889665778E-4</v>
      </c>
      <c r="AD181" s="5">
        <f t="shared" si="299"/>
        <v>5.397175309784355E-3</v>
      </c>
      <c r="AE181" s="5">
        <f t="shared" si="300"/>
        <v>4.5094282887390034E-3</v>
      </c>
      <c r="AF181" s="5">
        <f t="shared" si="301"/>
        <v>1.8838505629430874E-3</v>
      </c>
      <c r="AG181" s="5">
        <f t="shared" si="302"/>
        <v>5.2466265732817666E-4</v>
      </c>
      <c r="AH181" s="5">
        <f t="shared" si="303"/>
        <v>3.4615876374194973E-3</v>
      </c>
      <c r="AI181" s="5">
        <f t="shared" si="304"/>
        <v>3.2318640942089259E-3</v>
      </c>
      <c r="AJ181" s="5">
        <f t="shared" si="305"/>
        <v>1.5086929203420737E-3</v>
      </c>
      <c r="AK181" s="5">
        <f t="shared" si="306"/>
        <v>4.6952352399736607E-4</v>
      </c>
      <c r="AL181" s="5">
        <f t="shared" si="307"/>
        <v>3.4195411395577071E-6</v>
      </c>
      <c r="AM181" s="5">
        <f t="shared" si="308"/>
        <v>1.007799826027005E-3</v>
      </c>
      <c r="AN181" s="5">
        <f t="shared" si="309"/>
        <v>8.4203324591544595E-4</v>
      </c>
      <c r="AO181" s="5">
        <f t="shared" si="310"/>
        <v>3.5176627784409983E-4</v>
      </c>
      <c r="AP181" s="5">
        <f t="shared" si="311"/>
        <v>9.7968827104733994E-5</v>
      </c>
      <c r="AQ181" s="5">
        <f t="shared" si="312"/>
        <v>2.0463639543066807E-5</v>
      </c>
      <c r="AR181" s="5">
        <f t="shared" si="313"/>
        <v>5.7844262304506788E-4</v>
      </c>
      <c r="AS181" s="5">
        <f t="shared" si="314"/>
        <v>5.4005506715207633E-4</v>
      </c>
      <c r="AT181" s="5">
        <f t="shared" si="315"/>
        <v>2.5210752452962796E-4</v>
      </c>
      <c r="AU181" s="5">
        <f t="shared" si="316"/>
        <v>7.8458917482402308E-5</v>
      </c>
      <c r="AV181" s="5">
        <f t="shared" si="317"/>
        <v>1.8313024603278876E-5</v>
      </c>
      <c r="AW181" s="5">
        <f t="shared" si="318"/>
        <v>7.4096560804049675E-8</v>
      </c>
      <c r="AX181" s="5">
        <f t="shared" si="319"/>
        <v>1.5681976080753518E-4</v>
      </c>
      <c r="AY181" s="5">
        <f t="shared" si="320"/>
        <v>1.3102547629623655E-4</v>
      </c>
      <c r="AZ181" s="5">
        <f t="shared" si="321"/>
        <v>5.4736964749377241E-5</v>
      </c>
      <c r="BA181" s="5">
        <f t="shared" si="322"/>
        <v>1.5244543247963881E-5</v>
      </c>
      <c r="BB181" s="5">
        <f t="shared" si="323"/>
        <v>3.1842663349590257E-6</v>
      </c>
      <c r="BC181" s="5">
        <f t="shared" si="324"/>
        <v>5.3210132580693313E-7</v>
      </c>
      <c r="BD181" s="5">
        <f t="shared" si="325"/>
        <v>8.0549712829816066E-5</v>
      </c>
      <c r="BE181" s="5">
        <f t="shared" si="326"/>
        <v>7.5204140978382716E-5</v>
      </c>
      <c r="BF181" s="5">
        <f t="shared" si="327"/>
        <v>3.5106660356726792E-5</v>
      </c>
      <c r="BG181" s="5">
        <f t="shared" si="328"/>
        <v>1.0925618238290416E-5</v>
      </c>
      <c r="BH181" s="5">
        <f t="shared" si="329"/>
        <v>2.5501386206191458E-6</v>
      </c>
      <c r="BI181" s="5">
        <f t="shared" si="330"/>
        <v>4.7618042970470186E-7</v>
      </c>
      <c r="BJ181" s="8">
        <f t="shared" si="331"/>
        <v>0.36105462545911626</v>
      </c>
      <c r="BK181" s="8">
        <f t="shared" si="332"/>
        <v>0.33188740675009187</v>
      </c>
      <c r="BL181" s="8">
        <f t="shared" si="333"/>
        <v>0.29053493886699727</v>
      </c>
      <c r="BM181" s="8">
        <f t="shared" si="334"/>
        <v>0.26105168256026789</v>
      </c>
      <c r="BN181" s="8">
        <f t="shared" si="335"/>
        <v>0.73886654463841706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1.1818181818181801</v>
      </c>
      <c r="F182">
        <f>VLOOKUP(B182,home!$B$2:$E$405,3,FALSE)</f>
        <v>0.9</v>
      </c>
      <c r="G182">
        <f>VLOOKUP(C182,away!$B$2:$E$405,4,FALSE)</f>
        <v>1.27</v>
      </c>
      <c r="H182">
        <f>VLOOKUP(A182,away!$A$2:$E$405,3,FALSE)</f>
        <v>1.0363636363636399</v>
      </c>
      <c r="I182">
        <f>VLOOKUP(C182,away!$B$2:$E$405,3,FALSE)</f>
        <v>0.74</v>
      </c>
      <c r="J182">
        <f>VLOOKUP(B182,home!$B$2:$E$405,4,FALSE)</f>
        <v>1.1499999999999999</v>
      </c>
      <c r="K182" s="3">
        <f t="shared" si="280"/>
        <v>1.3508181818181799</v>
      </c>
      <c r="L182" s="3">
        <f t="shared" si="281"/>
        <v>0.88194545454545747</v>
      </c>
      <c r="M182" s="5">
        <f t="shared" si="282"/>
        <v>0.1072316709123169</v>
      </c>
      <c r="N182" s="5">
        <f t="shared" si="283"/>
        <v>0.14485049073510134</v>
      </c>
      <c r="O182" s="5">
        <f t="shared" si="284"/>
        <v>9.4572484744432236E-2</v>
      </c>
      <c r="P182" s="5">
        <f t="shared" si="285"/>
        <v>0.12775023189250151</v>
      </c>
      <c r="Q182" s="5">
        <f t="shared" si="286"/>
        <v>9.7833338265130354E-2</v>
      </c>
      <c r="R182" s="5">
        <f t="shared" si="287"/>
        <v>4.1703886522710815E-2</v>
      </c>
      <c r="S182" s="5">
        <f t="shared" si="288"/>
        <v>3.8048744390854539E-2</v>
      </c>
      <c r="T182" s="5">
        <f t="shared" si="289"/>
        <v>8.6283667985939894E-2</v>
      </c>
      <c r="U182" s="5">
        <f t="shared" si="290"/>
        <v>5.633436816735992E-2</v>
      </c>
      <c r="V182" s="5">
        <f t="shared" si="291"/>
        <v>5.0365882038347475E-3</v>
      </c>
      <c r="W182" s="5">
        <f t="shared" si="292"/>
        <v>4.4051684038835449E-2</v>
      </c>
      <c r="X182" s="5">
        <f t="shared" si="293"/>
        <v>3.8851182503123603E-2</v>
      </c>
      <c r="Y182" s="5">
        <f t="shared" si="294"/>
        <v>1.7132311906172933E-2</v>
      </c>
      <c r="Z182" s="5">
        <f t="shared" si="295"/>
        <v>1.226018438519479E-2</v>
      </c>
      <c r="AA182" s="5">
        <f t="shared" si="296"/>
        <v>1.6561279979964469E-2</v>
      </c>
      <c r="AB182" s="5">
        <f t="shared" si="297"/>
        <v>1.1185639055558713E-2</v>
      </c>
      <c r="AC182" s="5">
        <f t="shared" si="298"/>
        <v>3.750205661680481E-4</v>
      </c>
      <c r="AD182" s="5">
        <f t="shared" si="299"/>
        <v>1.4876453934842155E-2</v>
      </c>
      <c r="AE182" s="5">
        <f t="shared" si="300"/>
        <v>1.3120220927588924E-2</v>
      </c>
      <c r="AF182" s="5">
        <f t="shared" si="301"/>
        <v>5.7856596048596175E-3</v>
      </c>
      <c r="AG182" s="5">
        <f t="shared" si="302"/>
        <v>1.700878730017736E-3</v>
      </c>
      <c r="AH182" s="5">
        <f t="shared" si="303"/>
        <v>2.7032034726029346E-3</v>
      </c>
      <c r="AI182" s="5">
        <f t="shared" si="304"/>
        <v>3.6515363999460862E-3</v>
      </c>
      <c r="AJ182" s="5">
        <f t="shared" si="305"/>
        <v>2.4662808803090374E-3</v>
      </c>
      <c r="AK182" s="5">
        <f t="shared" si="306"/>
        <v>1.1104990181973313E-3</v>
      </c>
      <c r="AL182" s="5">
        <f t="shared" si="307"/>
        <v>1.7871199389068704E-5</v>
      </c>
      <c r="AM182" s="5">
        <f t="shared" si="308"/>
        <v>4.019076891233076E-3</v>
      </c>
      <c r="AN182" s="5">
        <f t="shared" si="309"/>
        <v>3.5446065956916996E-3</v>
      </c>
      <c r="AO182" s="5">
        <f t="shared" si="310"/>
        <v>1.563074837611071E-3</v>
      </c>
      <c r="AP182" s="5">
        <f t="shared" si="311"/>
        <v>4.5951558271515447E-4</v>
      </c>
      <c r="AQ182" s="5">
        <f t="shared" si="312"/>
        <v>1.0131691986710941E-4</v>
      </c>
      <c r="AR182" s="5">
        <f t="shared" si="313"/>
        <v>4.7681560307473095E-4</v>
      </c>
      <c r="AS182" s="5">
        <f t="shared" si="314"/>
        <v>6.4409118600794707E-4</v>
      </c>
      <c r="AT182" s="5">
        <f t="shared" si="315"/>
        <v>4.3502504240418511E-4</v>
      </c>
      <c r="AU182" s="5">
        <f t="shared" si="316"/>
        <v>1.9587991227526598E-4</v>
      </c>
      <c r="AV182" s="5">
        <f t="shared" si="317"/>
        <v>6.614953673859482E-5</v>
      </c>
      <c r="AW182" s="5">
        <f t="shared" si="318"/>
        <v>5.9141157922807107E-7</v>
      </c>
      <c r="AX182" s="5">
        <f t="shared" si="319"/>
        <v>9.0484035646715285E-4</v>
      </c>
      <c r="AY182" s="5">
        <f t="shared" si="320"/>
        <v>7.9801983947549689E-4</v>
      </c>
      <c r="AZ182" s="5">
        <f t="shared" si="321"/>
        <v>3.5190498503125502E-4</v>
      </c>
      <c r="BA182" s="5">
        <f t="shared" si="322"/>
        <v>1.0345366732673422E-4</v>
      </c>
      <c r="BB182" s="5">
        <f t="shared" si="323"/>
        <v>2.2810122913717785E-5</v>
      </c>
      <c r="BC182" s="5">
        <f t="shared" si="324"/>
        <v>4.023456844275319E-6</v>
      </c>
      <c r="BD182" s="5">
        <f t="shared" si="325"/>
        <v>7.0087558964684985E-5</v>
      </c>
      <c r="BE182" s="5">
        <f t="shared" si="326"/>
        <v>9.4675548968750243E-5</v>
      </c>
      <c r="BF182" s="5">
        <f t="shared" si="327"/>
        <v>6.3944726460302636E-5</v>
      </c>
      <c r="BG182" s="5">
        <f t="shared" si="328"/>
        <v>2.8792566377988954E-5</v>
      </c>
      <c r="BH182" s="5">
        <f t="shared" si="329"/>
        <v>9.72338054114857E-6</v>
      </c>
      <c r="BI182" s="5">
        <f t="shared" si="330"/>
        <v>2.6269038447441157E-6</v>
      </c>
      <c r="BJ182" s="8">
        <f t="shared" si="331"/>
        <v>0.47635853188678867</v>
      </c>
      <c r="BK182" s="8">
        <f t="shared" si="332"/>
        <v>0.27925814700454027</v>
      </c>
      <c r="BL182" s="8">
        <f t="shared" si="333"/>
        <v>0.23237699020673988</v>
      </c>
      <c r="BM182" s="8">
        <f t="shared" si="334"/>
        <v>0.38551432198317426</v>
      </c>
      <c r="BN182" s="8">
        <f t="shared" si="335"/>
        <v>0.61394210307219321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1.62917933130699</v>
      </c>
      <c r="F183">
        <f>VLOOKUP(B183,home!$B$2:$E$405,3,FALSE)</f>
        <v>0.81</v>
      </c>
      <c r="G183">
        <f>VLOOKUP(C183,away!$B$2:$E$405,4,FALSE)</f>
        <v>1.84</v>
      </c>
      <c r="H183">
        <f>VLOOKUP(A183,away!$A$2:$E$405,3,FALSE)</f>
        <v>1.4103343465045599</v>
      </c>
      <c r="I183">
        <f>VLOOKUP(C183,away!$B$2:$E$405,3,FALSE)</f>
        <v>0.76</v>
      </c>
      <c r="J183">
        <f>VLOOKUP(B183,home!$B$2:$E$405,4,FALSE)</f>
        <v>1.1499999999999999</v>
      </c>
      <c r="K183" s="3">
        <f t="shared" si="280"/>
        <v>2.4281288753799379</v>
      </c>
      <c r="L183" s="3">
        <f t="shared" si="281"/>
        <v>1.2326322188449854</v>
      </c>
      <c r="M183" s="5">
        <f t="shared" si="282"/>
        <v>2.5712935310605225E-2</v>
      </c>
      <c r="N183" s="5">
        <f t="shared" si="283"/>
        <v>6.2434320698456953E-2</v>
      </c>
      <c r="O183" s="5">
        <f t="shared" si="284"/>
        <v>3.1694592504928891E-2</v>
      </c>
      <c r="P183" s="5">
        <f t="shared" si="285"/>
        <v>7.695855525461838E-2</v>
      </c>
      <c r="Q183" s="5">
        <f t="shared" si="286"/>
        <v>7.5799288451327357E-2</v>
      </c>
      <c r="R183" s="5">
        <f t="shared" si="287"/>
        <v>1.9533887942369075E-2</v>
      </c>
      <c r="S183" s="5">
        <f t="shared" si="288"/>
        <v>5.7584044327636412E-2</v>
      </c>
      <c r="T183" s="5">
        <f t="shared" si="289"/>
        <v>9.3432645110630708E-2</v>
      </c>
      <c r="U183" s="5">
        <f t="shared" si="290"/>
        <v>4.7430797361302346E-2</v>
      </c>
      <c r="V183" s="5">
        <f t="shared" si="291"/>
        <v>1.9149829123575646E-2</v>
      </c>
      <c r="W183" s="5">
        <f t="shared" si="292"/>
        <v>6.1350147007306996E-2</v>
      </c>
      <c r="X183" s="5">
        <f t="shared" si="293"/>
        <v>7.5622167832082851E-2</v>
      </c>
      <c r="Y183" s="5">
        <f t="shared" si="294"/>
        <v>4.6607160264364095E-2</v>
      </c>
      <c r="Z183" s="5">
        <f t="shared" si="295"/>
        <v>8.0260332123572309E-3</v>
      </c>
      <c r="AA183" s="5">
        <f t="shared" si="296"/>
        <v>1.9488242997682991E-2</v>
      </c>
      <c r="AB183" s="5">
        <f t="shared" si="297"/>
        <v>2.3659982776547486E-2</v>
      </c>
      <c r="AC183" s="5">
        <f t="shared" si="298"/>
        <v>3.5822028021129815E-3</v>
      </c>
      <c r="AD183" s="5">
        <f t="shared" si="299"/>
        <v>3.724151586431157E-2</v>
      </c>
      <c r="AE183" s="5">
        <f t="shared" si="300"/>
        <v>4.5905092332977092E-2</v>
      </c>
      <c r="AF183" s="5">
        <f t="shared" si="301"/>
        <v>2.8292047909340742E-2</v>
      </c>
      <c r="AG183" s="5">
        <f t="shared" si="302"/>
        <v>1.1624563263386435E-2</v>
      </c>
      <c r="AH183" s="5">
        <f t="shared" si="303"/>
        <v>2.47328678176786E-3</v>
      </c>
      <c r="AI183" s="5">
        <f t="shared" si="304"/>
        <v>6.0054590519060596E-3</v>
      </c>
      <c r="AJ183" s="5">
        <f t="shared" si="305"/>
        <v>7.2910142669224669E-3</v>
      </c>
      <c r="AK183" s="5">
        <f t="shared" si="306"/>
        <v>5.9011740907738428E-3</v>
      </c>
      <c r="AL183" s="5">
        <f t="shared" si="307"/>
        <v>4.2885986986628753E-4</v>
      </c>
      <c r="AM183" s="5">
        <f t="shared" si="308"/>
        <v>1.8085440006610984E-2</v>
      </c>
      <c r="AN183" s="5">
        <f t="shared" si="309"/>
        <v>2.2292696044136761E-2</v>
      </c>
      <c r="AO183" s="5">
        <f t="shared" si="310"/>
        <v>1.3739347694460564E-2</v>
      </c>
      <c r="AP183" s="5">
        <f t="shared" si="311"/>
        <v>5.6451875447018855E-3</v>
      </c>
      <c r="AQ183" s="5">
        <f t="shared" si="312"/>
        <v>1.7396100122554902E-3</v>
      </c>
      <c r="AR183" s="5">
        <f t="shared" si="313"/>
        <v>6.0973059473009824E-4</v>
      </c>
      <c r="AS183" s="5">
        <f t="shared" si="314"/>
        <v>1.4805044632667339E-3</v>
      </c>
      <c r="AT183" s="5">
        <f t="shared" si="315"/>
        <v>1.7974278186934172E-3</v>
      </c>
      <c r="AU183" s="5">
        <f t="shared" si="316"/>
        <v>1.4547954626602205E-3</v>
      </c>
      <c r="AV183" s="5">
        <f t="shared" si="317"/>
        <v>8.8310771766424991E-4</v>
      </c>
      <c r="AW183" s="5">
        <f t="shared" si="318"/>
        <v>3.5654812551767944E-5</v>
      </c>
      <c r="AX183" s="5">
        <f t="shared" si="319"/>
        <v>7.3189631840006155E-3</v>
      </c>
      <c r="AY183" s="5">
        <f t="shared" si="320"/>
        <v>9.0215898291394359E-3</v>
      </c>
      <c r="AZ183" s="5">
        <f t="shared" si="321"/>
        <v>5.5601511443007495E-3</v>
      </c>
      <c r="BA183" s="5">
        <f t="shared" si="322"/>
        <v>2.2845404807043052E-3</v>
      </c>
      <c r="BB183" s="5">
        <f t="shared" si="323"/>
        <v>7.0399955044293436E-4</v>
      </c>
      <c r="BC183" s="5">
        <f t="shared" si="324"/>
        <v>1.735545055856693E-4</v>
      </c>
      <c r="BD183" s="5">
        <f t="shared" si="325"/>
        <v>1.2526226264663874E-4</v>
      </c>
      <c r="BE183" s="5">
        <f t="shared" si="326"/>
        <v>3.041529169277293E-4</v>
      </c>
      <c r="BF183" s="5">
        <f t="shared" si="327"/>
        <v>3.692612400616276E-4</v>
      </c>
      <c r="BG183" s="5">
        <f t="shared" si="328"/>
        <v>2.9887129318408034E-4</v>
      </c>
      <c r="BH183" s="5">
        <f t="shared" si="329"/>
        <v>1.8142450425060228E-4</v>
      </c>
      <c r="BI183" s="5">
        <f t="shared" si="330"/>
        <v>8.8104415494475477E-5</v>
      </c>
      <c r="BJ183" s="8">
        <f t="shared" si="331"/>
        <v>0.62487402873052422</v>
      </c>
      <c r="BK183" s="8">
        <f t="shared" si="332"/>
        <v>0.19243801651755441</v>
      </c>
      <c r="BL183" s="8">
        <f t="shared" si="333"/>
        <v>0.17107108046378089</v>
      </c>
      <c r="BM183" s="8">
        <f t="shared" si="334"/>
        <v>0.6952896437453232</v>
      </c>
      <c r="BN183" s="8">
        <f t="shared" si="335"/>
        <v>0.29213358016230595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1.62917933130699</v>
      </c>
      <c r="F184">
        <f>VLOOKUP(B184,home!$B$2:$E$405,3,FALSE)</f>
        <v>0.47</v>
      </c>
      <c r="G184">
        <f>VLOOKUP(C184,away!$B$2:$E$405,4,FALSE)</f>
        <v>0.65</v>
      </c>
      <c r="H184">
        <f>VLOOKUP(A184,away!$A$2:$E$405,3,FALSE)</f>
        <v>1.4103343465045599</v>
      </c>
      <c r="I184">
        <f>VLOOKUP(C184,away!$B$2:$E$405,3,FALSE)</f>
        <v>1.19</v>
      </c>
      <c r="J184">
        <f>VLOOKUP(B184,home!$B$2:$E$405,4,FALSE)</f>
        <v>1.29</v>
      </c>
      <c r="K184" s="3">
        <f t="shared" si="280"/>
        <v>0.49771428571428544</v>
      </c>
      <c r="L184" s="3">
        <f t="shared" si="281"/>
        <v>2.16500425531915</v>
      </c>
      <c r="M184" s="5">
        <f t="shared" si="282"/>
        <v>6.9758322874515416E-2</v>
      </c>
      <c r="N184" s="5">
        <f t="shared" si="283"/>
        <v>3.4719713842115939E-2</v>
      </c>
      <c r="O184" s="5">
        <f t="shared" si="284"/>
        <v>0.15102706586725306</v>
      </c>
      <c r="P184" s="5">
        <f t="shared" si="285"/>
        <v>7.5168328211644195E-2</v>
      </c>
      <c r="Q184" s="5">
        <f t="shared" si="286"/>
        <v>8.640248787566562E-3</v>
      </c>
      <c r="R184" s="5">
        <f t="shared" si="287"/>
        <v>0.16348712013548428</v>
      </c>
      <c r="S184" s="5">
        <f t="shared" si="288"/>
        <v>2.0249474662318984E-2</v>
      </c>
      <c r="T184" s="5">
        <f t="shared" si="289"/>
        <v>1.8706175392097731E-2</v>
      </c>
      <c r="U184" s="5">
        <f t="shared" si="290"/>
        <v>8.1369875221718124E-2</v>
      </c>
      <c r="V184" s="5">
        <f t="shared" si="291"/>
        <v>2.4244325819151157E-3</v>
      </c>
      <c r="W184" s="5">
        <f t="shared" si="292"/>
        <v>1.4334584178991377E-3</v>
      </c>
      <c r="X184" s="5">
        <f t="shared" si="293"/>
        <v>3.1034435745746895E-3</v>
      </c>
      <c r="Y184" s="5">
        <f t="shared" si="294"/>
        <v>3.3594842725485391E-3</v>
      </c>
      <c r="Z184" s="5">
        <f t="shared" si="295"/>
        <v>0.11798343692773218</v>
      </c>
      <c r="AA184" s="5">
        <f t="shared" si="296"/>
        <v>5.8722042036602667E-2</v>
      </c>
      <c r="AB184" s="5">
        <f t="shared" si="297"/>
        <v>1.461339960396597E-2</v>
      </c>
      <c r="AC184" s="5">
        <f t="shared" si="298"/>
        <v>1.6327849543148982E-4</v>
      </c>
      <c r="AD184" s="5">
        <f t="shared" si="299"/>
        <v>1.7836318314144972E-4</v>
      </c>
      <c r="AE184" s="5">
        <f t="shared" si="300"/>
        <v>3.8615705049350747E-4</v>
      </c>
      <c r="AF184" s="5">
        <f t="shared" si="301"/>
        <v>4.180158287699679E-4</v>
      </c>
      <c r="AG184" s="5">
        <f t="shared" si="302"/>
        <v>3.0166868269258058E-4</v>
      </c>
      <c r="AH184" s="5">
        <f t="shared" si="303"/>
        <v>6.385866075142968E-2</v>
      </c>
      <c r="AI184" s="5">
        <f t="shared" si="304"/>
        <v>3.1783367722568692E-2</v>
      </c>
      <c r="AJ184" s="5">
        <f t="shared" si="305"/>
        <v>7.9095180818163774E-3</v>
      </c>
      <c r="AK184" s="5">
        <f t="shared" si="306"/>
        <v>1.3122267141451548E-3</v>
      </c>
      <c r="AL184" s="5">
        <f t="shared" si="307"/>
        <v>7.0376528728052146E-6</v>
      </c>
      <c r="AM184" s="5">
        <f t="shared" si="308"/>
        <v>1.7754780858994591E-5</v>
      </c>
      <c r="AN184" s="5">
        <f t="shared" si="309"/>
        <v>3.8439176111982279E-5</v>
      </c>
      <c r="AO184" s="5">
        <f t="shared" si="310"/>
        <v>4.161048992670194E-5</v>
      </c>
      <c r="AP184" s="5">
        <f t="shared" si="311"/>
        <v>3.0028962585741443E-5</v>
      </c>
      <c r="AQ184" s="5">
        <f t="shared" si="312"/>
        <v>1.625320794523744E-5</v>
      </c>
      <c r="AR184" s="5">
        <f t="shared" si="313"/>
        <v>2.7650854453165445E-2</v>
      </c>
      <c r="AS184" s="5">
        <f t="shared" si="314"/>
        <v>1.3762225273546907E-2</v>
      </c>
      <c r="AT184" s="5">
        <f t="shared" si="315"/>
        <v>3.4248280609312431E-3</v>
      </c>
      <c r="AU184" s="5">
        <f t="shared" si="316"/>
        <v>5.6819528401354507E-4</v>
      </c>
      <c r="AV184" s="5">
        <f t="shared" si="317"/>
        <v>7.0699727482256762E-5</v>
      </c>
      <c r="AW184" s="5">
        <f t="shared" si="318"/>
        <v>2.1065132811553468E-7</v>
      </c>
      <c r="AX184" s="5">
        <f t="shared" si="319"/>
        <v>1.4728013455413595E-6</v>
      </c>
      <c r="AY184" s="5">
        <f t="shared" si="320"/>
        <v>3.1886211803368129E-6</v>
      </c>
      <c r="AZ184" s="5">
        <f t="shared" si="321"/>
        <v>3.4516892120149867E-6</v>
      </c>
      <c r="BA184" s="5">
        <f t="shared" si="322"/>
        <v>2.4909739440172167E-6</v>
      </c>
      <c r="BB184" s="5">
        <f t="shared" si="323"/>
        <v>1.3482422971716001E-6</v>
      </c>
      <c r="BC184" s="5">
        <f t="shared" si="324"/>
        <v>5.8379006211555592E-7</v>
      </c>
      <c r="BD184" s="5">
        <f t="shared" si="325"/>
        <v>9.9773695923855987E-3</v>
      </c>
      <c r="BE184" s="5">
        <f t="shared" si="326"/>
        <v>4.9658793799816289E-3</v>
      </c>
      <c r="BF184" s="5">
        <f t="shared" si="327"/>
        <v>1.2357945542754276E-3</v>
      </c>
      <c r="BG184" s="5">
        <f t="shared" si="328"/>
        <v>2.0502420129026611E-4</v>
      </c>
      <c r="BH184" s="5">
        <f t="shared" si="329"/>
        <v>2.5510868474831663E-5</v>
      </c>
      <c r="BI184" s="5">
        <f t="shared" si="330"/>
        <v>2.5394247361803856E-6</v>
      </c>
      <c r="BJ184" s="8">
        <f t="shared" si="331"/>
        <v>7.1403351767369949E-2</v>
      </c>
      <c r="BK184" s="8">
        <f t="shared" si="332"/>
        <v>0.16777406309987833</v>
      </c>
      <c r="BL184" s="8">
        <f t="shared" si="333"/>
        <v>0.6359721969552673</v>
      </c>
      <c r="BM184" s="8">
        <f t="shared" si="334"/>
        <v>0.49032927106181606</v>
      </c>
      <c r="BN184" s="8">
        <f t="shared" si="335"/>
        <v>0.50280079971857949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1.62917933130699</v>
      </c>
      <c r="F185">
        <f>VLOOKUP(B185,home!$B$2:$E$405,3,FALSE)</f>
        <v>0.46</v>
      </c>
      <c r="G185">
        <f>VLOOKUP(C185,away!$B$2:$E$405,4,FALSE)</f>
        <v>1.07</v>
      </c>
      <c r="H185">
        <f>VLOOKUP(A185,away!$A$2:$E$405,3,FALSE)</f>
        <v>1.4103343465045599</v>
      </c>
      <c r="I185">
        <f>VLOOKUP(C185,away!$B$2:$E$405,3,FALSE)</f>
        <v>0.88</v>
      </c>
      <c r="J185">
        <f>VLOOKUP(B185,home!$B$2:$E$405,4,FALSE)</f>
        <v>0.66</v>
      </c>
      <c r="K185" s="3">
        <f t="shared" si="280"/>
        <v>0.80188206686930052</v>
      </c>
      <c r="L185" s="3">
        <f t="shared" si="281"/>
        <v>0.81912218844984841</v>
      </c>
      <c r="M185" s="5">
        <f t="shared" si="282"/>
        <v>0.19770005802227311</v>
      </c>
      <c r="N185" s="5">
        <f t="shared" si="283"/>
        <v>0.15853213114708098</v>
      </c>
      <c r="O185" s="5">
        <f t="shared" si="284"/>
        <v>0.16194050418386635</v>
      </c>
      <c r="P185" s="5">
        <f t="shared" si="285"/>
        <v>0.12985718620481534</v>
      </c>
      <c r="Q185" s="5">
        <f t="shared" si="286"/>
        <v>6.3562036494708166E-2</v>
      </c>
      <c r="R185" s="5">
        <f t="shared" si="287"/>
        <v>6.6324530092880224E-2</v>
      </c>
      <c r="S185" s="5">
        <f t="shared" si="288"/>
        <v>2.1323828856858882E-2</v>
      </c>
      <c r="T185" s="5">
        <f t="shared" si="289"/>
        <v>5.2065074435874485E-2</v>
      </c>
      <c r="U185" s="5">
        <f t="shared" si="290"/>
        <v>5.3184451275013908E-2</v>
      </c>
      <c r="V185" s="5">
        <f t="shared" si="291"/>
        <v>1.5562589792534069E-3</v>
      </c>
      <c r="W185" s="5">
        <f t="shared" si="292"/>
        <v>1.6989752399599496E-2</v>
      </c>
      <c r="X185" s="5">
        <f t="shared" si="293"/>
        <v>1.3916683166781003E-2</v>
      </c>
      <c r="Y185" s="5">
        <f t="shared" si="294"/>
        <v>5.6997319857684109E-3</v>
      </c>
      <c r="Z185" s="5">
        <f t="shared" si="295"/>
        <v>1.8109298079195955E-2</v>
      </c>
      <c r="AA185" s="5">
        <f t="shared" si="296"/>
        <v>1.4521521373297906E-2</v>
      </c>
      <c r="AB185" s="5">
        <f t="shared" si="297"/>
        <v>5.8222737864534252E-3</v>
      </c>
      <c r="AC185" s="5">
        <f t="shared" si="298"/>
        <v>6.388826275314549E-5</v>
      </c>
      <c r="AD185" s="5">
        <f t="shared" si="299"/>
        <v>3.4059444424471255E-3</v>
      </c>
      <c r="AE185" s="5">
        <f t="shared" si="300"/>
        <v>2.7898846654358881E-3</v>
      </c>
      <c r="AF185" s="5">
        <f t="shared" si="301"/>
        <v>1.142628216337259E-3</v>
      </c>
      <c r="AG185" s="5">
        <f t="shared" si="302"/>
        <v>3.1198404171690745E-4</v>
      </c>
      <c r="AH185" s="5">
        <f t="shared" si="303"/>
        <v>3.7084319684804064E-3</v>
      </c>
      <c r="AI185" s="5">
        <f t="shared" si="304"/>
        <v>2.973725091729257E-3</v>
      </c>
      <c r="AJ185" s="5">
        <f t="shared" si="305"/>
        <v>1.1922884114284786E-3</v>
      </c>
      <c r="AK185" s="5">
        <f t="shared" si="306"/>
        <v>3.1869156522019439E-4</v>
      </c>
      <c r="AL185" s="5">
        <f t="shared" si="307"/>
        <v>1.678573110323056E-6</v>
      </c>
      <c r="AM185" s="5">
        <f t="shared" si="308"/>
        <v>5.4623315383030193E-4</v>
      </c>
      <c r="AN185" s="5">
        <f t="shared" si="309"/>
        <v>4.4743169636933956E-4</v>
      </c>
      <c r="AO185" s="5">
        <f t="shared" si="310"/>
        <v>1.8325061515594076E-4</v>
      </c>
      <c r="AP185" s="5">
        <f t="shared" si="311"/>
        <v>5.0034881640438378E-5</v>
      </c>
      <c r="AQ185" s="5">
        <f t="shared" si="312"/>
        <v>1.0246170437036256E-5</v>
      </c>
      <c r="AR185" s="5">
        <f t="shared" si="313"/>
        <v>6.0753178194781023E-4</v>
      </c>
      <c r="AS185" s="5">
        <f t="shared" si="314"/>
        <v>4.8716884099709917E-4</v>
      </c>
      <c r="AT185" s="5">
        <f t="shared" si="315"/>
        <v>1.953259785665378E-4</v>
      </c>
      <c r="AU185" s="5">
        <f t="shared" si="316"/>
        <v>5.2209466468734666E-5</v>
      </c>
      <c r="AV185" s="5">
        <f t="shared" si="317"/>
        <v>1.0466458720523099E-5</v>
      </c>
      <c r="AW185" s="5">
        <f t="shared" si="318"/>
        <v>3.0626470658824949E-8</v>
      </c>
      <c r="AX185" s="5">
        <f t="shared" si="319"/>
        <v>7.3002428397663145E-5</v>
      </c>
      <c r="AY185" s="5">
        <f t="shared" si="320"/>
        <v>5.9797908911247187E-5</v>
      </c>
      <c r="AZ185" s="5">
        <f t="shared" si="321"/>
        <v>2.4490897006052746E-5</v>
      </c>
      <c r="BA185" s="5">
        <f t="shared" si="322"/>
        <v>6.6870123842325873E-6</v>
      </c>
      <c r="BB185" s="5">
        <f t="shared" si="323"/>
        <v>1.3693700545909588E-6</v>
      </c>
      <c r="BC185" s="5">
        <f t="shared" si="324"/>
        <v>2.2433627918284697E-7</v>
      </c>
      <c r="BD185" s="5">
        <f t="shared" si="325"/>
        <v>8.2940460463654364E-5</v>
      </c>
      <c r="BE185" s="5">
        <f t="shared" si="326"/>
        <v>6.6508467863686657E-5</v>
      </c>
      <c r="BF185" s="5">
        <f t="shared" si="327"/>
        <v>2.6665973837421757E-5</v>
      </c>
      <c r="BG185" s="5">
        <f t="shared" si="328"/>
        <v>7.1276554052781507E-6</v>
      </c>
      <c r="BH185" s="5">
        <f t="shared" si="329"/>
        <v>1.4288847620791461E-6</v>
      </c>
      <c r="BI185" s="5">
        <f t="shared" si="330"/>
        <v>2.2915941326681499E-7</v>
      </c>
      <c r="BJ185" s="8">
        <f t="shared" si="331"/>
        <v>0.3198186194662157</v>
      </c>
      <c r="BK185" s="8">
        <f t="shared" si="332"/>
        <v>0.35056269680797553</v>
      </c>
      <c r="BL185" s="8">
        <f t="shared" si="333"/>
        <v>0.31152402087681635</v>
      </c>
      <c r="BM185" s="8">
        <f t="shared" si="334"/>
        <v>0.22203842180213854</v>
      </c>
      <c r="BN185" s="8">
        <f t="shared" si="335"/>
        <v>0.77791644614562416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1.2721893491124301</v>
      </c>
      <c r="F186">
        <f>VLOOKUP(B186,home!$B$2:$E$405,3,FALSE)</f>
        <v>0.65</v>
      </c>
      <c r="G186">
        <f>VLOOKUP(C186,away!$B$2:$E$405,4,FALSE)</f>
        <v>0.74</v>
      </c>
      <c r="H186">
        <f>VLOOKUP(A186,away!$A$2:$E$405,3,FALSE)</f>
        <v>1.07692307692308</v>
      </c>
      <c r="I186">
        <f>VLOOKUP(C186,away!$B$2:$E$405,3,FALSE)</f>
        <v>0.83</v>
      </c>
      <c r="J186">
        <f>VLOOKUP(B186,home!$B$2:$E$405,4,FALSE)</f>
        <v>1.04</v>
      </c>
      <c r="K186" s="3">
        <f t="shared" si="280"/>
        <v>0.6119230769230789</v>
      </c>
      <c r="L186" s="3">
        <f t="shared" si="281"/>
        <v>0.92960000000000254</v>
      </c>
      <c r="M186" s="5">
        <f t="shared" si="282"/>
        <v>0.21405483104916384</v>
      </c>
      <c r="N186" s="5">
        <f t="shared" si="283"/>
        <v>0.13098509084585414</v>
      </c>
      <c r="O186" s="5">
        <f t="shared" si="284"/>
        <v>0.19898537094330324</v>
      </c>
      <c r="P186" s="5">
        <f t="shared" si="285"/>
        <v>0.12176374045030633</v>
      </c>
      <c r="Q186" s="5">
        <f t="shared" si="286"/>
        <v>4.0076399910722038E-2</v>
      </c>
      <c r="R186" s="5">
        <f t="shared" si="287"/>
        <v>9.2488400414447572E-2</v>
      </c>
      <c r="S186" s="5">
        <f t="shared" si="288"/>
        <v>1.7316133926737039E-2</v>
      </c>
      <c r="T186" s="5">
        <f t="shared" si="289"/>
        <v>3.7255021357007305E-2</v>
      </c>
      <c r="U186" s="5">
        <f t="shared" si="290"/>
        <v>5.6595786561302527E-2</v>
      </c>
      <c r="V186" s="5">
        <f t="shared" si="291"/>
        <v>1.0944637288199616E-3</v>
      </c>
      <c r="W186" s="5">
        <f t="shared" si="292"/>
        <v>8.1745579817896104E-3</v>
      </c>
      <c r="X186" s="5">
        <f t="shared" si="293"/>
        <v>7.5990690998716413E-3</v>
      </c>
      <c r="Y186" s="5">
        <f t="shared" si="294"/>
        <v>3.532047317620348E-3</v>
      </c>
      <c r="Z186" s="5">
        <f t="shared" si="295"/>
        <v>2.8659072341756905E-2</v>
      </c>
      <c r="AA186" s="5">
        <f t="shared" si="296"/>
        <v>1.7537147729128993E-2</v>
      </c>
      <c r="AB186" s="5">
        <f t="shared" si="297"/>
        <v>5.3656926994315995E-3</v>
      </c>
      <c r="AC186" s="5">
        <f t="shared" si="298"/>
        <v>3.891117428742471E-5</v>
      </c>
      <c r="AD186" s="5">
        <f t="shared" si="299"/>
        <v>1.250550168175703E-3</v>
      </c>
      <c r="AE186" s="5">
        <f t="shared" si="300"/>
        <v>1.1625114363361367E-3</v>
      </c>
      <c r="AF186" s="5">
        <f t="shared" si="301"/>
        <v>5.4033531560903768E-4</v>
      </c>
      <c r="AG186" s="5">
        <f t="shared" si="302"/>
        <v>1.6743190313005428E-4</v>
      </c>
      <c r="AH186" s="5">
        <f t="shared" si="303"/>
        <v>6.6603684122243214E-3</v>
      </c>
      <c r="AI186" s="5">
        <f t="shared" si="304"/>
        <v>4.0756331322495884E-3</v>
      </c>
      <c r="AJ186" s="5">
        <f t="shared" si="305"/>
        <v>1.2469869833479068E-3</v>
      </c>
      <c r="AK186" s="5">
        <f t="shared" si="306"/>
        <v>2.5435337057775974E-4</v>
      </c>
      <c r="AL186" s="5">
        <f t="shared" si="307"/>
        <v>8.8537504214747851E-7</v>
      </c>
      <c r="AM186" s="5">
        <f t="shared" si="308"/>
        <v>1.5304810135135006E-4</v>
      </c>
      <c r="AN186" s="5">
        <f t="shared" si="309"/>
        <v>1.4227351501621541E-4</v>
      </c>
      <c r="AO186" s="5">
        <f t="shared" si="310"/>
        <v>6.6128729779537081E-5</v>
      </c>
      <c r="AP186" s="5">
        <f t="shared" si="311"/>
        <v>2.049108906768595E-5</v>
      </c>
      <c r="AQ186" s="5">
        <f t="shared" si="312"/>
        <v>4.7621290993302263E-6</v>
      </c>
      <c r="AR186" s="5">
        <f t="shared" si="313"/>
        <v>1.2382956952007498E-3</v>
      </c>
      <c r="AS186" s="5">
        <f t="shared" si="314"/>
        <v>7.5774171194784587E-4</v>
      </c>
      <c r="AT186" s="5">
        <f t="shared" si="315"/>
        <v>2.3183981994404356E-4</v>
      </c>
      <c r="AU186" s="5">
        <f t="shared" si="316"/>
        <v>4.7289378657817233E-5</v>
      </c>
      <c r="AV186" s="5">
        <f t="shared" si="317"/>
        <v>7.2343655235180251E-6</v>
      </c>
      <c r="AW186" s="5">
        <f t="shared" si="318"/>
        <v>1.3990000223673691E-8</v>
      </c>
      <c r="AX186" s="5">
        <f t="shared" si="319"/>
        <v>1.5608944182692216E-5</v>
      </c>
      <c r="AY186" s="5">
        <f t="shared" si="320"/>
        <v>1.4510074512230723E-5</v>
      </c>
      <c r="AZ186" s="5">
        <f t="shared" si="321"/>
        <v>6.7442826332848571E-6</v>
      </c>
      <c r="BA186" s="5">
        <f t="shared" si="322"/>
        <v>2.0898283786338738E-6</v>
      </c>
      <c r="BB186" s="5">
        <f t="shared" si="323"/>
        <v>4.8567611519451342E-7</v>
      </c>
      <c r="BC186" s="5">
        <f t="shared" si="324"/>
        <v>9.0296903336964222E-8</v>
      </c>
      <c r="BD186" s="5">
        <f t="shared" si="325"/>
        <v>1.9185327970976996E-4</v>
      </c>
      <c r="BE186" s="5">
        <f t="shared" si="326"/>
        <v>1.1739944923778653E-4</v>
      </c>
      <c r="BF186" s="5">
        <f t="shared" si="327"/>
        <v>3.5919716103330571E-5</v>
      </c>
      <c r="BG186" s="5">
        <f t="shared" si="328"/>
        <v>7.3267010667178349E-6</v>
      </c>
      <c r="BH186" s="5">
        <f t="shared" si="329"/>
        <v>1.1208443651103955E-6</v>
      </c>
      <c r="BI186" s="5">
        <f t="shared" si="330"/>
        <v>1.3717410653004968E-7</v>
      </c>
      <c r="BJ186" s="8">
        <f t="shared" si="331"/>
        <v>0.23116924800315558</v>
      </c>
      <c r="BK186" s="8">
        <f t="shared" si="332"/>
        <v>0.35428347577886898</v>
      </c>
      <c r="BL186" s="8">
        <f t="shared" si="333"/>
        <v>0.38584589838187683</v>
      </c>
      <c r="BM186" s="8">
        <f t="shared" si="334"/>
        <v>0.20158936480734893</v>
      </c>
      <c r="BN186" s="8">
        <f t="shared" si="335"/>
        <v>0.7983538336137973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1.2721893491124301</v>
      </c>
      <c r="F187">
        <f>VLOOKUP(B187,home!$B$2:$E$405,3,FALSE)</f>
        <v>1.34</v>
      </c>
      <c r="G187">
        <f>VLOOKUP(C187,away!$B$2:$E$405,4,FALSE)</f>
        <v>1.1599999999999999</v>
      </c>
      <c r="H187">
        <f>VLOOKUP(A187,away!$A$2:$E$405,3,FALSE)</f>
        <v>1.07692307692308</v>
      </c>
      <c r="I187">
        <f>VLOOKUP(C187,away!$B$2:$E$405,3,FALSE)</f>
        <v>0.51</v>
      </c>
      <c r="J187">
        <f>VLOOKUP(B187,home!$B$2:$E$405,4,FALSE)</f>
        <v>1.26</v>
      </c>
      <c r="K187" s="3">
        <f t="shared" si="280"/>
        <v>1.9774911242603614</v>
      </c>
      <c r="L187" s="3">
        <f t="shared" si="281"/>
        <v>0.69203076923077134</v>
      </c>
      <c r="M187" s="5">
        <f t="shared" si="282"/>
        <v>6.9285343165320312E-2</v>
      </c>
      <c r="N187" s="5">
        <f t="shared" si="283"/>
        <v>0.13701115115075421</v>
      </c>
      <c r="O187" s="5">
        <f t="shared" si="284"/>
        <v>4.7947589327114577E-2</v>
      </c>
      <c r="P187" s="5">
        <f t="shared" si="285"/>
        <v>9.4815932324049917E-2</v>
      </c>
      <c r="Q187" s="5">
        <f t="shared" si="286"/>
        <v>0.13546916766265565</v>
      </c>
      <c r="R187" s="5">
        <f t="shared" si="287"/>
        <v>1.659060356240211E-2</v>
      </c>
      <c r="S187" s="5">
        <f t="shared" si="288"/>
        <v>3.243853826713327E-2</v>
      </c>
      <c r="T187" s="5">
        <f t="shared" si="289"/>
        <v>9.3748832304639929E-2</v>
      </c>
      <c r="U187" s="5">
        <f t="shared" si="290"/>
        <v>3.2807771290772503E-2</v>
      </c>
      <c r="V187" s="5">
        <f t="shared" si="291"/>
        <v>4.9324048260487282E-3</v>
      </c>
      <c r="W187" s="5">
        <f t="shared" si="292"/>
        <v>8.9296358887946792E-2</v>
      </c>
      <c r="X187" s="5">
        <f t="shared" si="293"/>
        <v>6.1795827930732843E-2</v>
      </c>
      <c r="Y187" s="5">
        <f t="shared" si="294"/>
        <v>2.1382307169078716E-2</v>
      </c>
      <c r="Z187" s="5">
        <f t="shared" si="295"/>
        <v>3.8270693817639705E-3</v>
      </c>
      <c r="AA187" s="5">
        <f t="shared" si="296"/>
        <v>7.56799573436684E-3</v>
      </c>
      <c r="AB187" s="5">
        <f t="shared" si="297"/>
        <v>7.4828221965753524E-3</v>
      </c>
      <c r="AC187" s="5">
        <f t="shared" si="298"/>
        <v>4.2187003485855796E-4</v>
      </c>
      <c r="AD187" s="5">
        <f t="shared" si="299"/>
        <v>4.4145689282420651E-2</v>
      </c>
      <c r="AE187" s="5">
        <f t="shared" si="300"/>
        <v>3.055017531233618E-2</v>
      </c>
      <c r="AF187" s="5">
        <f t="shared" si="301"/>
        <v>1.0570830660765463E-2</v>
      </c>
      <c r="AG187" s="5">
        <f t="shared" si="302"/>
        <v>2.4384466911925827E-3</v>
      </c>
      <c r="AH187" s="5">
        <f t="shared" si="303"/>
        <v>6.6211244204041314E-4</v>
      </c>
      <c r="AI187" s="5">
        <f t="shared" si="304"/>
        <v>1.3093214773972699E-3</v>
      </c>
      <c r="AJ187" s="5">
        <f t="shared" si="305"/>
        <v>1.2945858001782826E-3</v>
      </c>
      <c r="AK187" s="5">
        <f t="shared" si="306"/>
        <v>8.5334397648201743E-4</v>
      </c>
      <c r="AL187" s="5">
        <f t="shared" si="307"/>
        <v>2.3092907588983414E-5</v>
      </c>
      <c r="AM187" s="5">
        <f t="shared" si="308"/>
        <v>1.7459541746068528E-2</v>
      </c>
      <c r="AN187" s="5">
        <f t="shared" si="309"/>
        <v>1.2082540104948568E-2</v>
      </c>
      <c r="AO187" s="5">
        <f t="shared" si="310"/>
        <v>4.1807447615446009E-3</v>
      </c>
      <c r="AP187" s="5">
        <f t="shared" si="311"/>
        <v>9.6440133776307623E-4</v>
      </c>
      <c r="AQ187" s="5">
        <f t="shared" si="312"/>
        <v>1.6684884990484161E-4</v>
      </c>
      <c r="AR187" s="5">
        <f t="shared" si="313"/>
        <v>9.1640436516498346E-5</v>
      </c>
      <c r="AS187" s="5">
        <f t="shared" si="314"/>
        <v>1.8121814983472058E-4</v>
      </c>
      <c r="AT187" s="5">
        <f t="shared" si="315"/>
        <v>1.7917864142652214E-4</v>
      </c>
      <c r="AU187" s="5">
        <f t="shared" si="316"/>
        <v>1.1810805769265918E-4</v>
      </c>
      <c r="AV187" s="5">
        <f t="shared" si="317"/>
        <v>5.8389408947716049E-5</v>
      </c>
      <c r="AW187" s="5">
        <f t="shared" si="318"/>
        <v>8.7784141120506388E-7</v>
      </c>
      <c r="AX187" s="5">
        <f t="shared" si="319"/>
        <v>5.7543481394172922E-3</v>
      </c>
      <c r="AY187" s="5">
        <f t="shared" si="320"/>
        <v>3.9821859693426062E-3</v>
      </c>
      <c r="AZ187" s="5">
        <f t="shared" si="321"/>
        <v>1.3778976097920741E-3</v>
      </c>
      <c r="BA187" s="5">
        <f t="shared" si="322"/>
        <v>3.1784918094188353E-4</v>
      </c>
      <c r="BB187" s="5">
        <f t="shared" si="323"/>
        <v>5.4990353296645567E-5</v>
      </c>
      <c r="BC187" s="5">
        <f t="shared" si="324"/>
        <v>7.6110032984299043E-6</v>
      </c>
      <c r="BD187" s="5">
        <f t="shared" si="325"/>
        <v>1.0569666962526E-5</v>
      </c>
      <c r="BE187" s="5">
        <f t="shared" si="326"/>
        <v>2.090142260478314E-5</v>
      </c>
      <c r="BF187" s="5">
        <f t="shared" si="327"/>
        <v>2.0666188842686773E-5</v>
      </c>
      <c r="BG187" s="5">
        <f t="shared" si="328"/>
        <v>1.3622401669567205E-5</v>
      </c>
      <c r="BH187" s="5">
        <f t="shared" si="329"/>
        <v>6.734544598169669E-6</v>
      </c>
      <c r="BI187" s="5">
        <f t="shared" si="330"/>
        <v>2.6635004337632175E-6</v>
      </c>
      <c r="BJ187" s="8">
        <f t="shared" si="331"/>
        <v>0.67275774610884165</v>
      </c>
      <c r="BK187" s="8">
        <f t="shared" si="332"/>
        <v>0.20589936749434237</v>
      </c>
      <c r="BL187" s="8">
        <f t="shared" si="333"/>
        <v>0.11721983822685898</v>
      </c>
      <c r="BM187" s="8">
        <f t="shared" si="334"/>
        <v>0.49460292589157878</v>
      </c>
      <c r="BN187" s="8">
        <f t="shared" si="335"/>
        <v>0.50111978719229677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1.2721893491124301</v>
      </c>
      <c r="F188">
        <f>VLOOKUP(B188,home!$B$2:$E$405,3,FALSE)</f>
        <v>1.06</v>
      </c>
      <c r="G188">
        <f>VLOOKUP(C188,away!$B$2:$E$405,4,FALSE)</f>
        <v>0.88</v>
      </c>
      <c r="H188">
        <f>VLOOKUP(A188,away!$A$2:$E$405,3,FALSE)</f>
        <v>1.07692307692308</v>
      </c>
      <c r="I188">
        <f>VLOOKUP(C188,away!$B$2:$E$405,3,FALSE)</f>
        <v>0.6</v>
      </c>
      <c r="J188">
        <f>VLOOKUP(B188,home!$B$2:$E$405,4,FALSE)</f>
        <v>1.1499999999999999</v>
      </c>
      <c r="K188" s="3">
        <f t="shared" si="280"/>
        <v>1.186698224852075</v>
      </c>
      <c r="L188" s="3">
        <f t="shared" si="281"/>
        <v>0.74307692307692508</v>
      </c>
      <c r="M188" s="5">
        <f t="shared" si="282"/>
        <v>0.14518083902616394</v>
      </c>
      <c r="N188" s="5">
        <f t="shared" si="283"/>
        <v>0.17228584395488364</v>
      </c>
      <c r="O188" s="5">
        <f t="shared" si="284"/>
        <v>0.10788053115328826</v>
      </c>
      <c r="P188" s="5">
        <f t="shared" si="285"/>
        <v>0.12802163481570616</v>
      </c>
      <c r="Q188" s="5">
        <f t="shared" si="286"/>
        <v>0.10222565259420102</v>
      </c>
      <c r="R188" s="5">
        <f t="shared" si="287"/>
        <v>4.0081766574644906E-2</v>
      </c>
      <c r="S188" s="5">
        <f t="shared" si="288"/>
        <v>2.8222627536152296E-2</v>
      </c>
      <c r="T188" s="5">
        <f t="shared" si="289"/>
        <v>7.5961523389229568E-2</v>
      </c>
      <c r="U188" s="5">
        <f t="shared" si="290"/>
        <v>4.7564961243066348E-2</v>
      </c>
      <c r="V188" s="5">
        <f t="shared" si="291"/>
        <v>2.7652156213579192E-3</v>
      </c>
      <c r="W188" s="5">
        <f t="shared" si="292"/>
        <v>4.0437000155961085E-2</v>
      </c>
      <c r="X188" s="5">
        <f t="shared" si="293"/>
        <v>3.0047801654352703E-2</v>
      </c>
      <c r="Y188" s="5">
        <f t="shared" si="294"/>
        <v>1.1163913999271073E-2</v>
      </c>
      <c r="Z188" s="5">
        <f t="shared" si="295"/>
        <v>9.9279452592582248E-3</v>
      </c>
      <c r="AA188" s="5">
        <f t="shared" si="296"/>
        <v>1.1781475015590312E-2</v>
      </c>
      <c r="AB188" s="5">
        <f t="shared" si="297"/>
        <v>6.9905277435700491E-3</v>
      </c>
      <c r="AC188" s="5">
        <f t="shared" si="298"/>
        <v>1.5239933986759251E-4</v>
      </c>
      <c r="AD188" s="5">
        <f t="shared" si="299"/>
        <v>1.1996629075855527E-2</v>
      </c>
      <c r="AE188" s="5">
        <f t="shared" si="300"/>
        <v>8.9144182209818998E-3</v>
      </c>
      <c r="AF188" s="5">
        <f t="shared" si="301"/>
        <v>3.3120492313340535E-3</v>
      </c>
      <c r="AG188" s="5">
        <f t="shared" si="302"/>
        <v>8.2036911729966775E-4</v>
      </c>
      <c r="AH188" s="5">
        <f t="shared" si="303"/>
        <v>1.8443067539314366E-3</v>
      </c>
      <c r="AI188" s="5">
        <f t="shared" si="304"/>
        <v>2.1886355509731291E-3</v>
      </c>
      <c r="AJ188" s="5">
        <f t="shared" si="305"/>
        <v>1.2986249615939778E-3</v>
      </c>
      <c r="AK188" s="5">
        <f t="shared" si="306"/>
        <v>5.1369197889072253E-4</v>
      </c>
      <c r="AL188" s="5">
        <f t="shared" si="307"/>
        <v>5.3754786831525416E-6</v>
      </c>
      <c r="AM188" s="5">
        <f t="shared" si="308"/>
        <v>2.8472756857053079E-3</v>
      </c>
      <c r="AN188" s="5">
        <f t="shared" si="309"/>
        <v>2.1157448556856423E-3</v>
      </c>
      <c r="AO188" s="5">
        <f t="shared" si="310"/>
        <v>7.8608058868935994E-4</v>
      </c>
      <c r="AP188" s="5">
        <f t="shared" si="311"/>
        <v>1.9470611504459584E-4</v>
      </c>
      <c r="AQ188" s="5">
        <f t="shared" si="312"/>
        <v>3.6170405217900014E-5</v>
      </c>
      <c r="AR188" s="5">
        <f t="shared" si="313"/>
        <v>2.7409235758427282E-4</v>
      </c>
      <c r="AS188" s="5">
        <f t="shared" si="314"/>
        <v>3.2526491419077676E-4</v>
      </c>
      <c r="AT188" s="5">
        <f t="shared" si="315"/>
        <v>1.9299564813842867E-4</v>
      </c>
      <c r="AU188" s="5">
        <f t="shared" si="316"/>
        <v>7.6342531016682986E-5</v>
      </c>
      <c r="AV188" s="5">
        <f t="shared" si="317"/>
        <v>2.264888650955305E-5</v>
      </c>
      <c r="AW188" s="5">
        <f t="shared" si="318"/>
        <v>1.3167056830453787E-7</v>
      </c>
      <c r="AX188" s="5">
        <f t="shared" si="319"/>
        <v>5.6314283364849364E-4</v>
      </c>
      <c r="AY188" s="5">
        <f t="shared" si="320"/>
        <v>4.1845844408034327E-4</v>
      </c>
      <c r="AZ188" s="5">
        <f t="shared" si="321"/>
        <v>1.5547340653138952E-4</v>
      </c>
      <c r="BA188" s="5">
        <f t="shared" si="322"/>
        <v>3.8509566848544273E-5</v>
      </c>
      <c r="BB188" s="5">
        <f t="shared" si="323"/>
        <v>7.1538926107103586E-6</v>
      </c>
      <c r="BC188" s="5">
        <f t="shared" si="324"/>
        <v>1.0631785018378811E-6</v>
      </c>
      <c r="BD188" s="5">
        <f t="shared" si="325"/>
        <v>3.3945284285436935E-5</v>
      </c>
      <c r="BE188" s="5">
        <f t="shared" si="326"/>
        <v>4.0282808603627054E-5</v>
      </c>
      <c r="BF188" s="5">
        <f t="shared" si="327"/>
        <v>2.3901768730990065E-5</v>
      </c>
      <c r="BG188" s="5">
        <f t="shared" si="328"/>
        <v>9.454728841296914E-6</v>
      </c>
      <c r="BH188" s="5">
        <f t="shared" si="329"/>
        <v>2.8049774831061912E-6</v>
      </c>
      <c r="BI188" s="5">
        <f t="shared" si="330"/>
        <v>6.657323599904315E-7</v>
      </c>
      <c r="BJ188" s="8">
        <f t="shared" si="331"/>
        <v>0.46432898036593434</v>
      </c>
      <c r="BK188" s="8">
        <f t="shared" si="332"/>
        <v>0.30476655026201144</v>
      </c>
      <c r="BL188" s="8">
        <f t="shared" si="333"/>
        <v>0.2211469206132933</v>
      </c>
      <c r="BM188" s="8">
        <f t="shared" si="334"/>
        <v>0.30407580160809738</v>
      </c>
      <c r="BN188" s="8">
        <f t="shared" si="335"/>
        <v>0.69567626811888794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1.2721893491124301</v>
      </c>
      <c r="F189">
        <f>VLOOKUP(B189,home!$B$2:$E$405,3,FALSE)</f>
        <v>0.69</v>
      </c>
      <c r="G189">
        <f>VLOOKUP(C189,away!$B$2:$E$405,4,FALSE)</f>
        <v>0.92</v>
      </c>
      <c r="H189">
        <f>VLOOKUP(A189,away!$A$2:$E$405,3,FALSE)</f>
        <v>1.07692307692308</v>
      </c>
      <c r="I189">
        <f>VLOOKUP(C189,away!$B$2:$E$405,3,FALSE)</f>
        <v>0.69</v>
      </c>
      <c r="J189">
        <f>VLOOKUP(B189,home!$B$2:$E$405,4,FALSE)</f>
        <v>1.64</v>
      </c>
      <c r="K189" s="3">
        <f t="shared" si="280"/>
        <v>0.80758579881657055</v>
      </c>
      <c r="L189" s="3">
        <f t="shared" si="281"/>
        <v>1.218646153846157</v>
      </c>
      <c r="M189" s="5">
        <f t="shared" si="282"/>
        <v>0.13183133314414539</v>
      </c>
      <c r="N189" s="5">
        <f t="shared" si="283"/>
        <v>0.1064651124862681</v>
      </c>
      <c r="O189" s="5">
        <f t="shared" si="284"/>
        <v>0.1606557470925242</v>
      </c>
      <c r="P189" s="5">
        <f t="shared" si="285"/>
        <v>0.12974329985018909</v>
      </c>
      <c r="Q189" s="5">
        <f t="shared" si="286"/>
        <v>4.2989856456659419E-2</v>
      </c>
      <c r="R189" s="5">
        <f t="shared" si="287"/>
        <v>9.789125414379278E-2</v>
      </c>
      <c r="S189" s="5">
        <f t="shared" si="288"/>
        <v>3.1922084557869088E-2</v>
      </c>
      <c r="T189" s="5">
        <f t="shared" si="289"/>
        <v>5.2389423225306389E-2</v>
      </c>
      <c r="U189" s="5">
        <f t="shared" si="290"/>
        <v>7.9055586674870823E-2</v>
      </c>
      <c r="V189" s="5">
        <f t="shared" si="291"/>
        <v>3.4907201243493937E-3</v>
      </c>
      <c r="W189" s="5">
        <f t="shared" si="292"/>
        <v>1.1572665855853669E-2</v>
      </c>
      <c r="X189" s="5">
        <f t="shared" si="293"/>
        <v>1.410298473498282E-2</v>
      </c>
      <c r="Y189" s="5">
        <f t="shared" si="294"/>
        <v>8.5932740525189403E-3</v>
      </c>
      <c r="Z189" s="5">
        <f t="shared" si="295"/>
        <v>3.9764933452503232E-2</v>
      </c>
      <c r="AA189" s="5">
        <f t="shared" si="296"/>
        <v>3.2113595547127595E-2</v>
      </c>
      <c r="AB189" s="5">
        <f t="shared" si="297"/>
        <v>1.2967241856399648E-2</v>
      </c>
      <c r="AC189" s="5">
        <f t="shared" si="298"/>
        <v>2.1471448449747116E-4</v>
      </c>
      <c r="AD189" s="5">
        <f t="shared" si="299"/>
        <v>2.3364801499092085E-3</v>
      </c>
      <c r="AE189" s="5">
        <f t="shared" si="300"/>
        <v>2.8473425482247496E-3</v>
      </c>
      <c r="AF189" s="5">
        <f t="shared" si="301"/>
        <v>1.7349515225383038E-3</v>
      </c>
      <c r="AG189" s="5">
        <f t="shared" si="302"/>
        <v>7.0476400001694573E-4</v>
      </c>
      <c r="AH189" s="5">
        <f t="shared" si="303"/>
        <v>1.2114845802460373E-2</v>
      </c>
      <c r="AI189" s="5">
        <f t="shared" si="304"/>
        <v>9.7837774249195392E-3</v>
      </c>
      <c r="AJ189" s="5">
        <f t="shared" si="305"/>
        <v>3.9506198535735866E-3</v>
      </c>
      <c r="AK189" s="5">
        <f t="shared" si="306"/>
        <v>1.0634881634229429E-3</v>
      </c>
      <c r="AL189" s="5">
        <f t="shared" si="307"/>
        <v>8.4525476849647863E-6</v>
      </c>
      <c r="AM189" s="5">
        <f t="shared" si="308"/>
        <v>3.7738163765669788E-4</v>
      </c>
      <c r="AN189" s="5">
        <f t="shared" si="309"/>
        <v>4.5989468126249902E-4</v>
      </c>
      <c r="AO189" s="5">
        <f t="shared" si="310"/>
        <v>2.8022444224742437E-4</v>
      </c>
      <c r="AP189" s="5">
        <f t="shared" si="311"/>
        <v>1.1383147958616938E-4</v>
      </c>
      <c r="AQ189" s="5">
        <f t="shared" si="312"/>
        <v>3.4680073696075697E-5</v>
      </c>
      <c r="AR189" s="5">
        <f t="shared" si="313"/>
        <v>2.9527420483215195E-3</v>
      </c>
      <c r="AS189" s="5">
        <f t="shared" si="314"/>
        <v>2.3845925457930111E-3</v>
      </c>
      <c r="AT189" s="5">
        <f t="shared" si="315"/>
        <v>9.6288153797314407E-4</v>
      </c>
      <c r="AU189" s="5">
        <f t="shared" si="316"/>
        <v>2.5920315200325656E-4</v>
      </c>
      <c r="AV189" s="5">
        <f t="shared" si="317"/>
        <v>5.2332196141580719E-5</v>
      </c>
      <c r="AW189" s="5">
        <f t="shared" si="318"/>
        <v>2.310741819855246E-7</v>
      </c>
      <c r="AX189" s="5">
        <f t="shared" si="319"/>
        <v>5.079467521761497E-5</v>
      </c>
      <c r="AY189" s="5">
        <f t="shared" si="320"/>
        <v>6.190073558981119E-5</v>
      </c>
      <c r="AZ189" s="5">
        <f t="shared" si="321"/>
        <v>3.7717546673385676E-5</v>
      </c>
      <c r="BA189" s="5">
        <f t="shared" si="322"/>
        <v>1.5321447728678115E-5</v>
      </c>
      <c r="BB189" s="5">
        <f t="shared" si="323"/>
        <v>4.6678558364771355E-6</v>
      </c>
      <c r="BC189" s="5">
        <f t="shared" si="324"/>
        <v>1.1376929123662397E-6</v>
      </c>
      <c r="BD189" s="5">
        <f t="shared" si="325"/>
        <v>5.9972462341447244E-4</v>
      </c>
      <c r="BE189" s="5">
        <f t="shared" si="326"/>
        <v>4.8432908907014371E-4</v>
      </c>
      <c r="BF189" s="5">
        <f t="shared" si="327"/>
        <v>1.9556864714340695E-4</v>
      </c>
      <c r="BG189" s="5">
        <f t="shared" si="328"/>
        <v>5.2646154042261447E-5</v>
      </c>
      <c r="BH189" s="5">
        <f t="shared" si="329"/>
        <v>1.0629071591709982E-5</v>
      </c>
      <c r="BI189" s="5">
        <f t="shared" si="330"/>
        <v>1.7167774544139253E-6</v>
      </c>
      <c r="BJ189" s="8">
        <f t="shared" si="331"/>
        <v>0.24517440730068576</v>
      </c>
      <c r="BK189" s="8">
        <f t="shared" si="332"/>
        <v>0.29727250544432515</v>
      </c>
      <c r="BL189" s="8">
        <f t="shared" si="333"/>
        <v>0.41755252240204038</v>
      </c>
      <c r="BM189" s="8">
        <f t="shared" si="334"/>
        <v>0.33012609576456781</v>
      </c>
      <c r="BN189" s="8">
        <f t="shared" si="335"/>
        <v>0.66957660317357892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1.2721893491124301</v>
      </c>
      <c r="F190">
        <f>VLOOKUP(B190,home!$B$2:$E$405,3,FALSE)</f>
        <v>1.53</v>
      </c>
      <c r="G190">
        <f>VLOOKUP(C190,away!$B$2:$E$405,4,FALSE)</f>
        <v>0.88</v>
      </c>
      <c r="H190">
        <f>VLOOKUP(A190,away!$A$2:$E$405,3,FALSE)</f>
        <v>1.07692307692308</v>
      </c>
      <c r="I190">
        <f>VLOOKUP(C190,away!$B$2:$E$405,3,FALSE)</f>
        <v>0.74</v>
      </c>
      <c r="J190">
        <f>VLOOKUP(B190,home!$B$2:$E$405,4,FALSE)</f>
        <v>1.26</v>
      </c>
      <c r="K190" s="3">
        <f t="shared" si="280"/>
        <v>1.7128757396449759</v>
      </c>
      <c r="L190" s="3">
        <f t="shared" si="281"/>
        <v>1.0041230769230798</v>
      </c>
      <c r="M190" s="5">
        <f t="shared" si="282"/>
        <v>6.6072753615296964E-2</v>
      </c>
      <c r="N190" s="5">
        <f t="shared" si="283"/>
        <v>0.11317441671918203</v>
      </c>
      <c r="O190" s="5">
        <f t="shared" si="284"/>
        <v>6.6345176660972532E-2</v>
      </c>
      <c r="P190" s="5">
        <f t="shared" si="285"/>
        <v>0.1136410435450399</v>
      </c>
      <c r="Q190" s="5">
        <f t="shared" si="286"/>
        <v>9.6926856373378834E-2</v>
      </c>
      <c r="R190" s="5">
        <f t="shared" si="287"/>
        <v>3.330936146391051E-2</v>
      </c>
      <c r="S190" s="5">
        <f t="shared" si="288"/>
        <v>4.8863888938237697E-2</v>
      </c>
      <c r="T190" s="5">
        <f t="shared" si="289"/>
        <v>9.7326493258118582E-2</v>
      </c>
      <c r="U190" s="5">
        <f t="shared" si="290"/>
        <v>5.7054797154597568E-2</v>
      </c>
      <c r="V190" s="5">
        <f t="shared" si="291"/>
        <v>9.3380958056256333E-3</v>
      </c>
      <c r="W190" s="5">
        <f t="shared" si="292"/>
        <v>5.5341220267337864E-2</v>
      </c>
      <c r="X190" s="5">
        <f t="shared" si="293"/>
        <v>5.5569396375517201E-2</v>
      </c>
      <c r="Y190" s="5">
        <f t="shared" si="294"/>
        <v>2.789925663567128E-2</v>
      </c>
      <c r="Z190" s="5">
        <f t="shared" si="295"/>
        <v>1.1148899507828295E-2</v>
      </c>
      <c r="AA190" s="5">
        <f t="shared" si="296"/>
        <v>1.90966794906989E-2</v>
      </c>
      <c r="AB190" s="5">
        <f t="shared" si="297"/>
        <v>1.635511950369696E-2</v>
      </c>
      <c r="AC190" s="5">
        <f t="shared" si="298"/>
        <v>1.003809147880335E-3</v>
      </c>
      <c r="AD190" s="5">
        <f t="shared" si="299"/>
        <v>2.3698158399567969E-2</v>
      </c>
      <c r="AE190" s="5">
        <f t="shared" si="300"/>
        <v>2.3795867729584721E-2</v>
      </c>
      <c r="AF190" s="5">
        <f t="shared" si="301"/>
        <v>1.1946989961342611E-2</v>
      </c>
      <c r="AG190" s="5">
        <f t="shared" si="302"/>
        <v>3.9987494399841639E-3</v>
      </c>
      <c r="AH190" s="5">
        <f t="shared" si="303"/>
        <v>2.7987168195266893E-3</v>
      </c>
      <c r="AI190" s="5">
        <f t="shared" si="304"/>
        <v>4.7938541423036118E-3</v>
      </c>
      <c r="AJ190" s="5">
        <f t="shared" si="305"/>
        <v>4.105638229874216E-3</v>
      </c>
      <c r="AK190" s="5">
        <f t="shared" si="306"/>
        <v>2.3441493732368288E-3</v>
      </c>
      <c r="AL190" s="5">
        <f t="shared" si="307"/>
        <v>6.9059582259497958E-5</v>
      </c>
      <c r="AM190" s="5">
        <f t="shared" si="308"/>
        <v>8.1184001193767528E-3</v>
      </c>
      <c r="AN190" s="5">
        <f t="shared" si="309"/>
        <v>8.151872907561284E-3</v>
      </c>
      <c r="AO190" s="5">
        <f t="shared" si="310"/>
        <v>4.0927418533131636E-3</v>
      </c>
      <c r="AP190" s="5">
        <f t="shared" si="311"/>
        <v>1.3698721809335609E-3</v>
      </c>
      <c r="AQ190" s="5">
        <f t="shared" si="312"/>
        <v>3.4388006732758423E-4</v>
      </c>
      <c r="AR190" s="5">
        <f t="shared" si="313"/>
        <v>5.6205122885190318E-4</v>
      </c>
      <c r="AS190" s="5">
        <f t="shared" si="314"/>
        <v>9.6272391433807115E-4</v>
      </c>
      <c r="AT190" s="5">
        <f t="shared" si="315"/>
        <v>8.2451321842286522E-4</v>
      </c>
      <c r="AU190" s="5">
        <f t="shared" si="316"/>
        <v>4.7076289628437479E-4</v>
      </c>
      <c r="AV190" s="5">
        <f t="shared" si="317"/>
        <v>2.0158958604262741E-4</v>
      </c>
      <c r="AW190" s="5">
        <f t="shared" si="318"/>
        <v>3.2993945500878391E-6</v>
      </c>
      <c r="AX190" s="5">
        <f t="shared" si="319"/>
        <v>2.3176351015352183E-3</v>
      </c>
      <c r="AY190" s="5">
        <f t="shared" si="320"/>
        <v>2.3271908893384777E-3</v>
      </c>
      <c r="AZ190" s="5">
        <f t="shared" si="321"/>
        <v>1.1683930381949552E-3</v>
      </c>
      <c r="BA190" s="5">
        <f t="shared" si="322"/>
        <v>3.9107013752260797E-4</v>
      </c>
      <c r="BB190" s="5">
        <f t="shared" si="323"/>
        <v>9.8170637445483256E-5</v>
      </c>
      <c r="BC190" s="5">
        <f t="shared" si="324"/>
        <v>1.971508050705176E-5</v>
      </c>
      <c r="BD190" s="5">
        <f t="shared" si="325"/>
        <v>9.4061434883861798E-5</v>
      </c>
      <c r="BE190" s="5">
        <f t="shared" si="326"/>
        <v>1.6111554984876253E-4</v>
      </c>
      <c r="BF190" s="5">
        <f t="shared" si="327"/>
        <v>1.3798545830775308E-4</v>
      </c>
      <c r="BG190" s="5">
        <f t="shared" si="328"/>
        <v>7.8783981319714488E-5</v>
      </c>
      <c r="BH190" s="5">
        <f t="shared" si="329"/>
        <v>3.3736792568795482E-5</v>
      </c>
      <c r="BI190" s="5">
        <f t="shared" si="330"/>
        <v>1.1557386704904932E-5</v>
      </c>
      <c r="BJ190" s="8">
        <f t="shared" si="331"/>
        <v>0.53807634717274122</v>
      </c>
      <c r="BK190" s="8">
        <f t="shared" si="332"/>
        <v>0.24131584152367852</v>
      </c>
      <c r="BL190" s="8">
        <f t="shared" si="333"/>
        <v>0.20974237428639148</v>
      </c>
      <c r="BM190" s="8">
        <f t="shared" si="334"/>
        <v>0.50848996261807056</v>
      </c>
      <c r="BN190" s="8">
        <f t="shared" si="335"/>
        <v>0.48946960837778075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1.2721893491124301</v>
      </c>
      <c r="F191">
        <f>VLOOKUP(B191,home!$B$2:$E$405,3,FALSE)</f>
        <v>0.55000000000000004</v>
      </c>
      <c r="G191">
        <f>VLOOKUP(C191,away!$B$2:$E$405,4,FALSE)</f>
        <v>0.83</v>
      </c>
      <c r="H191">
        <f>VLOOKUP(A191,away!$A$2:$E$405,3,FALSE)</f>
        <v>1.07692307692308</v>
      </c>
      <c r="I191">
        <f>VLOOKUP(C191,away!$B$2:$E$405,3,FALSE)</f>
        <v>0.92</v>
      </c>
      <c r="J191">
        <f>VLOOKUP(B191,home!$B$2:$E$405,4,FALSE)</f>
        <v>1.04</v>
      </c>
      <c r="K191" s="3">
        <f t="shared" si="280"/>
        <v>0.58075443786982439</v>
      </c>
      <c r="L191" s="3">
        <f t="shared" si="281"/>
        <v>1.0304000000000031</v>
      </c>
      <c r="M191" s="5">
        <f t="shared" si="282"/>
        <v>0.19965698939029497</v>
      </c>
      <c r="N191" s="5">
        <f t="shared" si="283"/>
        <v>0.11595168264014222</v>
      </c>
      <c r="O191" s="5">
        <f t="shared" si="284"/>
        <v>0.2057265618677605</v>
      </c>
      <c r="P191" s="5">
        <f t="shared" si="285"/>
        <v>0.11947661379240287</v>
      </c>
      <c r="Q191" s="5">
        <f t="shared" si="286"/>
        <v>3.3669727135868043E-2</v>
      </c>
      <c r="R191" s="5">
        <f t="shared" si="287"/>
        <v>0.10599032467427054</v>
      </c>
      <c r="S191" s="5">
        <f t="shared" si="288"/>
        <v>1.7873981380379454E-2</v>
      </c>
      <c r="T191" s="5">
        <f t="shared" si="289"/>
        <v>3.4693286840798525E-2</v>
      </c>
      <c r="U191" s="5">
        <f t="shared" si="290"/>
        <v>6.155435142584615E-2</v>
      </c>
      <c r="V191" s="5">
        <f t="shared" si="291"/>
        <v>1.1884397763259303E-3</v>
      </c>
      <c r="W191" s="5">
        <f t="shared" si="292"/>
        <v>6.5179478186738046E-3</v>
      </c>
      <c r="X191" s="5">
        <f t="shared" si="293"/>
        <v>6.7160934323615071E-3</v>
      </c>
      <c r="Y191" s="5">
        <f t="shared" si="294"/>
        <v>3.4601313363526592E-3</v>
      </c>
      <c r="Z191" s="5">
        <f t="shared" si="295"/>
        <v>3.6404143514789565E-2</v>
      </c>
      <c r="AA191" s="5">
        <f t="shared" si="296"/>
        <v>2.1141867903064025E-2</v>
      </c>
      <c r="AB191" s="5">
        <f t="shared" si="297"/>
        <v>6.1391168047810162E-3</v>
      </c>
      <c r="AC191" s="5">
        <f t="shared" si="298"/>
        <v>4.4448343821204606E-5</v>
      </c>
      <c r="AD191" s="5">
        <f t="shared" si="299"/>
        <v>9.4633178037468839E-4</v>
      </c>
      <c r="AE191" s="5">
        <f t="shared" si="300"/>
        <v>9.7510026649808164E-4</v>
      </c>
      <c r="AF191" s="5">
        <f t="shared" si="301"/>
        <v>5.0237165729981315E-4</v>
      </c>
      <c r="AG191" s="5">
        <f t="shared" si="302"/>
        <v>1.7254791856057637E-4</v>
      </c>
      <c r="AH191" s="5">
        <f t="shared" si="303"/>
        <v>9.3777073694098195E-3</v>
      </c>
      <c r="AI191" s="5">
        <f t="shared" si="304"/>
        <v>5.4461451718293081E-3</v>
      </c>
      <c r="AJ191" s="5">
        <f t="shared" si="305"/>
        <v>1.5814364889115942E-3</v>
      </c>
      <c r="AK191" s="5">
        <f t="shared" si="306"/>
        <v>3.0614208638156051E-4</v>
      </c>
      <c r="AL191" s="5">
        <f t="shared" si="307"/>
        <v>1.0639322218881742E-6</v>
      </c>
      <c r="AM191" s="5">
        <f t="shared" si="308"/>
        <v>1.0991727622997048E-4</v>
      </c>
      <c r="AN191" s="5">
        <f t="shared" si="309"/>
        <v>1.132587614273619E-4</v>
      </c>
      <c r="AO191" s="5">
        <f t="shared" si="310"/>
        <v>5.8350913887377031E-5</v>
      </c>
      <c r="AP191" s="5">
        <f t="shared" si="311"/>
        <v>2.004159388985116E-5</v>
      </c>
      <c r="AQ191" s="5">
        <f t="shared" si="312"/>
        <v>5.1627145860256735E-6</v>
      </c>
      <c r="AR191" s="5">
        <f t="shared" si="313"/>
        <v>1.9325579346879816E-3</v>
      </c>
      <c r="AS191" s="5">
        <f t="shared" si="314"/>
        <v>1.1223415970105875E-3</v>
      </c>
      <c r="AT191" s="5">
        <f t="shared" si="315"/>
        <v>3.2590243163490239E-4</v>
      </c>
      <c r="AU191" s="5">
        <f t="shared" si="316"/>
        <v>6.3089761161512188E-5</v>
      </c>
      <c r="AV191" s="5">
        <f t="shared" si="317"/>
        <v>9.1599146946738735E-6</v>
      </c>
      <c r="AW191" s="5">
        <f t="shared" si="318"/>
        <v>1.7685194821713076E-8</v>
      </c>
      <c r="AX191" s="5">
        <f t="shared" si="319"/>
        <v>1.0639157661519779E-5</v>
      </c>
      <c r="AY191" s="5">
        <f t="shared" si="320"/>
        <v>1.0962588054430011E-5</v>
      </c>
      <c r="AZ191" s="5">
        <f t="shared" si="321"/>
        <v>5.6479253656423586E-6</v>
      </c>
      <c r="BA191" s="5">
        <f t="shared" si="322"/>
        <v>1.9398740989193015E-6</v>
      </c>
      <c r="BB191" s="5">
        <f t="shared" si="323"/>
        <v>4.9971156788161358E-7</v>
      </c>
      <c r="BC191" s="5">
        <f t="shared" si="324"/>
        <v>1.0298055990904324E-7</v>
      </c>
      <c r="BD191" s="5">
        <f t="shared" si="325"/>
        <v>3.3188461598375034E-4</v>
      </c>
      <c r="BE191" s="5">
        <f t="shared" si="326"/>
        <v>1.9274346359328542E-4</v>
      </c>
      <c r="BF191" s="5">
        <f t="shared" si="327"/>
        <v>5.5968310926100727E-5</v>
      </c>
      <c r="BG191" s="5">
        <f t="shared" si="328"/>
        <v>1.0834614983470392E-5</v>
      </c>
      <c r="BH191" s="5">
        <f t="shared" si="329"/>
        <v>1.5730626835653308E-6</v>
      </c>
      <c r="BI191" s="5">
        <f t="shared" si="330"/>
        <v>1.8271262690559627E-7</v>
      </c>
      <c r="BJ191" s="8">
        <f t="shared" si="331"/>
        <v>0.20394174432425879</v>
      </c>
      <c r="BK191" s="8">
        <f t="shared" si="332"/>
        <v>0.33825249920350076</v>
      </c>
      <c r="BL191" s="8">
        <f t="shared" si="333"/>
        <v>0.42130989221224124</v>
      </c>
      <c r="BM191" s="8">
        <f t="shared" si="334"/>
        <v>0.21942543485119159</v>
      </c>
      <c r="BN191" s="8">
        <f t="shared" si="335"/>
        <v>0.78047189950073914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1.5814814814814799</v>
      </c>
      <c r="F192">
        <f>VLOOKUP(B192,home!$B$2:$E$405,3,FALSE)</f>
        <v>1.01</v>
      </c>
      <c r="G192">
        <f>VLOOKUP(C192,away!$B$2:$E$405,4,FALSE)</f>
        <v>1.31</v>
      </c>
      <c r="H192">
        <f>VLOOKUP(A192,away!$A$2:$E$405,3,FALSE)</f>
        <v>1.3925925925925899</v>
      </c>
      <c r="I192">
        <f>VLOOKUP(C192,away!$B$2:$E$405,3,FALSE)</f>
        <v>0.51</v>
      </c>
      <c r="J192">
        <f>VLOOKUP(B192,home!$B$2:$E$405,4,FALSE)</f>
        <v>0.72</v>
      </c>
      <c r="K192" s="3">
        <f t="shared" si="280"/>
        <v>2.0924581481481459</v>
      </c>
      <c r="L192" s="3">
        <f t="shared" si="281"/>
        <v>0.51135999999999904</v>
      </c>
      <c r="M192" s="5">
        <f t="shared" si="282"/>
        <v>7.3990531390432643E-2</v>
      </c>
      <c r="N192" s="5">
        <f t="shared" si="283"/>
        <v>0.15482209029372193</v>
      </c>
      <c r="O192" s="5">
        <f t="shared" si="284"/>
        <v>3.7835798131811559E-2</v>
      </c>
      <c r="P192" s="5">
        <f t="shared" si="285"/>
        <v>7.9169824092597499E-2</v>
      </c>
      <c r="Q192" s="5">
        <f t="shared" si="286"/>
        <v>0.16197937217421324</v>
      </c>
      <c r="R192" s="5">
        <f t="shared" si="287"/>
        <v>9.6738568663415608E-3</v>
      </c>
      <c r="S192" s="5">
        <f t="shared" si="288"/>
        <v>2.1177916042319771E-2</v>
      </c>
      <c r="T192" s="5">
        <f t="shared" si="289"/>
        <v>8.2829771755005527E-2</v>
      </c>
      <c r="U192" s="5">
        <f t="shared" si="290"/>
        <v>2.0242140623995288E-2</v>
      </c>
      <c r="V192" s="5">
        <f t="shared" si="291"/>
        <v>2.5178174921853063E-3</v>
      </c>
      <c r="W192" s="5">
        <f t="shared" si="292"/>
        <v>0.11297835237928452</v>
      </c>
      <c r="X192" s="5">
        <f t="shared" si="293"/>
        <v>5.7772610272670818E-2</v>
      </c>
      <c r="Y192" s="5">
        <f t="shared" si="294"/>
        <v>1.4771300994516448E-2</v>
      </c>
      <c r="Z192" s="5">
        <f t="shared" si="295"/>
        <v>1.6489411490574711E-3</v>
      </c>
      <c r="AA192" s="5">
        <f t="shared" si="296"/>
        <v>3.4503403431620718E-3</v>
      </c>
      <c r="AB192" s="5">
        <f t="shared" si="297"/>
        <v>3.609846382466874E-3</v>
      </c>
      <c r="AC192" s="5">
        <f t="shared" si="298"/>
        <v>1.683789501572551E-4</v>
      </c>
      <c r="AD192" s="5">
        <f t="shared" si="299"/>
        <v>5.9100618500096597E-2</v>
      </c>
      <c r="AE192" s="5">
        <f t="shared" si="300"/>
        <v>3.0221692276209338E-2</v>
      </c>
      <c r="AF192" s="5">
        <f t="shared" si="301"/>
        <v>7.7270822811811883E-3</v>
      </c>
      <c r="AG192" s="5">
        <f t="shared" si="302"/>
        <v>1.3171069317682688E-3</v>
      </c>
      <c r="AH192" s="5">
        <f t="shared" si="303"/>
        <v>2.1080063649550664E-4</v>
      </c>
      <c r="AI192" s="5">
        <f t="shared" si="304"/>
        <v>4.4109150946983829E-4</v>
      </c>
      <c r="AJ192" s="5">
        <f t="shared" si="305"/>
        <v>4.6148276153456413E-4</v>
      </c>
      <c r="AK192" s="5">
        <f t="shared" si="306"/>
        <v>3.2187778820096883E-4</v>
      </c>
      <c r="AL192" s="5">
        <f t="shared" si="307"/>
        <v>7.2066150164559206E-6</v>
      </c>
      <c r="AM192" s="5">
        <f t="shared" si="308"/>
        <v>2.4733114148224419E-2</v>
      </c>
      <c r="AN192" s="5">
        <f t="shared" si="309"/>
        <v>1.2647525250836015E-2</v>
      </c>
      <c r="AO192" s="5">
        <f t="shared" si="310"/>
        <v>3.2337192561337461E-3</v>
      </c>
      <c r="AP192" s="5">
        <f t="shared" si="311"/>
        <v>5.5119822627218331E-4</v>
      </c>
      <c r="AQ192" s="5">
        <f t="shared" si="312"/>
        <v>7.0465181246635752E-5</v>
      </c>
      <c r="AR192" s="5">
        <f t="shared" si="313"/>
        <v>2.1559002695668421E-5</v>
      </c>
      <c r="AS192" s="5">
        <f t="shared" si="314"/>
        <v>4.5111310856499228E-5</v>
      </c>
      <c r="AT192" s="5">
        <f t="shared" si="315"/>
        <v>4.719676498766287E-5</v>
      </c>
      <c r="AU192" s="5">
        <f t="shared" si="316"/>
        <v>3.2919085154889434E-5</v>
      </c>
      <c r="AV192" s="5">
        <f t="shared" si="317"/>
        <v>1.7220451990482769E-5</v>
      </c>
      <c r="AW192" s="5">
        <f t="shared" si="318"/>
        <v>2.1419649260601259E-7</v>
      </c>
      <c r="AX192" s="5">
        <f t="shared" si="319"/>
        <v>8.625501038088396E-3</v>
      </c>
      <c r="AY192" s="5">
        <f t="shared" si="320"/>
        <v>4.4107362108368742E-3</v>
      </c>
      <c r="AZ192" s="5">
        <f t="shared" si="321"/>
        <v>1.1277370343867699E-3</v>
      </c>
      <c r="BA192" s="5">
        <f t="shared" si="322"/>
        <v>1.9222653663467258E-4</v>
      </c>
      <c r="BB192" s="5">
        <f t="shared" si="323"/>
        <v>2.4574240443376488E-5</v>
      </c>
      <c r="BC192" s="5">
        <f t="shared" si="324"/>
        <v>2.513256718624996E-6</v>
      </c>
      <c r="BD192" s="5">
        <f t="shared" si="325"/>
        <v>1.837401936409497E-6</v>
      </c>
      <c r="BE192" s="5">
        <f t="shared" si="326"/>
        <v>3.8446866532632337E-6</v>
      </c>
      <c r="BF192" s="5">
        <f t="shared" si="327"/>
        <v>4.0224229573485396E-6</v>
      </c>
      <c r="BG192" s="5">
        <f t="shared" si="328"/>
        <v>2.8055838974673714E-6</v>
      </c>
      <c r="BH192" s="5">
        <f t="shared" si="329"/>
        <v>1.4676417216422085E-6</v>
      </c>
      <c r="BI192" s="5">
        <f t="shared" si="330"/>
        <v>6.1419577580248209E-7</v>
      </c>
      <c r="BJ192" s="8">
        <f t="shared" si="331"/>
        <v>0.73913930823848928</v>
      </c>
      <c r="BK192" s="8">
        <f t="shared" si="332"/>
        <v>0.18144241079354581</v>
      </c>
      <c r="BL192" s="8">
        <f t="shared" si="333"/>
        <v>7.6425833592105377E-2</v>
      </c>
      <c r="BM192" s="8">
        <f t="shared" si="334"/>
        <v>0.47677449880973571</v>
      </c>
      <c r="BN192" s="8">
        <f t="shared" si="335"/>
        <v>0.51747147294911844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1.5814814814814799</v>
      </c>
      <c r="F193">
        <f>VLOOKUP(B193,home!$B$2:$E$405,3,FALSE)</f>
        <v>1.39</v>
      </c>
      <c r="G193">
        <f>VLOOKUP(C193,away!$B$2:$E$405,4,FALSE)</f>
        <v>0.8</v>
      </c>
      <c r="H193">
        <f>VLOOKUP(A193,away!$A$2:$E$405,3,FALSE)</f>
        <v>1.3925925925925899</v>
      </c>
      <c r="I193">
        <f>VLOOKUP(C193,away!$B$2:$E$405,3,FALSE)</f>
        <v>0.63</v>
      </c>
      <c r="J193">
        <f>VLOOKUP(B193,home!$B$2:$E$405,4,FALSE)</f>
        <v>0.86</v>
      </c>
      <c r="K193" s="3">
        <f t="shared" si="280"/>
        <v>1.7586074074074056</v>
      </c>
      <c r="L193" s="3">
        <f t="shared" si="281"/>
        <v>0.75450666666666522</v>
      </c>
      <c r="M193" s="5">
        <f t="shared" si="282"/>
        <v>8.1015557562954824E-2</v>
      </c>
      <c r="N193" s="5">
        <f t="shared" si="283"/>
        <v>0.14247455964545339</v>
      </c>
      <c r="O193" s="5">
        <f t="shared" si="284"/>
        <v>6.112677828496639E-2</v>
      </c>
      <c r="P193" s="5">
        <f t="shared" si="285"/>
        <v>0.10749800508289203</v>
      </c>
      <c r="Q193" s="5">
        <f t="shared" si="286"/>
        <v>0.1252784079798013</v>
      </c>
      <c r="R193" s="5">
        <f t="shared" si="287"/>
        <v>2.3060280863931141E-2</v>
      </c>
      <c r="S193" s="5">
        <f t="shared" si="288"/>
        <v>3.5659265468307708E-2</v>
      </c>
      <c r="T193" s="5">
        <f t="shared" si="289"/>
        <v>9.452339401014645E-2</v>
      </c>
      <c r="U193" s="5">
        <f t="shared" si="290"/>
        <v>4.0553980744204542E-2</v>
      </c>
      <c r="V193" s="5">
        <f t="shared" si="291"/>
        <v>5.2572891428025259E-3</v>
      </c>
      <c r="W193" s="5">
        <f t="shared" si="292"/>
        <v>7.3438512087161886E-2</v>
      </c>
      <c r="X193" s="5">
        <f t="shared" si="293"/>
        <v>5.5409846959844127E-2</v>
      </c>
      <c r="Y193" s="5">
        <f t="shared" si="294"/>
        <v>2.0903549465091018E-2</v>
      </c>
      <c r="Z193" s="5">
        <f t="shared" si="295"/>
        <v>5.7997118823472577E-3</v>
      </c>
      <c r="AA193" s="5">
        <f t="shared" si="296"/>
        <v>1.0199416277124633E-2</v>
      </c>
      <c r="AB193" s="5">
        <f t="shared" si="297"/>
        <v>8.9683845080915231E-3</v>
      </c>
      <c r="AC193" s="5">
        <f t="shared" si="298"/>
        <v>4.3598732144444808E-4</v>
      </c>
      <c r="AD193" s="5">
        <f t="shared" si="299"/>
        <v>3.2287377836365289E-2</v>
      </c>
      <c r="AE193" s="5">
        <f t="shared" si="300"/>
        <v>2.4361041826723141E-2</v>
      </c>
      <c r="AF193" s="5">
        <f t="shared" si="301"/>
        <v>9.1902842326040419E-3</v>
      </c>
      <c r="AG193" s="5">
        <f t="shared" si="302"/>
        <v>2.3113769073537624E-3</v>
      </c>
      <c r="AH193" s="5">
        <f t="shared" si="303"/>
        <v>1.0939803199942195E-3</v>
      </c>
      <c r="AI193" s="5">
        <f t="shared" si="304"/>
        <v>1.9238818942997583E-3</v>
      </c>
      <c r="AJ193" s="5">
        <f t="shared" si="305"/>
        <v>1.6916764751462733E-3</v>
      </c>
      <c r="AK193" s="5">
        <f t="shared" si="306"/>
        <v>9.916649267096957E-4</v>
      </c>
      <c r="AL193" s="5">
        <f t="shared" si="307"/>
        <v>2.3140131948258071E-5</v>
      </c>
      <c r="AM193" s="5">
        <f t="shared" si="308"/>
        <v>1.1356164365758741E-2</v>
      </c>
      <c r="AN193" s="5">
        <f t="shared" si="309"/>
        <v>8.5683017217273935E-3</v>
      </c>
      <c r="AO193" s="5">
        <f t="shared" si="310"/>
        <v>3.2324203855273914E-3</v>
      </c>
      <c r="AP193" s="5">
        <f t="shared" si="311"/>
        <v>8.1296091011654977E-4</v>
      </c>
      <c r="AQ193" s="5">
        <f t="shared" si="312"/>
        <v>1.5334610660558407E-4</v>
      </c>
      <c r="AR193" s="5">
        <f t="shared" si="313"/>
        <v>1.6508308892755413E-4</v>
      </c>
      <c r="AS193" s="5">
        <f t="shared" si="314"/>
        <v>2.903163430256921E-4</v>
      </c>
      <c r="AT193" s="5">
        <f t="shared" si="315"/>
        <v>2.5527623566820579E-4</v>
      </c>
      <c r="AU193" s="5">
        <f t="shared" si="316"/>
        <v>1.496435596603951E-4</v>
      </c>
      <c r="AV193" s="5">
        <f t="shared" si="317"/>
        <v>6.5791068122395699E-5</v>
      </c>
      <c r="AW193" s="5">
        <f t="shared" si="318"/>
        <v>8.5289449219527291E-7</v>
      </c>
      <c r="AX193" s="5">
        <f t="shared" si="319"/>
        <v>3.3285057955598899E-3</v>
      </c>
      <c r="AY193" s="5">
        <f t="shared" si="320"/>
        <v>2.5113798127885693E-3</v>
      </c>
      <c r="AZ193" s="5">
        <f t="shared" si="321"/>
        <v>9.4742640564052856E-4</v>
      </c>
      <c r="BA193" s="5">
        <f t="shared" si="322"/>
        <v>2.3827984641060503E-4</v>
      </c>
      <c r="BB193" s="5">
        <f t="shared" si="323"/>
        <v>4.4945933162277624E-5</v>
      </c>
      <c r="BC193" s="5">
        <f t="shared" si="324"/>
        <v>6.7824012420985655E-6</v>
      </c>
      <c r="BD193" s="5">
        <f t="shared" si="325"/>
        <v>2.0759381858294251E-5</v>
      </c>
      <c r="BE193" s="5">
        <f t="shared" si="326"/>
        <v>3.6507602709195182E-5</v>
      </c>
      <c r="BF193" s="5">
        <f t="shared" si="327"/>
        <v>3.2101270275538661E-5</v>
      </c>
      <c r="BG193" s="5">
        <f t="shared" si="328"/>
        <v>1.8817843897916492E-5</v>
      </c>
      <c r="BH193" s="5">
        <f t="shared" si="329"/>
        <v>8.2732999175780437E-6</v>
      </c>
      <c r="BI193" s="5">
        <f t="shared" si="330"/>
        <v>2.9098973037511665E-6</v>
      </c>
      <c r="BJ193" s="8">
        <f t="shared" si="331"/>
        <v>0.61137886463508384</v>
      </c>
      <c r="BK193" s="8">
        <f t="shared" si="332"/>
        <v>0.23240062452313837</v>
      </c>
      <c r="BL193" s="8">
        <f t="shared" si="333"/>
        <v>0.15065552388583472</v>
      </c>
      <c r="BM193" s="8">
        <f t="shared" si="334"/>
        <v>0.45727060858810886</v>
      </c>
      <c r="BN193" s="8">
        <f t="shared" si="335"/>
        <v>0.5404535894199991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1.5814814814814799</v>
      </c>
      <c r="F194">
        <f>VLOOKUP(B194,home!$B$2:$E$405,3,FALSE)</f>
        <v>0.89</v>
      </c>
      <c r="G194">
        <f>VLOOKUP(C194,away!$B$2:$E$405,4,FALSE)</f>
        <v>0.97</v>
      </c>
      <c r="H194">
        <f>VLOOKUP(A194,away!$A$2:$E$405,3,FALSE)</f>
        <v>1.3925925925925899</v>
      </c>
      <c r="I194">
        <f>VLOOKUP(C194,away!$B$2:$E$405,3,FALSE)</f>
        <v>0.42</v>
      </c>
      <c r="J194">
        <f>VLOOKUP(B194,home!$B$2:$E$405,4,FALSE)</f>
        <v>1.44</v>
      </c>
      <c r="K194" s="3">
        <f t="shared" si="280"/>
        <v>1.3652929629629615</v>
      </c>
      <c r="L194" s="3">
        <f t="shared" si="281"/>
        <v>0.84223999999999843</v>
      </c>
      <c r="M194" s="5">
        <f t="shared" si="282"/>
        <v>0.10997161818706137</v>
      </c>
      <c r="N194" s="5">
        <f t="shared" si="283"/>
        <v>0.15014347643644452</v>
      </c>
      <c r="O194" s="5">
        <f t="shared" si="284"/>
        <v>9.2622495701870408E-2</v>
      </c>
      <c r="P194" s="5">
        <f t="shared" si="285"/>
        <v>0.12645684159383083</v>
      </c>
      <c r="Q194" s="5">
        <f t="shared" si="286"/>
        <v>0.1024949159067365</v>
      </c>
      <c r="R194" s="5">
        <f t="shared" si="287"/>
        <v>3.9005185389971588E-2</v>
      </c>
      <c r="S194" s="5">
        <f t="shared" si="288"/>
        <v>3.6353317904911642E-2</v>
      </c>
      <c r="T194" s="5">
        <f t="shared" si="289"/>
        <v>8.63253179732896E-2</v>
      </c>
      <c r="U194" s="5">
        <f t="shared" si="290"/>
        <v>5.3253505131993922E-2</v>
      </c>
      <c r="V194" s="5">
        <f t="shared" si="291"/>
        <v>4.6447598020668765E-3</v>
      </c>
      <c r="W194" s="5">
        <f t="shared" si="292"/>
        <v>4.664519580898261E-2</v>
      </c>
      <c r="X194" s="5">
        <f t="shared" si="293"/>
        <v>3.9286449718157444E-2</v>
      </c>
      <c r="Y194" s="5">
        <f t="shared" si="294"/>
        <v>1.6544309705310428E-2</v>
      </c>
      <c r="Z194" s="5">
        <f t="shared" si="295"/>
        <v>1.095057578094987E-2</v>
      </c>
      <c r="AA194" s="5">
        <f t="shared" si="296"/>
        <v>1.4950744054123494E-2</v>
      </c>
      <c r="AB194" s="5">
        <f t="shared" si="297"/>
        <v>1.0206072824077575E-2</v>
      </c>
      <c r="AC194" s="5">
        <f t="shared" si="298"/>
        <v>3.3381434240393267E-4</v>
      </c>
      <c r="AD194" s="5">
        <f t="shared" si="299"/>
        <v>1.5921089398508351E-2</v>
      </c>
      <c r="AE194" s="5">
        <f t="shared" si="300"/>
        <v>1.3409378334999649E-2</v>
      </c>
      <c r="AF194" s="5">
        <f t="shared" si="301"/>
        <v>5.6469574044350403E-3</v>
      </c>
      <c r="AG194" s="5">
        <f t="shared" si="302"/>
        <v>1.5853644681037868E-3</v>
      </c>
      <c r="AH194" s="5">
        <f t="shared" si="303"/>
        <v>2.3057532364368001E-3</v>
      </c>
      <c r="AI194" s="5">
        <f t="shared" si="304"/>
        <v>3.1480286680362368E-3</v>
      </c>
      <c r="AJ194" s="5">
        <f t="shared" si="305"/>
        <v>2.1489906938377697E-3</v>
      </c>
      <c r="AK194" s="5">
        <f t="shared" si="306"/>
        <v>9.780006239231997E-4</v>
      </c>
      <c r="AL194" s="5">
        <f t="shared" si="307"/>
        <v>1.5354182511825388E-5</v>
      </c>
      <c r="AM194" s="5">
        <f t="shared" si="308"/>
        <v>4.3473902636975304E-3</v>
      </c>
      <c r="AN194" s="5">
        <f t="shared" si="309"/>
        <v>3.6615459756966016E-3</v>
      </c>
      <c r="AO194" s="5">
        <f t="shared" si="310"/>
        <v>1.5419502412853498E-3</v>
      </c>
      <c r="AP194" s="5">
        <f t="shared" si="311"/>
        <v>4.3289739040672356E-4</v>
      </c>
      <c r="AQ194" s="5">
        <f t="shared" si="312"/>
        <v>9.1150874524039522E-5</v>
      </c>
      <c r="AR194" s="5">
        <f t="shared" si="313"/>
        <v>3.8839952117130554E-4</v>
      </c>
      <c r="AS194" s="5">
        <f t="shared" si="314"/>
        <v>5.3027913307336725E-4</v>
      </c>
      <c r="AT194" s="5">
        <f t="shared" si="315"/>
        <v>3.619931843955841E-4</v>
      </c>
      <c r="AU194" s="5">
        <f t="shared" si="316"/>
        <v>1.6474224909861489E-4</v>
      </c>
      <c r="AV194" s="5">
        <f t="shared" si="317"/>
        <v>5.6230358349257564E-5</v>
      </c>
      <c r="AW194" s="5">
        <f t="shared" si="318"/>
        <v>4.9044003295012347E-7</v>
      </c>
      <c r="AX194" s="5">
        <f t="shared" si="319"/>
        <v>9.8924355571332139E-4</v>
      </c>
      <c r="AY194" s="5">
        <f t="shared" si="320"/>
        <v>8.3318049236398638E-4</v>
      </c>
      <c r="AZ194" s="5">
        <f t="shared" si="321"/>
        <v>3.5086896894432121E-4</v>
      </c>
      <c r="BA194" s="5">
        <f t="shared" si="322"/>
        <v>9.8505293467888181E-5</v>
      </c>
      <c r="BB194" s="5">
        <f t="shared" si="323"/>
        <v>2.0741274592598493E-5</v>
      </c>
      <c r="BC194" s="5">
        <f t="shared" si="324"/>
        <v>3.4938262225740261E-6</v>
      </c>
      <c r="BD194" s="5">
        <f t="shared" si="325"/>
        <v>5.4520935451886593E-5</v>
      </c>
      <c r="BE194" s="5">
        <f t="shared" si="326"/>
        <v>7.4437049506618618E-5</v>
      </c>
      <c r="BF194" s="5">
        <f t="shared" si="327"/>
        <v>5.0814189937556004E-5</v>
      </c>
      <c r="BG194" s="5">
        <f t="shared" si="328"/>
        <v>2.3125418646802846E-5</v>
      </c>
      <c r="BH194" s="5">
        <f t="shared" si="329"/>
        <v>7.8932428360130952E-6</v>
      </c>
      <c r="BI194" s="5">
        <f t="shared" si="330"/>
        <v>2.1553177797932973E-6</v>
      </c>
      <c r="BJ194" s="8">
        <f t="shared" si="331"/>
        <v>0.49037342331188294</v>
      </c>
      <c r="BK194" s="8">
        <f t="shared" si="332"/>
        <v>0.27860888650515042</v>
      </c>
      <c r="BL194" s="8">
        <f t="shared" si="333"/>
        <v>0.22033336692451785</v>
      </c>
      <c r="BM194" s="8">
        <f t="shared" si="334"/>
        <v>0.3787390292542549</v>
      </c>
      <c r="BN194" s="8">
        <f t="shared" si="335"/>
        <v>0.62069453321591528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1.5814814814814799</v>
      </c>
      <c r="F195">
        <f>VLOOKUP(B195,home!$B$2:$E$405,3,FALSE)</f>
        <v>0.76</v>
      </c>
      <c r="G195">
        <f>VLOOKUP(C195,away!$B$2:$E$405,4,FALSE)</f>
        <v>0.84</v>
      </c>
      <c r="H195">
        <f>VLOOKUP(A195,away!$A$2:$E$405,3,FALSE)</f>
        <v>1.3925925925925899</v>
      </c>
      <c r="I195">
        <f>VLOOKUP(C195,away!$B$2:$E$405,3,FALSE)</f>
        <v>1.01</v>
      </c>
      <c r="J195">
        <f>VLOOKUP(B195,home!$B$2:$E$405,4,FALSE)</f>
        <v>0.81</v>
      </c>
      <c r="K195" s="3">
        <f t="shared" si="280"/>
        <v>1.0096177777777768</v>
      </c>
      <c r="L195" s="3">
        <f t="shared" si="281"/>
        <v>1.1392799999999978</v>
      </c>
      <c r="M195" s="5">
        <f t="shared" si="282"/>
        <v>0.11661261998467838</v>
      </c>
      <c r="N195" s="5">
        <f t="shared" si="283"/>
        <v>0.11773417424977536</v>
      </c>
      <c r="O195" s="5">
        <f t="shared" si="284"/>
        <v>0.13285442569614411</v>
      </c>
      <c r="P195" s="5">
        <f t="shared" si="285"/>
        <v>0.13413219003928381</v>
      </c>
      <c r="Q195" s="5">
        <f t="shared" si="286"/>
        <v>5.9433257687279875E-2</v>
      </c>
      <c r="R195" s="5">
        <f t="shared" si="287"/>
        <v>7.5679195053551418E-2</v>
      </c>
      <c r="S195" s="5">
        <f t="shared" si="288"/>
        <v>3.8570963432384996E-2</v>
      </c>
      <c r="T195" s="5">
        <f t="shared" si="289"/>
        <v>6.7711121817964084E-2</v>
      </c>
      <c r="U195" s="5">
        <f t="shared" si="290"/>
        <v>7.6407060733977503E-2</v>
      </c>
      <c r="V195" s="5">
        <f t="shared" si="291"/>
        <v>4.9295291613003092E-3</v>
      </c>
      <c r="W195" s="5">
        <f t="shared" si="292"/>
        <v>2.0001624517441828E-2</v>
      </c>
      <c r="X195" s="5">
        <f t="shared" si="293"/>
        <v>2.2787450780231078E-2</v>
      </c>
      <c r="Y195" s="5">
        <f t="shared" si="294"/>
        <v>1.2980643462450812E-2</v>
      </c>
      <c r="Z195" s="5">
        <f t="shared" si="295"/>
        <v>2.8739931113536624E-2</v>
      </c>
      <c r="AA195" s="5">
        <f t="shared" si="296"/>
        <v>2.9016345384335236E-2</v>
      </c>
      <c r="AB195" s="5">
        <f t="shared" si="297"/>
        <v>1.4647709073082495E-2</v>
      </c>
      <c r="AC195" s="5">
        <f t="shared" si="298"/>
        <v>3.5438303244676733E-4</v>
      </c>
      <c r="AD195" s="5">
        <f t="shared" si="299"/>
        <v>5.0484989243112779E-3</v>
      </c>
      <c r="AE195" s="5">
        <f t="shared" si="300"/>
        <v>5.7516538544893411E-3</v>
      </c>
      <c r="AF195" s="5">
        <f t="shared" si="301"/>
        <v>3.2763721016713029E-3</v>
      </c>
      <c r="AG195" s="5">
        <f t="shared" si="302"/>
        <v>1.2442350693306914E-3</v>
      </c>
      <c r="AH195" s="5">
        <f t="shared" si="303"/>
        <v>8.1857071797574975E-3</v>
      </c>
      <c r="AI195" s="5">
        <f t="shared" si="304"/>
        <v>8.2644354923663566E-3</v>
      </c>
      <c r="AJ195" s="5">
        <f t="shared" si="305"/>
        <v>4.1719604981953536E-3</v>
      </c>
      <c r="AK195" s="5">
        <f t="shared" si="306"/>
        <v>1.4040284957215533E-3</v>
      </c>
      <c r="AL195" s="5">
        <f t="shared" si="307"/>
        <v>1.6304983889768681E-5</v>
      </c>
      <c r="AM195" s="5">
        <f t="shared" si="308"/>
        <v>1.0194108530153301E-3</v>
      </c>
      <c r="AN195" s="5">
        <f t="shared" si="309"/>
        <v>1.161394396623303E-3</v>
      </c>
      <c r="AO195" s="5">
        <f t="shared" si="310"/>
        <v>6.6157670409249729E-4</v>
      </c>
      <c r="AP195" s="5">
        <f t="shared" si="311"/>
        <v>2.5124036914616623E-4</v>
      </c>
      <c r="AQ195" s="5">
        <f t="shared" si="312"/>
        <v>7.1558281940211027E-5</v>
      </c>
      <c r="AR195" s="5">
        <f t="shared" si="313"/>
        <v>1.8651624951508191E-3</v>
      </c>
      <c r="AS195" s="5">
        <f t="shared" si="314"/>
        <v>1.8831012135486235E-3</v>
      </c>
      <c r="AT195" s="5">
        <f t="shared" si="315"/>
        <v>9.5060623127679795E-4</v>
      </c>
      <c r="AU195" s="5">
        <f t="shared" si="316"/>
        <v>3.1991631692112943E-4</v>
      </c>
      <c r="AV195" s="5">
        <f t="shared" si="317"/>
        <v>8.0748300241190396E-5</v>
      </c>
      <c r="AW195" s="5">
        <f t="shared" si="318"/>
        <v>5.2096114801517402E-7</v>
      </c>
      <c r="AX195" s="5">
        <f t="shared" si="319"/>
        <v>1.7153588667731423E-4</v>
      </c>
      <c r="AY195" s="5">
        <f t="shared" si="320"/>
        <v>1.9542740497373014E-4</v>
      </c>
      <c r="AZ195" s="5">
        <f t="shared" si="321"/>
        <v>1.1132326696923546E-4</v>
      </c>
      <c r="BA195" s="5">
        <f t="shared" si="322"/>
        <v>4.2276123864236772E-5</v>
      </c>
      <c r="BB195" s="5">
        <f t="shared" si="323"/>
        <v>1.204108559901191E-5</v>
      </c>
      <c r="BC195" s="5">
        <f t="shared" si="324"/>
        <v>2.7436336002484502E-6</v>
      </c>
      <c r="BD195" s="5">
        <f t="shared" si="325"/>
        <v>3.5415705457923638E-4</v>
      </c>
      <c r="BE195" s="5">
        <f t="shared" si="326"/>
        <v>3.575632584286115E-4</v>
      </c>
      <c r="BF195" s="5">
        <f t="shared" si="327"/>
        <v>1.805011111948378E-4</v>
      </c>
      <c r="BG195" s="5">
        <f t="shared" si="328"/>
        <v>6.0745710256983851E-5</v>
      </c>
      <c r="BH195" s="5">
        <f t="shared" si="329"/>
        <v>1.5332487249797182E-5</v>
      </c>
      <c r="BI195" s="5">
        <f t="shared" si="330"/>
        <v>3.0959903409892669E-6</v>
      </c>
      <c r="BJ195" s="8">
        <f t="shared" si="331"/>
        <v>0.3196695604714469</v>
      </c>
      <c r="BK195" s="8">
        <f t="shared" si="332"/>
        <v>0.29481141803895777</v>
      </c>
      <c r="BL195" s="8">
        <f t="shared" si="333"/>
        <v>0.35670179777632055</v>
      </c>
      <c r="BM195" s="8">
        <f t="shared" si="334"/>
        <v>0.36328193824572313</v>
      </c>
      <c r="BN195" s="8">
        <f t="shared" si="335"/>
        <v>0.63644586271071302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1.23461538461538</v>
      </c>
      <c r="F196">
        <f>VLOOKUP(B196,home!$B$2:$E$405,3,FALSE)</f>
        <v>0.52</v>
      </c>
      <c r="G196">
        <f>VLOOKUP(C196,away!$B$2:$E$405,4,FALSE)</f>
        <v>1.1000000000000001</v>
      </c>
      <c r="H196">
        <f>VLOOKUP(A196,away!$A$2:$E$405,3,FALSE)</f>
        <v>1.1461538461538501</v>
      </c>
      <c r="I196">
        <f>VLOOKUP(C196,away!$B$2:$E$405,3,FALSE)</f>
        <v>0.64</v>
      </c>
      <c r="J196">
        <f>VLOOKUP(B196,home!$B$2:$E$405,4,FALSE)</f>
        <v>1.25</v>
      </c>
      <c r="K196" s="3">
        <f t="shared" si="280"/>
        <v>0.70619999999999739</v>
      </c>
      <c r="L196" s="3">
        <f t="shared" si="281"/>
        <v>0.91692307692308006</v>
      </c>
      <c r="M196" s="5">
        <f t="shared" si="282"/>
        <v>0.19728161033278835</v>
      </c>
      <c r="N196" s="5">
        <f t="shared" si="283"/>
        <v>0.13932027321701462</v>
      </c>
      <c r="O196" s="5">
        <f t="shared" si="284"/>
        <v>0.18089206116668041</v>
      </c>
      <c r="P196" s="5">
        <f t="shared" si="285"/>
        <v>0.12774597359590922</v>
      </c>
      <c r="Q196" s="5">
        <f t="shared" si="286"/>
        <v>4.9193988472927677E-2</v>
      </c>
      <c r="R196" s="5">
        <f t="shared" si="287"/>
        <v>8.2932052657955294E-2</v>
      </c>
      <c r="S196" s="5">
        <f t="shared" si="288"/>
        <v>2.0679871963786504E-2</v>
      </c>
      <c r="T196" s="5">
        <f t="shared" si="289"/>
        <v>4.5107103276715375E-2</v>
      </c>
      <c r="U196" s="5">
        <f t="shared" si="290"/>
        <v>5.8566615587047809E-2</v>
      </c>
      <c r="V196" s="5">
        <f t="shared" si="291"/>
        <v>1.487873307038002E-3</v>
      </c>
      <c r="W196" s="5">
        <f t="shared" si="292"/>
        <v>1.1580264886527133E-2</v>
      </c>
      <c r="X196" s="5">
        <f t="shared" si="293"/>
        <v>1.0618212111338761E-2</v>
      </c>
      <c r="Y196" s="5">
        <f t="shared" si="294"/>
        <v>4.868041860275325E-3</v>
      </c>
      <c r="Z196" s="5">
        <f t="shared" si="295"/>
        <v>2.5347437632893093E-2</v>
      </c>
      <c r="AA196" s="5">
        <f t="shared" si="296"/>
        <v>1.7900360456349036E-2</v>
      </c>
      <c r="AB196" s="5">
        <f t="shared" si="297"/>
        <v>6.3206172771368202E-3</v>
      </c>
      <c r="AC196" s="5">
        <f t="shared" si="298"/>
        <v>6.0215262801963559E-5</v>
      </c>
      <c r="AD196" s="5">
        <f t="shared" si="299"/>
        <v>2.0444957657163574E-3</v>
      </c>
      <c r="AE196" s="5">
        <f t="shared" si="300"/>
        <v>1.8746453482568512E-3</v>
      </c>
      <c r="AF196" s="5">
        <f t="shared" si="301"/>
        <v>8.5945279043160539E-4</v>
      </c>
      <c r="AG196" s="5">
        <f t="shared" si="302"/>
        <v>2.6268403235755826E-4</v>
      </c>
      <c r="AH196" s="5">
        <f t="shared" si="303"/>
        <v>5.8104126266170508E-3</v>
      </c>
      <c r="AI196" s="5">
        <f t="shared" si="304"/>
        <v>4.1033133969169463E-3</v>
      </c>
      <c r="AJ196" s="5">
        <f t="shared" si="305"/>
        <v>1.4488799604513683E-3</v>
      </c>
      <c r="AK196" s="5">
        <f t="shared" si="306"/>
        <v>3.4106634269025085E-4</v>
      </c>
      <c r="AL196" s="5">
        <f t="shared" si="307"/>
        <v>1.5596501587744629E-6</v>
      </c>
      <c r="AM196" s="5">
        <f t="shared" si="308"/>
        <v>2.8876458194977738E-4</v>
      </c>
      <c r="AN196" s="5">
        <f t="shared" si="309"/>
        <v>2.6477490898779677E-4</v>
      </c>
      <c r="AO196" s="5">
        <f t="shared" si="310"/>
        <v>1.2138911212055954E-4</v>
      </c>
      <c r="AP196" s="5">
        <f t="shared" si="311"/>
        <v>3.7101492730181407E-5</v>
      </c>
      <c r="AQ196" s="5">
        <f t="shared" si="312"/>
        <v>8.5048037181493052E-6</v>
      </c>
      <c r="AR196" s="5">
        <f t="shared" si="313"/>
        <v>1.0655402847580848E-3</v>
      </c>
      <c r="AS196" s="5">
        <f t="shared" si="314"/>
        <v>7.5248454909615666E-4</v>
      </c>
      <c r="AT196" s="5">
        <f t="shared" si="315"/>
        <v>2.6570229428585191E-4</v>
      </c>
      <c r="AU196" s="5">
        <f t="shared" si="316"/>
        <v>6.2546320074889316E-5</v>
      </c>
      <c r="AV196" s="5">
        <f t="shared" si="317"/>
        <v>1.1042552809221666E-5</v>
      </c>
      <c r="AW196" s="5">
        <f t="shared" si="318"/>
        <v>2.805338741484651E-8</v>
      </c>
      <c r="AX196" s="5">
        <f t="shared" si="319"/>
        <v>3.3987591295488652E-5</v>
      </c>
      <c r="AY196" s="5">
        <f t="shared" si="320"/>
        <v>3.1164006787863547E-5</v>
      </c>
      <c r="AZ196" s="5">
        <f t="shared" si="321"/>
        <v>1.4287498496589797E-5</v>
      </c>
      <c r="BA196" s="5">
        <f t="shared" si="322"/>
        <v>4.3668456943423328E-6</v>
      </c>
      <c r="BB196" s="5">
        <f t="shared" si="323"/>
        <v>1.0010153976261688E-6</v>
      </c>
      <c r="BC196" s="5">
        <f t="shared" si="324"/>
        <v>1.835708236877535E-7</v>
      </c>
      <c r="BD196" s="5">
        <f t="shared" si="325"/>
        <v>1.6283641274764623E-4</v>
      </c>
      <c r="BE196" s="5">
        <f t="shared" si="326"/>
        <v>1.1499507468238734E-4</v>
      </c>
      <c r="BF196" s="5">
        <f t="shared" si="327"/>
        <v>4.0604760870350814E-5</v>
      </c>
      <c r="BG196" s="5">
        <f t="shared" si="328"/>
        <v>9.5583607088805475E-6</v>
      </c>
      <c r="BH196" s="5">
        <f t="shared" si="329"/>
        <v>1.687528583152854E-6</v>
      </c>
      <c r="BI196" s="5">
        <f t="shared" si="330"/>
        <v>2.3834653708450834E-7</v>
      </c>
      <c r="BJ196" s="8">
        <f t="shared" si="331"/>
        <v>0.26653468718956336</v>
      </c>
      <c r="BK196" s="8">
        <f t="shared" si="332"/>
        <v>0.34728826811927072</v>
      </c>
      <c r="BL196" s="8">
        <f t="shared" si="333"/>
        <v>0.36080261595699864</v>
      </c>
      <c r="BM196" s="8">
        <f t="shared" si="334"/>
        <v>0.22257591350204972</v>
      </c>
      <c r="BN196" s="8">
        <f t="shared" si="335"/>
        <v>0.77736595944327558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1.23461538461538</v>
      </c>
      <c r="F197">
        <f>VLOOKUP(B197,home!$B$2:$E$405,3,FALSE)</f>
        <v>0.81</v>
      </c>
      <c r="G197">
        <f>VLOOKUP(C197,away!$B$2:$E$405,4,FALSE)</f>
        <v>1.1599999999999999</v>
      </c>
      <c r="H197">
        <f>VLOOKUP(A197,away!$A$2:$E$405,3,FALSE)</f>
        <v>1.1461538461538501</v>
      </c>
      <c r="I197">
        <f>VLOOKUP(C197,away!$B$2:$E$405,3,FALSE)</f>
        <v>0.64</v>
      </c>
      <c r="J197">
        <f>VLOOKUP(B197,home!$B$2:$E$405,4,FALSE)</f>
        <v>1.22</v>
      </c>
      <c r="K197" s="3">
        <f t="shared" si="280"/>
        <v>1.1600446153846111</v>
      </c>
      <c r="L197" s="3">
        <f t="shared" si="281"/>
        <v>0.89491692307692605</v>
      </c>
      <c r="M197" s="5">
        <f t="shared" si="282"/>
        <v>0.12809776231979883</v>
      </c>
      <c r="N197" s="5">
        <f t="shared" si="283"/>
        <v>0.14859911942190038</v>
      </c>
      <c r="O197" s="5">
        <f t="shared" si="284"/>
        <v>0.11463685530827375</v>
      </c>
      <c r="P197" s="5">
        <f t="shared" si="285"/>
        <v>0.13298386672498774</v>
      </c>
      <c r="Q197" s="5">
        <f t="shared" si="286"/>
        <v>8.6190804168135168E-2</v>
      </c>
      <c r="R197" s="5">
        <f t="shared" si="287"/>
        <v>5.1295230911847567E-2</v>
      </c>
      <c r="S197" s="5">
        <f t="shared" si="288"/>
        <v>3.4514086134032243E-2</v>
      </c>
      <c r="T197" s="5">
        <f t="shared" si="289"/>
        <v>7.7133609263673394E-2</v>
      </c>
      <c r="U197" s="5">
        <f t="shared" si="290"/>
        <v>5.9504756414199021E-2</v>
      </c>
      <c r="V197" s="5">
        <f t="shared" si="291"/>
        <v>3.9811751305002972E-3</v>
      </c>
      <c r="W197" s="5">
        <f t="shared" si="292"/>
        <v>3.3328392756971553E-2</v>
      </c>
      <c r="X197" s="5">
        <f t="shared" si="293"/>
        <v>2.9826142697168285E-2</v>
      </c>
      <c r="Y197" s="5">
        <f t="shared" si="294"/>
        <v>1.3345959924901587E-2</v>
      </c>
      <c r="Z197" s="5">
        <f t="shared" si="295"/>
        <v>1.5301656738717015E-2</v>
      </c>
      <c r="AA197" s="5">
        <f t="shared" si="296"/>
        <v>1.7750604506212322E-2</v>
      </c>
      <c r="AB197" s="5">
        <f t="shared" si="297"/>
        <v>1.0295746588626711E-2</v>
      </c>
      <c r="AC197" s="5">
        <f t="shared" si="298"/>
        <v>2.5831445714560419E-4</v>
      </c>
      <c r="AD197" s="5">
        <f t="shared" si="299"/>
        <v>9.6656056392870875E-3</v>
      </c>
      <c r="AE197" s="5">
        <f t="shared" si="300"/>
        <v>8.6499140583857839E-3</v>
      </c>
      <c r="AF197" s="5">
        <f t="shared" si="301"/>
        <v>3.8704772370052264E-3</v>
      </c>
      <c r="AG197" s="5">
        <f t="shared" si="302"/>
        <v>1.1545851932599999E-3</v>
      </c>
      <c r="AH197" s="5">
        <f t="shared" si="303"/>
        <v>3.4234278916479848E-3</v>
      </c>
      <c r="AI197" s="5">
        <f t="shared" si="304"/>
        <v>3.9713290918637362E-3</v>
      </c>
      <c r="AJ197" s="5">
        <f t="shared" si="305"/>
        <v>2.3034594644683929E-3</v>
      </c>
      <c r="AK197" s="5">
        <f t="shared" si="306"/>
        <v>8.9070524950442612E-4</v>
      </c>
      <c r="AL197" s="5">
        <f t="shared" si="307"/>
        <v>1.0726699583222683E-5</v>
      </c>
      <c r="AM197" s="5">
        <f t="shared" si="308"/>
        <v>2.242506755257224E-3</v>
      </c>
      <c r="AN197" s="5">
        <f t="shared" si="309"/>
        <v>2.0068572453940158E-3</v>
      </c>
      <c r="AO197" s="5">
        <f t="shared" si="310"/>
        <v>8.9798525555132415E-4</v>
      </c>
      <c r="AP197" s="5">
        <f t="shared" si="311"/>
        <v>2.6787406728881268E-4</v>
      </c>
      <c r="AQ197" s="5">
        <f t="shared" si="312"/>
        <v>5.9931259017551412E-5</v>
      </c>
      <c r="AR197" s="5">
        <f t="shared" si="313"/>
        <v>6.1273671103386884E-4</v>
      </c>
      <c r="AS197" s="5">
        <f t="shared" si="314"/>
        <v>7.1080192228331596E-4</v>
      </c>
      <c r="AT197" s="5">
        <f t="shared" si="315"/>
        <v>4.122809712748958E-4</v>
      </c>
      <c r="AU197" s="5">
        <f t="shared" si="316"/>
        <v>1.5942144025099341E-4</v>
      </c>
      <c r="AV197" s="5">
        <f t="shared" si="317"/>
        <v>4.6233995835006141E-5</v>
      </c>
      <c r="AW197" s="5">
        <f t="shared" si="318"/>
        <v>3.0932927969781402E-7</v>
      </c>
      <c r="AX197" s="5">
        <f t="shared" si="319"/>
        <v>4.335679810666261E-4</v>
      </c>
      <c r="AY197" s="5">
        <f t="shared" si="320"/>
        <v>3.880073235608199E-4</v>
      </c>
      <c r="AZ197" s="5">
        <f t="shared" si="321"/>
        <v>1.7361716006618114E-4</v>
      </c>
      <c r="BA197" s="5">
        <f t="shared" si="322"/>
        <v>5.1790978226593659E-5</v>
      </c>
      <c r="BB197" s="5">
        <f t="shared" si="323"/>
        <v>1.1587155719421815E-5</v>
      </c>
      <c r="BC197" s="5">
        <f t="shared" si="324"/>
        <v>2.073908348727636E-6</v>
      </c>
      <c r="BD197" s="5">
        <f t="shared" si="325"/>
        <v>9.1391408682450884E-5</v>
      </c>
      <c r="BE197" s="5">
        <f t="shared" si="326"/>
        <v>1.0601811153449154E-4</v>
      </c>
      <c r="BF197" s="5">
        <f t="shared" si="327"/>
        <v>6.149286970941603E-5</v>
      </c>
      <c r="BG197" s="5">
        <f t="shared" si="328"/>
        <v>2.3778157463651833E-5</v>
      </c>
      <c r="BH197" s="5">
        <f t="shared" si="329"/>
        <v>6.8959308823691822E-6</v>
      </c>
      <c r="BI197" s="5">
        <f t="shared" si="330"/>
        <v>1.5999174976313641E-6</v>
      </c>
      <c r="BJ197" s="8">
        <f t="shared" si="331"/>
        <v>0.41830040945018576</v>
      </c>
      <c r="BK197" s="8">
        <f t="shared" si="332"/>
        <v>0.30023393878960875</v>
      </c>
      <c r="BL197" s="8">
        <f t="shared" si="333"/>
        <v>0.26630476686309207</v>
      </c>
      <c r="BM197" s="8">
        <f t="shared" si="334"/>
        <v>0.33794943499237901</v>
      </c>
      <c r="BN197" s="8">
        <f t="shared" si="335"/>
        <v>0.66180363885494353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1.23461538461538</v>
      </c>
      <c r="F198">
        <f>VLOOKUP(B198,home!$B$2:$E$405,3,FALSE)</f>
        <v>0.87</v>
      </c>
      <c r="G198">
        <f>VLOOKUP(C198,away!$B$2:$E$405,4,FALSE)</f>
        <v>0.7</v>
      </c>
      <c r="H198">
        <f>VLOOKUP(A198,away!$A$2:$E$405,3,FALSE)</f>
        <v>1.1461538461538501</v>
      </c>
      <c r="I198">
        <f>VLOOKUP(C198,away!$B$2:$E$405,3,FALSE)</f>
        <v>1.62</v>
      </c>
      <c r="J198">
        <f>VLOOKUP(B198,home!$B$2:$E$405,4,FALSE)</f>
        <v>0.81</v>
      </c>
      <c r="K198" s="3">
        <f t="shared" si="280"/>
        <v>0.75188076923076641</v>
      </c>
      <c r="L198" s="3">
        <f t="shared" si="281"/>
        <v>1.5039830769230822</v>
      </c>
      <c r="M198" s="5">
        <f t="shared" si="282"/>
        <v>0.10478298824752644</v>
      </c>
      <c r="N198" s="5">
        <f t="shared" si="283"/>
        <v>7.8784313805848535E-2</v>
      </c>
      <c r="O198" s="5">
        <f t="shared" si="284"/>
        <v>0.15759184107370997</v>
      </c>
      <c r="P198" s="5">
        <f t="shared" si="285"/>
        <v>0.11849027469099374</v>
      </c>
      <c r="Q198" s="5">
        <f t="shared" si="286"/>
        <v>2.9618205233829735E-2</v>
      </c>
      <c r="R198" s="5">
        <f t="shared" si="287"/>
        <v>0.11850773101800585</v>
      </c>
      <c r="S198" s="5">
        <f t="shared" si="288"/>
        <v>3.3497673217671824E-2</v>
      </c>
      <c r="T198" s="5">
        <f t="shared" si="289"/>
        <v>4.4545279440514583E-2</v>
      </c>
      <c r="U198" s="5">
        <f t="shared" si="290"/>
        <v>8.9103683957610993E-2</v>
      </c>
      <c r="V198" s="5">
        <f t="shared" si="291"/>
        <v>4.2088559173098367E-3</v>
      </c>
      <c r="W198" s="5">
        <f t="shared" si="292"/>
        <v>7.4231196448155392E-3</v>
      </c>
      <c r="X198" s="5">
        <f t="shared" si="293"/>
        <v>1.1164246323777853E-2</v>
      </c>
      <c r="Y198" s="5">
        <f t="shared" si="294"/>
        <v>8.3954187687813129E-3</v>
      </c>
      <c r="Z198" s="5">
        <f t="shared" si="295"/>
        <v>5.9411207311877795E-2</v>
      </c>
      <c r="AA198" s="5">
        <f t="shared" si="296"/>
        <v>4.4670144254583211E-2</v>
      </c>
      <c r="AB198" s="5">
        <f t="shared" si="297"/>
        <v>1.6793311211892661E-2</v>
      </c>
      <c r="AC198" s="5">
        <f t="shared" si="298"/>
        <v>2.974650883922407E-4</v>
      </c>
      <c r="AD198" s="5">
        <f t="shared" si="299"/>
        <v>1.39532522715898E-3</v>
      </c>
      <c r="AE198" s="5">
        <f t="shared" si="300"/>
        <v>2.0985455284509612E-3</v>
      </c>
      <c r="AF198" s="5">
        <f t="shared" si="301"/>
        <v>1.5780884804714264E-3</v>
      </c>
      <c r="AG198" s="5">
        <f t="shared" si="302"/>
        <v>7.911394561720956E-4</v>
      </c>
      <c r="AH198" s="5">
        <f t="shared" si="303"/>
        <v>2.2338362594158282E-2</v>
      </c>
      <c r="AI198" s="5">
        <f t="shared" si="304"/>
        <v>1.6795785250651507E-2</v>
      </c>
      <c r="AJ198" s="5">
        <f t="shared" si="305"/>
        <v>6.3142139670473076E-3</v>
      </c>
      <c r="AK198" s="5">
        <f t="shared" si="306"/>
        <v>1.5825120182103932E-3</v>
      </c>
      <c r="AL198" s="5">
        <f t="shared" si="307"/>
        <v>1.3455130694045417E-5</v>
      </c>
      <c r="AM198" s="5">
        <f t="shared" si="308"/>
        <v>2.0982364102467761E-4</v>
      </c>
      <c r="AN198" s="5">
        <f t="shared" si="309"/>
        <v>3.155712052394989E-4</v>
      </c>
      <c r="AO198" s="5">
        <f t="shared" si="310"/>
        <v>2.3730687612221355E-4</v>
      </c>
      <c r="AP198" s="5">
        <f t="shared" si="311"/>
        <v>1.1896850857509712E-4</v>
      </c>
      <c r="AQ198" s="5">
        <f t="shared" si="312"/>
        <v>4.4731655895931184E-5</v>
      </c>
      <c r="AR198" s="5">
        <f t="shared" si="313"/>
        <v>6.7193038615571288E-3</v>
      </c>
      <c r="AS198" s="5">
        <f t="shared" si="314"/>
        <v>5.0521153561228329E-3</v>
      </c>
      <c r="AT198" s="5">
        <f t="shared" si="315"/>
        <v>1.8992941901021013E-3</v>
      </c>
      <c r="AU198" s="5">
        <f t="shared" si="316"/>
        <v>4.7601425888316455E-4</v>
      </c>
      <c r="AV198" s="5">
        <f t="shared" si="317"/>
        <v>8.9476491783471715E-5</v>
      </c>
      <c r="AW198" s="5">
        <f t="shared" si="318"/>
        <v>4.2264656765723126E-7</v>
      </c>
      <c r="AX198" s="5">
        <f t="shared" si="319"/>
        <v>2.6293726769405796E-5</v>
      </c>
      <c r="AY198" s="5">
        <f t="shared" si="320"/>
        <v>3.9545320090425738E-5</v>
      </c>
      <c r="AZ198" s="5">
        <f t="shared" si="321"/>
        <v>2.9737746093753348E-5</v>
      </c>
      <c r="BA198" s="5">
        <f t="shared" si="322"/>
        <v>1.4908355623613506E-5</v>
      </c>
      <c r="BB198" s="5">
        <f t="shared" si="323"/>
        <v>5.6054786406664468E-6</v>
      </c>
      <c r="BC198" s="5">
        <f t="shared" si="324"/>
        <v>1.6861090027232269E-6</v>
      </c>
      <c r="BD198" s="5">
        <f t="shared" si="325"/>
        <v>1.6842865494143058E-3</v>
      </c>
      <c r="BE198" s="5">
        <f t="shared" si="326"/>
        <v>1.2663826663786616E-3</v>
      </c>
      <c r="BF198" s="5">
        <f t="shared" si="327"/>
        <v>4.7608438666864843E-4</v>
      </c>
      <c r="BG198" s="5">
        <f t="shared" si="328"/>
        <v>1.1931956495572703E-4</v>
      </c>
      <c r="BH198" s="5">
        <f t="shared" si="329"/>
        <v>2.2428521570798103E-5</v>
      </c>
      <c r="BI198" s="5">
        <f t="shared" si="330"/>
        <v>3.3727148102721043E-6</v>
      </c>
      <c r="BJ198" s="8">
        <f t="shared" si="331"/>
        <v>0.18683786053289905</v>
      </c>
      <c r="BK198" s="8">
        <f t="shared" si="332"/>
        <v>0.26133025761267858</v>
      </c>
      <c r="BL198" s="8">
        <f t="shared" si="333"/>
        <v>0.49150566390811723</v>
      </c>
      <c r="BM198" s="8">
        <f t="shared" si="334"/>
        <v>0.39127051262213552</v>
      </c>
      <c r="BN198" s="8">
        <f t="shared" si="335"/>
        <v>0.60777535406991423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1.23461538461538</v>
      </c>
      <c r="F199">
        <f>VLOOKUP(B199,home!$B$2:$E$405,3,FALSE)</f>
        <v>1.21</v>
      </c>
      <c r="G199">
        <f>VLOOKUP(C199,away!$B$2:$E$405,4,FALSE)</f>
        <v>0.57999999999999996</v>
      </c>
      <c r="H199">
        <f>VLOOKUP(A199,away!$A$2:$E$405,3,FALSE)</f>
        <v>1.1461538461538501</v>
      </c>
      <c r="I199">
        <f>VLOOKUP(C199,away!$B$2:$E$405,3,FALSE)</f>
        <v>1.74</v>
      </c>
      <c r="J199">
        <f>VLOOKUP(B199,home!$B$2:$E$405,4,FALSE)</f>
        <v>1</v>
      </c>
      <c r="K199" s="3">
        <f t="shared" si="280"/>
        <v>0.86645307692307361</v>
      </c>
      <c r="L199" s="3">
        <f t="shared" si="281"/>
        <v>1.9943076923076992</v>
      </c>
      <c r="M199" s="5">
        <f t="shared" si="282"/>
        <v>5.7225208523286109E-2</v>
      </c>
      <c r="N199" s="5">
        <f t="shared" si="283"/>
        <v>4.9582958002565743E-2</v>
      </c>
      <c r="O199" s="5">
        <f t="shared" si="284"/>
        <v>0.1141246735519016</v>
      </c>
      <c r="P199" s="5">
        <f t="shared" si="285"/>
        <v>9.8883674551886458E-2</v>
      </c>
      <c r="Q199" s="5">
        <f t="shared" si="286"/>
        <v>2.1480653262135312E-2</v>
      </c>
      <c r="R199" s="5">
        <f t="shared" si="287"/>
        <v>0.11379985717333123</v>
      </c>
      <c r="S199" s="5">
        <f t="shared" si="288"/>
        <v>4.2717105560674977E-2</v>
      </c>
      <c r="T199" s="5">
        <f t="shared" si="289"/>
        <v>4.2839032036470923E-2</v>
      </c>
      <c r="U199" s="5">
        <f t="shared" si="290"/>
        <v>9.8602236401239149E-2</v>
      </c>
      <c r="V199" s="5">
        <f t="shared" si="291"/>
        <v>8.2015610351191485E-3</v>
      </c>
      <c r="W199" s="5">
        <f t="shared" si="292"/>
        <v>6.2039927044316009E-3</v>
      </c>
      <c r="X199" s="5">
        <f t="shared" si="293"/>
        <v>1.2372670373468788E-2</v>
      </c>
      <c r="Y199" s="5">
        <f t="shared" si="294"/>
        <v>1.2337455850098192E-2</v>
      </c>
      <c r="Z199" s="5">
        <f t="shared" si="295"/>
        <v>7.5650643514763985E-2</v>
      </c>
      <c r="AA199" s="5">
        <f t="shared" si="296"/>
        <v>6.5547732844577808E-2</v>
      </c>
      <c r="AB199" s="5">
        <f t="shared" si="297"/>
        <v>2.839701740425803E-2</v>
      </c>
      <c r="AC199" s="5">
        <f t="shared" si="298"/>
        <v>8.8575528287955258E-4</v>
      </c>
      <c r="AD199" s="5">
        <f t="shared" si="299"/>
        <v>1.343867141990765E-3</v>
      </c>
      <c r="AE199" s="5">
        <f t="shared" si="300"/>
        <v>2.6800845787117457E-3</v>
      </c>
      <c r="AF199" s="5">
        <f t="shared" si="301"/>
        <v>2.6724566456800378E-3</v>
      </c>
      <c r="AG199" s="5">
        <f t="shared" si="302"/>
        <v>1.7765669486128433E-3</v>
      </c>
      <c r="AH199" s="5">
        <f t="shared" si="303"/>
        <v>3.7717665072380342E-2</v>
      </c>
      <c r="AI199" s="5">
        <f t="shared" si="304"/>
        <v>3.2680586956317891E-2</v>
      </c>
      <c r="AJ199" s="5">
        <f t="shared" si="305"/>
        <v>1.415809756197685E-2</v>
      </c>
      <c r="AK199" s="5">
        <f t="shared" si="306"/>
        <v>4.0891090653173033E-3</v>
      </c>
      <c r="AL199" s="5">
        <f t="shared" si="307"/>
        <v>6.1222485254368295E-5</v>
      </c>
      <c r="AM199" s="5">
        <f t="shared" si="308"/>
        <v>2.3287956403074316E-4</v>
      </c>
      <c r="AN199" s="5">
        <f t="shared" si="309"/>
        <v>4.6443350592777449E-4</v>
      </c>
      <c r="AO199" s="5">
        <f t="shared" si="310"/>
        <v>4.6311165671859714E-4</v>
      </c>
      <c r="AP199" s="5">
        <f t="shared" si="311"/>
        <v>3.0786237979708696E-4</v>
      </c>
      <c r="AQ199" s="5">
        <f t="shared" si="312"/>
        <v>1.5349307805037122E-4</v>
      </c>
      <c r="AR199" s="5">
        <f t="shared" si="313"/>
        <v>1.5044125917946715E-2</v>
      </c>
      <c r="AS199" s="5">
        <f t="shared" si="314"/>
        <v>1.303502919122309E-2</v>
      </c>
      <c r="AT199" s="5">
        <f t="shared" si="315"/>
        <v>5.6471205752586648E-3</v>
      </c>
      <c r="AU199" s="5">
        <f t="shared" si="316"/>
        <v>1.6309883327294895E-3</v>
      </c>
      <c r="AV199" s="5">
        <f t="shared" si="317"/>
        <v>3.5329371482977487E-4</v>
      </c>
      <c r="AW199" s="5">
        <f t="shared" si="318"/>
        <v>2.9386351377563305E-6</v>
      </c>
      <c r="AX199" s="5">
        <f t="shared" si="319"/>
        <v>3.3629869134490207E-5</v>
      </c>
      <c r="AY199" s="5">
        <f t="shared" si="320"/>
        <v>6.7068306706215088E-5</v>
      </c>
      <c r="AZ199" s="5">
        <f t="shared" si="321"/>
        <v>6.6877419987128425E-5</v>
      </c>
      <c r="BA199" s="5">
        <f t="shared" si="322"/>
        <v>4.4458051040674291E-5</v>
      </c>
      <c r="BB199" s="5">
        <f t="shared" si="323"/>
        <v>2.216575829385626E-5</v>
      </c>
      <c r="BC199" s="5">
        <f t="shared" si="324"/>
        <v>8.8410684542541489E-6</v>
      </c>
      <c r="BD199" s="5">
        <f t="shared" si="325"/>
        <v>5.0004360070344594E-3</v>
      </c>
      <c r="BE199" s="5">
        <f t="shared" si="326"/>
        <v>4.3326431642519347E-3</v>
      </c>
      <c r="BF199" s="5">
        <f t="shared" si="327"/>
        <v>1.8770160004379054E-3</v>
      </c>
      <c r="BG199" s="5">
        <f t="shared" si="328"/>
        <v>5.4211542967108823E-4</v>
      </c>
      <c r="BH199" s="5">
        <f t="shared" si="329"/>
        <v>1.174293955214971E-4</v>
      </c>
      <c r="BI199" s="5">
        <f t="shared" si="330"/>
        <v>2.0349412214163561E-5</v>
      </c>
      <c r="BJ199" s="8">
        <f t="shared" si="331"/>
        <v>0.15515455820230709</v>
      </c>
      <c r="BK199" s="8">
        <f t="shared" si="332"/>
        <v>0.20804159574580683</v>
      </c>
      <c r="BL199" s="8">
        <f t="shared" si="333"/>
        <v>0.55671752317241896</v>
      </c>
      <c r="BM199" s="8">
        <f t="shared" si="334"/>
        <v>0.54040316589862181</v>
      </c>
      <c r="BN199" s="8">
        <f t="shared" si="335"/>
        <v>0.45509702506510646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1.2619047619047601</v>
      </c>
      <c r="F200">
        <f>VLOOKUP(B200,home!$B$2:$E$405,3,FALSE)</f>
        <v>1.63</v>
      </c>
      <c r="G200">
        <f>VLOOKUP(C200,away!$B$2:$E$405,4,FALSE)</f>
        <v>1.28</v>
      </c>
      <c r="H200">
        <f>VLOOKUP(A200,away!$A$2:$E$405,3,FALSE)</f>
        <v>1.14761904761905</v>
      </c>
      <c r="I200">
        <f>VLOOKUP(C200,away!$B$2:$E$405,3,FALSE)</f>
        <v>0.97</v>
      </c>
      <c r="J200">
        <f>VLOOKUP(B200,home!$B$2:$E$405,4,FALSE)</f>
        <v>0.53</v>
      </c>
      <c r="K200" s="3">
        <f t="shared" si="280"/>
        <v>2.6328380952380912</v>
      </c>
      <c r="L200" s="3">
        <f t="shared" si="281"/>
        <v>0.58999095238095367</v>
      </c>
      <c r="M200" s="5">
        <f t="shared" si="282"/>
        <v>3.9842183237903006E-2</v>
      </c>
      <c r="N200" s="5">
        <f t="shared" si="283"/>
        <v>0.10489801782620756</v>
      </c>
      <c r="O200" s="5">
        <f t="shared" si="284"/>
        <v>2.3506527633466865E-2</v>
      </c>
      <c r="P200" s="5">
        <f t="shared" si="285"/>
        <v>6.1888881440158451E-2</v>
      </c>
      <c r="Q200" s="5">
        <f t="shared" si="286"/>
        <v>0.13808974872390187</v>
      </c>
      <c r="R200" s="5">
        <f t="shared" si="287"/>
        <v>6.934319312819159E-3</v>
      </c>
      <c r="S200" s="5">
        <f t="shared" si="288"/>
        <v>2.4033783634817101E-2</v>
      </c>
      <c r="T200" s="5">
        <f t="shared" si="289"/>
        <v>8.1471702363661441E-2</v>
      </c>
      <c r="U200" s="5">
        <f t="shared" si="290"/>
        <v>1.8256940051335505E-2</v>
      </c>
      <c r="V200" s="5">
        <f t="shared" si="291"/>
        <v>4.1480992842073058E-3</v>
      </c>
      <c r="W200" s="5">
        <f t="shared" si="292"/>
        <v>0.12118931700071479</v>
      </c>
      <c r="X200" s="5">
        <f t="shared" si="293"/>
        <v>7.150060055564901E-2</v>
      </c>
      <c r="Y200" s="5">
        <f t="shared" si="294"/>
        <v>2.1092353708818751E-2</v>
      </c>
      <c r="Z200" s="5">
        <f t="shared" si="295"/>
        <v>1.3637285518279388E-3</v>
      </c>
      <c r="AA200" s="5">
        <f t="shared" si="296"/>
        <v>3.5904764828164713E-3</v>
      </c>
      <c r="AB200" s="5">
        <f t="shared" si="297"/>
        <v>4.7265716320078408E-3</v>
      </c>
      <c r="AC200" s="5">
        <f t="shared" si="298"/>
        <v>4.0271579632916211E-4</v>
      </c>
      <c r="AD200" s="5">
        <f t="shared" si="299"/>
        <v>7.976796263384181E-2</v>
      </c>
      <c r="AE200" s="5">
        <f t="shared" si="300"/>
        <v>4.7062376243828655E-2</v>
      </c>
      <c r="AF200" s="5">
        <f t="shared" si="301"/>
        <v>1.3883188090703616E-2</v>
      </c>
      <c r="AG200" s="5">
        <f t="shared" si="302"/>
        <v>2.7303184545727143E-3</v>
      </c>
      <c r="AH200" s="5">
        <f t="shared" si="303"/>
        <v>2.0114687677051603E-4</v>
      </c>
      <c r="AI200" s="5">
        <f t="shared" si="304"/>
        <v>5.2958715989957642E-4</v>
      </c>
      <c r="AJ200" s="5">
        <f t="shared" si="305"/>
        <v>6.9715862466627587E-4</v>
      </c>
      <c r="AK200" s="5">
        <f t="shared" si="306"/>
        <v>6.1183526181505491E-4</v>
      </c>
      <c r="AL200" s="5">
        <f t="shared" si="307"/>
        <v>2.5022353844689889E-5</v>
      </c>
      <c r="AM200" s="5">
        <f t="shared" si="308"/>
        <v>4.200322616038147E-2</v>
      </c>
      <c r="AN200" s="5">
        <f t="shared" si="309"/>
        <v>2.4781523405436049E-2</v>
      </c>
      <c r="AO200" s="5">
        <f t="shared" si="310"/>
        <v>7.3104372977120533E-3</v>
      </c>
      <c r="AP200" s="5">
        <f t="shared" si="311"/>
        <v>1.4376972878661269E-3</v>
      </c>
      <c r="AQ200" s="5">
        <f t="shared" si="312"/>
        <v>2.1205709802591248E-4</v>
      </c>
      <c r="AR200" s="5">
        <f t="shared" si="313"/>
        <v>2.373496747885823E-5</v>
      </c>
      <c r="AS200" s="5">
        <f t="shared" si="314"/>
        <v>6.2490326567575139E-5</v>
      </c>
      <c r="AT200" s="5">
        <f t="shared" si="315"/>
        <v>8.2263456185490433E-5</v>
      </c>
      <c r="AU200" s="5">
        <f t="shared" si="316"/>
        <v>7.2195453763702918E-5</v>
      </c>
      <c r="AV200" s="5">
        <f t="shared" si="317"/>
        <v>4.7519735243019337E-5</v>
      </c>
      <c r="AW200" s="5">
        <f t="shared" si="318"/>
        <v>1.0796802705876757E-6</v>
      </c>
      <c r="AX200" s="5">
        <f t="shared" si="319"/>
        <v>1.8431282326325578E-2</v>
      </c>
      <c r="AY200" s="5">
        <f t="shared" si="320"/>
        <v>1.0874289813311067E-2</v>
      </c>
      <c r="AZ200" s="5">
        <f t="shared" si="321"/>
        <v>3.2078663017109489E-3</v>
      </c>
      <c r="BA200" s="5">
        <f t="shared" si="322"/>
        <v>6.3087069815240357E-4</v>
      </c>
      <c r="BB200" s="5">
        <f t="shared" si="323"/>
        <v>9.3052001008043397E-5</v>
      </c>
      <c r="BC200" s="5">
        <f t="shared" si="324"/>
        <v>1.0979967739137804E-5</v>
      </c>
      <c r="BD200" s="5">
        <f t="shared" si="325"/>
        <v>2.33390267793042E-6</v>
      </c>
      <c r="BE200" s="5">
        <f t="shared" si="326"/>
        <v>6.1447878810334066E-6</v>
      </c>
      <c r="BF200" s="5">
        <f t="shared" si="327"/>
        <v>8.0891158101710538E-6</v>
      </c>
      <c r="BG200" s="5">
        <f t="shared" si="328"/>
        <v>7.0991107539370267E-6</v>
      </c>
      <c r="BH200" s="5">
        <f t="shared" si="329"/>
        <v>4.6727023088199546E-6</v>
      </c>
      <c r="BI200" s="5">
        <f t="shared" si="330"/>
        <v>2.4604937292736323E-6</v>
      </c>
      <c r="BJ200" s="8">
        <f t="shared" si="331"/>
        <v>0.79067886795956921</v>
      </c>
      <c r="BK200" s="8">
        <f t="shared" si="332"/>
        <v>0.14121497556057078</v>
      </c>
      <c r="BL200" s="8">
        <f t="shared" si="333"/>
        <v>5.9373567087997077E-2</v>
      </c>
      <c r="BM200" s="8">
        <f t="shared" si="334"/>
        <v>0.60659825085246766</v>
      </c>
      <c r="BN200" s="8">
        <f t="shared" si="335"/>
        <v>0.37515967817445695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1.2619047619047601</v>
      </c>
      <c r="F201">
        <f>VLOOKUP(B201,home!$B$2:$E$405,3,FALSE)</f>
        <v>0.56999999999999995</v>
      </c>
      <c r="G201">
        <f>VLOOKUP(C201,away!$B$2:$E$405,4,FALSE)</f>
        <v>1.1399999999999999</v>
      </c>
      <c r="H201">
        <f>VLOOKUP(A201,away!$A$2:$E$405,3,FALSE)</f>
        <v>1.14761904761905</v>
      </c>
      <c r="I201">
        <f>VLOOKUP(C201,away!$B$2:$E$405,3,FALSE)</f>
        <v>0.48</v>
      </c>
      <c r="J201">
        <f>VLOOKUP(B201,home!$B$2:$E$405,4,FALSE)</f>
        <v>1.31</v>
      </c>
      <c r="K201" s="3">
        <f t="shared" si="280"/>
        <v>0.81998571428571299</v>
      </c>
      <c r="L201" s="3">
        <f t="shared" si="281"/>
        <v>0.72162285714285856</v>
      </c>
      <c r="M201" s="5">
        <f t="shared" si="282"/>
        <v>0.21403653131950984</v>
      </c>
      <c r="N201" s="5">
        <f t="shared" si="283"/>
        <v>0.17550689801726463</v>
      </c>
      <c r="O201" s="5">
        <f t="shared" si="284"/>
        <v>0.15445365326373159</v>
      </c>
      <c r="P201" s="5">
        <f t="shared" si="285"/>
        <v>0.1266497891954988</v>
      </c>
      <c r="Q201" s="5">
        <f t="shared" si="286"/>
        <v>7.1956574566378245E-2</v>
      </c>
      <c r="R201" s="5">
        <f t="shared" si="287"/>
        <v>5.5728643282163197E-2</v>
      </c>
      <c r="S201" s="5">
        <f t="shared" si="288"/>
        <v>1.8735317055899921E-2</v>
      </c>
      <c r="T201" s="5">
        <f t="shared" si="289"/>
        <v>5.1925508928803016E-2</v>
      </c>
      <c r="U201" s="5">
        <f t="shared" si="290"/>
        <v>4.5696691367898286E-2</v>
      </c>
      <c r="V201" s="5">
        <f t="shared" si="291"/>
        <v>1.2317855487422231E-3</v>
      </c>
      <c r="W201" s="5">
        <f t="shared" si="292"/>
        <v>1.9667787731121617E-2</v>
      </c>
      <c r="X201" s="5">
        <f t="shared" si="293"/>
        <v>1.419272517621124E-2</v>
      </c>
      <c r="Y201" s="5">
        <f t="shared" si="294"/>
        <v>5.1208974461504683E-3</v>
      </c>
      <c r="Z201" s="5">
        <f t="shared" si="295"/>
        <v>1.3405020929989929E-2</v>
      </c>
      <c r="AA201" s="5">
        <f t="shared" si="296"/>
        <v>1.0991925662292724E-2</v>
      </c>
      <c r="AB201" s="5">
        <f t="shared" si="297"/>
        <v>4.5066110077852774E-3</v>
      </c>
      <c r="AC201" s="5">
        <f t="shared" si="298"/>
        <v>4.5554542465399963E-5</v>
      </c>
      <c r="AD201" s="5">
        <f t="shared" si="299"/>
        <v>4.0318262427808853E-3</v>
      </c>
      <c r="AE201" s="5">
        <f t="shared" si="300"/>
        <v>2.9094579728190986E-3</v>
      </c>
      <c r="AF201" s="5">
        <f t="shared" si="301"/>
        <v>1.0497656875413936E-3</v>
      </c>
      <c r="AG201" s="5">
        <f t="shared" si="302"/>
        <v>2.5251163825805266E-4</v>
      </c>
      <c r="AH201" s="5">
        <f t="shared" si="303"/>
        <v>2.4183423758897872E-3</v>
      </c>
      <c r="AI201" s="5">
        <f t="shared" si="304"/>
        <v>1.9830062004813952E-3</v>
      </c>
      <c r="AJ201" s="5">
        <f t="shared" si="305"/>
        <v>8.1301837786736716E-4</v>
      </c>
      <c r="AK201" s="5">
        <f t="shared" si="306"/>
        <v>2.2222115176766166E-4</v>
      </c>
      <c r="AL201" s="5">
        <f t="shared" si="307"/>
        <v>1.0782221454575421E-6</v>
      </c>
      <c r="AM201" s="5">
        <f t="shared" si="308"/>
        <v>6.6120798431251347E-4</v>
      </c>
      <c r="AN201" s="5">
        <f t="shared" si="309"/>
        <v>4.7714279480526631E-4</v>
      </c>
      <c r="AO201" s="5">
        <f t="shared" si="310"/>
        <v>1.7215857342625247E-4</v>
      </c>
      <c r="AP201" s="5">
        <f t="shared" si="311"/>
        <v>4.1411187212496977E-5</v>
      </c>
      <c r="AQ201" s="5">
        <f t="shared" si="312"/>
        <v>7.4708148084899679E-6</v>
      </c>
      <c r="AR201" s="5">
        <f t="shared" si="313"/>
        <v>3.4902622696784757E-4</v>
      </c>
      <c r="AS201" s="5">
        <f t="shared" si="314"/>
        <v>2.8619652002467784E-4</v>
      </c>
      <c r="AT201" s="5">
        <f t="shared" si="315"/>
        <v>1.1733852894926038E-4</v>
      </c>
      <c r="AU201" s="5">
        <f t="shared" si="316"/>
        <v>3.2071972491231375E-5</v>
      </c>
      <c r="AV201" s="5">
        <f t="shared" si="317"/>
        <v>6.5746398179435232E-6</v>
      </c>
      <c r="AW201" s="5">
        <f t="shared" si="318"/>
        <v>1.7722390994848296E-8</v>
      </c>
      <c r="AX201" s="5">
        <f t="shared" si="319"/>
        <v>9.0363516884652134E-5</v>
      </c>
      <c r="AY201" s="5">
        <f t="shared" si="320"/>
        <v>6.520837923577961E-5</v>
      </c>
      <c r="AZ201" s="5">
        <f t="shared" si="321"/>
        <v>2.3527928466889164E-5</v>
      </c>
      <c r="BA201" s="5">
        <f t="shared" si="322"/>
        <v>5.6594303209764531E-6</v>
      </c>
      <c r="BB201" s="5">
        <f t="shared" si="323"/>
        <v>1.020993569505988E-6</v>
      </c>
      <c r="BC201" s="5">
        <f t="shared" si="324"/>
        <v>1.4735445935027942E-7</v>
      </c>
      <c r="BD201" s="5">
        <f t="shared" si="325"/>
        <v>4.1977550520388304E-5</v>
      </c>
      <c r="BE201" s="5">
        <f t="shared" si="326"/>
        <v>3.4420991747425203E-5</v>
      </c>
      <c r="BF201" s="5">
        <f t="shared" si="327"/>
        <v>1.4112360752217541E-5</v>
      </c>
      <c r="BG201" s="5">
        <f t="shared" si="328"/>
        <v>3.8573114038882549E-6</v>
      </c>
      <c r="BH201" s="5">
        <f t="shared" si="329"/>
        <v>7.9073506168493427E-7</v>
      </c>
      <c r="BI201" s="5">
        <f t="shared" si="330"/>
        <v>1.2967829087329565E-7</v>
      </c>
      <c r="BJ201" s="8">
        <f t="shared" si="331"/>
        <v>0.3481592723648308</v>
      </c>
      <c r="BK201" s="8">
        <f t="shared" si="332"/>
        <v>0.36076526426349742</v>
      </c>
      <c r="BL201" s="8">
        <f t="shared" si="333"/>
        <v>0.27770060920590478</v>
      </c>
      <c r="BM201" s="8">
        <f t="shared" si="334"/>
        <v>0.20163288646283173</v>
      </c>
      <c r="BN201" s="8">
        <f t="shared" si="335"/>
        <v>0.79833208964454627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1.2619047619047601</v>
      </c>
      <c r="F202">
        <f>VLOOKUP(B202,home!$B$2:$E$405,3,FALSE)</f>
        <v>1.19</v>
      </c>
      <c r="G202">
        <f>VLOOKUP(C202,away!$B$2:$E$405,4,FALSE)</f>
        <v>1.4</v>
      </c>
      <c r="H202">
        <f>VLOOKUP(A202,away!$A$2:$E$405,3,FALSE)</f>
        <v>1.14761904761905</v>
      </c>
      <c r="I202">
        <f>VLOOKUP(C202,away!$B$2:$E$405,3,FALSE)</f>
        <v>0.56000000000000005</v>
      </c>
      <c r="J202">
        <f>VLOOKUP(B202,home!$B$2:$E$405,4,FALSE)</f>
        <v>1.1599999999999999</v>
      </c>
      <c r="K202" s="3">
        <f t="shared" si="280"/>
        <v>2.1023333333333301</v>
      </c>
      <c r="L202" s="3">
        <f t="shared" si="281"/>
        <v>0.7454933333333349</v>
      </c>
      <c r="M202" s="5">
        <f t="shared" si="282"/>
        <v>5.7970172574850133E-2</v>
      </c>
      <c r="N202" s="5">
        <f t="shared" si="283"/>
        <v>0.12187262614319307</v>
      </c>
      <c r="O202" s="5">
        <f t="shared" si="284"/>
        <v>4.3216377186733691E-2</v>
      </c>
      <c r="P202" s="5">
        <f t="shared" si="285"/>
        <v>9.0855230305576323E-2</v>
      </c>
      <c r="Q202" s="5">
        <f t="shared" si="286"/>
        <v>0.12810844218085293</v>
      </c>
      <c r="R202" s="5">
        <f t="shared" si="287"/>
        <v>1.6108760541764397E-2</v>
      </c>
      <c r="S202" s="5">
        <f t="shared" si="288"/>
        <v>3.5598793772870951E-2</v>
      </c>
      <c r="T202" s="5">
        <f t="shared" si="289"/>
        <v>9.5503989589544841E-2</v>
      </c>
      <c r="U202" s="5">
        <f t="shared" si="290"/>
        <v>3.3865984245635958E-2</v>
      </c>
      <c r="V202" s="5">
        <f t="shared" si="291"/>
        <v>6.1992351951126942E-3</v>
      </c>
      <c r="W202" s="5">
        <f t="shared" si="292"/>
        <v>8.9775549426070925E-2</v>
      </c>
      <c r="X202" s="5">
        <f t="shared" si="293"/>
        <v>6.6927073593473163E-2</v>
      </c>
      <c r="Y202" s="5">
        <f t="shared" si="294"/>
        <v>2.4946843591721866E-2</v>
      </c>
      <c r="Z202" s="5">
        <f t="shared" si="295"/>
        <v>4.0029911973828132E-3</v>
      </c>
      <c r="AA202" s="5">
        <f t="shared" si="296"/>
        <v>8.4156218272977874E-3</v>
      </c>
      <c r="AB202" s="5">
        <f t="shared" si="297"/>
        <v>8.8462211441278447E-3</v>
      </c>
      <c r="AC202" s="5">
        <f t="shared" si="298"/>
        <v>6.0724433397533128E-4</v>
      </c>
      <c r="AD202" s="5">
        <f t="shared" si="299"/>
        <v>4.718453251918571E-2</v>
      </c>
      <c r="AE202" s="5">
        <f t="shared" si="300"/>
        <v>3.5175754429502888E-2</v>
      </c>
      <c r="AF202" s="5">
        <f t="shared" si="301"/>
        <v>1.3111645211082464E-2</v>
      </c>
      <c r="AG202" s="5">
        <f t="shared" si="302"/>
        <v>3.258214697964642E-3</v>
      </c>
      <c r="AH202" s="5">
        <f t="shared" si="303"/>
        <v>7.4605081276022756E-4</v>
      </c>
      <c r="AI202" s="5">
        <f t="shared" si="304"/>
        <v>1.5684474920262493E-3</v>
      </c>
      <c r="AJ202" s="5">
        <f t="shared" si="305"/>
        <v>1.6486997220349234E-3</v>
      </c>
      <c r="AK202" s="5">
        <f t="shared" si="306"/>
        <v>1.155372127430472E-3</v>
      </c>
      <c r="AL202" s="5">
        <f t="shared" si="307"/>
        <v>3.8068766308293251E-5</v>
      </c>
      <c r="AM202" s="5">
        <f t="shared" si="308"/>
        <v>1.9839523106566899E-2</v>
      </c>
      <c r="AN202" s="5">
        <f t="shared" si="309"/>
        <v>1.4790232212458275E-2</v>
      </c>
      <c r="AO202" s="5">
        <f t="shared" si="310"/>
        <v>5.5130097564197924E-3</v>
      </c>
      <c r="AP202" s="5">
        <f t="shared" si="311"/>
        <v>1.3699706733375295E-3</v>
      </c>
      <c r="AQ202" s="5">
        <f t="shared" si="312"/>
        <v>2.5532600095882699E-4</v>
      </c>
      <c r="AR202" s="5">
        <f t="shared" si="313"/>
        <v>1.1123518144813319E-4</v>
      </c>
      <c r="AS202" s="5">
        <f t="shared" si="314"/>
        <v>2.3385342979779161E-4</v>
      </c>
      <c r="AT202" s="5">
        <f t="shared" si="315"/>
        <v>2.4581893028911161E-4</v>
      </c>
      <c r="AU202" s="5">
        <f t="shared" si="316"/>
        <v>1.7226444370371387E-4</v>
      </c>
      <c r="AV202" s="5">
        <f t="shared" si="317"/>
        <v>9.0539320536610148E-5</v>
      </c>
      <c r="AW202" s="5">
        <f t="shared" si="318"/>
        <v>1.6573401155009066E-6</v>
      </c>
      <c r="AX202" s="5">
        <f t="shared" si="319"/>
        <v>6.9515484573953994E-3</v>
      </c>
      <c r="AY202" s="5">
        <f t="shared" si="320"/>
        <v>5.1823330313318979E-3</v>
      </c>
      <c r="AZ202" s="5">
        <f t="shared" si="321"/>
        <v>1.9316973629855312E-3</v>
      </c>
      <c r="BA202" s="5">
        <f t="shared" si="322"/>
        <v>4.8002250204109899E-4</v>
      </c>
      <c r="BB202" s="5">
        <f t="shared" si="323"/>
        <v>8.9463393780406591E-5</v>
      </c>
      <c r="BC202" s="5">
        <f t="shared" si="324"/>
        <v>1.3338872728133613E-5</v>
      </c>
      <c r="BD202" s="5">
        <f t="shared" si="325"/>
        <v>1.382084770028452E-5</v>
      </c>
      <c r="BE202" s="5">
        <f t="shared" si="326"/>
        <v>2.9056028815231442E-5</v>
      </c>
      <c r="BF202" s="5">
        <f t="shared" si="327"/>
        <v>3.0542728956277407E-5</v>
      </c>
      <c r="BG202" s="5">
        <f t="shared" si="328"/>
        <v>2.1403665725249038E-5</v>
      </c>
      <c r="BH202" s="5">
        <f t="shared" si="329"/>
        <v>1.124940997742879E-5</v>
      </c>
      <c r="BI202" s="5">
        <f t="shared" si="330"/>
        <v>4.7300019151762132E-6</v>
      </c>
      <c r="BJ202" s="8">
        <f t="shared" si="331"/>
        <v>0.68228113675259605</v>
      </c>
      <c r="BK202" s="8">
        <f t="shared" si="332"/>
        <v>0.19645107798002562</v>
      </c>
      <c r="BL202" s="8">
        <f t="shared" si="333"/>
        <v>0.11653604908867657</v>
      </c>
      <c r="BM202" s="8">
        <f t="shared" si="334"/>
        <v>0.53595897039449403</v>
      </c>
      <c r="BN202" s="8">
        <f t="shared" si="335"/>
        <v>0.45813160893297056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1.2619047619047601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1.14761904761905</v>
      </c>
      <c r="I203">
        <f>VLOOKUP(C203,away!$B$2:$E$405,3,FALSE)</f>
        <v>0.84</v>
      </c>
      <c r="J203">
        <f>VLOOKUP(B203,home!$B$2:$E$405,4,FALSE)</f>
        <v>1.49</v>
      </c>
      <c r="K203" s="3">
        <f t="shared" si="280"/>
        <v>0.83739999999999881</v>
      </c>
      <c r="L203" s="3">
        <f t="shared" si="281"/>
        <v>1.436360000000003</v>
      </c>
      <c r="M203" s="5">
        <f t="shared" si="282"/>
        <v>0.10292445566468514</v>
      </c>
      <c r="N203" s="5">
        <f t="shared" si="283"/>
        <v>8.618893917360719E-2</v>
      </c>
      <c r="O203" s="5">
        <f t="shared" si="284"/>
        <v>0.14783657113852744</v>
      </c>
      <c r="P203" s="5">
        <f t="shared" si="285"/>
        <v>0.12379834467140269</v>
      </c>
      <c r="Q203" s="5">
        <f t="shared" si="286"/>
        <v>3.6087308831989282E-2</v>
      </c>
      <c r="R203" s="5">
        <f t="shared" si="287"/>
        <v>0.10617326866026788</v>
      </c>
      <c r="S203" s="5">
        <f t="shared" si="288"/>
        <v>3.722640563023645E-2</v>
      </c>
      <c r="T203" s="5">
        <f t="shared" si="289"/>
        <v>5.1834366913916241E-2</v>
      </c>
      <c r="U203" s="5">
        <f t="shared" si="290"/>
        <v>8.8909495176108189E-2</v>
      </c>
      <c r="V203" s="5">
        <f t="shared" si="291"/>
        <v>4.9751348267224769E-3</v>
      </c>
      <c r="W203" s="5">
        <f t="shared" si="292"/>
        <v>1.0073170805302595E-2</v>
      </c>
      <c r="X203" s="5">
        <f t="shared" si="293"/>
        <v>1.4468699617904465E-2</v>
      </c>
      <c r="Y203" s="5">
        <f t="shared" si="294"/>
        <v>1.0391130691586653E-2</v>
      </c>
      <c r="Z203" s="5">
        <f t="shared" si="295"/>
        <v>5.0834345390954223E-2</v>
      </c>
      <c r="AA203" s="5">
        <f t="shared" si="296"/>
        <v>4.2568680830384995E-2</v>
      </c>
      <c r="AB203" s="5">
        <f t="shared" si="297"/>
        <v>1.7823506663682175E-2</v>
      </c>
      <c r="AC203" s="5">
        <f t="shared" si="298"/>
        <v>3.7400820587762983E-4</v>
      </c>
      <c r="AD203" s="5">
        <f t="shared" si="299"/>
        <v>2.1088183080900948E-3</v>
      </c>
      <c r="AE203" s="5">
        <f t="shared" si="300"/>
        <v>3.029022265008295E-3</v>
      </c>
      <c r="AF203" s="5">
        <f t="shared" si="301"/>
        <v>2.1753832102836624E-3</v>
      </c>
      <c r="AG203" s="5">
        <f t="shared" si="302"/>
        <v>1.0415444759743491E-3</v>
      </c>
      <c r="AH203" s="5">
        <f t="shared" si="303"/>
        <v>1.8254105086437791E-2</v>
      </c>
      <c r="AI203" s="5">
        <f t="shared" si="304"/>
        <v>1.5285987599382982E-2</v>
      </c>
      <c r="AJ203" s="5">
        <f t="shared" si="305"/>
        <v>6.4002430078616461E-3</v>
      </c>
      <c r="AK203" s="5">
        <f t="shared" si="306"/>
        <v>1.7865211649277784E-3</v>
      </c>
      <c r="AL203" s="5">
        <f t="shared" si="307"/>
        <v>1.7994400449205782E-5</v>
      </c>
      <c r="AM203" s="5">
        <f t="shared" si="308"/>
        <v>3.5318489023892868E-4</v>
      </c>
      <c r="AN203" s="5">
        <f t="shared" si="309"/>
        <v>5.0730064894358867E-4</v>
      </c>
      <c r="AO203" s="5">
        <f t="shared" si="310"/>
        <v>3.6433318005830729E-4</v>
      </c>
      <c r="AP203" s="5">
        <f t="shared" si="311"/>
        <v>1.7443786883618377E-4</v>
      </c>
      <c r="AQ203" s="5">
        <f t="shared" si="312"/>
        <v>6.2638894320385372E-5</v>
      </c>
      <c r="AR203" s="5">
        <f t="shared" si="313"/>
        <v>5.2438932763911681E-3</v>
      </c>
      <c r="AS203" s="5">
        <f t="shared" si="314"/>
        <v>4.3912362296499568E-3</v>
      </c>
      <c r="AT203" s="5">
        <f t="shared" si="315"/>
        <v>1.8386106093544346E-3</v>
      </c>
      <c r="AU203" s="5">
        <f t="shared" si="316"/>
        <v>5.1321750809113378E-4</v>
      </c>
      <c r="AV203" s="5">
        <f t="shared" si="317"/>
        <v>1.074420853188787E-4</v>
      </c>
      <c r="AW203" s="5">
        <f t="shared" si="318"/>
        <v>6.0121684356305114E-7</v>
      </c>
      <c r="AX203" s="5">
        <f t="shared" si="319"/>
        <v>4.9292837847679726E-5</v>
      </c>
      <c r="AY203" s="5">
        <f t="shared" si="320"/>
        <v>7.0802260570893398E-5</v>
      </c>
      <c r="AZ203" s="5">
        <f t="shared" si="321"/>
        <v>5.0848767496804336E-5</v>
      </c>
      <c r="BA203" s="5">
        <f t="shared" si="322"/>
        <v>2.4345711893903339E-5</v>
      </c>
      <c r="BB203" s="5">
        <f t="shared" si="323"/>
        <v>8.7423016839817684E-6</v>
      </c>
      <c r="BC203" s="5">
        <f t="shared" si="324"/>
        <v>2.511418489360816E-6</v>
      </c>
      <c r="BD203" s="5">
        <f t="shared" si="325"/>
        <v>1.2553530910795381E-3</v>
      </c>
      <c r="BE203" s="5">
        <f t="shared" si="326"/>
        <v>1.0512326784700035E-3</v>
      </c>
      <c r="BF203" s="5">
        <f t="shared" si="327"/>
        <v>4.4015112247538992E-4</v>
      </c>
      <c r="BG203" s="5">
        <f t="shared" si="328"/>
        <v>1.2286084998696365E-4</v>
      </c>
      <c r="BH203" s="5">
        <f t="shared" si="329"/>
        <v>2.5720918944770804E-5</v>
      </c>
      <c r="BI203" s="5">
        <f t="shared" si="330"/>
        <v>4.307739504870209E-6</v>
      </c>
      <c r="BJ203" s="8">
        <f t="shared" si="331"/>
        <v>0.21906682307404285</v>
      </c>
      <c r="BK203" s="8">
        <f t="shared" si="332"/>
        <v>0.26938714565994443</v>
      </c>
      <c r="BL203" s="8">
        <f t="shared" si="333"/>
        <v>0.46003240543684792</v>
      </c>
      <c r="BM203" s="8">
        <f t="shared" si="334"/>
        <v>0.39624163037758253</v>
      </c>
      <c r="BN203" s="8">
        <f t="shared" si="335"/>
        <v>0.60300888814047959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1.2619047619047601</v>
      </c>
      <c r="F204">
        <f>VLOOKUP(B204,home!$B$2:$E$405,3,FALSE)</f>
        <v>0.4</v>
      </c>
      <c r="G204">
        <f>VLOOKUP(C204,away!$B$2:$E$405,4,FALSE)</f>
        <v>0.7</v>
      </c>
      <c r="H204">
        <f>VLOOKUP(A204,away!$A$2:$E$405,3,FALSE)</f>
        <v>1.14761904761905</v>
      </c>
      <c r="I204">
        <f>VLOOKUP(C204,away!$B$2:$E$405,3,FALSE)</f>
        <v>0.51</v>
      </c>
      <c r="J204">
        <f>VLOOKUP(B204,home!$B$2:$E$405,4,FALSE)</f>
        <v>0.73</v>
      </c>
      <c r="K204" s="3">
        <f t="shared" si="280"/>
        <v>0.35333333333333283</v>
      </c>
      <c r="L204" s="3">
        <f t="shared" si="281"/>
        <v>0.42725857142857232</v>
      </c>
      <c r="M204" s="5">
        <f t="shared" si="282"/>
        <v>0.45813475888996363</v>
      </c>
      <c r="N204" s="5">
        <f t="shared" si="283"/>
        <v>0.1618742814744536</v>
      </c>
      <c r="O204" s="5">
        <f t="shared" si="284"/>
        <v>0.1957420026050993</v>
      </c>
      <c r="P204" s="5">
        <f t="shared" si="285"/>
        <v>6.9162174253801667E-2</v>
      </c>
      <c r="Q204" s="5">
        <f t="shared" si="286"/>
        <v>2.859778972715343E-2</v>
      </c>
      <c r="R204" s="5">
        <f t="shared" si="287"/>
        <v>4.1816224200811297E-2</v>
      </c>
      <c r="S204" s="5">
        <f t="shared" si="288"/>
        <v>2.6102616395573025E-3</v>
      </c>
      <c r="T204" s="5">
        <f t="shared" si="289"/>
        <v>1.2218650784838275E-2</v>
      </c>
      <c r="U204" s="5">
        <f t="shared" si="290"/>
        <v>1.4775065884286639E-2</v>
      </c>
      <c r="V204" s="5">
        <f t="shared" si="291"/>
        <v>4.3784150323051031E-5</v>
      </c>
      <c r="W204" s="5">
        <f t="shared" si="292"/>
        <v>3.3681841234202881E-3</v>
      </c>
      <c r="X204" s="5">
        <f t="shared" si="293"/>
        <v>1.4390855368809504E-3</v>
      </c>
      <c r="Y204" s="5">
        <f t="shared" si="294"/>
        <v>3.0743081532563738E-4</v>
      </c>
      <c r="Z204" s="5">
        <f t="shared" si="295"/>
        <v>5.9554467381918441E-3</v>
      </c>
      <c r="AA204" s="5">
        <f t="shared" si="296"/>
        <v>2.1042578474944488E-3</v>
      </c>
      <c r="AB204" s="5">
        <f t="shared" si="297"/>
        <v>3.7175221972401875E-4</v>
      </c>
      <c r="AC204" s="5">
        <f t="shared" si="298"/>
        <v>4.1311630686114693E-7</v>
      </c>
      <c r="AD204" s="5">
        <f t="shared" si="299"/>
        <v>2.9752293090212501E-4</v>
      </c>
      <c r="AE204" s="5">
        <f t="shared" si="300"/>
        <v>1.2711922242448378E-4</v>
      </c>
      <c r="AF204" s="5">
        <f t="shared" si="301"/>
        <v>2.7156388687097931E-5</v>
      </c>
      <c r="AG204" s="5">
        <f t="shared" si="302"/>
        <v>3.8675999452028357E-6</v>
      </c>
      <c r="AH204" s="5">
        <f t="shared" si="303"/>
        <v>6.361289163946994E-4</v>
      </c>
      <c r="AI204" s="5">
        <f t="shared" si="304"/>
        <v>2.2476555045946014E-4</v>
      </c>
      <c r="AJ204" s="5">
        <f t="shared" si="305"/>
        <v>3.9708580581171233E-5</v>
      </c>
      <c r="AK204" s="5">
        <f t="shared" si="306"/>
        <v>4.6767883795601608E-6</v>
      </c>
      <c r="AL204" s="5">
        <f t="shared" si="307"/>
        <v>2.4946390945272247E-9</v>
      </c>
      <c r="AM204" s="5">
        <f t="shared" si="308"/>
        <v>2.1024953783750151E-5</v>
      </c>
      <c r="AN204" s="5">
        <f t="shared" si="309"/>
        <v>8.9830917179968468E-6</v>
      </c>
      <c r="AO204" s="5">
        <f t="shared" si="310"/>
        <v>1.9190514672215857E-6</v>
      </c>
      <c r="AP204" s="5">
        <f t="shared" si="311"/>
        <v>2.7331039612766688E-7</v>
      </c>
      <c r="AQ204" s="5">
        <f t="shared" si="312"/>
        <v>2.9193552351521032E-8</v>
      </c>
      <c r="AR204" s="5">
        <f t="shared" si="313"/>
        <v>5.4358306412641039E-5</v>
      </c>
      <c r="AS204" s="5">
        <f t="shared" si="314"/>
        <v>1.9206601599133139E-5</v>
      </c>
      <c r="AT204" s="5">
        <f t="shared" si="315"/>
        <v>3.3931662825135165E-6</v>
      </c>
      <c r="AU204" s="5">
        <f t="shared" si="316"/>
        <v>3.9963958438492472E-7</v>
      </c>
      <c r="AV204" s="5">
        <f t="shared" si="317"/>
        <v>3.5301496620668295E-8</v>
      </c>
      <c r="AW204" s="5">
        <f t="shared" si="318"/>
        <v>1.0461178628731668E-11</v>
      </c>
      <c r="AX204" s="5">
        <f t="shared" si="319"/>
        <v>1.2381361672652838E-6</v>
      </c>
      <c r="AY204" s="5">
        <f t="shared" si="320"/>
        <v>5.2900429005981306E-7</v>
      </c>
      <c r="AZ204" s="5">
        <f t="shared" si="321"/>
        <v>1.130108086252709E-7</v>
      </c>
      <c r="BA204" s="5">
        <f t="shared" si="322"/>
        <v>1.6094945549740346E-8</v>
      </c>
      <c r="BB204" s="5">
        <f t="shared" si="323"/>
        <v>1.7191758607006789E-9</v>
      </c>
      <c r="BC204" s="5">
        <f t="shared" si="324"/>
        <v>1.4690652445549178E-10</v>
      </c>
      <c r="BD204" s="5">
        <f t="shared" si="325"/>
        <v>3.8708420571902663E-6</v>
      </c>
      <c r="BE204" s="5">
        <f t="shared" si="326"/>
        <v>1.3676975268738923E-6</v>
      </c>
      <c r="BF204" s="5">
        <f t="shared" si="327"/>
        <v>2.4162656308105396E-7</v>
      </c>
      <c r="BG204" s="5">
        <f t="shared" si="328"/>
        <v>2.8458239651768539E-8</v>
      </c>
      <c r="BH204" s="5">
        <f t="shared" si="329"/>
        <v>2.5138111692395506E-9</v>
      </c>
      <c r="BI204" s="5">
        <f t="shared" si="330"/>
        <v>1.7764265595959479E-10</v>
      </c>
      <c r="BJ204" s="8">
        <f t="shared" si="331"/>
        <v>0.2082952163172424</v>
      </c>
      <c r="BK204" s="8">
        <f t="shared" si="332"/>
        <v>0.52995192354888165</v>
      </c>
      <c r="BL204" s="8">
        <f t="shared" si="333"/>
        <v>0.25579748692444654</v>
      </c>
      <c r="BM204" s="8">
        <f t="shared" si="334"/>
        <v>4.4672313383650637E-2</v>
      </c>
      <c r="BN204" s="8">
        <f t="shared" si="335"/>
        <v>0.95532723115128293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1.5846153846153801</v>
      </c>
      <c r="F205">
        <f>VLOOKUP(B205,home!$B$2:$E$405,3,FALSE)</f>
        <v>0.53</v>
      </c>
      <c r="G205">
        <f>VLOOKUP(C205,away!$B$2:$E$405,4,FALSE)</f>
        <v>1.05</v>
      </c>
      <c r="H205">
        <f>VLOOKUP(A205,away!$A$2:$E$405,3,FALSE)</f>
        <v>1.2538461538461501</v>
      </c>
      <c r="I205">
        <f>VLOOKUP(C205,away!$B$2:$E$405,3,FALSE)</f>
        <v>0.74</v>
      </c>
      <c r="J205">
        <f>VLOOKUP(B205,home!$B$2:$E$405,4,FALSE)</f>
        <v>0.74</v>
      </c>
      <c r="K205" s="3">
        <f t="shared" si="280"/>
        <v>0.88183846153845913</v>
      </c>
      <c r="L205" s="3">
        <f t="shared" si="281"/>
        <v>0.68660615384615176</v>
      </c>
      <c r="M205" s="5">
        <f t="shared" si="282"/>
        <v>0.20836902441715635</v>
      </c>
      <c r="N205" s="5">
        <f t="shared" si="283"/>
        <v>0.18374781992429476</v>
      </c>
      <c r="O205" s="5">
        <f t="shared" si="284"/>
        <v>0.14306745443573862</v>
      </c>
      <c r="P205" s="5">
        <f t="shared" si="285"/>
        <v>0.12616238391583531</v>
      </c>
      <c r="Q205" s="5">
        <f t="shared" si="286"/>
        <v>8.1017947416542946E-2</v>
      </c>
      <c r="R205" s="5">
        <f t="shared" si="287"/>
        <v>4.9115497315341018E-2</v>
      </c>
      <c r="S205" s="5">
        <f t="shared" si="288"/>
        <v>1.9097064882663141E-2</v>
      </c>
      <c r="T205" s="5">
        <f t="shared" si="289"/>
        <v>5.5627421268182327E-2</v>
      </c>
      <c r="U205" s="5">
        <f t="shared" si="290"/>
        <v>4.3311934590256639E-2</v>
      </c>
      <c r="V205" s="5">
        <f t="shared" si="291"/>
        <v>1.2847565558436393E-3</v>
      </c>
      <c r="W205" s="5">
        <f t="shared" si="292"/>
        <v>2.3814914035602673E-2</v>
      </c>
      <c r="X205" s="5">
        <f t="shared" si="293"/>
        <v>1.6351466530161889E-2</v>
      </c>
      <c r="Y205" s="5">
        <f t="shared" si="294"/>
        <v>5.613508772009267E-3</v>
      </c>
      <c r="Z205" s="5">
        <f t="shared" si="295"/>
        <v>1.1241000901975764E-2</v>
      </c>
      <c r="AA205" s="5">
        <f t="shared" si="296"/>
        <v>9.9127469415507385E-3</v>
      </c>
      <c r="AB205" s="5">
        <f t="shared" si="297"/>
        <v>4.3707207562785838E-3</v>
      </c>
      <c r="AC205" s="5">
        <f t="shared" si="298"/>
        <v>4.8618055841708923E-5</v>
      </c>
      <c r="AD205" s="5">
        <f t="shared" si="299"/>
        <v>5.2502267887066289E-3</v>
      </c>
      <c r="AE205" s="5">
        <f t="shared" si="300"/>
        <v>3.6048380222138913E-3</v>
      </c>
      <c r="AF205" s="5">
        <f t="shared" si="301"/>
        <v>1.2375519848353241E-3</v>
      </c>
      <c r="AG205" s="5">
        <f t="shared" si="302"/>
        <v>2.8323693616415105E-4</v>
      </c>
      <c r="AH205" s="5">
        <f t="shared" si="303"/>
        <v>1.929535098671675E-3</v>
      </c>
      <c r="AI205" s="5">
        <f t="shared" si="304"/>
        <v>1.7015382628970887E-3</v>
      </c>
      <c r="AJ205" s="5">
        <f t="shared" si="305"/>
        <v>7.5024094200099533E-4</v>
      </c>
      <c r="AK205" s="5">
        <f t="shared" si="306"/>
        <v>2.205304393591074E-4</v>
      </c>
      <c r="AL205" s="5">
        <f t="shared" si="307"/>
        <v>1.1774820837214945E-6</v>
      </c>
      <c r="AM205" s="5">
        <f t="shared" si="308"/>
        <v>9.2597038281621192E-4</v>
      </c>
      <c r="AN205" s="5">
        <f t="shared" si="309"/>
        <v>6.3577696312088806E-4</v>
      </c>
      <c r="AO205" s="5">
        <f t="shared" si="310"/>
        <v>2.1826418767620977E-4</v>
      </c>
      <c r="AP205" s="5">
        <f t="shared" si="311"/>
        <v>4.9953844807572355E-5</v>
      </c>
      <c r="AQ205" s="5">
        <f t="shared" si="312"/>
        <v>8.5746543132887002E-6</v>
      </c>
      <c r="AR205" s="5">
        <f t="shared" si="313"/>
        <v>2.6496613456202287E-4</v>
      </c>
      <c r="AS205" s="5">
        <f t="shared" si="314"/>
        <v>2.3365732846196654E-4</v>
      </c>
      <c r="AT205" s="5">
        <f t="shared" si="315"/>
        <v>1.0302400952904348E-4</v>
      </c>
      <c r="AU205" s="5">
        <f t="shared" si="316"/>
        <v>3.0283511354871757E-5</v>
      </c>
      <c r="AV205" s="5">
        <f t="shared" si="317"/>
        <v>6.6762912657906408E-6</v>
      </c>
      <c r="AW205" s="5">
        <f t="shared" si="318"/>
        <v>1.980380016175889E-8</v>
      </c>
      <c r="AX205" s="5">
        <f t="shared" si="319"/>
        <v>1.3609271630213765E-4</v>
      </c>
      <c r="AY205" s="5">
        <f t="shared" si="320"/>
        <v>9.3442096506686219E-5</v>
      </c>
      <c r="AZ205" s="5">
        <f t="shared" si="321"/>
        <v>3.2078959244888376E-5</v>
      </c>
      <c r="BA205" s="5">
        <f t="shared" si="322"/>
        <v>7.3418702755067542E-6</v>
      </c>
      <c r="BB205" s="5">
        <f t="shared" si="323"/>
        <v>1.2602433279757694E-6</v>
      </c>
      <c r="BC205" s="5">
        <f t="shared" si="324"/>
        <v>1.7305816486634355E-7</v>
      </c>
      <c r="BD205" s="5">
        <f t="shared" si="325"/>
        <v>3.0321229758518729E-5</v>
      </c>
      <c r="BE205" s="5">
        <f t="shared" si="326"/>
        <v>2.6738426602206296E-5</v>
      </c>
      <c r="BF205" s="5">
        <f t="shared" si="327"/>
        <v>1.1789486489424303E-5</v>
      </c>
      <c r="BG205" s="5">
        <f t="shared" si="328"/>
        <v>3.4654742093874596E-6</v>
      </c>
      <c r="BH205" s="5">
        <f t="shared" si="329"/>
        <v>7.6399711132686124E-7</v>
      </c>
      <c r="BI205" s="5">
        <f t="shared" si="330"/>
        <v>1.3474440745446126E-7</v>
      </c>
      <c r="BJ205" s="8">
        <f t="shared" si="331"/>
        <v>0.37865786065527013</v>
      </c>
      <c r="BK205" s="8">
        <f t="shared" si="332"/>
        <v>0.35505646740593061</v>
      </c>
      <c r="BL205" s="8">
        <f t="shared" si="333"/>
        <v>0.25509201941584653</v>
      </c>
      <c r="BM205" s="8">
        <f t="shared" si="334"/>
        <v>0.20847379866140736</v>
      </c>
      <c r="BN205" s="8">
        <f t="shared" si="335"/>
        <v>0.79148012742490914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1.5846153846153801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1.2538461538461501</v>
      </c>
      <c r="I206">
        <f>VLOOKUP(C206,away!$B$2:$E$405,3,FALSE)</f>
        <v>0.42</v>
      </c>
      <c r="J206">
        <f>VLOOKUP(B206,home!$B$2:$E$405,4,FALSE)</f>
        <v>1.04</v>
      </c>
      <c r="K206" s="3">
        <f t="shared" si="280"/>
        <v>1.514733846153842</v>
      </c>
      <c r="L206" s="3">
        <f t="shared" si="281"/>
        <v>0.54767999999999839</v>
      </c>
      <c r="M206" s="5">
        <f t="shared" si="282"/>
        <v>0.12714668663625708</v>
      </c>
      <c r="N206" s="5">
        <f t="shared" si="283"/>
        <v>0.19259338967425499</v>
      </c>
      <c r="O206" s="5">
        <f t="shared" si="284"/>
        <v>6.9635697336945079E-2</v>
      </c>
      <c r="P206" s="5">
        <f t="shared" si="285"/>
        <v>0.10547954765679568</v>
      </c>
      <c r="Q206" s="5">
        <f t="shared" si="286"/>
        <v>0.14586386294254497</v>
      </c>
      <c r="R206" s="5">
        <f t="shared" si="287"/>
        <v>1.9069039358748981E-2</v>
      </c>
      <c r="S206" s="5">
        <f t="shared" si="288"/>
        <v>2.1876179529773061E-2</v>
      </c>
      <c r="T206" s="5">
        <f t="shared" si="289"/>
        <v>7.9886720456372809E-2</v>
      </c>
      <c r="U206" s="5">
        <f t="shared" si="290"/>
        <v>2.8884519330336839E-2</v>
      </c>
      <c r="V206" s="5">
        <f t="shared" si="291"/>
        <v>2.0164719299201701E-3</v>
      </c>
      <c r="W206" s="5">
        <f t="shared" si="292"/>
        <v>7.3648310043272672E-2</v>
      </c>
      <c r="X206" s="5">
        <f t="shared" si="293"/>
        <v>4.0335706444499464E-2</v>
      </c>
      <c r="Y206" s="5">
        <f t="shared" si="294"/>
        <v>1.1045529852761698E-2</v>
      </c>
      <c r="Z206" s="5">
        <f t="shared" si="295"/>
        <v>3.4812438253332043E-3</v>
      </c>
      <c r="AA206" s="5">
        <f t="shared" si="296"/>
        <v>5.2731578489462784E-3</v>
      </c>
      <c r="AB206" s="5">
        <f t="shared" si="297"/>
        <v>3.9937153349553587E-3</v>
      </c>
      <c r="AC206" s="5">
        <f t="shared" si="298"/>
        <v>1.0455273779522975E-4</v>
      </c>
      <c r="AD206" s="5">
        <f t="shared" si="299"/>
        <v>2.788939698364426E-2</v>
      </c>
      <c r="AE206" s="5">
        <f t="shared" si="300"/>
        <v>1.5274464940002244E-2</v>
      </c>
      <c r="AF206" s="5">
        <f t="shared" si="301"/>
        <v>4.1827594791702021E-3</v>
      </c>
      <c r="AG206" s="5">
        <f t="shared" si="302"/>
        <v>7.636045705173098E-4</v>
      </c>
      <c r="AH206" s="5">
        <f t="shared" si="303"/>
        <v>4.7665190456462088E-4</v>
      </c>
      <c r="AI206" s="5">
        <f t="shared" si="304"/>
        <v>7.2200077267772225E-4</v>
      </c>
      <c r="AJ206" s="5">
        <f t="shared" si="305"/>
        <v>5.4681950366208614E-4</v>
      </c>
      <c r="AK206" s="5">
        <f t="shared" si="306"/>
        <v>2.7609533664466887E-4</v>
      </c>
      <c r="AL206" s="5">
        <f t="shared" si="307"/>
        <v>3.4694338580666111E-6</v>
      </c>
      <c r="AM206" s="5">
        <f t="shared" si="308"/>
        <v>8.4490027119893622E-3</v>
      </c>
      <c r="AN206" s="5">
        <f t="shared" si="309"/>
        <v>4.6273498053023207E-3</v>
      </c>
      <c r="AO206" s="5">
        <f t="shared" si="310"/>
        <v>1.2671534706839836E-3</v>
      </c>
      <c r="AP206" s="5">
        <f t="shared" si="311"/>
        <v>2.3133153760806737E-4</v>
      </c>
      <c r="AQ206" s="5">
        <f t="shared" si="312"/>
        <v>3.1673914129296489E-5</v>
      </c>
      <c r="AR206" s="5">
        <f t="shared" si="313"/>
        <v>5.2210543018390171E-5</v>
      </c>
      <c r="AS206" s="5">
        <f t="shared" si="314"/>
        <v>7.9085076636026768E-5</v>
      </c>
      <c r="AT206" s="5">
        <f t="shared" si="315"/>
        <v>5.9896421153130101E-5</v>
      </c>
      <c r="AU206" s="5">
        <f t="shared" si="316"/>
        <v>3.0242378794710367E-5</v>
      </c>
      <c r="AV206" s="5">
        <f t="shared" si="317"/>
        <v>1.1452288687138256E-5</v>
      </c>
      <c r="AW206" s="5">
        <f t="shared" si="318"/>
        <v>7.9950157407335681E-8</v>
      </c>
      <c r="AX206" s="5">
        <f t="shared" si="319"/>
        <v>2.1329983956826504E-3</v>
      </c>
      <c r="AY206" s="5">
        <f t="shared" si="320"/>
        <v>1.1682005613474706E-3</v>
      </c>
      <c r="AZ206" s="5">
        <f t="shared" si="321"/>
        <v>3.1990004171939034E-4</v>
      </c>
      <c r="BA206" s="5">
        <f t="shared" si="322"/>
        <v>5.8400951616291731E-5</v>
      </c>
      <c r="BB206" s="5">
        <f t="shared" si="323"/>
        <v>7.9962582953026398E-6</v>
      </c>
      <c r="BC206" s="5">
        <f t="shared" si="324"/>
        <v>8.7587814863426768E-7</v>
      </c>
      <c r="BD206" s="5">
        <f t="shared" si="325"/>
        <v>4.7657783667186387E-6</v>
      </c>
      <c r="BE206" s="5">
        <f t="shared" si="326"/>
        <v>7.2188857953364998E-6</v>
      </c>
      <c r="BF206" s="5">
        <f t="shared" si="327"/>
        <v>5.4673453228576971E-6</v>
      </c>
      <c r="BG206" s="5">
        <f t="shared" si="328"/>
        <v>2.7605243363811528E-6</v>
      </c>
      <c r="BH206" s="5">
        <f t="shared" si="329"/>
        <v>1.0453649113619764E-6</v>
      </c>
      <c r="BI206" s="5">
        <f t="shared" si="330"/>
        <v>3.1668992256431918E-7</v>
      </c>
      <c r="BJ206" s="8">
        <f t="shared" si="331"/>
        <v>0.60977862891356338</v>
      </c>
      <c r="BK206" s="8">
        <f t="shared" si="332"/>
        <v>0.25779510848574683</v>
      </c>
      <c r="BL206" s="8">
        <f t="shared" si="333"/>
        <v>0.12913215802442621</v>
      </c>
      <c r="BM206" s="8">
        <f t="shared" si="334"/>
        <v>0.33923079503233272</v>
      </c>
      <c r="BN206" s="8">
        <f t="shared" si="335"/>
        <v>0.65978822360554668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1.5846153846153801</v>
      </c>
      <c r="F207">
        <f>VLOOKUP(B207,home!$B$2:$E$405,3,FALSE)</f>
        <v>0.89</v>
      </c>
      <c r="G207">
        <f>VLOOKUP(C207,away!$B$2:$E$405,4,FALSE)</f>
        <v>0.81</v>
      </c>
      <c r="H207">
        <f>VLOOKUP(A207,away!$A$2:$E$405,3,FALSE)</f>
        <v>1.2538461538461501</v>
      </c>
      <c r="I207">
        <f>VLOOKUP(C207,away!$B$2:$E$405,3,FALSE)</f>
        <v>0.9</v>
      </c>
      <c r="J207">
        <f>VLOOKUP(B207,home!$B$2:$E$405,4,FALSE)</f>
        <v>1.46</v>
      </c>
      <c r="K207" s="3">
        <f t="shared" si="280"/>
        <v>1.1423492307692276</v>
      </c>
      <c r="L207" s="3">
        <f t="shared" si="281"/>
        <v>1.6475538461538413</v>
      </c>
      <c r="M207" s="5">
        <f t="shared" si="282"/>
        <v>6.1427167336548925E-2</v>
      </c>
      <c r="N207" s="5">
        <f t="shared" si="283"/>
        <v>7.01712773552393E-2</v>
      </c>
      <c r="O207" s="5">
        <f t="shared" si="284"/>
        <v>0.1012045658036668</v>
      </c>
      <c r="P207" s="5">
        <f t="shared" si="285"/>
        <v>0.11561095789615244</v>
      </c>
      <c r="Q207" s="5">
        <f t="shared" si="286"/>
        <v>4.0080052354425875E-2</v>
      </c>
      <c r="R207" s="5">
        <f t="shared" si="287"/>
        <v>8.3369985819080381E-2</v>
      </c>
      <c r="S207" s="5">
        <f t="shared" si="288"/>
        <v>5.4397321922873706E-2</v>
      </c>
      <c r="T207" s="5">
        <f t="shared" si="289"/>
        <v>6.6034044410581666E-2</v>
      </c>
      <c r="U207" s="5">
        <f t="shared" si="290"/>
        <v>9.523763916966789E-2</v>
      </c>
      <c r="V207" s="5">
        <f t="shared" si="291"/>
        <v>1.1375579255841584E-2</v>
      </c>
      <c r="W207" s="5">
        <f t="shared" si="292"/>
        <v>1.5261805658756258E-2</v>
      </c>
      <c r="X207" s="5">
        <f t="shared" si="293"/>
        <v>2.5144646612336331E-2</v>
      </c>
      <c r="Y207" s="5">
        <f t="shared" si="294"/>
        <v>2.0713579618166941E-2</v>
      </c>
      <c r="Z207" s="5">
        <f t="shared" si="295"/>
        <v>4.578551359667235E-2</v>
      </c>
      <c r="AA207" s="5">
        <f t="shared" si="296"/>
        <v>5.230304623753268E-2</v>
      </c>
      <c r="AB207" s="5">
        <f t="shared" si="297"/>
        <v>2.9874172318166407E-2</v>
      </c>
      <c r="AC207" s="5">
        <f t="shared" si="298"/>
        <v>1.3381107165356607E-3</v>
      </c>
      <c r="AD207" s="5">
        <f t="shared" si="299"/>
        <v>4.3585779886074144E-3</v>
      </c>
      <c r="AE207" s="5">
        <f t="shared" si="300"/>
        <v>7.1809919288916184E-3</v>
      </c>
      <c r="AF207" s="5">
        <f t="shared" si="301"/>
        <v>5.9155354358225391E-3</v>
      </c>
      <c r="AG207" s="5">
        <f t="shared" si="302"/>
        <v>3.2487210531162544E-3</v>
      </c>
      <c r="AH207" s="5">
        <f t="shared" si="303"/>
        <v>1.8858524756081633E-2</v>
      </c>
      <c r="AI207" s="5">
        <f t="shared" si="304"/>
        <v>2.1543021248552292E-2</v>
      </c>
      <c r="AJ207" s="5">
        <f t="shared" si="305"/>
        <v>1.2304826875864421E-2</v>
      </c>
      <c r="AK207" s="5">
        <f t="shared" si="306"/>
        <v>4.6854698387974137E-3</v>
      </c>
      <c r="AL207" s="5">
        <f t="shared" si="307"/>
        <v>1.0073735672180239E-4</v>
      </c>
      <c r="AM207" s="5">
        <f t="shared" si="308"/>
        <v>9.9580364250667218E-4</v>
      </c>
      <c r="AN207" s="5">
        <f t="shared" si="309"/>
        <v>1.6406401212258723E-3</v>
      </c>
      <c r="AO207" s="5">
        <f t="shared" si="310"/>
        <v>1.3515214709399954E-3</v>
      </c>
      <c r="AP207" s="5">
        <f t="shared" si="311"/>
        <v>7.4223479920222863E-4</v>
      </c>
      <c r="AQ207" s="5">
        <f t="shared" si="312"/>
        <v>3.05717949543714E-4</v>
      </c>
      <c r="AR207" s="5">
        <f t="shared" si="313"/>
        <v>6.2140869989339457E-3</v>
      </c>
      <c r="AS207" s="5">
        <f t="shared" si="314"/>
        <v>7.0986575031652512E-3</v>
      </c>
      <c r="AT207" s="5">
        <f t="shared" si="315"/>
        <v>4.0545729691175165E-3</v>
      </c>
      <c r="AU207" s="5">
        <f t="shared" si="316"/>
        <v>1.5439127707896994E-3</v>
      </c>
      <c r="AV207" s="5">
        <f t="shared" si="317"/>
        <v>4.4092189152160002E-4</v>
      </c>
      <c r="AW207" s="5">
        <f t="shared" si="318"/>
        <v>5.2665542388171673E-6</v>
      </c>
      <c r="AX207" s="5">
        <f t="shared" si="319"/>
        <v>1.8959258750244883E-4</v>
      </c>
      <c r="AY207" s="5">
        <f t="shared" si="320"/>
        <v>3.1236399674191824E-4</v>
      </c>
      <c r="AZ207" s="5">
        <f t="shared" si="321"/>
        <v>2.5731825211606672E-4</v>
      </c>
      <c r="BA207" s="5">
        <f t="shared" si="322"/>
        <v>1.4131522531980314E-4</v>
      </c>
      <c r="BB207" s="5">
        <f t="shared" si="323"/>
        <v>5.8206110748934598E-5</v>
      </c>
      <c r="BC207" s="5">
        <f t="shared" si="324"/>
        <v>1.9179540326812729E-5</v>
      </c>
      <c r="BD207" s="5">
        <f t="shared" si="325"/>
        <v>1.7063404892380335E-3</v>
      </c>
      <c r="BE207" s="5">
        <f t="shared" si="326"/>
        <v>1.9492367453114552E-3</v>
      </c>
      <c r="BF207" s="5">
        <f t="shared" si="327"/>
        <v>1.1133545482968272E-3</v>
      </c>
      <c r="BG207" s="5">
        <f t="shared" si="328"/>
        <v>4.2394657060676715E-4</v>
      </c>
      <c r="BH207" s="5">
        <f t="shared" si="329"/>
        <v>1.2107375970497312E-4</v>
      </c>
      <c r="BI207" s="5">
        <f t="shared" si="330"/>
        <v>2.7661703253062834E-5</v>
      </c>
      <c r="BJ207" s="8">
        <f t="shared" si="331"/>
        <v>0.26412312611211858</v>
      </c>
      <c r="BK207" s="8">
        <f t="shared" si="332"/>
        <v>0.24456223848141606</v>
      </c>
      <c r="BL207" s="8">
        <f t="shared" si="333"/>
        <v>0.44407501801734905</v>
      </c>
      <c r="BM207" s="8">
        <f t="shared" si="334"/>
        <v>0.5263747921999391</v>
      </c>
      <c r="BN207" s="8">
        <f t="shared" si="335"/>
        <v>0.47186400656511368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1.5846153846153801</v>
      </c>
      <c r="F208">
        <f>VLOOKUP(B208,home!$B$2:$E$405,3,FALSE)</f>
        <v>1.26</v>
      </c>
      <c r="G208">
        <f>VLOOKUP(C208,away!$B$2:$E$405,4,FALSE)</f>
        <v>1.1200000000000001</v>
      </c>
      <c r="H208">
        <f>VLOOKUP(A208,away!$A$2:$E$405,3,FALSE)</f>
        <v>1.2538461538461501</v>
      </c>
      <c r="I208">
        <f>VLOOKUP(C208,away!$B$2:$E$405,3,FALSE)</f>
        <v>0.57999999999999996</v>
      </c>
      <c r="J208">
        <f>VLOOKUP(B208,home!$B$2:$E$405,4,FALSE)</f>
        <v>0.93</v>
      </c>
      <c r="K208" s="3">
        <f t="shared" si="280"/>
        <v>2.2362092307692247</v>
      </c>
      <c r="L208" s="3">
        <f t="shared" si="281"/>
        <v>0.67632461538461341</v>
      </c>
      <c r="M208" s="5">
        <f t="shared" si="282"/>
        <v>5.4337871480316061E-2</v>
      </c>
      <c r="N208" s="5">
        <f t="shared" si="283"/>
        <v>0.12151084978463457</v>
      </c>
      <c r="O208" s="5">
        <f t="shared" si="284"/>
        <v>3.675004002974331E-2</v>
      </c>
      <c r="P208" s="5">
        <f t="shared" si="285"/>
        <v>8.218077874565051E-2</v>
      </c>
      <c r="Q208" s="5">
        <f t="shared" si="286"/>
        <v>0.13586184196350626</v>
      </c>
      <c r="R208" s="5">
        <f t="shared" si="287"/>
        <v>1.2427478344242645E-2</v>
      </c>
      <c r="S208" s="5">
        <f t="shared" si="288"/>
        <v>3.1072621227388759E-2</v>
      </c>
      <c r="T208" s="5">
        <f t="shared" si="289"/>
        <v>9.1886708011413507E-2</v>
      </c>
      <c r="U208" s="5">
        <f t="shared" si="290"/>
        <v>2.7790441788580044E-2</v>
      </c>
      <c r="V208" s="5">
        <f t="shared" si="291"/>
        <v>5.2215929303264276E-3</v>
      </c>
      <c r="W208" s="5">
        <f t="shared" si="292"/>
        <v>0.10127183503603411</v>
      </c>
      <c r="X208" s="5">
        <f t="shared" si="293"/>
        <v>6.8492634880039788E-2</v>
      </c>
      <c r="Y208" s="5">
        <f t="shared" si="294"/>
        <v>2.316162747096083E-2</v>
      </c>
      <c r="Z208" s="5">
        <f t="shared" si="295"/>
        <v>2.8016698371235069E-3</v>
      </c>
      <c r="AA208" s="5">
        <f t="shared" si="296"/>
        <v>6.2651199513432962E-3</v>
      </c>
      <c r="AB208" s="5">
        <f t="shared" si="297"/>
        <v>7.0050595335351589E-3</v>
      </c>
      <c r="AC208" s="5">
        <f t="shared" si="298"/>
        <v>4.9357216433116094E-4</v>
      </c>
      <c r="AD208" s="5">
        <f t="shared" si="299"/>
        <v>5.6616253081129414E-2</v>
      </c>
      <c r="AE208" s="5">
        <f t="shared" si="300"/>
        <v>3.8290965589612785E-2</v>
      </c>
      <c r="AF208" s="5">
        <f t="shared" si="301"/>
        <v>1.2948561287550167E-2</v>
      </c>
      <c r="AG208" s="5">
        <f t="shared" si="302"/>
        <v>2.9191435775288207E-3</v>
      </c>
      <c r="AH208" s="5">
        <f t="shared" si="303"/>
        <v>4.7370956875680695E-4</v>
      </c>
      <c r="AI208" s="5">
        <f t="shared" si="304"/>
        <v>1.0593137103576805E-3</v>
      </c>
      <c r="AJ208" s="5">
        <f t="shared" si="305"/>
        <v>1.1844235486911212E-3</v>
      </c>
      <c r="AK208" s="5">
        <f t="shared" si="306"/>
        <v>8.828729575745092E-4</v>
      </c>
      <c r="AL208" s="5">
        <f t="shared" si="307"/>
        <v>2.9859207750973227E-5</v>
      </c>
      <c r="AM208" s="5">
        <f t="shared" si="308"/>
        <v>2.5321157550317639E-2</v>
      </c>
      <c r="AN208" s="5">
        <f t="shared" si="309"/>
        <v>1.7125322141311777E-2</v>
      </c>
      <c r="AO208" s="5">
        <f t="shared" si="310"/>
        <v>5.7911384552801455E-3</v>
      </c>
      <c r="AP208" s="5">
        <f t="shared" si="311"/>
        <v>1.3055631628021297E-3</v>
      </c>
      <c r="AQ208" s="5">
        <f t="shared" si="312"/>
        <v>2.2074612598561741E-4</v>
      </c>
      <c r="AR208" s="5">
        <f t="shared" si="313"/>
        <v>6.4076288378691723E-5</v>
      </c>
      <c r="AS208" s="5">
        <f t="shared" si="314"/>
        <v>1.4328798754586125E-4</v>
      </c>
      <c r="AT208" s="5">
        <f t="shared" si="315"/>
        <v>1.6021096020420034E-4</v>
      </c>
      <c r="AU208" s="5">
        <f t="shared" si="316"/>
        <v>1.1942174269301124E-4</v>
      </c>
      <c r="AV208" s="5">
        <f t="shared" si="317"/>
        <v>6.6763000841164741E-5</v>
      </c>
      <c r="AW208" s="5">
        <f t="shared" si="318"/>
        <v>1.2544212713554533E-6</v>
      </c>
      <c r="AX208" s="5">
        <f t="shared" si="319"/>
        <v>9.4372343746303589E-3</v>
      </c>
      <c r="AY208" s="5">
        <f t="shared" si="320"/>
        <v>6.38263390871633E-3</v>
      </c>
      <c r="AZ208" s="5">
        <f t="shared" si="321"/>
        <v>2.1583662117266819E-3</v>
      </c>
      <c r="BA208" s="5">
        <f t="shared" si="322"/>
        <v>4.8658539933506441E-4</v>
      </c>
      <c r="BB208" s="5">
        <f t="shared" si="323"/>
        <v>8.2272420764263981E-5</v>
      </c>
      <c r="BC208" s="5">
        <f t="shared" si="324"/>
        <v>1.1128572666030386E-5</v>
      </c>
      <c r="BD208" s="5">
        <f t="shared" si="325"/>
        <v>7.2227285154987073E-6</v>
      </c>
      <c r="BE208" s="5">
        <f t="shared" si="326"/>
        <v>1.6151532177698307E-5</v>
      </c>
      <c r="BF208" s="5">
        <f t="shared" si="327"/>
        <v>1.8059102673417563E-5</v>
      </c>
      <c r="BG208" s="5">
        <f t="shared" si="328"/>
        <v>1.3461310699235178E-5</v>
      </c>
      <c r="BH208" s="5">
        <f t="shared" si="329"/>
        <v>7.5255768109705582E-6</v>
      </c>
      <c r="BI208" s="5">
        <f t="shared" si="330"/>
        <v>3.3657528663110385E-6</v>
      </c>
      <c r="BJ208" s="8">
        <f t="shared" si="331"/>
        <v>0.72128256900594645</v>
      </c>
      <c r="BK208" s="8">
        <f t="shared" si="332"/>
        <v>0.17971892966448022</v>
      </c>
      <c r="BL208" s="8">
        <f t="shared" si="333"/>
        <v>9.4458005416230631E-2</v>
      </c>
      <c r="BM208" s="8">
        <f t="shared" si="334"/>
        <v>0.54881093408824222</v>
      </c>
      <c r="BN208" s="8">
        <f t="shared" si="335"/>
        <v>0.44306886034809334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1.3404255319148899</v>
      </c>
      <c r="F209">
        <f>VLOOKUP(B209,home!$B$2:$E$405,3,FALSE)</f>
        <v>1.33</v>
      </c>
      <c r="G209">
        <f>VLOOKUP(C209,away!$B$2:$E$405,4,FALSE)</f>
        <v>0.82</v>
      </c>
      <c r="H209">
        <f>VLOOKUP(A209,away!$A$2:$E$405,3,FALSE)</f>
        <v>1.0638297872340401</v>
      </c>
      <c r="I209">
        <f>VLOOKUP(C209,away!$B$2:$E$405,3,FALSE)</f>
        <v>0.45</v>
      </c>
      <c r="J209">
        <f>VLOOKUP(B209,home!$B$2:$E$405,4,FALSE)</f>
        <v>0.63</v>
      </c>
      <c r="K209" s="3">
        <f t="shared" si="280"/>
        <v>1.4618680851063788</v>
      </c>
      <c r="L209" s="3">
        <f t="shared" si="281"/>
        <v>0.30159574468085038</v>
      </c>
      <c r="M209" s="5">
        <f t="shared" si="282"/>
        <v>0.17144996061553555</v>
      </c>
      <c r="N209" s="5">
        <f t="shared" si="283"/>
        <v>0.25063722561659701</v>
      </c>
      <c r="O209" s="5">
        <f t="shared" si="284"/>
        <v>5.1708578547344911E-2</v>
      </c>
      <c r="P209" s="5">
        <f t="shared" si="285"/>
        <v>7.5591120704579878E-2</v>
      </c>
      <c r="Q209" s="5">
        <f t="shared" si="286"/>
        <v>0.18319928053425508</v>
      </c>
      <c r="R209" s="5">
        <f t="shared" si="287"/>
        <v>7.797543626687364E-3</v>
      </c>
      <c r="S209" s="5">
        <f t="shared" si="288"/>
        <v>8.3319026566994175E-3</v>
      </c>
      <c r="T209" s="5">
        <f t="shared" si="289"/>
        <v>5.5252123437724669E-2</v>
      </c>
      <c r="U209" s="5">
        <f t="shared" si="290"/>
        <v>1.1398980170078904E-2</v>
      </c>
      <c r="V209" s="5">
        <f t="shared" si="291"/>
        <v>4.0816435248331882E-4</v>
      </c>
      <c r="W209" s="5">
        <f t="shared" si="292"/>
        <v>8.9271060475825878E-2</v>
      </c>
      <c r="X209" s="5">
        <f t="shared" si="293"/>
        <v>2.6923771962655933E-2</v>
      </c>
      <c r="Y209" s="5">
        <f t="shared" si="294"/>
        <v>4.0600475273473071E-3</v>
      </c>
      <c r="Z209" s="5">
        <f t="shared" si="295"/>
        <v>7.8390199225739814E-4</v>
      </c>
      <c r="AA209" s="5">
        <f t="shared" si="296"/>
        <v>1.1459613043323979E-3</v>
      </c>
      <c r="AB209" s="5">
        <f t="shared" si="297"/>
        <v>8.3762212878520548E-4</v>
      </c>
      <c r="AC209" s="5">
        <f t="shared" si="298"/>
        <v>1.1247305308901574E-5</v>
      </c>
      <c r="AD209" s="5">
        <f t="shared" si="299"/>
        <v>3.2625628558302859E-2</v>
      </c>
      <c r="AE209" s="5">
        <f t="shared" si="300"/>
        <v>9.8397507407221689E-3</v>
      </c>
      <c r="AF209" s="5">
        <f t="shared" si="301"/>
        <v>1.4838134760610253E-3</v>
      </c>
      <c r="AG209" s="5">
        <f t="shared" si="302"/>
        <v>1.4917061009336871E-4</v>
      </c>
      <c r="AH209" s="5">
        <f t="shared" si="303"/>
        <v>5.9105376277918035E-5</v>
      </c>
      <c r="AI209" s="5">
        <f t="shared" si="304"/>
        <v>8.6404263238892023E-5</v>
      </c>
      <c r="AJ209" s="5">
        <f t="shared" si="305"/>
        <v>6.3155817423033288E-5</v>
      </c>
      <c r="AK209" s="5">
        <f t="shared" si="306"/>
        <v>3.0775157959845903E-5</v>
      </c>
      <c r="AL209" s="5">
        <f t="shared" si="307"/>
        <v>1.983544143501897E-7</v>
      </c>
      <c r="AM209" s="5">
        <f t="shared" si="308"/>
        <v>9.5388730291836362E-3</v>
      </c>
      <c r="AN209" s="5">
        <f t="shared" si="309"/>
        <v>2.8768835146527174E-3</v>
      </c>
      <c r="AO209" s="5">
        <f t="shared" si="310"/>
        <v>4.3382791298087408E-4</v>
      </c>
      <c r="AP209" s="5">
        <f t="shared" si="311"/>
        <v>4.3613550826268628E-5</v>
      </c>
      <c r="AQ209" s="5">
        <f t="shared" si="312"/>
        <v>3.2884153349061504E-6</v>
      </c>
      <c r="AR209" s="5">
        <f t="shared" si="313"/>
        <v>3.5651859946361124E-6</v>
      </c>
      <c r="AS209" s="5">
        <f t="shared" si="314"/>
        <v>5.2118316230267737E-6</v>
      </c>
      <c r="AT209" s="5">
        <f t="shared" si="315"/>
        <v>3.8095051573255102E-6</v>
      </c>
      <c r="AU209" s="5">
        <f t="shared" si="316"/>
        <v>1.8563313365141052E-6</v>
      </c>
      <c r="AV209" s="5">
        <f t="shared" si="317"/>
        <v>6.7842788405821061E-7</v>
      </c>
      <c r="AW209" s="5">
        <f t="shared" si="318"/>
        <v>2.4292530899396299E-9</v>
      </c>
      <c r="AX209" s="5">
        <f t="shared" si="319"/>
        <v>2.3240956748742606E-3</v>
      </c>
      <c r="AY209" s="5">
        <f t="shared" si="320"/>
        <v>7.0093736577324611E-4</v>
      </c>
      <c r="AZ209" s="5">
        <f t="shared" si="321"/>
        <v>1.0569986340250785E-4</v>
      </c>
      <c r="BA209" s="5">
        <f t="shared" si="322"/>
        <v>1.0626209671847839E-5</v>
      </c>
      <c r="BB209" s="5">
        <f t="shared" si="323"/>
        <v>8.0120490477895082E-7</v>
      </c>
      <c r="BC209" s="5">
        <f t="shared" si="324"/>
        <v>4.8327997979751506E-8</v>
      </c>
      <c r="BD209" s="5">
        <f t="shared" si="325"/>
        <v>1.7920748749633597E-7</v>
      </c>
      <c r="BE209" s="5">
        <f t="shared" si="326"/>
        <v>2.6197770658299394E-7</v>
      </c>
      <c r="BF209" s="5">
        <f t="shared" si="327"/>
        <v>1.9148842413152109E-7</v>
      </c>
      <c r="BG209" s="5">
        <f t="shared" si="328"/>
        <v>9.3310271968394912E-8</v>
      </c>
      <c r="BH209" s="5">
        <f t="shared" si="329"/>
        <v>3.4101827150798253E-8</v>
      </c>
      <c r="BI209" s="5">
        <f t="shared" si="330"/>
        <v>9.9704745511132304E-9</v>
      </c>
      <c r="BJ209" s="8">
        <f t="shared" si="331"/>
        <v>0.66948056800918843</v>
      </c>
      <c r="BK209" s="8">
        <f t="shared" si="332"/>
        <v>0.25649353135479463</v>
      </c>
      <c r="BL209" s="8">
        <f t="shared" si="333"/>
        <v>7.3144017730315897E-2</v>
      </c>
      <c r="BM209" s="8">
        <f t="shared" si="334"/>
        <v>0.25881737450503639</v>
      </c>
      <c r="BN209" s="8">
        <f t="shared" si="335"/>
        <v>0.74038370964499978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1.3404255319148899</v>
      </c>
      <c r="F210">
        <f>VLOOKUP(B210,home!$B$2:$E$405,3,FALSE)</f>
        <v>0.97</v>
      </c>
      <c r="G210">
        <f>VLOOKUP(C210,away!$B$2:$E$405,4,FALSE)</f>
        <v>1.42</v>
      </c>
      <c r="H210">
        <f>VLOOKUP(A210,away!$A$2:$E$405,3,FALSE)</f>
        <v>1.0638297872340401</v>
      </c>
      <c r="I210">
        <f>VLOOKUP(C210,away!$B$2:$E$405,3,FALSE)</f>
        <v>0.82</v>
      </c>
      <c r="J210">
        <f>VLOOKUP(B210,home!$B$2:$E$405,4,FALSE)</f>
        <v>0.66</v>
      </c>
      <c r="K210" s="3">
        <f t="shared" si="280"/>
        <v>1.8463021276595692</v>
      </c>
      <c r="L210" s="3">
        <f t="shared" si="281"/>
        <v>0.57574468085106245</v>
      </c>
      <c r="M210" s="5">
        <f t="shared" si="282"/>
        <v>8.8739798074200391E-2</v>
      </c>
      <c r="N210" s="5">
        <f t="shared" si="283"/>
        <v>0.1638404779924767</v>
      </c>
      <c r="O210" s="5">
        <f t="shared" si="284"/>
        <v>5.1091466721018219E-2</v>
      </c>
      <c r="P210" s="5">
        <f t="shared" si="285"/>
        <v>9.4330283712263999E-2</v>
      </c>
      <c r="Q210" s="5">
        <f t="shared" si="286"/>
        <v>0.15124951155713531</v>
      </c>
      <c r="R210" s="5">
        <f t="shared" si="287"/>
        <v>1.4707820100752656E-2</v>
      </c>
      <c r="S210" s="5">
        <f t="shared" si="288"/>
        <v>2.5068240570583482E-2</v>
      </c>
      <c r="T210" s="5">
        <f t="shared" si="289"/>
        <v>8.708110176034195E-2</v>
      </c>
      <c r="U210" s="5">
        <f t="shared" si="290"/>
        <v>2.7155079545253806E-2</v>
      </c>
      <c r="V210" s="5">
        <f t="shared" si="291"/>
        <v>2.9608339293432191E-3</v>
      </c>
      <c r="W210" s="5">
        <f t="shared" si="292"/>
        <v>9.3084098331803145E-2</v>
      </c>
      <c r="X210" s="5">
        <f t="shared" si="293"/>
        <v>5.3592674486352909E-2</v>
      </c>
      <c r="Y210" s="5">
        <f t="shared" si="294"/>
        <v>1.5427848634050067E-2</v>
      </c>
      <c r="Z210" s="5">
        <f t="shared" si="295"/>
        <v>2.8226497299742269E-3</v>
      </c>
      <c r="AA210" s="5">
        <f t="shared" si="296"/>
        <v>5.2114642020891231E-3</v>
      </c>
      <c r="AB210" s="5">
        <f t="shared" si="297"/>
        <v>4.810968722269415E-3</v>
      </c>
      <c r="AC210" s="5">
        <f t="shared" si="298"/>
        <v>1.9671015051943484E-4</v>
      </c>
      <c r="AD210" s="5">
        <f t="shared" si="299"/>
        <v>4.2965342200320188E-2</v>
      </c>
      <c r="AE210" s="5">
        <f t="shared" si="300"/>
        <v>2.4737067232780029E-2</v>
      </c>
      <c r="AF210" s="5">
        <f t="shared" si="301"/>
        <v>7.1211174395641062E-3</v>
      </c>
      <c r="AG210" s="5">
        <f t="shared" si="302"/>
        <v>1.3666484958482572E-3</v>
      </c>
      <c r="AH210" s="5">
        <f t="shared" si="303"/>
        <v>4.0628139198458713E-4</v>
      </c>
      <c r="AI210" s="5">
        <f t="shared" si="304"/>
        <v>7.5011819844963458E-4</v>
      </c>
      <c r="AJ210" s="5">
        <f t="shared" si="305"/>
        <v>6.9247241289686196E-4</v>
      </c>
      <c r="AK210" s="5">
        <f t="shared" si="306"/>
        <v>4.2617109642567716E-4</v>
      </c>
      <c r="AL210" s="5">
        <f t="shared" si="307"/>
        <v>8.3641048144215734E-6</v>
      </c>
      <c r="AM210" s="5">
        <f t="shared" si="308"/>
        <v>1.5865400544014516E-2</v>
      </c>
      <c r="AN210" s="5">
        <f t="shared" si="309"/>
        <v>9.1344199727879088E-3</v>
      </c>
      <c r="AO210" s="5">
        <f t="shared" si="310"/>
        <v>2.6295468559961728E-3</v>
      </c>
      <c r="AP210" s="5">
        <f t="shared" si="311"/>
        <v>5.0464920512947712E-4</v>
      </c>
      <c r="AQ210" s="5">
        <f t="shared" si="312"/>
        <v>7.263727388725328E-5</v>
      </c>
      <c r="AR210" s="5">
        <f t="shared" si="313"/>
        <v>4.6782870072778331E-5</v>
      </c>
      <c r="AS210" s="5">
        <f t="shared" si="314"/>
        <v>8.6375312553391804E-5</v>
      </c>
      <c r="AT210" s="5">
        <f t="shared" si="315"/>
        <v>7.9737461672293818E-5</v>
      </c>
      <c r="AU210" s="5">
        <f t="shared" si="316"/>
        <v>4.9073148379909795E-5</v>
      </c>
      <c r="AV210" s="5">
        <f t="shared" si="317"/>
        <v>2.2650964566195303E-5</v>
      </c>
      <c r="AW210" s="5">
        <f t="shared" si="318"/>
        <v>2.4697310979397882E-7</v>
      </c>
      <c r="AX210" s="5">
        <f t="shared" si="319"/>
        <v>4.8820537967642153E-3</v>
      </c>
      <c r="AY210" s="5">
        <f t="shared" si="320"/>
        <v>2.8108165051157308E-3</v>
      </c>
      <c r="AZ210" s="5">
        <f t="shared" si="321"/>
        <v>8.0915632583437749E-4</v>
      </c>
      <c r="BA210" s="5">
        <f t="shared" si="322"/>
        <v>1.5528915019204402E-4</v>
      </c>
      <c r="BB210" s="5">
        <f t="shared" si="323"/>
        <v>2.2351725554237771E-5</v>
      </c>
      <c r="BC210" s="5">
        <f t="shared" si="324"/>
        <v>2.5737774191390334E-6</v>
      </c>
      <c r="BD210" s="5">
        <f t="shared" si="325"/>
        <v>4.4891647665580766E-6</v>
      </c>
      <c r="BE210" s="5">
        <f t="shared" si="326"/>
        <v>8.2883544599105479E-6</v>
      </c>
      <c r="BF210" s="5">
        <f t="shared" si="327"/>
        <v>7.6514032370647649E-6</v>
      </c>
      <c r="BG210" s="5">
        <f t="shared" si="328"/>
        <v>4.7089340253913284E-6</v>
      </c>
      <c r="BH210" s="5">
        <f t="shared" si="329"/>
        <v>2.1735287275221379E-6</v>
      </c>
      <c r="BI210" s="5">
        <f t="shared" si="330"/>
        <v>8.0259814283066338E-7</v>
      </c>
      <c r="BJ210" s="8">
        <f t="shared" si="331"/>
        <v>0.67735478326336773</v>
      </c>
      <c r="BK210" s="8">
        <f t="shared" si="332"/>
        <v>0.21411504704684067</v>
      </c>
      <c r="BL210" s="8">
        <f t="shared" si="333"/>
        <v>0.10556457613174382</v>
      </c>
      <c r="BM210" s="8">
        <f t="shared" si="334"/>
        <v>0.4330871284820732</v>
      </c>
      <c r="BN210" s="8">
        <f t="shared" si="335"/>
        <v>0.56395935815784726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1.3404255319148899</v>
      </c>
      <c r="F211">
        <f>VLOOKUP(B211,home!$B$2:$E$405,3,FALSE)</f>
        <v>0.5</v>
      </c>
      <c r="G211">
        <f>VLOOKUP(C211,away!$B$2:$E$405,4,FALSE)</f>
        <v>1.49</v>
      </c>
      <c r="H211">
        <f>VLOOKUP(A211,away!$A$2:$E$405,3,FALSE)</f>
        <v>1.0638297872340401</v>
      </c>
      <c r="I211">
        <f>VLOOKUP(C211,away!$B$2:$E$405,3,FALSE)</f>
        <v>0.66</v>
      </c>
      <c r="J211">
        <f>VLOOKUP(B211,home!$B$2:$E$405,4,FALSE)</f>
        <v>1.78</v>
      </c>
      <c r="K211" s="3">
        <f t="shared" si="280"/>
        <v>0.99861702127659291</v>
      </c>
      <c r="L211" s="3">
        <f t="shared" si="281"/>
        <v>1.2497872340425504</v>
      </c>
      <c r="M211" s="5">
        <f t="shared" si="282"/>
        <v>0.10556754907958377</v>
      </c>
      <c r="N211" s="5">
        <f t="shared" si="283"/>
        <v>0.10542155140532447</v>
      </c>
      <c r="O211" s="5">
        <f t="shared" si="284"/>
        <v>0.13193697516882422</v>
      </c>
      <c r="P211" s="5">
        <f t="shared" si="285"/>
        <v>0.13175450913933504</v>
      </c>
      <c r="Q211" s="5">
        <f t="shared" si="286"/>
        <v>5.2637877821371172E-2</v>
      </c>
      <c r="R211" s="5">
        <f t="shared" si="287"/>
        <v>8.2446573632092721E-2</v>
      </c>
      <c r="S211" s="5">
        <f t="shared" si="288"/>
        <v>4.1109343803796584E-2</v>
      </c>
      <c r="T211" s="5">
        <f t="shared" si="289"/>
        <v>6.5786147728241193E-2</v>
      </c>
      <c r="U211" s="5">
        <f t="shared" si="290"/>
        <v>8.2332551774941726E-2</v>
      </c>
      <c r="V211" s="5">
        <f t="shared" si="291"/>
        <v>5.7007642775045355E-3</v>
      </c>
      <c r="W211" s="5">
        <f t="shared" si="292"/>
        <v>1.7521693585432971E-2</v>
      </c>
      <c r="X211" s="5">
        <f t="shared" si="293"/>
        <v>2.1898388961879376E-2</v>
      </c>
      <c r="Y211" s="5">
        <f t="shared" si="294"/>
        <v>1.3684163485327569E-2</v>
      </c>
      <c r="Z211" s="5">
        <f t="shared" si="295"/>
        <v>3.4346891738646204E-2</v>
      </c>
      <c r="AA211" s="5">
        <f t="shared" si="296"/>
        <v>3.4299390718156492E-2</v>
      </c>
      <c r="AB211" s="5">
        <f t="shared" si="297"/>
        <v>1.7125977695283727E-2</v>
      </c>
      <c r="AC211" s="5">
        <f t="shared" si="298"/>
        <v>4.4468056569604321E-4</v>
      </c>
      <c r="AD211" s="5">
        <f t="shared" si="299"/>
        <v>4.374365364001564E-3</v>
      </c>
      <c r="AE211" s="5">
        <f t="shared" si="300"/>
        <v>5.4670259889670501E-3</v>
      </c>
      <c r="AF211" s="5">
        <f t="shared" si="301"/>
        <v>3.4163096445949336E-3</v>
      </c>
      <c r="AG211" s="5">
        <f t="shared" si="302"/>
        <v>1.4232200604503966E-3</v>
      </c>
      <c r="AH211" s="5">
        <f t="shared" si="303"/>
        <v>1.0731576706000393E-2</v>
      </c>
      <c r="AI211" s="5">
        <f t="shared" si="304"/>
        <v>1.0716735163747384E-2</v>
      </c>
      <c r="AJ211" s="5">
        <f t="shared" si="305"/>
        <v>5.3509570735157663E-3</v>
      </c>
      <c r="AK211" s="5">
        <f t="shared" si="306"/>
        <v>1.7811856045777431E-3</v>
      </c>
      <c r="AL211" s="5">
        <f t="shared" si="307"/>
        <v>2.2199499815200243E-5</v>
      </c>
      <c r="AM211" s="5">
        <f t="shared" si="308"/>
        <v>8.7366314195494834E-4</v>
      </c>
      <c r="AN211" s="5">
        <f t="shared" si="309"/>
        <v>1.0918930416687991E-3</v>
      </c>
      <c r="AO211" s="5">
        <f t="shared" si="310"/>
        <v>6.8231699220877779E-4</v>
      </c>
      <c r="AP211" s="5">
        <f t="shared" si="311"/>
        <v>2.8425035547761354E-4</v>
      </c>
      <c r="AQ211" s="5">
        <f t="shared" si="312"/>
        <v>8.8813116386994611E-5</v>
      </c>
      <c r="AR211" s="5">
        <f t="shared" si="313"/>
        <v>2.6824375136615419E-3</v>
      </c>
      <c r="AS211" s="5">
        <f t="shared" si="314"/>
        <v>2.6787277596532792E-3</v>
      </c>
      <c r="AT211" s="5">
        <f t="shared" si="315"/>
        <v>1.3375115680779393E-3</v>
      </c>
      <c r="AU211" s="5">
        <f t="shared" si="316"/>
        <v>4.4522060601232563E-4</v>
      </c>
      <c r="AV211" s="5">
        <f t="shared" si="317"/>
        <v>1.1115121884674702E-4</v>
      </c>
      <c r="AW211" s="5">
        <f t="shared" si="318"/>
        <v>7.6961892245817308E-7</v>
      </c>
      <c r="AX211" s="5">
        <f t="shared" si="319"/>
        <v>1.4540914740303324E-4</v>
      </c>
      <c r="AY211" s="5">
        <f t="shared" si="320"/>
        <v>1.8173049613732245E-4</v>
      </c>
      <c r="AZ211" s="5">
        <f t="shared" si="321"/>
        <v>1.1356222705432229E-4</v>
      </c>
      <c r="BA211" s="5">
        <f t="shared" si="322"/>
        <v>4.7309540547311173E-5</v>
      </c>
      <c r="BB211" s="5">
        <f t="shared" si="323"/>
        <v>1.4781714956111981E-5</v>
      </c>
      <c r="BC211" s="5">
        <f t="shared" si="324"/>
        <v>3.6947997298809227E-6</v>
      </c>
      <c r="BD211" s="5">
        <f t="shared" si="325"/>
        <v>5.5874602678183884E-4</v>
      </c>
      <c r="BE211" s="5">
        <f t="shared" si="326"/>
        <v>5.5797329291501128E-4</v>
      </c>
      <c r="BF211" s="5">
        <f t="shared" si="327"/>
        <v>2.7860081386134024E-4</v>
      </c>
      <c r="BG211" s="5">
        <f t="shared" si="328"/>
        <v>9.2738504954482042E-5</v>
      </c>
      <c r="BH211" s="5">
        <f t="shared" si="329"/>
        <v>2.3152562393822346E-5</v>
      </c>
      <c r="BI211" s="5">
        <f t="shared" si="330"/>
        <v>4.6241085785278683E-6</v>
      </c>
      <c r="BJ211" s="8">
        <f t="shared" si="331"/>
        <v>0.29515816861911587</v>
      </c>
      <c r="BK211" s="8">
        <f t="shared" si="332"/>
        <v>0.28478077686186848</v>
      </c>
      <c r="BL211" s="8">
        <f t="shared" si="333"/>
        <v>0.38549280751287696</v>
      </c>
      <c r="BM211" s="8">
        <f t="shared" si="334"/>
        <v>0.38983264760876124</v>
      </c>
      <c r="BN211" s="8">
        <f t="shared" si="335"/>
        <v>0.60976503624653144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1.3404255319148899</v>
      </c>
      <c r="F212">
        <f>VLOOKUP(B212,home!$B$2:$E$405,3,FALSE)</f>
        <v>1.33</v>
      </c>
      <c r="G212">
        <f>VLOOKUP(C212,away!$B$2:$E$405,4,FALSE)</f>
        <v>0.97</v>
      </c>
      <c r="H212">
        <f>VLOOKUP(A212,away!$A$2:$E$405,3,FALSE)</f>
        <v>1.0638297872340401</v>
      </c>
      <c r="I212">
        <f>VLOOKUP(C212,away!$B$2:$E$405,3,FALSE)</f>
        <v>0.9</v>
      </c>
      <c r="J212">
        <f>VLOOKUP(B212,home!$B$2:$E$405,4,FALSE)</f>
        <v>1.04</v>
      </c>
      <c r="K212" s="3">
        <f t="shared" si="280"/>
        <v>1.7292829787233994</v>
      </c>
      <c r="L212" s="3">
        <f t="shared" si="281"/>
        <v>0.9957446808510616</v>
      </c>
      <c r="M212" s="5">
        <f t="shared" si="282"/>
        <v>6.5544389763022515E-2</v>
      </c>
      <c r="N212" s="5">
        <f t="shared" si="283"/>
        <v>0.11334479756800707</v>
      </c>
      <c r="O212" s="5">
        <f t="shared" si="284"/>
        <v>6.5265477466158434E-2</v>
      </c>
      <c r="P212" s="5">
        <f t="shared" si="285"/>
        <v>0.11286247928048337</v>
      </c>
      <c r="Q212" s="5">
        <f t="shared" si="286"/>
        <v>9.8002614580601999E-2</v>
      </c>
      <c r="R212" s="5">
        <f t="shared" si="287"/>
        <v>3.2493876015066037E-2</v>
      </c>
      <c r="S212" s="5">
        <f t="shared" si="288"/>
        <v>4.8585162190814109E-2</v>
      </c>
      <c r="T212" s="5">
        <f t="shared" si="289"/>
        <v>9.7585582178131125E-2</v>
      </c>
      <c r="U212" s="5">
        <f t="shared" si="290"/>
        <v>5.619110670560222E-2</v>
      </c>
      <c r="V212" s="5">
        <f t="shared" si="291"/>
        <v>9.2955525271163769E-3</v>
      </c>
      <c r="W212" s="5">
        <f t="shared" si="292"/>
        <v>5.6491417754874894E-2</v>
      </c>
      <c r="X212" s="5">
        <f t="shared" si="293"/>
        <v>5.6251028743151896E-2</v>
      </c>
      <c r="Y212" s="5">
        <f t="shared" si="294"/>
        <v>2.8005831331696835E-2</v>
      </c>
      <c r="Z212" s="5">
        <f t="shared" si="295"/>
        <v>1.0785201400745301E-2</v>
      </c>
      <c r="AA212" s="5">
        <f t="shared" si="296"/>
        <v>1.8650665204412616E-2</v>
      </c>
      <c r="AB212" s="5">
        <f t="shared" si="297"/>
        <v>1.6126138939929757E-2</v>
      </c>
      <c r="AC212" s="5">
        <f t="shared" si="298"/>
        <v>1.0003898772700409E-3</v>
      </c>
      <c r="AD212" s="5">
        <f t="shared" si="299"/>
        <v>2.4422411791864503E-2</v>
      </c>
      <c r="AE212" s="5">
        <f t="shared" si="300"/>
        <v>2.4318486635303321E-2</v>
      </c>
      <c r="AF212" s="5">
        <f t="shared" si="301"/>
        <v>1.2107501856725454E-2</v>
      </c>
      <c r="AG212" s="5">
        <f t="shared" si="302"/>
        <v>4.0186601907429087E-3</v>
      </c>
      <c r="AH212" s="5">
        <f t="shared" si="303"/>
        <v>2.6848267316748877E-3</v>
      </c>
      <c r="AI212" s="5">
        <f t="shared" si="304"/>
        <v>4.6428251679069589E-3</v>
      </c>
      <c r="AJ212" s="5">
        <f t="shared" si="305"/>
        <v>4.0143792680250572E-3</v>
      </c>
      <c r="AK212" s="5">
        <f t="shared" si="306"/>
        <v>2.3139992461119435E-3</v>
      </c>
      <c r="AL212" s="5">
        <f t="shared" si="307"/>
        <v>6.8903826676248954E-5</v>
      </c>
      <c r="AM212" s="5">
        <f t="shared" si="308"/>
        <v>8.4466522022089794E-3</v>
      </c>
      <c r="AN212" s="5">
        <f t="shared" si="309"/>
        <v>8.4107090013484966E-3</v>
      </c>
      <c r="AO212" s="5">
        <f t="shared" si="310"/>
        <v>4.1874593751394544E-3</v>
      </c>
      <c r="AP212" s="5">
        <f t="shared" si="311"/>
        <v>1.3898801330250075E-3</v>
      </c>
      <c r="AQ212" s="5">
        <f t="shared" si="312"/>
        <v>3.4599143737005421E-4</v>
      </c>
      <c r="AR212" s="5">
        <f t="shared" si="313"/>
        <v>5.3468038741440215E-4</v>
      </c>
      <c r="AS212" s="5">
        <f t="shared" si="314"/>
        <v>9.2461369301295856E-4</v>
      </c>
      <c r="AT212" s="5">
        <f t="shared" si="315"/>
        <v>7.9945936061094592E-4</v>
      </c>
      <c r="AU212" s="5">
        <f t="shared" si="316"/>
        <v>4.6083048816186701E-4</v>
      </c>
      <c r="AV212" s="5">
        <f t="shared" si="317"/>
        <v>1.9922657981377793E-4</v>
      </c>
      <c r="AW212" s="5">
        <f t="shared" si="318"/>
        <v>3.2957548730252695E-6</v>
      </c>
      <c r="AX212" s="5">
        <f t="shared" si="319"/>
        <v>2.4344419800794181E-3</v>
      </c>
      <c r="AY212" s="5">
        <f t="shared" si="320"/>
        <v>2.4240826525046065E-3</v>
      </c>
      <c r="AZ212" s="5">
        <f t="shared" si="321"/>
        <v>1.2068837035873969E-3</v>
      </c>
      <c r="BA212" s="5">
        <f t="shared" si="322"/>
        <v>4.0058267608432667E-4</v>
      </c>
      <c r="BB212" s="5">
        <f t="shared" si="323"/>
        <v>9.9719517238012998E-5</v>
      </c>
      <c r="BC212" s="5">
        <f t="shared" si="324"/>
        <v>1.9859035773357442E-5</v>
      </c>
      <c r="BD212" s="5">
        <f t="shared" si="325"/>
        <v>8.8734191953879273E-5</v>
      </c>
      <c r="BE212" s="5">
        <f t="shared" si="326"/>
        <v>1.5344652777661826E-4</v>
      </c>
      <c r="BF212" s="5">
        <f t="shared" si="327"/>
        <v>1.3267623431415665E-4</v>
      </c>
      <c r="BG212" s="5">
        <f t="shared" si="328"/>
        <v>7.6478251226862849E-5</v>
      </c>
      <c r="BH212" s="5">
        <f t="shared" si="329"/>
        <v>3.306313452228647E-5</v>
      </c>
      <c r="BI212" s="5">
        <f t="shared" si="330"/>
        <v>1.1435103150526394E-5</v>
      </c>
      <c r="BJ212" s="8">
        <f t="shared" si="331"/>
        <v>0.54391459434545908</v>
      </c>
      <c r="BK212" s="8">
        <f t="shared" si="332"/>
        <v>0.23978096011788727</v>
      </c>
      <c r="BL212" s="8">
        <f t="shared" si="333"/>
        <v>0.20579793869684618</v>
      </c>
      <c r="BM212" s="8">
        <f t="shared" si="334"/>
        <v>0.51034427298996676</v>
      </c>
      <c r="BN212" s="8">
        <f t="shared" si="335"/>
        <v>0.48751363467333941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1.3404255319148899</v>
      </c>
      <c r="F213">
        <f>VLOOKUP(B213,home!$B$2:$E$405,3,FALSE)</f>
        <v>0.67</v>
      </c>
      <c r="G213">
        <f>VLOOKUP(C213,away!$B$2:$E$405,4,FALSE)</f>
        <v>0.5</v>
      </c>
      <c r="H213">
        <f>VLOOKUP(A213,away!$A$2:$E$405,3,FALSE)</f>
        <v>1.0638297872340401</v>
      </c>
      <c r="I213">
        <f>VLOOKUP(C213,away!$B$2:$E$405,3,FALSE)</f>
        <v>1.1599999999999999</v>
      </c>
      <c r="J213">
        <f>VLOOKUP(B213,home!$B$2:$E$405,4,FALSE)</f>
        <v>0.94</v>
      </c>
      <c r="K213" s="3">
        <f t="shared" si="280"/>
        <v>0.44904255319148811</v>
      </c>
      <c r="L213" s="3">
        <f t="shared" si="281"/>
        <v>1.1599999999999973</v>
      </c>
      <c r="M213" s="5">
        <f t="shared" si="282"/>
        <v>0.20007908748147621</v>
      </c>
      <c r="N213" s="5">
        <f t="shared" si="283"/>
        <v>8.984402428290518E-2</v>
      </c>
      <c r="O213" s="5">
        <f t="shared" si="284"/>
        <v>0.23209174147851186</v>
      </c>
      <c r="P213" s="5">
        <f t="shared" si="285"/>
        <v>0.10421906816816977</v>
      </c>
      <c r="Q213" s="5">
        <f t="shared" si="286"/>
        <v>2.0171895026496901E-2</v>
      </c>
      <c r="R213" s="5">
        <f t="shared" si="287"/>
        <v>0.1346132100575366</v>
      </c>
      <c r="S213" s="5">
        <f t="shared" si="288"/>
        <v>1.3571650973827053E-2</v>
      </c>
      <c r="T213" s="5">
        <f t="shared" si="289"/>
        <v>2.3399398230736349E-2</v>
      </c>
      <c r="U213" s="5">
        <f t="shared" si="290"/>
        <v>6.0447059537538338E-2</v>
      </c>
      <c r="V213" s="5">
        <f t="shared" si="291"/>
        <v>7.8548095700008808E-4</v>
      </c>
      <c r="W213" s="5">
        <f t="shared" si="292"/>
        <v>3.0193464151362821E-3</v>
      </c>
      <c r="X213" s="5">
        <f t="shared" si="293"/>
        <v>3.5024418415580791E-3</v>
      </c>
      <c r="Y213" s="5">
        <f t="shared" si="294"/>
        <v>2.0314162681036815E-3</v>
      </c>
      <c r="Z213" s="5">
        <f t="shared" si="295"/>
        <v>5.2050441222247341E-2</v>
      </c>
      <c r="AA213" s="5">
        <f t="shared" si="296"/>
        <v>2.3372863021181429E-2</v>
      </c>
      <c r="AB213" s="5">
        <f t="shared" si="297"/>
        <v>5.2477050432131129E-3</v>
      </c>
      <c r="AC213" s="5">
        <f t="shared" si="298"/>
        <v>2.5571792145059396E-5</v>
      </c>
      <c r="AD213" s="5">
        <f t="shared" si="299"/>
        <v>3.3895375580559071E-4</v>
      </c>
      <c r="AE213" s="5">
        <f t="shared" si="300"/>
        <v>3.931863567344843E-4</v>
      </c>
      <c r="AF213" s="5">
        <f t="shared" si="301"/>
        <v>2.2804808690600042E-4</v>
      </c>
      <c r="AG213" s="5">
        <f t="shared" si="302"/>
        <v>8.817859360365326E-5</v>
      </c>
      <c r="AH213" s="5">
        <f t="shared" si="303"/>
        <v>1.5094627954451699E-2</v>
      </c>
      <c r="AI213" s="5">
        <f t="shared" si="304"/>
        <v>6.7781302761426004E-3</v>
      </c>
      <c r="AJ213" s="5">
        <f t="shared" si="305"/>
        <v>1.5218344625317999E-3</v>
      </c>
      <c r="AK213" s="5">
        <f t="shared" si="306"/>
        <v>2.2778947753002512E-4</v>
      </c>
      <c r="AL213" s="5">
        <f t="shared" si="307"/>
        <v>5.3280297952077609E-7</v>
      </c>
      <c r="AM213" s="5">
        <f t="shared" si="308"/>
        <v>3.0440931984157349E-5</v>
      </c>
      <c r="AN213" s="5">
        <f t="shared" si="309"/>
        <v>3.5311481101622443E-5</v>
      </c>
      <c r="AO213" s="5">
        <f t="shared" si="310"/>
        <v>2.0480659038940974E-5</v>
      </c>
      <c r="AP213" s="5">
        <f t="shared" si="311"/>
        <v>7.9191881617238219E-6</v>
      </c>
      <c r="AQ213" s="5">
        <f t="shared" si="312"/>
        <v>2.2965645668999036E-6</v>
      </c>
      <c r="AR213" s="5">
        <f t="shared" si="313"/>
        <v>3.5019536854327842E-3</v>
      </c>
      <c r="AS213" s="5">
        <f t="shared" si="314"/>
        <v>1.5725262240650789E-3</v>
      </c>
      <c r="AT213" s="5">
        <f t="shared" si="315"/>
        <v>3.5306559530737654E-4</v>
      </c>
      <c r="AU213" s="5">
        <f t="shared" si="316"/>
        <v>5.2847158786965677E-5</v>
      </c>
      <c r="AV213" s="5">
        <f t="shared" si="317"/>
        <v>5.9326557776537629E-6</v>
      </c>
      <c r="AW213" s="5">
        <f t="shared" si="318"/>
        <v>7.7092056643213154E-9</v>
      </c>
      <c r="AX213" s="5">
        <f t="shared" si="319"/>
        <v>2.2782123032824053E-6</v>
      </c>
      <c r="AY213" s="5">
        <f t="shared" si="320"/>
        <v>2.6427262718075839E-6</v>
      </c>
      <c r="AZ213" s="5">
        <f t="shared" si="321"/>
        <v>1.5327812376483954E-6</v>
      </c>
      <c r="BA213" s="5">
        <f t="shared" si="322"/>
        <v>5.9267541189071127E-7</v>
      </c>
      <c r="BB213" s="5">
        <f t="shared" si="323"/>
        <v>1.7187586944830595E-7</v>
      </c>
      <c r="BC213" s="5">
        <f t="shared" si="324"/>
        <v>3.9875201712006862E-8</v>
      </c>
      <c r="BD213" s="5">
        <f t="shared" si="325"/>
        <v>6.7704437918367059E-4</v>
      </c>
      <c r="BE213" s="5">
        <f t="shared" si="326"/>
        <v>3.0402173665258146E-4</v>
      </c>
      <c r="BF213" s="5">
        <f t="shared" si="327"/>
        <v>6.8259348426092691E-5</v>
      </c>
      <c r="BG213" s="5">
        <f t="shared" si="328"/>
        <v>1.0217117365480015E-5</v>
      </c>
      <c r="BH213" s="5">
        <f t="shared" si="329"/>
        <v>1.1469801170130591E-6</v>
      </c>
      <c r="BI213" s="5">
        <f t="shared" si="330"/>
        <v>1.0300857604068322E-7</v>
      </c>
      <c r="BJ213" s="8">
        <f t="shared" si="331"/>
        <v>0.14312059582913536</v>
      </c>
      <c r="BK213" s="8">
        <f t="shared" si="332"/>
        <v>0.31868403490186953</v>
      </c>
      <c r="BL213" s="8">
        <f t="shared" si="333"/>
        <v>0.48594207919832805</v>
      </c>
      <c r="BM213" s="8">
        <f t="shared" si="334"/>
        <v>0.21877548963941779</v>
      </c>
      <c r="BN213" s="8">
        <f t="shared" si="335"/>
        <v>0.78101902649509636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1.30851063829787</v>
      </c>
      <c r="F214">
        <f>VLOOKUP(B214,home!$B$2:$E$405,3,FALSE)</f>
        <v>1.1000000000000001</v>
      </c>
      <c r="G214">
        <f>VLOOKUP(C214,away!$B$2:$E$405,4,FALSE)</f>
        <v>0.76</v>
      </c>
      <c r="H214">
        <f>VLOOKUP(A214,away!$A$2:$E$405,3,FALSE)</f>
        <v>1.3510638297872299</v>
      </c>
      <c r="I214">
        <f>VLOOKUP(C214,away!$B$2:$E$405,3,FALSE)</f>
        <v>1.68</v>
      </c>
      <c r="J214">
        <f>VLOOKUP(B214,home!$B$2:$E$405,4,FALSE)</f>
        <v>1.32</v>
      </c>
      <c r="K214" s="3">
        <f t="shared" si="280"/>
        <v>1.0939148936170193</v>
      </c>
      <c r="L214" s="3">
        <f t="shared" si="281"/>
        <v>2.9961191489361614</v>
      </c>
      <c r="M214" s="5">
        <f t="shared" si="282"/>
        <v>1.6738663722031408E-2</v>
      </c>
      <c r="N214" s="5">
        <f t="shared" si="283"/>
        <v>1.8310673544777049E-2</v>
      </c>
      <c r="O214" s="5">
        <f t="shared" si="284"/>
        <v>5.0151030905181339E-2</v>
      </c>
      <c r="P214" s="5">
        <f t="shared" si="285"/>
        <v>5.4860959637425301E-2</v>
      </c>
      <c r="Q214" s="5">
        <f t="shared" si="286"/>
        <v>1.0015159251395376E-2</v>
      </c>
      <c r="R214" s="5">
        <f t="shared" si="287"/>
        <v>7.5129232016951542E-2</v>
      </c>
      <c r="S214" s="5">
        <f t="shared" si="288"/>
        <v>4.4951690026155011E-2</v>
      </c>
      <c r="T214" s="5">
        <f t="shared" si="289"/>
        <v>3.000661041275084E-2</v>
      </c>
      <c r="U214" s="5">
        <f t="shared" si="290"/>
        <v>8.218498584935191E-2</v>
      </c>
      <c r="V214" s="5">
        <f t="shared" si="291"/>
        <v>1.6369903921655181E-2</v>
      </c>
      <c r="W214" s="5">
        <f t="shared" si="292"/>
        <v>3.6519106223492272E-3</v>
      </c>
      <c r="X214" s="5">
        <f t="shared" si="293"/>
        <v>1.0941559345823894E-2</v>
      </c>
      <c r="Y214" s="5">
        <f t="shared" si="294"/>
        <v>1.6391107737622198E-2</v>
      </c>
      <c r="Z214" s="5">
        <f t="shared" si="295"/>
        <v>7.5032043563618742E-2</v>
      </c>
      <c r="AA214" s="5">
        <f t="shared" si="296"/>
        <v>8.2078669952763569E-2</v>
      </c>
      <c r="AB214" s="5">
        <f t="shared" si="297"/>
        <v>4.4893539754801891E-2</v>
      </c>
      <c r="AC214" s="5">
        <f t="shared" si="298"/>
        <v>3.3532718517294861E-3</v>
      </c>
      <c r="AD214" s="5">
        <f t="shared" si="299"/>
        <v>9.9871985498650425E-4</v>
      </c>
      <c r="AE214" s="5">
        <f t="shared" si="300"/>
        <v>2.9922836819478117E-3</v>
      </c>
      <c r="AF214" s="5">
        <f t="shared" si="301"/>
        <v>4.4826192192665209E-3</v>
      </c>
      <c r="AG214" s="5">
        <f t="shared" si="302"/>
        <v>4.4768204267445627E-3</v>
      </c>
      <c r="AH214" s="5">
        <f t="shared" si="303"/>
        <v>5.62012356261926E-2</v>
      </c>
      <c r="AI214" s="5">
        <f t="shared" si="304"/>
        <v>6.1479368691171515E-2</v>
      </c>
      <c r="AJ214" s="5">
        <f t="shared" si="305"/>
        <v>3.3626598530722196E-2</v>
      </c>
      <c r="AK214" s="5">
        <f t="shared" si="306"/>
        <v>1.2261545651479064E-2</v>
      </c>
      <c r="AL214" s="5">
        <f t="shared" si="307"/>
        <v>4.3961385392768957E-4</v>
      </c>
      <c r="AM214" s="5">
        <f t="shared" si="308"/>
        <v>2.1850290478415342E-4</v>
      </c>
      <c r="AN214" s="5">
        <f t="shared" si="309"/>
        <v>6.546607371219769E-4</v>
      </c>
      <c r="AO214" s="5">
        <f t="shared" si="310"/>
        <v>9.8072078527390886E-4</v>
      </c>
      <c r="AP214" s="5">
        <f t="shared" si="311"/>
        <v>9.7945210817295585E-4</v>
      </c>
      <c r="AQ214" s="5">
        <f t="shared" si="312"/>
        <v>7.336388041907215E-4</v>
      </c>
      <c r="AR214" s="5">
        <f t="shared" si="313"/>
        <v>3.3677119650701769E-2</v>
      </c>
      <c r="AS214" s="5">
        <f t="shared" si="314"/>
        <v>3.6839902760025064E-2</v>
      </c>
      <c r="AT214" s="5">
        <f t="shared" si="315"/>
        <v>2.0149859154297074E-2</v>
      </c>
      <c r="AU214" s="5">
        <f t="shared" si="316"/>
        <v>7.3474103443902702E-3</v>
      </c>
      <c r="AV214" s="5">
        <f t="shared" si="317"/>
        <v>2.0093604013110668E-3</v>
      </c>
      <c r="AW214" s="5">
        <f t="shared" si="318"/>
        <v>4.0023170136860288E-5</v>
      </c>
      <c r="AX214" s="5">
        <f t="shared" si="319"/>
        <v>3.9837263640327795E-5</v>
      </c>
      <c r="AY214" s="5">
        <f t="shared" si="320"/>
        <v>1.1935718843400441E-4</v>
      </c>
      <c r="AZ214" s="5">
        <f t="shared" si="321"/>
        <v>1.7880417891515119E-4</v>
      </c>
      <c r="BA214" s="5">
        <f t="shared" si="322"/>
        <v>1.7857287478583063E-4</v>
      </c>
      <c r="BB214" s="5">
        <f t="shared" si="323"/>
        <v>1.3375640240660165E-4</v>
      </c>
      <c r="BC214" s="5">
        <f t="shared" si="324"/>
        <v>8.0150023708646032E-5</v>
      </c>
      <c r="BD214" s="5">
        <f t="shared" si="325"/>
        <v>1.6816777177746982E-2</v>
      </c>
      <c r="BE214" s="5">
        <f t="shared" si="326"/>
        <v>1.8396123017376208E-2</v>
      </c>
      <c r="BF214" s="5">
        <f t="shared" si="327"/>
        <v>1.0061896476759346E-2</v>
      </c>
      <c r="BG214" s="5">
        <f t="shared" si="328"/>
        <v>3.6689528046532213E-3</v>
      </c>
      <c r="BH214" s="5">
        <f t="shared" si="329"/>
        <v>1.0033805292470231E-3</v>
      </c>
      <c r="BI214" s="5">
        <f t="shared" si="330"/>
        <v>2.1952258098172924E-4</v>
      </c>
      <c r="BJ214" s="8">
        <f t="shared" si="331"/>
        <v>0.10656491736909829</v>
      </c>
      <c r="BK214" s="8">
        <f t="shared" si="332"/>
        <v>0.13683346020135809</v>
      </c>
      <c r="BL214" s="8">
        <f t="shared" si="333"/>
        <v>0.64819651187610527</v>
      </c>
      <c r="BM214" s="8">
        <f t="shared" si="334"/>
        <v>0.74134187991412137</v>
      </c>
      <c r="BN214" s="8">
        <f t="shared" si="335"/>
        <v>0.22520571907776202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1.30851063829787</v>
      </c>
      <c r="F215">
        <f>VLOOKUP(B215,home!$B$2:$E$405,3,FALSE)</f>
        <v>0.51</v>
      </c>
      <c r="G215">
        <f>VLOOKUP(C215,away!$B$2:$E$405,4,FALSE)</f>
        <v>1.7</v>
      </c>
      <c r="H215">
        <f>VLOOKUP(A215,away!$A$2:$E$405,3,FALSE)</f>
        <v>1.3510638297872299</v>
      </c>
      <c r="I215">
        <f>VLOOKUP(C215,away!$B$2:$E$405,3,FALSE)</f>
        <v>1.36</v>
      </c>
      <c r="J215">
        <f>VLOOKUP(B215,home!$B$2:$E$405,4,FALSE)</f>
        <v>1.89</v>
      </c>
      <c r="K215" s="3">
        <f t="shared" si="280"/>
        <v>1.1344787234042533</v>
      </c>
      <c r="L215" s="3">
        <f t="shared" si="281"/>
        <v>3.4727744680850958</v>
      </c>
      <c r="M215" s="5">
        <f t="shared" si="282"/>
        <v>9.9791916244915593E-3</v>
      </c>
      <c r="N215" s="5">
        <f t="shared" si="283"/>
        <v>1.1321180574759599E-2</v>
      </c>
      <c r="O215" s="5">
        <f t="shared" si="284"/>
        <v>3.465548188566292E-2</v>
      </c>
      <c r="P215" s="5">
        <f t="shared" si="285"/>
        <v>3.9315906848606093E-2</v>
      </c>
      <c r="Q215" s="5">
        <f t="shared" si="286"/>
        <v>6.4218192429411538E-3</v>
      </c>
      <c r="R215" s="5">
        <f t="shared" si="287"/>
        <v>6.0175336335857858E-2</v>
      </c>
      <c r="S215" s="5">
        <f t="shared" si="288"/>
        <v>3.8724091827604015E-2</v>
      </c>
      <c r="T215" s="5">
        <f t="shared" si="289"/>
        <v>2.2301529905543599E-2</v>
      </c>
      <c r="U215" s="5">
        <f t="shared" si="290"/>
        <v>6.8267638746725604E-2</v>
      </c>
      <c r="V215" s="5">
        <f t="shared" si="291"/>
        <v>1.6951637905713052E-2</v>
      </c>
      <c r="W215" s="5">
        <f t="shared" si="292"/>
        <v>2.4284724322215824E-3</v>
      </c>
      <c r="X215" s="5">
        <f t="shared" si="293"/>
        <v>8.4335370590676254E-3</v>
      </c>
      <c r="Y215" s="5">
        <f t="shared" si="294"/>
        <v>1.4643886087189759E-2</v>
      </c>
      <c r="Z215" s="5">
        <f t="shared" si="295"/>
        <v>6.965845721186685E-2</v>
      </c>
      <c r="AA215" s="5">
        <f t="shared" si="296"/>
        <v>7.9026037612028505E-2</v>
      </c>
      <c r="AB215" s="5">
        <f t="shared" si="297"/>
        <v>4.4826679132895321E-2</v>
      </c>
      <c r="AC215" s="5">
        <f t="shared" si="298"/>
        <v>4.1741170146276183E-3</v>
      </c>
      <c r="AD215" s="5">
        <f t="shared" si="299"/>
        <v>6.8876257618229045E-4</v>
      </c>
      <c r="AE215" s="5">
        <f t="shared" si="300"/>
        <v>2.3919170891383741E-3</v>
      </c>
      <c r="AF215" s="5">
        <f t="shared" si="301"/>
        <v>4.1532942984680845E-3</v>
      </c>
      <c r="AG215" s="5">
        <f t="shared" si="302"/>
        <v>4.8078181327211216E-3</v>
      </c>
      <c r="AH215" s="5">
        <f t="shared" si="303"/>
        <v>6.0477027922892335E-2</v>
      </c>
      <c r="AI215" s="5">
        <f t="shared" si="304"/>
        <v>6.8609901433246273E-2</v>
      </c>
      <c r="AJ215" s="5">
        <f t="shared" si="305"/>
        <v>3.8918236695440457E-2</v>
      </c>
      <c r="AK215" s="5">
        <f t="shared" si="306"/>
        <v>1.4717303827795951E-2</v>
      </c>
      <c r="AL215" s="5">
        <f t="shared" si="307"/>
        <v>6.5780556941912624E-4</v>
      </c>
      <c r="AM215" s="5">
        <f t="shared" si="308"/>
        <v>1.5627729763118196E-4</v>
      </c>
      <c r="AN215" s="5">
        <f t="shared" si="309"/>
        <v>5.4271580915490414E-4</v>
      </c>
      <c r="AO215" s="5">
        <f t="shared" si="310"/>
        <v>9.4236480272964741E-4</v>
      </c>
      <c r="AP215" s="5">
        <f t="shared" si="311"/>
        <v>1.090873475513856E-3</v>
      </c>
      <c r="AQ215" s="5">
        <f t="shared" si="312"/>
        <v>9.4708938841894287E-4</v>
      </c>
      <c r="AR215" s="5">
        <f t="shared" si="313"/>
        <v>4.2004615695257964E-2</v>
      </c>
      <c r="AS215" s="5">
        <f t="shared" si="314"/>
        <v>4.7653342791042511E-2</v>
      </c>
      <c r="AT215" s="5">
        <f t="shared" si="315"/>
        <v>2.7030851747763606E-2</v>
      </c>
      <c r="AU215" s="5">
        <f t="shared" si="316"/>
        <v>1.0221975394444161E-2</v>
      </c>
      <c r="AV215" s="5">
        <f t="shared" si="317"/>
        <v>2.8991533990396739E-3</v>
      </c>
      <c r="AW215" s="5">
        <f t="shared" si="318"/>
        <v>7.1989304970643836E-5</v>
      </c>
      <c r="AX215" s="5">
        <f t="shared" si="319"/>
        <v>2.9548878185614949E-5</v>
      </c>
      <c r="AY215" s="5">
        <f t="shared" si="320"/>
        <v>1.0261658972356025E-4</v>
      </c>
      <c r="AZ215" s="5">
        <f t="shared" si="321"/>
        <v>1.7818213639697174E-4</v>
      </c>
      <c r="BA215" s="5">
        <f t="shared" si="322"/>
        <v>2.0626212464941988E-4</v>
      </c>
      <c r="BB215" s="5">
        <f t="shared" si="323"/>
        <v>1.7907546005387274E-4</v>
      </c>
      <c r="BC215" s="5">
        <f t="shared" si="324"/>
        <v>1.2437773710713629E-4</v>
      </c>
      <c r="BD215" s="5">
        <f t="shared" si="325"/>
        <v>2.4312092821369719E-2</v>
      </c>
      <c r="BE215" s="5">
        <f t="shared" si="326"/>
        <v>2.7581552027273228E-2</v>
      </c>
      <c r="BF215" s="5">
        <f t="shared" si="327"/>
        <v>1.564534196670447E-2</v>
      </c>
      <c r="BG215" s="5">
        <f t="shared" si="328"/>
        <v>5.9164358605366249E-3</v>
      </c>
      <c r="BH215" s="5">
        <f t="shared" si="329"/>
        <v>1.6780176505411832E-3</v>
      </c>
      <c r="BI215" s="5">
        <f t="shared" si="330"/>
        <v>3.8073506440715327E-4</v>
      </c>
      <c r="BJ215" s="8">
        <f t="shared" si="331"/>
        <v>8.2091601097798284E-2</v>
      </c>
      <c r="BK215" s="8">
        <f t="shared" si="332"/>
        <v>0.10990536738018503</v>
      </c>
      <c r="BL215" s="8">
        <f t="shared" si="333"/>
        <v>0.67499775801092543</v>
      </c>
      <c r="BM215" s="8">
        <f t="shared" si="334"/>
        <v>0.77475363990370349</v>
      </c>
      <c r="BN215" s="8">
        <f t="shared" si="335"/>
        <v>0.16186891651231916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1.30851063829787</v>
      </c>
      <c r="F216">
        <f>VLOOKUP(B216,home!$B$2:$E$405,3,FALSE)</f>
        <v>0.59</v>
      </c>
      <c r="G216">
        <f>VLOOKUP(C216,away!$B$2:$E$405,4,FALSE)</f>
        <v>0.85</v>
      </c>
      <c r="H216">
        <f>VLOOKUP(A216,away!$A$2:$E$405,3,FALSE)</f>
        <v>1.3510638297872299</v>
      </c>
      <c r="I216">
        <f>VLOOKUP(C216,away!$B$2:$E$405,3,FALSE)</f>
        <v>1.02</v>
      </c>
      <c r="J216">
        <f>VLOOKUP(B216,home!$B$2:$E$405,4,FALSE)</f>
        <v>1.4</v>
      </c>
      <c r="K216" s="3">
        <f t="shared" si="280"/>
        <v>0.6562180851063818</v>
      </c>
      <c r="L216" s="3">
        <f t="shared" si="281"/>
        <v>1.9293191489361643</v>
      </c>
      <c r="M216" s="5">
        <f t="shared" si="282"/>
        <v>7.5355585138967299E-2</v>
      </c>
      <c r="N216" s="5">
        <f t="shared" si="283"/>
        <v>4.9449697781964036E-2</v>
      </c>
      <c r="O216" s="5">
        <f t="shared" si="284"/>
        <v>0.14538497338789905</v>
      </c>
      <c r="P216" s="5">
        <f t="shared" si="285"/>
        <v>9.5404248839849395E-2</v>
      </c>
      <c r="Q216" s="5">
        <f t="shared" si="286"/>
        <v>1.6224892993784868E-2</v>
      </c>
      <c r="R216" s="5">
        <f t="shared" si="287"/>
        <v>0.14024700656242417</v>
      </c>
      <c r="S216" s="5">
        <f t="shared" si="288"/>
        <v>3.0196735517050495E-2</v>
      </c>
      <c r="T216" s="5">
        <f t="shared" si="289"/>
        <v>3.1302996742349355E-2</v>
      </c>
      <c r="U216" s="5">
        <f t="shared" si="290"/>
        <v>9.2032622088296143E-2</v>
      </c>
      <c r="V216" s="5">
        <f t="shared" si="291"/>
        <v>4.2478557039593405E-3</v>
      </c>
      <c r="W216" s="5">
        <f t="shared" si="292"/>
        <v>3.5490227371458185E-3</v>
      </c>
      <c r="X216" s="5">
        <f t="shared" si="293"/>
        <v>6.8471975267852675E-3</v>
      </c>
      <c r="Y216" s="5">
        <f t="shared" si="294"/>
        <v>6.6052146524875812E-3</v>
      </c>
      <c r="Z216" s="5">
        <f t="shared" si="295"/>
        <v>9.0193745113953602E-2</v>
      </c>
      <c r="AA216" s="5">
        <f t="shared" si="296"/>
        <v>5.918676670725171E-2</v>
      </c>
      <c r="AB216" s="5">
        <f t="shared" si="297"/>
        <v>1.9419713356135435E-2</v>
      </c>
      <c r="AC216" s="5">
        <f t="shared" si="298"/>
        <v>3.3612595027706157E-4</v>
      </c>
      <c r="AD216" s="5">
        <f t="shared" si="299"/>
        <v>5.8223322614220959E-4</v>
      </c>
      <c r="AE216" s="5">
        <f t="shared" si="300"/>
        <v>1.1233137123430451E-3</v>
      </c>
      <c r="AF216" s="5">
        <f t="shared" si="301"/>
        <v>1.0836153277430035E-3</v>
      </c>
      <c r="AG216" s="5">
        <f t="shared" si="302"/>
        <v>6.9687993396510477E-4</v>
      </c>
      <c r="AH216" s="5">
        <f t="shared" si="303"/>
        <v>4.3503129890654572E-2</v>
      </c>
      <c r="AI216" s="5">
        <f t="shared" si="304"/>
        <v>2.8547540592979544E-2</v>
      </c>
      <c r="AJ216" s="5">
        <f t="shared" si="305"/>
        <v>9.3667062112108689E-3</v>
      </c>
      <c r="AK216" s="5">
        <f t="shared" si="306"/>
        <v>2.0488673378916164E-3</v>
      </c>
      <c r="AL216" s="5">
        <f t="shared" si="307"/>
        <v>1.7022145733524926E-5</v>
      </c>
      <c r="AM216" s="5">
        <f t="shared" si="308"/>
        <v>7.6414394548870372E-5</v>
      </c>
      <c r="AN216" s="5">
        <f t="shared" si="309"/>
        <v>1.4742775465749887E-4</v>
      </c>
      <c r="AO216" s="5">
        <f t="shared" si="310"/>
        <v>1.4221759507268767E-4</v>
      </c>
      <c r="AP216" s="5">
        <f t="shared" si="311"/>
        <v>9.14610431631286E-5</v>
      </c>
      <c r="AQ216" s="5">
        <f t="shared" si="312"/>
        <v>4.4114385489075263E-5</v>
      </c>
      <c r="AR216" s="5">
        <f t="shared" si="313"/>
        <v>1.678628430733943E-2</v>
      </c>
      <c r="AS216" s="5">
        <f t="shared" si="314"/>
        <v>1.1015463344213588E-2</v>
      </c>
      <c r="AT216" s="5">
        <f t="shared" si="315"/>
        <v>3.6142731311496904E-3</v>
      </c>
      <c r="AU216" s="5">
        <f t="shared" si="316"/>
        <v>7.9058379772483224E-4</v>
      </c>
      <c r="AV216" s="5">
        <f t="shared" si="317"/>
        <v>1.2969884646478008E-4</v>
      </c>
      <c r="AW216" s="5">
        <f t="shared" si="318"/>
        <v>5.9863771372697469E-7</v>
      </c>
      <c r="AX216" s="5">
        <f t="shared" si="319"/>
        <v>8.357417944237207E-6</v>
      </c>
      <c r="AY216" s="5">
        <f t="shared" si="320"/>
        <v>1.6124126475479558E-5</v>
      </c>
      <c r="AZ216" s="5">
        <f t="shared" si="321"/>
        <v>1.5554292984505648E-5</v>
      </c>
      <c r="BA216" s="5">
        <f t="shared" si="322"/>
        <v>1.0003065101056728E-5</v>
      </c>
      <c r="BB216" s="5">
        <f t="shared" si="323"/>
        <v>4.8247762618809534E-6</v>
      </c>
      <c r="BC216" s="5">
        <f t="shared" si="324"/>
        <v>1.8617066462759151E-6</v>
      </c>
      <c r="BD216" s="5">
        <f t="shared" si="325"/>
        <v>5.3976832922727645E-3</v>
      </c>
      <c r="BE216" s="5">
        <f t="shared" si="326"/>
        <v>3.5420573940659443E-3</v>
      </c>
      <c r="BF216" s="5">
        <f t="shared" si="327"/>
        <v>1.1621810602354273E-3</v>
      </c>
      <c r="BG216" s="5">
        <f t="shared" si="328"/>
        <v>2.5421474329819887E-4</v>
      </c>
      <c r="BH216" s="5">
        <f t="shared" si="329"/>
        <v>4.1705078013238611E-5</v>
      </c>
      <c r="BI216" s="5">
        <f t="shared" si="330"/>
        <v>5.473525286611943E-6</v>
      </c>
      <c r="BJ216" s="8">
        <f t="shared" si="331"/>
        <v>0.11802342519305496</v>
      </c>
      <c r="BK216" s="8">
        <f t="shared" si="332"/>
        <v>0.20557369742231257</v>
      </c>
      <c r="BL216" s="8">
        <f t="shared" si="333"/>
        <v>0.58247694465480759</v>
      </c>
      <c r="BM216" s="8">
        <f t="shared" si="334"/>
        <v>0.47418588219047836</v>
      </c>
      <c r="BN216" s="8">
        <f t="shared" si="335"/>
        <v>0.52206640470488885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1.30851063829787</v>
      </c>
      <c r="F217">
        <f>VLOOKUP(B217,home!$B$2:$E$405,3,FALSE)</f>
        <v>1.1499999999999999</v>
      </c>
      <c r="G217">
        <f>VLOOKUP(C217,away!$B$2:$E$405,4,FALSE)</f>
        <v>0.34</v>
      </c>
      <c r="H217">
        <f>VLOOKUP(A217,away!$A$2:$E$405,3,FALSE)</f>
        <v>1.3510638297872299</v>
      </c>
      <c r="I217">
        <f>VLOOKUP(C217,away!$B$2:$E$405,3,FALSE)</f>
        <v>1.53</v>
      </c>
      <c r="J217">
        <f>VLOOKUP(B217,home!$B$2:$E$405,4,FALSE)</f>
        <v>0.89</v>
      </c>
      <c r="K217" s="3">
        <f t="shared" si="280"/>
        <v>0.5116276595744671</v>
      </c>
      <c r="L217" s="3">
        <f t="shared" si="281"/>
        <v>1.8397436170212711</v>
      </c>
      <c r="M217" s="5">
        <f t="shared" si="282"/>
        <v>9.5238474340539225E-2</v>
      </c>
      <c r="N217" s="5">
        <f t="shared" si="283"/>
        <v>4.8726637728293019E-2</v>
      </c>
      <c r="O217" s="5">
        <f t="shared" si="284"/>
        <v>0.17521437526285116</v>
      </c>
      <c r="P217" s="5">
        <f t="shared" si="285"/>
        <v>8.9644520739534939E-2</v>
      </c>
      <c r="Q217" s="5">
        <f t="shared" si="286"/>
        <v>1.2464947809929744E-2</v>
      </c>
      <c r="R217" s="5">
        <f t="shared" si="287"/>
        <v>0.16117476425010008</v>
      </c>
      <c r="S217" s="5">
        <f t="shared" si="288"/>
        <v>2.1094783789496946E-2</v>
      </c>
      <c r="T217" s="5">
        <f t="shared" si="289"/>
        <v>2.293230816982152E-2</v>
      </c>
      <c r="U217" s="5">
        <f t="shared" si="290"/>
        <v>8.2461467415745185E-2</v>
      </c>
      <c r="V217" s="5">
        <f t="shared" si="291"/>
        <v>2.2061949648065093E-3</v>
      </c>
      <c r="W217" s="5">
        <f t="shared" si="292"/>
        <v>2.1258040249040782E-3</v>
      </c>
      <c r="X217" s="5">
        <f t="shared" si="293"/>
        <v>3.9109343858554054E-3</v>
      </c>
      <c r="Y217" s="5">
        <f t="shared" si="294"/>
        <v>3.5975582864832436E-3</v>
      </c>
      <c r="Z217" s="5">
        <f t="shared" si="295"/>
        <v>9.8840081251343262E-2</v>
      </c>
      <c r="AA217" s="5">
        <f t="shared" si="296"/>
        <v>5.0569319442774908E-2</v>
      </c>
      <c r="AB217" s="5">
        <f t="shared" si="297"/>
        <v>1.2936331276390262E-2</v>
      </c>
      <c r="AC217" s="5">
        <f t="shared" si="298"/>
        <v>1.2978820511320299E-4</v>
      </c>
      <c r="AD217" s="5">
        <f t="shared" si="299"/>
        <v>2.7190503449391388E-4</v>
      </c>
      <c r="AE217" s="5">
        <f t="shared" si="300"/>
        <v>5.002355516461267E-4</v>
      </c>
      <c r="AF217" s="5">
        <f t="shared" si="301"/>
        <v>4.6015258157403797E-4</v>
      </c>
      <c r="AG217" s="5">
        <f t="shared" si="302"/>
        <v>2.8218759160223203E-4</v>
      </c>
      <c r="AH217" s="5">
        <f t="shared" si="303"/>
        <v>4.5460102147005667E-2</v>
      </c>
      <c r="AI217" s="5">
        <f t="shared" si="304"/>
        <v>2.3258645665488714E-2</v>
      </c>
      <c r="AJ217" s="5">
        <f t="shared" si="305"/>
        <v>5.9498832233529078E-3</v>
      </c>
      <c r="AK217" s="5">
        <f t="shared" si="306"/>
        <v>1.0147082761018116E-3</v>
      </c>
      <c r="AL217" s="5">
        <f t="shared" si="307"/>
        <v>4.8865971554376601E-6</v>
      </c>
      <c r="AM217" s="5">
        <f t="shared" si="308"/>
        <v>2.7822827284927187E-5</v>
      </c>
      <c r="AN217" s="5">
        <f t="shared" si="309"/>
        <v>5.1186868904930057E-5</v>
      </c>
      <c r="AO217" s="5">
        <f t="shared" si="310"/>
        <v>4.7085357671574833E-5</v>
      </c>
      <c r="AP217" s="5">
        <f t="shared" si="311"/>
        <v>2.8874995410481111E-5</v>
      </c>
      <c r="AQ217" s="5">
        <f t="shared" si="312"/>
        <v>1.3280647124487788E-5</v>
      </c>
      <c r="AR217" s="5">
        <f t="shared" si="313"/>
        <v>1.6726986550817727E-2</v>
      </c>
      <c r="AS217" s="5">
        <f t="shared" si="314"/>
        <v>8.557988980728461E-3</v>
      </c>
      <c r="AT217" s="5">
        <f t="shared" si="315"/>
        <v>2.1892519364370912E-3</v>
      </c>
      <c r="AU217" s="5">
        <f t="shared" si="316"/>
        <v>3.7336061481939298E-4</v>
      </c>
      <c r="AV217" s="5">
        <f t="shared" si="317"/>
        <v>4.7755404384332531E-5</v>
      </c>
      <c r="AW217" s="5">
        <f t="shared" si="318"/>
        <v>1.2776601726456311E-7</v>
      </c>
      <c r="AX217" s="5">
        <f t="shared" si="319"/>
        <v>2.3724880010886523E-6</v>
      </c>
      <c r="AY217" s="5">
        <f t="shared" si="320"/>
        <v>4.3647696564624022E-6</v>
      </c>
      <c r="AZ217" s="5">
        <f t="shared" si="321"/>
        <v>4.0150285576224157E-6</v>
      </c>
      <c r="BA217" s="5">
        <f t="shared" si="322"/>
        <v>2.4622077203479869E-6</v>
      </c>
      <c r="BB217" s="5">
        <f t="shared" si="323"/>
        <v>1.1324577343226765E-6</v>
      </c>
      <c r="BC217" s="5">
        <f t="shared" si="324"/>
        <v>4.1668637765330285E-7</v>
      </c>
      <c r="BD217" s="5">
        <f t="shared" si="325"/>
        <v>5.1288944564779268E-3</v>
      </c>
      <c r="BE217" s="5">
        <f t="shared" si="326"/>
        <v>2.6240842669722599E-3</v>
      </c>
      <c r="BF217" s="5">
        <f t="shared" si="327"/>
        <v>6.7127704601859927E-4</v>
      </c>
      <c r="BG217" s="5">
        <f t="shared" si="328"/>
        <v>1.1448130132685259E-4</v>
      </c>
      <c r="BH217" s="5">
        <f t="shared" si="329"/>
        <v>1.4642950065724231E-5</v>
      </c>
      <c r="BI217" s="5">
        <f t="shared" si="330"/>
        <v>1.4983476542784557E-6</v>
      </c>
      <c r="BJ217" s="8">
        <f t="shared" si="331"/>
        <v>9.5455685499047205E-2</v>
      </c>
      <c r="BK217" s="8">
        <f t="shared" si="332"/>
        <v>0.20832301340630272</v>
      </c>
      <c r="BL217" s="8">
        <f t="shared" si="333"/>
        <v>0.59448981881551322</v>
      </c>
      <c r="BM217" s="8">
        <f t="shared" si="334"/>
        <v>0.41464064183731925</v>
      </c>
      <c r="BN217" s="8">
        <f t="shared" si="335"/>
        <v>0.58246372013124814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1.30851063829787</v>
      </c>
      <c r="F218">
        <f>VLOOKUP(B218,home!$B$2:$E$405,3,FALSE)</f>
        <v>1.44</v>
      </c>
      <c r="G218">
        <f>VLOOKUP(C218,away!$B$2:$E$405,4,FALSE)</f>
        <v>0.76</v>
      </c>
      <c r="H218">
        <f>VLOOKUP(A218,away!$A$2:$E$405,3,FALSE)</f>
        <v>1.3510638297872299</v>
      </c>
      <c r="I218">
        <f>VLOOKUP(C218,away!$B$2:$E$405,3,FALSE)</f>
        <v>1.78</v>
      </c>
      <c r="J218">
        <f>VLOOKUP(B218,home!$B$2:$E$405,4,FALSE)</f>
        <v>0.66</v>
      </c>
      <c r="K218" s="3">
        <f t="shared" si="280"/>
        <v>1.4320340425531888</v>
      </c>
      <c r="L218" s="3">
        <f t="shared" si="281"/>
        <v>1.5872297872340377</v>
      </c>
      <c r="M218" s="5">
        <f t="shared" si="282"/>
        <v>4.8837157592390476E-2</v>
      </c>
      <c r="N218" s="5">
        <f t="shared" si="283"/>
        <v>6.99364722138381E-2</v>
      </c>
      <c r="O218" s="5">
        <f t="shared" si="284"/>
        <v>7.75157912544851E-2</v>
      </c>
      <c r="P218" s="5">
        <f t="shared" si="285"/>
        <v>0.11100525191186943</v>
      </c>
      <c r="Q218" s="5">
        <f t="shared" si="286"/>
        <v>5.0075704513145664E-2</v>
      </c>
      <c r="R218" s="5">
        <f t="shared" si="287"/>
        <v>6.1517686430067248E-2</v>
      </c>
      <c r="S218" s="5">
        <f t="shared" si="288"/>
        <v>6.307782106640028E-2</v>
      </c>
      <c r="T218" s="5">
        <f t="shared" si="289"/>
        <v>7.9481649819994726E-2</v>
      </c>
      <c r="U218" s="5">
        <f t="shared" si="290"/>
        <v>8.8095421186968656E-2</v>
      </c>
      <c r="V218" s="5">
        <f t="shared" si="291"/>
        <v>1.5930423478796651E-2</v>
      </c>
      <c r="W218" s="5">
        <f t="shared" si="292"/>
        <v>2.3903371189219647E-2</v>
      </c>
      <c r="X218" s="5">
        <f t="shared" si="293"/>
        <v>3.7940142766841323E-2</v>
      </c>
      <c r="Y218" s="5">
        <f t="shared" si="294"/>
        <v>3.0109862365721295E-2</v>
      </c>
      <c r="Z218" s="5">
        <f t="shared" si="295"/>
        <v>3.2547568114508617E-2</v>
      </c>
      <c r="AA218" s="5">
        <f t="shared" si="296"/>
        <v>4.6609225542295053E-2</v>
      </c>
      <c r="AB218" s="5">
        <f t="shared" si="297"/>
        <v>3.3372998836803065E-2</v>
      </c>
      <c r="AC218" s="5">
        <f t="shared" si="298"/>
        <v>2.2630830172461229E-3</v>
      </c>
      <c r="AD218" s="5">
        <f t="shared" si="299"/>
        <v>8.5576103186869139E-3</v>
      </c>
      <c r="AE218" s="5">
        <f t="shared" si="300"/>
        <v>1.3582894005361236E-2</v>
      </c>
      <c r="AF218" s="5">
        <f t="shared" si="301"/>
        <v>1.0779586981076002E-2</v>
      </c>
      <c r="AG218" s="5">
        <f t="shared" si="302"/>
        <v>5.7032271834813542E-3</v>
      </c>
      <c r="AH218" s="5">
        <f t="shared" si="303"/>
        <v>1.2915117403344218E-2</v>
      </c>
      <c r="AI218" s="5">
        <f t="shared" si="304"/>
        <v>1.8494887785160063E-2</v>
      </c>
      <c r="AJ218" s="5">
        <f t="shared" si="305"/>
        <v>1.324265446077518E-2</v>
      </c>
      <c r="AK218" s="5">
        <f t="shared" si="306"/>
        <v>6.3213106671996333E-3</v>
      </c>
      <c r="AL218" s="5">
        <f t="shared" si="307"/>
        <v>2.0575652868546279E-4</v>
      </c>
      <c r="AM218" s="5">
        <f t="shared" si="308"/>
        <v>2.4509578598528171E-3</v>
      </c>
      <c r="AN218" s="5">
        <f t="shared" si="309"/>
        <v>3.8902333224137792E-3</v>
      </c>
      <c r="AO218" s="5">
        <f t="shared" si="310"/>
        <v>3.0873471043127939E-3</v>
      </c>
      <c r="AP218" s="5">
        <f t="shared" si="311"/>
        <v>1.6334430958320056E-3</v>
      </c>
      <c r="AQ218" s="5">
        <f t="shared" si="312"/>
        <v>6.4816238436408568E-4</v>
      </c>
      <c r="AR218" s="5">
        <f t="shared" si="313"/>
        <v>4.0998518096425308E-3</v>
      </c>
      <c r="AS218" s="5">
        <f t="shared" si="314"/>
        <v>5.8711273608314006E-3</v>
      </c>
      <c r="AT218" s="5">
        <f t="shared" si="315"/>
        <v>4.2038271244380122E-3</v>
      </c>
      <c r="AU218" s="5">
        <f t="shared" si="316"/>
        <v>2.0066745170679045E-3</v>
      </c>
      <c r="AV218" s="5">
        <f t="shared" si="317"/>
        <v>7.1840655519130525E-4</v>
      </c>
      <c r="AW218" s="5">
        <f t="shared" si="318"/>
        <v>1.2991050499493941E-5</v>
      </c>
      <c r="AX218" s="5">
        <f t="shared" si="319"/>
        <v>5.8497584869542367E-4</v>
      </c>
      <c r="AY218" s="5">
        <f t="shared" si="320"/>
        <v>9.2849109186188793E-4</v>
      </c>
      <c r="AZ218" s="5">
        <f t="shared" si="321"/>
        <v>7.3686435909232212E-4</v>
      </c>
      <c r="BA218" s="5">
        <f t="shared" si="322"/>
        <v>3.8985768663415054E-4</v>
      </c>
      <c r="BB218" s="5">
        <f t="shared" si="323"/>
        <v>1.5469843325196926E-4</v>
      </c>
      <c r="BC218" s="5">
        <f t="shared" si="324"/>
        <v>4.9108392259192411E-5</v>
      </c>
      <c r="BD218" s="5">
        <f t="shared" si="325"/>
        <v>1.0845678192516665E-3</v>
      </c>
      <c r="BE218" s="5">
        <f t="shared" si="326"/>
        <v>1.5531380386260604E-3</v>
      </c>
      <c r="BF218" s="5">
        <f t="shared" si="327"/>
        <v>1.1120732720484041E-3</v>
      </c>
      <c r="BG218" s="5">
        <f t="shared" si="328"/>
        <v>5.308422611289427E-4</v>
      </c>
      <c r="BH218" s="5">
        <f t="shared" si="329"/>
        <v>1.9004604729063894E-4</v>
      </c>
      <c r="BI218" s="5">
        <f t="shared" si="330"/>
        <v>5.4430481874573554E-5</v>
      </c>
      <c r="BJ218" s="8">
        <f t="shared" si="331"/>
        <v>0.34462466093593669</v>
      </c>
      <c r="BK218" s="8">
        <f t="shared" si="332"/>
        <v>0.24224798468725028</v>
      </c>
      <c r="BL218" s="8">
        <f t="shared" si="333"/>
        <v>0.37951007885448962</v>
      </c>
      <c r="BM218" s="8">
        <f t="shared" si="334"/>
        <v>0.57912672863502723</v>
      </c>
      <c r="BN218" s="8">
        <f t="shared" si="335"/>
        <v>0.41888806391579603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1.34756097560976</v>
      </c>
      <c r="F219">
        <f>VLOOKUP(B219,home!$B$2:$E$405,3,FALSE)</f>
        <v>0.56999999999999995</v>
      </c>
      <c r="G219">
        <f>VLOOKUP(C219,away!$B$2:$E$405,4,FALSE)</f>
        <v>1.07</v>
      </c>
      <c r="H219">
        <f>VLOOKUP(A219,away!$A$2:$E$405,3,FALSE)</f>
        <v>1.1341463414634101</v>
      </c>
      <c r="I219">
        <f>VLOOKUP(C219,away!$B$2:$E$405,3,FALSE)</f>
        <v>0.65</v>
      </c>
      <c r="J219">
        <f>VLOOKUP(B219,home!$B$2:$E$405,4,FALSE)</f>
        <v>0.56999999999999995</v>
      </c>
      <c r="K219" s="3">
        <f t="shared" si="280"/>
        <v>0.82187743902439259</v>
      </c>
      <c r="L219" s="3">
        <f t="shared" si="281"/>
        <v>0.42020121951219341</v>
      </c>
      <c r="M219" s="5">
        <f t="shared" si="282"/>
        <v>0.28878331171986682</v>
      </c>
      <c r="N219" s="5">
        <f t="shared" si="283"/>
        <v>0.23734448866930699</v>
      </c>
      <c r="O219" s="5">
        <f t="shared" si="284"/>
        <v>0.12134709975945794</v>
      </c>
      <c r="P219" s="5">
        <f t="shared" si="285"/>
        <v>9.9732443583340769E-2</v>
      </c>
      <c r="Q219" s="5">
        <f t="shared" si="286"/>
        <v>9.7534040257041987E-2</v>
      </c>
      <c r="R219" s="5">
        <f t="shared" si="287"/>
        <v>2.5495099651596007E-2</v>
      </c>
      <c r="S219" s="5">
        <f t="shared" si="288"/>
        <v>8.6107471410543906E-3</v>
      </c>
      <c r="T219" s="5">
        <f t="shared" si="289"/>
        <v>4.0983922659960412E-2</v>
      </c>
      <c r="U219" s="5">
        <f t="shared" si="290"/>
        <v>2.0953847209325409E-2</v>
      </c>
      <c r="V219" s="5">
        <f t="shared" si="291"/>
        <v>3.3041723619352335E-4</v>
      </c>
      <c r="W219" s="5">
        <f t="shared" si="292"/>
        <v>2.6720342408053231E-2</v>
      </c>
      <c r="X219" s="5">
        <f t="shared" si="293"/>
        <v>1.1227920465647346E-2</v>
      </c>
      <c r="Y219" s="5">
        <f t="shared" si="294"/>
        <v>2.3589929361254643E-3</v>
      </c>
      <c r="Z219" s="5">
        <f t="shared" si="295"/>
        <v>3.5710239883951804E-3</v>
      </c>
      <c r="AA219" s="5">
        <f t="shared" si="296"/>
        <v>2.934944050276903E-3</v>
      </c>
      <c r="AB219" s="5">
        <f t="shared" si="297"/>
        <v>1.2060821498607293E-3</v>
      </c>
      <c r="AC219" s="5">
        <f t="shared" si="298"/>
        <v>7.1319301164293439E-6</v>
      </c>
      <c r="AD219" s="5">
        <f t="shared" si="299"/>
        <v>5.4902116470464139E-3</v>
      </c>
      <c r="AE219" s="5">
        <f t="shared" si="300"/>
        <v>2.3069936294689512E-3</v>
      </c>
      <c r="AF219" s="5">
        <f t="shared" si="301"/>
        <v>4.8470076825485721E-4</v>
      </c>
      <c r="AG219" s="5">
        <f t="shared" si="302"/>
        <v>6.7890617973062685E-5</v>
      </c>
      <c r="AH219" s="5">
        <f t="shared" si="303"/>
        <v>3.7513715870773787E-4</v>
      </c>
      <c r="AI219" s="5">
        <f t="shared" si="304"/>
        <v>3.0831676728160267E-4</v>
      </c>
      <c r="AJ219" s="5">
        <f t="shared" si="305"/>
        <v>1.2669929755084161E-4</v>
      </c>
      <c r="AK219" s="5">
        <f t="shared" si="306"/>
        <v>3.471043139909174E-5</v>
      </c>
      <c r="AL219" s="5">
        <f t="shared" si="307"/>
        <v>9.8521595827822399E-8</v>
      </c>
      <c r="AM219" s="5">
        <f t="shared" si="308"/>
        <v>9.0245621763528018E-4</v>
      </c>
      <c r="AN219" s="5">
        <f t="shared" si="309"/>
        <v>3.7921320320670612E-4</v>
      </c>
      <c r="AO219" s="5">
        <f t="shared" si="310"/>
        <v>7.9672925221291555E-5</v>
      </c>
      <c r="AP219" s="5">
        <f t="shared" si="311"/>
        <v>1.1159553446696837E-5</v>
      </c>
      <c r="AQ219" s="5">
        <f t="shared" si="312"/>
        <v>1.172314491878378E-6</v>
      </c>
      <c r="AR219" s="5">
        <f t="shared" si="313"/>
        <v>3.1526618314666153E-5</v>
      </c>
      <c r="AS219" s="5">
        <f t="shared" si="314"/>
        <v>2.5911016321557329E-5</v>
      </c>
      <c r="AT219" s="5">
        <f t="shared" si="315"/>
        <v>1.0647839868440387E-5</v>
      </c>
      <c r="AU219" s="5">
        <f t="shared" si="316"/>
        <v>2.9170731207385372E-6</v>
      </c>
      <c r="AV219" s="5">
        <f t="shared" si="317"/>
        <v>5.9936914647987034E-7</v>
      </c>
      <c r="AW219" s="5">
        <f t="shared" si="318"/>
        <v>9.4513382130328828E-10</v>
      </c>
      <c r="AX219" s="5">
        <f t="shared" si="319"/>
        <v>1.2361806749695394E-4</v>
      </c>
      <c r="AY219" s="5">
        <f t="shared" si="320"/>
        <v>5.1944462715960684E-5</v>
      </c>
      <c r="AZ219" s="5">
        <f t="shared" si="321"/>
        <v>1.0913563290076171E-5</v>
      </c>
      <c r="BA219" s="5">
        <f t="shared" si="322"/>
        <v>1.5286308679045045E-6</v>
      </c>
      <c r="BB219" s="5">
        <f t="shared" si="323"/>
        <v>1.6058313871936383E-7</v>
      </c>
      <c r="BC219" s="5">
        <f t="shared" si="324"/>
        <v>1.3495446144594489E-8</v>
      </c>
      <c r="BD219" s="5">
        <f t="shared" si="325"/>
        <v>2.2079205771530272E-6</v>
      </c>
      <c r="BE219" s="5">
        <f t="shared" si="326"/>
        <v>1.8146401095197886E-6</v>
      </c>
      <c r="BF219" s="5">
        <f t="shared" si="327"/>
        <v>7.4570588298153359E-7</v>
      </c>
      <c r="BG219" s="5">
        <f t="shared" si="328"/>
        <v>2.0429294712342875E-7</v>
      </c>
      <c r="BH219" s="5">
        <f t="shared" si="329"/>
        <v>4.1975941048137308E-8</v>
      </c>
      <c r="BI219" s="5">
        <f t="shared" si="330"/>
        <v>6.8998157858563966E-9</v>
      </c>
      <c r="BJ219" s="8">
        <f t="shared" si="331"/>
        <v>0.42608135707583639</v>
      </c>
      <c r="BK219" s="8">
        <f t="shared" si="332"/>
        <v>0.39751609459488368</v>
      </c>
      <c r="BL219" s="8">
        <f t="shared" si="333"/>
        <v>0.17285855982750176</v>
      </c>
      <c r="BM219" s="8">
        <f t="shared" si="334"/>
        <v>0.12973860832842429</v>
      </c>
      <c r="BN219" s="8">
        <f t="shared" si="335"/>
        <v>0.87023648364061057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1.34756097560976</v>
      </c>
      <c r="F220">
        <f>VLOOKUP(B220,home!$B$2:$E$405,3,FALSE)</f>
        <v>1.1599999999999999</v>
      </c>
      <c r="G220">
        <f>VLOOKUP(C220,away!$B$2:$E$405,4,FALSE)</f>
        <v>1.3</v>
      </c>
      <c r="H220">
        <f>VLOOKUP(A220,away!$A$2:$E$405,3,FALSE)</f>
        <v>1.1341463414634101</v>
      </c>
      <c r="I220">
        <f>VLOOKUP(C220,away!$B$2:$E$405,3,FALSE)</f>
        <v>0.6</v>
      </c>
      <c r="J220">
        <f>VLOOKUP(B220,home!$B$2:$E$405,4,FALSE)</f>
        <v>0.77</v>
      </c>
      <c r="K220" s="3">
        <f t="shared" si="280"/>
        <v>2.0321219512195179</v>
      </c>
      <c r="L220" s="3">
        <f t="shared" si="281"/>
        <v>0.52397560975609547</v>
      </c>
      <c r="M220" s="5">
        <f t="shared" si="282"/>
        <v>7.7607006883750274E-2</v>
      </c>
      <c r="N220" s="5">
        <f t="shared" si="283"/>
        <v>0.15770690225691317</v>
      </c>
      <c r="O220" s="5">
        <f t="shared" si="284"/>
        <v>4.0664178753258548E-2</v>
      </c>
      <c r="P220" s="5">
        <f t="shared" si="285"/>
        <v>8.2634570272811028E-2</v>
      </c>
      <c r="Q220" s="5">
        <f t="shared" si="286"/>
        <v>0.16023982896755209</v>
      </c>
      <c r="R220" s="5">
        <f t="shared" si="287"/>
        <v>1.0653518928734755E-2</v>
      </c>
      <c r="S220" s="5">
        <f t="shared" si="288"/>
        <v>2.1996957743779195E-2</v>
      </c>
      <c r="T220" s="5">
        <f t="shared" si="289"/>
        <v>8.3961762090485559E-2</v>
      </c>
      <c r="U220" s="5">
        <f t="shared" si="290"/>
        <v>2.1649249672814536E-2</v>
      </c>
      <c r="V220" s="5">
        <f t="shared" si="291"/>
        <v>2.6024413451183094E-3</v>
      </c>
      <c r="W220" s="5">
        <f t="shared" si="292"/>
        <v>0.10854229130154126</v>
      </c>
      <c r="X220" s="5">
        <f t="shared" si="293"/>
        <v>5.6873513269048818E-2</v>
      </c>
      <c r="Y220" s="5">
        <f t="shared" si="294"/>
        <v>1.4900166897060621E-2</v>
      </c>
      <c r="Z220" s="5">
        <f t="shared" si="295"/>
        <v>1.8607280255772993E-3</v>
      </c>
      <c r="AA220" s="5">
        <f t="shared" si="296"/>
        <v>3.7812262660249824E-3</v>
      </c>
      <c r="AB220" s="5">
        <f t="shared" si="297"/>
        <v>3.8419564488585897E-3</v>
      </c>
      <c r="AC220" s="5">
        <f t="shared" si="298"/>
        <v>1.7318959882721969E-4</v>
      </c>
      <c r="AD220" s="5">
        <f t="shared" si="299"/>
        <v>5.5142793197381343E-2</v>
      </c>
      <c r="AE220" s="5">
        <f t="shared" si="300"/>
        <v>2.8893478689252163E-2</v>
      </c>
      <c r="AF220" s="5">
        <f t="shared" si="301"/>
        <v>7.5697390570878256E-3</v>
      </c>
      <c r="AG220" s="5">
        <f t="shared" si="302"/>
        <v>1.3221195460440414E-3</v>
      </c>
      <c r="AH220" s="5">
        <f t="shared" si="303"/>
        <v>2.4374402544803024E-4</v>
      </c>
      <c r="AI220" s="5">
        <f t="shared" si="304"/>
        <v>4.9531758459155106E-4</v>
      </c>
      <c r="AJ220" s="5">
        <f t="shared" si="305"/>
        <v>5.0327286823676073E-4</v>
      </c>
      <c r="AK220" s="5">
        <f t="shared" si="306"/>
        <v>3.4090394766570983E-4</v>
      </c>
      <c r="AL220" s="5">
        <f t="shared" si="307"/>
        <v>7.3763690416487053E-6</v>
      </c>
      <c r="AM220" s="5">
        <f t="shared" si="308"/>
        <v>2.2411376101591378E-2</v>
      </c>
      <c r="AN220" s="5">
        <f t="shared" si="309"/>
        <v>1.1743014458304528E-2</v>
      </c>
      <c r="AO220" s="5">
        <f t="shared" si="310"/>
        <v>3.0765265805823799E-3</v>
      </c>
      <c r="AP220" s="5">
        <f t="shared" si="311"/>
        <v>5.3734163033049601E-4</v>
      </c>
      <c r="AQ220" s="5">
        <f t="shared" si="312"/>
        <v>7.0388477099939014E-5</v>
      </c>
      <c r="AR220" s="5">
        <f t="shared" si="313"/>
        <v>2.5543184871707392E-5</v>
      </c>
      <c r="AS220" s="5">
        <f t="shared" si="314"/>
        <v>5.1906866681854898E-5</v>
      </c>
      <c r="AT220" s="5">
        <f t="shared" si="315"/>
        <v>5.2740541601611181E-5</v>
      </c>
      <c r="AU220" s="5">
        <f t="shared" si="316"/>
        <v>3.5725070769280092E-5</v>
      </c>
      <c r="AV220" s="5">
        <f t="shared" si="317"/>
        <v>1.8149425129781207E-5</v>
      </c>
      <c r="AW220" s="5">
        <f t="shared" si="318"/>
        <v>2.1817298549234762E-7</v>
      </c>
      <c r="AX220" s="5">
        <f t="shared" si="319"/>
        <v>7.5904415555133877E-3</v>
      </c>
      <c r="AY220" s="5">
        <f t="shared" si="320"/>
        <v>3.977206242368133E-3</v>
      </c>
      <c r="AZ220" s="5">
        <f t="shared" si="321"/>
        <v>1.0419795329852958E-3</v>
      </c>
      <c r="BA220" s="5">
        <f t="shared" si="322"/>
        <v>1.8199062038311401E-4</v>
      </c>
      <c r="BB220" s="5">
        <f t="shared" si="323"/>
        <v>2.3839661571283063E-5</v>
      </c>
      <c r="BC220" s="5">
        <f t="shared" si="324"/>
        <v>2.4982802416384012E-6</v>
      </c>
      <c r="BD220" s="5">
        <f t="shared" si="325"/>
        <v>2.2306676447109241E-6</v>
      </c>
      <c r="BE220" s="5">
        <f t="shared" si="326"/>
        <v>4.5329886866922092E-6</v>
      </c>
      <c r="BF220" s="5">
        <f t="shared" si="327"/>
        <v>4.6057929074284858E-6</v>
      </c>
      <c r="BG220" s="5">
        <f t="shared" si="328"/>
        <v>3.1198442899855307E-6</v>
      </c>
      <c r="BH220" s="5">
        <f t="shared" si="329"/>
        <v>1.5849760165166171E-6</v>
      </c>
      <c r="BI220" s="5">
        <f t="shared" si="330"/>
        <v>6.4417291106397714E-7</v>
      </c>
      <c r="BJ220" s="8">
        <f t="shared" si="331"/>
        <v>0.72580919841333835</v>
      </c>
      <c r="BK220" s="8">
        <f t="shared" si="332"/>
        <v>0.18899874845569581</v>
      </c>
      <c r="BL220" s="8">
        <f t="shared" si="333"/>
        <v>8.2374152027144085E-2</v>
      </c>
      <c r="BM220" s="8">
        <f t="shared" si="334"/>
        <v>0.46555983278935309</v>
      </c>
      <c r="BN220" s="8">
        <f t="shared" si="335"/>
        <v>0.5295060060630199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1.34756097560976</v>
      </c>
      <c r="F221">
        <f>VLOOKUP(B221,home!$B$2:$E$405,3,FALSE)</f>
        <v>0.37</v>
      </c>
      <c r="G221">
        <f>VLOOKUP(C221,away!$B$2:$E$405,4,FALSE)</f>
        <v>0.97</v>
      </c>
      <c r="H221">
        <f>VLOOKUP(A221,away!$A$2:$E$405,3,FALSE)</f>
        <v>1.1341463414634101</v>
      </c>
      <c r="I221">
        <f>VLOOKUP(C221,away!$B$2:$E$405,3,FALSE)</f>
        <v>0.74</v>
      </c>
      <c r="J221">
        <f>VLOOKUP(B221,home!$B$2:$E$405,4,FALSE)</f>
        <v>1.05</v>
      </c>
      <c r="K221" s="3">
        <f t="shared" si="280"/>
        <v>0.48363963414634287</v>
      </c>
      <c r="L221" s="3">
        <f t="shared" si="281"/>
        <v>0.88123170731706968</v>
      </c>
      <c r="M221" s="5">
        <f t="shared" si="282"/>
        <v>0.25541353500587433</v>
      </c>
      <c r="N221" s="5">
        <f t="shared" si="283"/>
        <v>0.12352810862626519</v>
      </c>
      <c r="O221" s="5">
        <f t="shared" si="284"/>
        <v>0.22507850552511477</v>
      </c>
      <c r="P221" s="5">
        <f t="shared" si="285"/>
        <v>0.10885688606637212</v>
      </c>
      <c r="Q221" s="5">
        <f t="shared" si="286"/>
        <v>2.9871544631398295E-2</v>
      </c>
      <c r="R221" s="5">
        <f t="shared" si="287"/>
        <v>9.9173157852135679E-2</v>
      </c>
      <c r="S221" s="5">
        <f t="shared" si="288"/>
        <v>1.1598662580464441E-2</v>
      </c>
      <c r="T221" s="5">
        <f t="shared" si="289"/>
        <v>2.6323752275725167E-2</v>
      </c>
      <c r="U221" s="5">
        <f t="shared" si="290"/>
        <v>4.7964069780744405E-2</v>
      </c>
      <c r="V221" s="5">
        <f t="shared" si="291"/>
        <v>5.4925928086468922E-4</v>
      </c>
      <c r="W221" s="5">
        <f t="shared" si="292"/>
        <v>4.8156876389718762E-3</v>
      </c>
      <c r="X221" s="5">
        <f t="shared" si="293"/>
        <v>4.2437366399968946E-3</v>
      </c>
      <c r="Y221" s="5">
        <f t="shared" si="294"/>
        <v>1.8698576423342337E-3</v>
      </c>
      <c r="Z221" s="5">
        <f t="shared" si="295"/>
        <v>2.9131510404687595E-2</v>
      </c>
      <c r="AA221" s="5">
        <f t="shared" si="296"/>
        <v>1.4089153034253489E-2</v>
      </c>
      <c r="AB221" s="5">
        <f t="shared" si="297"/>
        <v>3.4070364094590968E-3</v>
      </c>
      <c r="AC221" s="5">
        <f t="shared" si="298"/>
        <v>1.4630845365294016E-5</v>
      </c>
      <c r="AD221" s="5">
        <f t="shared" si="299"/>
        <v>5.8226435196885573E-4</v>
      </c>
      <c r="AE221" s="5">
        <f t="shared" si="300"/>
        <v>5.1310980899538195E-4</v>
      </c>
      <c r="AF221" s="5">
        <f t="shared" si="301"/>
        <v>2.2608431651106791E-4</v>
      </c>
      <c r="AG221" s="5">
        <f t="shared" si="302"/>
        <v>6.6410889412220396E-5</v>
      </c>
      <c r="AH221" s="5">
        <f t="shared" si="303"/>
        <v>6.4179026626619562E-3</v>
      </c>
      <c r="AI221" s="5">
        <f t="shared" si="304"/>
        <v>3.1039520957566679E-3</v>
      </c>
      <c r="AJ221" s="5">
        <f t="shared" si="305"/>
        <v>7.5059712799976452E-4</v>
      </c>
      <c r="AK221" s="5">
        <f t="shared" si="306"/>
        <v>1.2100617345903396E-4</v>
      </c>
      <c r="AL221" s="5">
        <f t="shared" si="307"/>
        <v>2.4942582106275462E-7</v>
      </c>
      <c r="AM221" s="5">
        <f t="shared" si="308"/>
        <v>5.6321223632534981E-5</v>
      </c>
      <c r="AN221" s="5">
        <f t="shared" si="309"/>
        <v>4.9632048059885297E-5</v>
      </c>
      <c r="AO221" s="5">
        <f t="shared" si="310"/>
        <v>2.1868667224727781E-5</v>
      </c>
      <c r="AP221" s="5">
        <f t="shared" si="311"/>
        <v>6.4237876517319038E-6</v>
      </c>
      <c r="AQ221" s="5">
        <f t="shared" si="312"/>
        <v>1.4152113399445035E-6</v>
      </c>
      <c r="AR221" s="5">
        <f t="shared" si="313"/>
        <v>1.131131864162473E-3</v>
      </c>
      <c r="AS221" s="5">
        <f t="shared" si="314"/>
        <v>5.4706020095480925E-4</v>
      </c>
      <c r="AT221" s="5">
        <f t="shared" si="315"/>
        <v>1.3228999772290436E-4</v>
      </c>
      <c r="AU221" s="5">
        <f t="shared" si="316"/>
        <v>2.1326895366642006E-5</v>
      </c>
      <c r="AV221" s="5">
        <f t="shared" si="317"/>
        <v>2.5786329681500175E-6</v>
      </c>
      <c r="AW221" s="5">
        <f t="shared" si="318"/>
        <v>2.9529147467562436E-9</v>
      </c>
      <c r="AX221" s="5">
        <f t="shared" si="319"/>
        <v>4.5398626653855956E-6</v>
      </c>
      <c r="AY221" s="5">
        <f t="shared" si="320"/>
        <v>4.0006709276027704E-6</v>
      </c>
      <c r="AZ221" s="5">
        <f t="shared" si="321"/>
        <v>1.7627590359725768E-6</v>
      </c>
      <c r="BA221" s="5">
        <f t="shared" si="322"/>
        <v>5.1779971828623538E-7</v>
      </c>
      <c r="BB221" s="5">
        <f t="shared" si="323"/>
        <v>1.1407538244841919E-7</v>
      </c>
      <c r="BC221" s="5">
        <f t="shared" si="324"/>
        <v>2.0105368807573635E-8</v>
      </c>
      <c r="BD221" s="5">
        <f t="shared" si="325"/>
        <v>1.6613154397610591E-4</v>
      </c>
      <c r="BE221" s="5">
        <f t="shared" si="326"/>
        <v>8.034779914877093E-5</v>
      </c>
      <c r="BF221" s="5">
        <f t="shared" si="327"/>
        <v>1.9429690092387704E-5</v>
      </c>
      <c r="BG221" s="5">
        <f t="shared" si="328"/>
        <v>3.1323227359530714E-6</v>
      </c>
      <c r="BH221" s="5">
        <f t="shared" si="329"/>
        <v>3.7872885551115366E-7</v>
      </c>
      <c r="BI221" s="5">
        <f t="shared" si="330"/>
        <v>3.6633657024015517E-8</v>
      </c>
      <c r="BJ221" s="8">
        <f t="shared" si="331"/>
        <v>0.19218717303258648</v>
      </c>
      <c r="BK221" s="8">
        <f t="shared" si="332"/>
        <v>0.37643722387568951</v>
      </c>
      <c r="BL221" s="8">
        <f t="shared" si="333"/>
        <v>0.40220922497122558</v>
      </c>
      <c r="BM221" s="8">
        <f t="shared" si="334"/>
        <v>0.15803939685901597</v>
      </c>
      <c r="BN221" s="8">
        <f t="shared" si="335"/>
        <v>0.84192173770716039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1.34756097560976</v>
      </c>
      <c r="F222">
        <f>VLOOKUP(B222,home!$B$2:$E$405,3,FALSE)</f>
        <v>1.25</v>
      </c>
      <c r="G222">
        <f>VLOOKUP(C222,away!$B$2:$E$405,4,FALSE)</f>
        <v>0.6</v>
      </c>
      <c r="H222">
        <f>VLOOKUP(A222,away!$A$2:$E$405,3,FALSE)</f>
        <v>1.1341463414634101</v>
      </c>
      <c r="I222">
        <f>VLOOKUP(C222,away!$B$2:$E$405,3,FALSE)</f>
        <v>1.58</v>
      </c>
      <c r="J222">
        <f>VLOOKUP(B222,home!$B$2:$E$405,4,FALSE)</f>
        <v>0.55000000000000004</v>
      </c>
      <c r="K222" s="3">
        <f t="shared" si="280"/>
        <v>1.0106707317073198</v>
      </c>
      <c r="L222" s="3">
        <f t="shared" si="281"/>
        <v>0.98557317073170347</v>
      </c>
      <c r="M222" s="5">
        <f t="shared" si="282"/>
        <v>0.13584457163357999</v>
      </c>
      <c r="N222" s="5">
        <f t="shared" si="283"/>
        <v>0.13729413261137771</v>
      </c>
      <c r="O222" s="5">
        <f t="shared" si="284"/>
        <v>0.13388476519159745</v>
      </c>
      <c r="P222" s="5">
        <f t="shared" si="285"/>
        <v>0.13531341360065449</v>
      </c>
      <c r="Q222" s="5">
        <f t="shared" si="286"/>
        <v>6.9379580732731455E-2</v>
      </c>
      <c r="R222" s="5">
        <f t="shared" si="287"/>
        <v>6.5976616271276142E-2</v>
      </c>
      <c r="S222" s="5">
        <f t="shared" si="288"/>
        <v>3.3696083104537776E-2</v>
      </c>
      <c r="T222" s="5">
        <f t="shared" si="289"/>
        <v>6.8378653366794342E-2</v>
      </c>
      <c r="U222" s="5">
        <f t="shared" si="290"/>
        <v>6.6680635042463729E-2</v>
      </c>
      <c r="V222" s="5">
        <f t="shared" si="291"/>
        <v>3.7293699990415766E-3</v>
      </c>
      <c r="W222" s="5">
        <f t="shared" si="292"/>
        <v>2.3373303874898926E-2</v>
      </c>
      <c r="X222" s="5">
        <f t="shared" si="293"/>
        <v>2.3036101210459743E-2</v>
      </c>
      <c r="Y222" s="5">
        <f t="shared" si="294"/>
        <v>1.135188165564462E-2</v>
      </c>
      <c r="Z222" s="5">
        <f t="shared" si="295"/>
        <v>2.1674927630876851E-2</v>
      </c>
      <c r="AA222" s="5">
        <f t="shared" si="296"/>
        <v>2.1906214968401512E-2</v>
      </c>
      <c r="AB222" s="5">
        <f t="shared" si="297"/>
        <v>1.1069985155526096E-2</v>
      </c>
      <c r="AC222" s="5">
        <f t="shared" si="298"/>
        <v>2.3217425026713512E-4</v>
      </c>
      <c r="AD222" s="5">
        <f t="shared" si="299"/>
        <v>5.9056785324154053E-3</v>
      </c>
      <c r="AE222" s="5">
        <f t="shared" si="300"/>
        <v>5.8204783165148044E-3</v>
      </c>
      <c r="AF222" s="5">
        <f t="shared" si="301"/>
        <v>2.8682536347913114E-3</v>
      </c>
      <c r="AG222" s="5">
        <f t="shared" si="302"/>
        <v>9.4229127643466893E-4</v>
      </c>
      <c r="AH222" s="5">
        <f t="shared" si="303"/>
        <v>5.3405567876358747E-3</v>
      </c>
      <c r="AI222" s="5">
        <f t="shared" si="304"/>
        <v>5.3975444362844432E-3</v>
      </c>
      <c r="AJ222" s="5">
        <f t="shared" si="305"/>
        <v>2.7275700924211852E-3</v>
      </c>
      <c r="AK222" s="5">
        <f t="shared" si="306"/>
        <v>9.1889175369677385E-4</v>
      </c>
      <c r="AL222" s="5">
        <f t="shared" si="307"/>
        <v>9.250657564310895E-6</v>
      </c>
      <c r="AM222" s="5">
        <f t="shared" si="308"/>
        <v>1.1937392887168981E-3</v>
      </c>
      <c r="AN222" s="5">
        <f t="shared" si="309"/>
        <v>1.1765174158077218E-3</v>
      </c>
      <c r="AO222" s="5">
        <f t="shared" si="310"/>
        <v>5.7977199995934306E-4</v>
      </c>
      <c r="AP222" s="5">
        <f t="shared" si="311"/>
        <v>1.9046924276713034E-4</v>
      </c>
      <c r="AQ222" s="5">
        <f t="shared" si="312"/>
        <v>4.6930343880216789E-5</v>
      </c>
      <c r="AR222" s="5">
        <f t="shared" si="313"/>
        <v>1.0527018973326024E-3</v>
      </c>
      <c r="AS222" s="5">
        <f t="shared" si="314"/>
        <v>1.063934996846825E-3</v>
      </c>
      <c r="AT222" s="5">
        <f t="shared" si="315"/>
        <v>5.3764398087610276E-4</v>
      </c>
      <c r="AU222" s="5">
        <f t="shared" si="316"/>
        <v>1.8112701185002904E-4</v>
      </c>
      <c r="AV222" s="5">
        <f t="shared" si="317"/>
        <v>4.5764942399607296E-5</v>
      </c>
      <c r="AW222" s="5">
        <f t="shared" si="318"/>
        <v>2.5595797503168929E-7</v>
      </c>
      <c r="AX222" s="5">
        <f t="shared" si="319"/>
        <v>2.0107956006588037E-4</v>
      </c>
      <c r="AY222" s="5">
        <f t="shared" si="320"/>
        <v>1.9817861958346575E-4</v>
      </c>
      <c r="AZ222" s="5">
        <f t="shared" si="321"/>
        <v>9.7659765237054178E-5</v>
      </c>
      <c r="BA222" s="5">
        <f t="shared" si="322"/>
        <v>3.2083614825865774E-5</v>
      </c>
      <c r="BB222" s="5">
        <f t="shared" si="323"/>
        <v>7.9051874981158016E-6</v>
      </c>
      <c r="BC222" s="5">
        <f t="shared" si="324"/>
        <v>1.5582281415493232E-6</v>
      </c>
      <c r="BD222" s="5">
        <f t="shared" si="325"/>
        <v>1.7291912446489545E-4</v>
      </c>
      <c r="BE222" s="5">
        <f t="shared" si="326"/>
        <v>1.7476429804912501E-4</v>
      </c>
      <c r="BF222" s="5">
        <f t="shared" si="327"/>
        <v>8.8314580492812641E-5</v>
      </c>
      <c r="BG222" s="5">
        <f t="shared" si="328"/>
        <v>2.9752320562365317E-5</v>
      </c>
      <c r="BH222" s="5">
        <f t="shared" si="329"/>
        <v>7.517449898189121E-6</v>
      </c>
      <c r="BI222" s="5">
        <f t="shared" si="330"/>
        <v>1.5195333178351837E-6</v>
      </c>
      <c r="BJ222" s="8">
        <f t="shared" si="331"/>
        <v>0.35207624847854629</v>
      </c>
      <c r="BK222" s="8">
        <f t="shared" si="332"/>
        <v>0.30902304186522872</v>
      </c>
      <c r="BL222" s="8">
        <f t="shared" si="333"/>
        <v>0.31725873983539349</v>
      </c>
      <c r="BM222" s="8">
        <f t="shared" si="334"/>
        <v>0.32214195510721966</v>
      </c>
      <c r="BN222" s="8">
        <f t="shared" si="335"/>
        <v>0.6776930800412172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1.1717171717171699</v>
      </c>
      <c r="F223">
        <f>VLOOKUP(B223,home!$B$2:$E$405,3,FALSE)</f>
        <v>1.1399999999999999</v>
      </c>
      <c r="G223">
        <f>VLOOKUP(C223,away!$B$2:$E$405,4,FALSE)</f>
        <v>1.04</v>
      </c>
      <c r="H223">
        <f>VLOOKUP(A223,away!$A$2:$E$405,3,FALSE)</f>
        <v>0.85606060606060597</v>
      </c>
      <c r="I223">
        <f>VLOOKUP(C223,away!$B$2:$E$405,3,FALSE)</f>
        <v>1</v>
      </c>
      <c r="J223">
        <f>VLOOKUP(B223,home!$B$2:$E$405,4,FALSE)</f>
        <v>1.1000000000000001</v>
      </c>
      <c r="K223" s="3">
        <f t="shared" si="280"/>
        <v>1.3891878787878766</v>
      </c>
      <c r="L223" s="3">
        <f t="shared" si="281"/>
        <v>0.94166666666666665</v>
      </c>
      <c r="M223" s="5">
        <f t="shared" si="282"/>
        <v>9.7212638966003073E-2</v>
      </c>
      <c r="N223" s="5">
        <f t="shared" si="283"/>
        <v>0.13504661971655349</v>
      </c>
      <c r="O223" s="5">
        <f t="shared" si="284"/>
        <v>9.1541901692986233E-2</v>
      </c>
      <c r="P223" s="5">
        <f t="shared" si="285"/>
        <v>0.12716890023308788</v>
      </c>
      <c r="Q223" s="5">
        <f t="shared" si="286"/>
        <v>9.3802563590756019E-2</v>
      </c>
      <c r="R223" s="5">
        <f t="shared" si="287"/>
        <v>4.3100978713781012E-2</v>
      </c>
      <c r="S223" s="5">
        <f t="shared" si="288"/>
        <v>4.1589060225359839E-2</v>
      </c>
      <c r="T223" s="5">
        <f t="shared" si="289"/>
        <v>8.8330747381295247E-2</v>
      </c>
      <c r="U223" s="5">
        <f t="shared" si="290"/>
        <v>5.9875357193078869E-2</v>
      </c>
      <c r="V223" s="5">
        <f t="shared" si="291"/>
        <v>6.0449787723547439E-3</v>
      </c>
      <c r="W223" s="5">
        <f t="shared" si="292"/>
        <v>4.3436461446502407E-2</v>
      </c>
      <c r="X223" s="5">
        <f t="shared" si="293"/>
        <v>4.0902667862123106E-2</v>
      </c>
      <c r="Y223" s="5">
        <f t="shared" si="294"/>
        <v>1.9258339451749627E-2</v>
      </c>
      <c r="Z223" s="5">
        <f t="shared" si="295"/>
        <v>1.3528918318492374E-2</v>
      </c>
      <c r="AA223" s="5">
        <f t="shared" si="296"/>
        <v>1.879420934116087E-2</v>
      </c>
      <c r="AB223" s="5">
        <f t="shared" si="297"/>
        <v>1.3054343904071284E-2</v>
      </c>
      <c r="AC223" s="5">
        <f t="shared" si="298"/>
        <v>4.9423441140814071E-4</v>
      </c>
      <c r="AD223" s="5">
        <f t="shared" si="299"/>
        <v>1.5085351434729508E-2</v>
      </c>
      <c r="AE223" s="5">
        <f t="shared" si="300"/>
        <v>1.4205372601036954E-2</v>
      </c>
      <c r="AF223" s="5">
        <f t="shared" si="301"/>
        <v>6.6883629329882316E-3</v>
      </c>
      <c r="AG223" s="5">
        <f t="shared" si="302"/>
        <v>2.0994028095213061E-3</v>
      </c>
      <c r="AH223" s="5">
        <f t="shared" si="303"/>
        <v>3.1849328541450794E-3</v>
      </c>
      <c r="AI223" s="5">
        <f t="shared" si="304"/>
        <v>4.4244701157316203E-3</v>
      </c>
      <c r="AJ223" s="5">
        <f t="shared" si="305"/>
        <v>3.0732101274167809E-3</v>
      </c>
      <c r="AK223" s="5">
        <f t="shared" si="306"/>
        <v>1.4230887526585124E-3</v>
      </c>
      <c r="AL223" s="5">
        <f t="shared" si="307"/>
        <v>2.5861347752569913E-5</v>
      </c>
      <c r="AM223" s="5">
        <f t="shared" si="308"/>
        <v>4.1912774720763131E-3</v>
      </c>
      <c r="AN223" s="5">
        <f t="shared" si="309"/>
        <v>3.9467862862051948E-3</v>
      </c>
      <c r="AO223" s="5">
        <f t="shared" si="310"/>
        <v>1.8582785430882789E-3</v>
      </c>
      <c r="AP223" s="5">
        <f t="shared" si="311"/>
        <v>5.8329298713604317E-4</v>
      </c>
      <c r="AQ223" s="5">
        <f t="shared" si="312"/>
        <v>1.3731689072161014E-4</v>
      </c>
      <c r="AR223" s="5">
        <f t="shared" si="313"/>
        <v>5.9982902086398997E-4</v>
      </c>
      <c r="AS223" s="5">
        <f t="shared" si="314"/>
        <v>8.3327520512945538E-4</v>
      </c>
      <c r="AT223" s="5">
        <f t="shared" si="315"/>
        <v>5.7878790733016054E-4</v>
      </c>
      <c r="AU223" s="5">
        <f t="shared" si="316"/>
        <v>2.6801504841735322E-4</v>
      </c>
      <c r="AV223" s="5">
        <f t="shared" si="317"/>
        <v>9.3080814148533187E-5</v>
      </c>
      <c r="AW223" s="5">
        <f t="shared" si="318"/>
        <v>9.3973810265038474E-7</v>
      </c>
      <c r="AX223" s="5">
        <f t="shared" si="319"/>
        <v>9.7041197680751651E-4</v>
      </c>
      <c r="AY223" s="5">
        <f t="shared" si="320"/>
        <v>9.1380461149374479E-4</v>
      </c>
      <c r="AZ223" s="5">
        <f t="shared" si="321"/>
        <v>4.3024967124497145E-4</v>
      </c>
      <c r="BA223" s="5">
        <f t="shared" si="322"/>
        <v>1.3505059125189383E-4</v>
      </c>
      <c r="BB223" s="5">
        <f t="shared" si="323"/>
        <v>3.179316002388333E-5</v>
      </c>
      <c r="BC223" s="5">
        <f t="shared" si="324"/>
        <v>5.9877118044980286E-6</v>
      </c>
      <c r="BD223" s="5">
        <f t="shared" si="325"/>
        <v>9.413983244115396E-5</v>
      </c>
      <c r="BE223" s="5">
        <f t="shared" si="326"/>
        <v>1.307779141383728E-4</v>
      </c>
      <c r="BF223" s="5">
        <f t="shared" si="327"/>
        <v>9.0837546567094601E-5</v>
      </c>
      <c r="BG223" s="5">
        <f t="shared" si="328"/>
        <v>4.2063472876612366E-5</v>
      </c>
      <c r="BH223" s="5">
        <f t="shared" si="329"/>
        <v>1.4608516664978119E-5</v>
      </c>
      <c r="BI223" s="5">
        <f t="shared" si="330"/>
        <v>4.058794855611665E-6</v>
      </c>
      <c r="BJ223" s="8">
        <f t="shared" si="331"/>
        <v>0.47206013912910999</v>
      </c>
      <c r="BK223" s="8">
        <f t="shared" si="332"/>
        <v>0.27344947856746005</v>
      </c>
      <c r="BL223" s="8">
        <f t="shared" si="333"/>
        <v>0.24122196676846364</v>
      </c>
      <c r="BM223" s="8">
        <f t="shared" si="334"/>
        <v>0.41147403499696705</v>
      </c>
      <c r="BN223" s="8">
        <f t="shared" si="335"/>
        <v>0.5878736029131677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1.1717171717171699</v>
      </c>
      <c r="F224">
        <f>VLOOKUP(B224,home!$B$2:$E$405,3,FALSE)</f>
        <v>1.04</v>
      </c>
      <c r="G224">
        <f>VLOOKUP(C224,away!$B$2:$E$405,4,FALSE)</f>
        <v>1.37</v>
      </c>
      <c r="H224">
        <f>VLOOKUP(A224,away!$A$2:$E$405,3,FALSE)</f>
        <v>0.85606060606060597</v>
      </c>
      <c r="I224">
        <f>VLOOKUP(C224,away!$B$2:$E$405,3,FALSE)</f>
        <v>0.52</v>
      </c>
      <c r="J224">
        <f>VLOOKUP(B224,home!$B$2:$E$405,4,FALSE)</f>
        <v>1.3</v>
      </c>
      <c r="K224" s="3">
        <f t="shared" si="280"/>
        <v>1.669462626262624</v>
      </c>
      <c r="L224" s="3">
        <f t="shared" si="281"/>
        <v>0.57869696969696971</v>
      </c>
      <c r="M224" s="5">
        <f t="shared" si="282"/>
        <v>0.10559338032833035</v>
      </c>
      <c r="N224" s="5">
        <f t="shared" si="283"/>
        <v>0.17628420203888248</v>
      </c>
      <c r="O224" s="5">
        <f t="shared" si="284"/>
        <v>6.1106569216064395E-2</v>
      </c>
      <c r="P224" s="5">
        <f t="shared" si="285"/>
        <v>0.10201513352534967</v>
      </c>
      <c r="Q224" s="5">
        <f t="shared" si="286"/>
        <v>0.1471499434522219</v>
      </c>
      <c r="R224" s="5">
        <f t="shared" si="287"/>
        <v>1.7681093216957298E-2</v>
      </c>
      <c r="S224" s="5">
        <f t="shared" si="288"/>
        <v>2.463953572618684E-2</v>
      </c>
      <c r="T224" s="5">
        <f t="shared" si="289"/>
        <v>8.5155226366881276E-2</v>
      </c>
      <c r="U224" s="5">
        <f t="shared" si="290"/>
        <v>2.9517924317175794E-2</v>
      </c>
      <c r="V224" s="5">
        <f t="shared" si="291"/>
        <v>2.6449527626045926E-3</v>
      </c>
      <c r="W224" s="5">
        <f t="shared" si="292"/>
        <v>8.1887110350047629E-2</v>
      </c>
      <c r="X224" s="5">
        <f t="shared" si="293"/>
        <v>4.7387822616813936E-2</v>
      </c>
      <c r="Y224" s="5">
        <f t="shared" si="294"/>
        <v>1.3711594674443873E-2</v>
      </c>
      <c r="Z224" s="5">
        <f t="shared" si="295"/>
        <v>3.4106650218609447E-3</v>
      </c>
      <c r="AA224" s="5">
        <f t="shared" si="296"/>
        <v>5.693977784698042E-3</v>
      </c>
      <c r="AB224" s="5">
        <f t="shared" si="297"/>
        <v>4.7529415531615167E-3</v>
      </c>
      <c r="AC224" s="5">
        <f t="shared" si="298"/>
        <v>1.597076968783222E-4</v>
      </c>
      <c r="AD224" s="5">
        <f t="shared" si="299"/>
        <v>3.4176867575511957E-2</v>
      </c>
      <c r="AE224" s="5">
        <f t="shared" si="300"/>
        <v>1.977804969968339E-2</v>
      </c>
      <c r="AF224" s="5">
        <f t="shared" si="301"/>
        <v>5.7227487138614194E-3</v>
      </c>
      <c r="AG224" s="5">
        <f t="shared" si="302"/>
        <v>1.1039124463496114E-3</v>
      </c>
      <c r="AH224" s="5">
        <f t="shared" si="303"/>
        <v>4.9343537820059451E-4</v>
      </c>
      <c r="AI224" s="5">
        <f t="shared" si="304"/>
        <v>8.2377192238165548E-4</v>
      </c>
      <c r="AJ224" s="5">
        <f t="shared" si="305"/>
        <v>6.8762821849034466E-4</v>
      </c>
      <c r="AK224" s="5">
        <f t="shared" si="306"/>
        <v>3.8265653717772661E-4</v>
      </c>
      <c r="AL224" s="5">
        <f t="shared" si="307"/>
        <v>6.1718270487821009E-6</v>
      </c>
      <c r="AM224" s="5">
        <f t="shared" si="308"/>
        <v>1.1411400620008829E-2</v>
      </c>
      <c r="AN224" s="5">
        <f t="shared" si="309"/>
        <v>6.6037429587972318E-3</v>
      </c>
      <c r="AO224" s="5">
        <f t="shared" si="310"/>
        <v>1.910783019456829E-3</v>
      </c>
      <c r="AP224" s="5">
        <f t="shared" si="311"/>
        <v>3.6858811436936434E-4</v>
      </c>
      <c r="AQ224" s="5">
        <f t="shared" si="312"/>
        <v>5.3325206212967812E-5</v>
      </c>
      <c r="AR224" s="5">
        <f t="shared" si="313"/>
        <v>5.7109911621192453E-5</v>
      </c>
      <c r="AS224" s="5">
        <f t="shared" si="314"/>
        <v>9.5342863040742302E-5</v>
      </c>
      <c r="AT224" s="5">
        <f t="shared" si="315"/>
        <v>7.9585673263697673E-5</v>
      </c>
      <c r="AU224" s="5">
        <f t="shared" si="316"/>
        <v>4.4288435699897249E-5</v>
      </c>
      <c r="AV224" s="5">
        <f t="shared" si="317"/>
        <v>1.8484472044153455E-5</v>
      </c>
      <c r="AW224" s="5">
        <f t="shared" si="318"/>
        <v>1.6563005878439346E-7</v>
      </c>
      <c r="AX224" s="5">
        <f t="shared" si="319"/>
        <v>3.175151141402478E-3</v>
      </c>
      <c r="AY224" s="5">
        <f t="shared" si="320"/>
        <v>1.8374503438594889E-3</v>
      </c>
      <c r="AZ224" s="5">
        <f t="shared" si="321"/>
        <v>5.3166347298007051E-4</v>
      </c>
      <c r="BA224" s="5">
        <f t="shared" si="322"/>
        <v>1.0255734690404453E-4</v>
      </c>
      <c r="BB224" s="5">
        <f t="shared" si="323"/>
        <v>1.4837406468382868E-5</v>
      </c>
      <c r="BC224" s="5">
        <f t="shared" si="324"/>
        <v>1.7172724322830769E-6</v>
      </c>
      <c r="BD224" s="5">
        <f t="shared" si="325"/>
        <v>5.5082221324743023E-6</v>
      </c>
      <c r="BE224" s="5">
        <f t="shared" si="326"/>
        <v>9.1957709873184598E-6</v>
      </c>
      <c r="BF224" s="5">
        <f t="shared" si="327"/>
        <v>7.6759979914991606E-6</v>
      </c>
      <c r="BG224" s="5">
        <f t="shared" si="328"/>
        <v>4.2715972553582702E-6</v>
      </c>
      <c r="BH224" s="5">
        <f t="shared" si="329"/>
        <v>1.7828179930666586E-6</v>
      </c>
      <c r="BI224" s="5">
        <f t="shared" si="330"/>
        <v>5.952696017706653E-7</v>
      </c>
      <c r="BJ224" s="8">
        <f t="shared" si="331"/>
        <v>0.6383686948375894</v>
      </c>
      <c r="BK224" s="8">
        <f t="shared" si="332"/>
        <v>0.23689633221025805</v>
      </c>
      <c r="BL224" s="8">
        <f t="shared" si="333"/>
        <v>0.12146383917593857</v>
      </c>
      <c r="BM224" s="8">
        <f t="shared" si="334"/>
        <v>0.38847192475404024</v>
      </c>
      <c r="BN224" s="8">
        <f t="shared" si="335"/>
        <v>0.60983032177780616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1.1717171717171699</v>
      </c>
      <c r="F225">
        <f>VLOOKUP(B225,home!$B$2:$E$405,3,FALSE)</f>
        <v>1.23</v>
      </c>
      <c r="G225">
        <f>VLOOKUP(C225,away!$B$2:$E$405,4,FALSE)</f>
        <v>1.04</v>
      </c>
      <c r="H225">
        <f>VLOOKUP(A225,away!$A$2:$E$405,3,FALSE)</f>
        <v>0.85606060606060597</v>
      </c>
      <c r="I225">
        <f>VLOOKUP(C225,away!$B$2:$E$405,3,FALSE)</f>
        <v>0.9</v>
      </c>
      <c r="J225">
        <f>VLOOKUP(B225,home!$B$2:$E$405,4,FALSE)</f>
        <v>1.1000000000000001</v>
      </c>
      <c r="K225" s="3">
        <f t="shared" si="280"/>
        <v>1.4988606060606038</v>
      </c>
      <c r="L225" s="3">
        <f t="shared" si="281"/>
        <v>0.84750000000000003</v>
      </c>
      <c r="M225" s="5">
        <f t="shared" si="282"/>
        <v>9.5716880524676154E-2</v>
      </c>
      <c r="N225" s="5">
        <f t="shared" si="283"/>
        <v>0.14346626155344649</v>
      </c>
      <c r="O225" s="5">
        <f t="shared" si="284"/>
        <v>8.1120056244663036E-2</v>
      </c>
      <c r="P225" s="5">
        <f t="shared" si="285"/>
        <v>0.1215876566665459</v>
      </c>
      <c r="Q225" s="5">
        <f t="shared" si="286"/>
        <v>0.10751796387062398</v>
      </c>
      <c r="R225" s="5">
        <f t="shared" si="287"/>
        <v>3.4374623833675955E-2</v>
      </c>
      <c r="S225" s="5">
        <f t="shared" si="288"/>
        <v>3.8612724768674923E-2</v>
      </c>
      <c r="T225" s="5">
        <f t="shared" si="289"/>
        <v>9.1121474380353826E-2</v>
      </c>
      <c r="U225" s="5">
        <f t="shared" si="290"/>
        <v>5.1522769512448822E-2</v>
      </c>
      <c r="V225" s="5">
        <f t="shared" si="291"/>
        <v>5.4499045012269169E-3</v>
      </c>
      <c r="W225" s="5">
        <f t="shared" si="292"/>
        <v>5.3718146829841891E-2</v>
      </c>
      <c r="X225" s="5">
        <f t="shared" si="293"/>
        <v>4.5526129438290999E-2</v>
      </c>
      <c r="Y225" s="5">
        <f t="shared" si="294"/>
        <v>1.9291697349475806E-2</v>
      </c>
      <c r="Z225" s="5">
        <f t="shared" si="295"/>
        <v>9.7108312330134589E-3</v>
      </c>
      <c r="AA225" s="5">
        <f t="shared" si="296"/>
        <v>1.4555182387266795E-2</v>
      </c>
      <c r="AB225" s="5">
        <f t="shared" si="297"/>
        <v>1.0908094747150668E-2</v>
      </c>
      <c r="AC225" s="5">
        <f t="shared" si="298"/>
        <v>4.3268302945124809E-4</v>
      </c>
      <c r="AD225" s="5">
        <f t="shared" si="299"/>
        <v>2.0129003528457309E-2</v>
      </c>
      <c r="AE225" s="5">
        <f t="shared" si="300"/>
        <v>1.7059330490367567E-2</v>
      </c>
      <c r="AF225" s="5">
        <f t="shared" si="301"/>
        <v>7.2288912952932554E-3</v>
      </c>
      <c r="AG225" s="5">
        <f t="shared" si="302"/>
        <v>2.0421617909203451E-3</v>
      </c>
      <c r="AH225" s="5">
        <f t="shared" si="303"/>
        <v>2.0574823674947267E-3</v>
      </c>
      <c r="AI225" s="5">
        <f t="shared" si="304"/>
        <v>3.0838792683021516E-3</v>
      </c>
      <c r="AJ225" s="5">
        <f t="shared" si="305"/>
        <v>2.3111525745525478E-3</v>
      </c>
      <c r="AK225" s="5">
        <f t="shared" si="306"/>
        <v>1.1546985161974528E-3</v>
      </c>
      <c r="AL225" s="5">
        <f t="shared" si="307"/>
        <v>2.1985219468909284E-5</v>
      </c>
      <c r="AM225" s="5">
        <f t="shared" si="308"/>
        <v>6.0341140856119118E-3</v>
      </c>
      <c r="AN225" s="5">
        <f t="shared" si="309"/>
        <v>5.113911687556095E-3</v>
      </c>
      <c r="AO225" s="5">
        <f t="shared" si="310"/>
        <v>2.1670200776018949E-3</v>
      </c>
      <c r="AP225" s="5">
        <f t="shared" si="311"/>
        <v>6.1218317192253543E-4</v>
      </c>
      <c r="AQ225" s="5">
        <f t="shared" si="312"/>
        <v>1.2970630955108718E-4</v>
      </c>
      <c r="AR225" s="5">
        <f t="shared" si="313"/>
        <v>3.4874326129035626E-4</v>
      </c>
      <c r="AS225" s="5">
        <f t="shared" si="314"/>
        <v>5.2271753597721488E-4</v>
      </c>
      <c r="AT225" s="5">
        <f t="shared" si="315"/>
        <v>3.9174036138665694E-4</v>
      </c>
      <c r="AU225" s="5">
        <f t="shared" si="316"/>
        <v>1.957213984954683E-4</v>
      </c>
      <c r="AV225" s="5">
        <f t="shared" si="317"/>
        <v>7.3339773491986577E-5</v>
      </c>
      <c r="AW225" s="5">
        <f t="shared" si="318"/>
        <v>7.7576334784636673E-7</v>
      </c>
      <c r="AX225" s="5">
        <f t="shared" si="319"/>
        <v>1.5073826492331844E-3</v>
      </c>
      <c r="AY225" s="5">
        <f t="shared" si="320"/>
        <v>1.2775067952251237E-3</v>
      </c>
      <c r="AZ225" s="5">
        <f t="shared" si="321"/>
        <v>5.4134350447664612E-4</v>
      </c>
      <c r="BA225" s="5">
        <f t="shared" si="322"/>
        <v>1.5292954001465254E-4</v>
      </c>
      <c r="BB225" s="5">
        <f t="shared" si="323"/>
        <v>3.2401946290604507E-5</v>
      </c>
      <c r="BC225" s="5">
        <f t="shared" si="324"/>
        <v>5.4921298962574653E-6</v>
      </c>
      <c r="BD225" s="5">
        <f t="shared" si="325"/>
        <v>4.9259985657262803E-5</v>
      </c>
      <c r="BE225" s="5">
        <f t="shared" si="326"/>
        <v>7.383385195678158E-5</v>
      </c>
      <c r="BF225" s="5">
        <f t="shared" si="327"/>
        <v>5.5333326045865274E-5</v>
      </c>
      <c r="BG225" s="5">
        <f t="shared" si="328"/>
        <v>2.7645647537484889E-5</v>
      </c>
      <c r="BH225" s="5">
        <f t="shared" si="329"/>
        <v>1.03592430057431E-5</v>
      </c>
      <c r="BI225" s="5">
        <f t="shared" si="330"/>
        <v>3.1054122499834351E-6</v>
      </c>
      <c r="BJ225" s="8">
        <f t="shared" si="331"/>
        <v>0.52467505242445178</v>
      </c>
      <c r="BK225" s="8">
        <f t="shared" si="332"/>
        <v>0.2630993415052692</v>
      </c>
      <c r="BL225" s="8">
        <f t="shared" si="333"/>
        <v>0.20283973924884699</v>
      </c>
      <c r="BM225" s="8">
        <f t="shared" si="334"/>
        <v>0.41526479068607225</v>
      </c>
      <c r="BN225" s="8">
        <f t="shared" si="335"/>
        <v>0.58378344269363147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1.4783783783783799</v>
      </c>
      <c r="F226">
        <f>VLOOKUP(B226,home!$B$2:$E$405,3,FALSE)</f>
        <v>1.23</v>
      </c>
      <c r="G226">
        <f>VLOOKUP(C226,away!$B$2:$E$405,4,FALSE)</f>
        <v>0.94</v>
      </c>
      <c r="H226">
        <f>VLOOKUP(A226,away!$A$2:$E$405,3,FALSE)</f>
        <v>1.1756756756756801</v>
      </c>
      <c r="I226">
        <f>VLOOKUP(C226,away!$B$2:$E$405,3,FALSE)</f>
        <v>0.68</v>
      </c>
      <c r="J226">
        <f>VLOOKUP(B226,home!$B$2:$E$405,4,FALSE)</f>
        <v>1.05</v>
      </c>
      <c r="K226" s="3">
        <f t="shared" si="280"/>
        <v>1.7093010810810827</v>
      </c>
      <c r="L226" s="3">
        <f t="shared" si="281"/>
        <v>0.8394324324324357</v>
      </c>
      <c r="M226" s="5">
        <f t="shared" si="282"/>
        <v>7.8180618023458631E-2</v>
      </c>
      <c r="N226" s="5">
        <f t="shared" si="283"/>
        <v>0.13363421490708499</v>
      </c>
      <c r="O226" s="5">
        <f t="shared" si="284"/>
        <v>6.5627346356502997E-2</v>
      </c>
      <c r="P226" s="5">
        <f t="shared" si="285"/>
        <v>0.11217689407565322</v>
      </c>
      <c r="Q226" s="5">
        <f t="shared" si="286"/>
        <v>0.1142105540050511</v>
      </c>
      <c r="R226" s="5">
        <f t="shared" si="287"/>
        <v>2.7544861493062629E-2</v>
      </c>
      <c r="S226" s="5">
        <f t="shared" si="288"/>
        <v>4.0239051195158484E-2</v>
      </c>
      <c r="T226" s="5">
        <f t="shared" si="289"/>
        <v>9.5872043157916115E-2</v>
      </c>
      <c r="U226" s="5">
        <f t="shared" si="290"/>
        <v>4.7082461528320636E-2</v>
      </c>
      <c r="V226" s="5">
        <f t="shared" si="291"/>
        <v>6.4151901608566868E-3</v>
      </c>
      <c r="W226" s="5">
        <f t="shared" si="292"/>
        <v>6.5073407810567738E-2</v>
      </c>
      <c r="X226" s="5">
        <f t="shared" si="293"/>
        <v>5.4624729005092736E-2</v>
      </c>
      <c r="Y226" s="5">
        <f t="shared" si="294"/>
        <v>2.2926884569853808E-2</v>
      </c>
      <c r="Z226" s="5">
        <f t="shared" si="295"/>
        <v>7.7073500280453655E-3</v>
      </c>
      <c r="AA226" s="5">
        <f t="shared" si="296"/>
        <v>1.3174181735208255E-2</v>
      </c>
      <c r="AB226" s="5">
        <f t="shared" si="297"/>
        <v>1.1259321541175066E-2</v>
      </c>
      <c r="AC226" s="5">
        <f t="shared" si="298"/>
        <v>5.7529932397507835E-4</v>
      </c>
      <c r="AD226" s="5">
        <f t="shared" si="299"/>
        <v>2.7807511580058397E-2</v>
      </c>
      <c r="AE226" s="5">
        <f t="shared" si="300"/>
        <v>2.3342527085541544E-2</v>
      </c>
      <c r="AF226" s="5">
        <f t="shared" si="301"/>
        <v>9.7972371452680774E-3</v>
      </c>
      <c r="AG226" s="5">
        <f t="shared" si="302"/>
        <v>2.7413728693232646E-3</v>
      </c>
      <c r="AH226" s="5">
        <f t="shared" si="303"/>
        <v>1.6174498954125804E-3</v>
      </c>
      <c r="AI226" s="5">
        <f t="shared" si="304"/>
        <v>2.7647088548232077E-3</v>
      </c>
      <c r="AJ226" s="5">
        <f t="shared" si="305"/>
        <v>2.362859917211876E-3</v>
      </c>
      <c r="AK226" s="5">
        <f t="shared" si="306"/>
        <v>1.346279670311139E-3</v>
      </c>
      <c r="AL226" s="5">
        <f t="shared" si="307"/>
        <v>3.3018562891371902E-5</v>
      </c>
      <c r="AM226" s="5">
        <f t="shared" si="308"/>
        <v>9.5062819211937134E-3</v>
      </c>
      <c r="AN226" s="5">
        <f t="shared" si="309"/>
        <v>7.9798813564961272E-3</v>
      </c>
      <c r="AO226" s="5">
        <f t="shared" si="310"/>
        <v>3.349285608802894E-3</v>
      </c>
      <c r="AP226" s="5">
        <f t="shared" si="311"/>
        <v>9.3716632183612157E-4</v>
      </c>
      <c r="AQ226" s="5">
        <f t="shared" si="312"/>
        <v>1.9667195128316356E-4</v>
      </c>
      <c r="AR226" s="5">
        <f t="shared" si="313"/>
        <v>2.7154798000875429E-4</v>
      </c>
      <c r="AS226" s="5">
        <f t="shared" si="314"/>
        <v>4.6415725579434787E-4</v>
      </c>
      <c r="AT226" s="5">
        <f t="shared" si="315"/>
        <v>3.9669224956045387E-4</v>
      </c>
      <c r="AU226" s="5">
        <f t="shared" si="316"/>
        <v>2.2602216367672345E-4</v>
      </c>
      <c r="AV226" s="5">
        <f t="shared" si="317"/>
        <v>9.65849821802272E-5</v>
      </c>
      <c r="AW226" s="5">
        <f t="shared" si="318"/>
        <v>1.3160123902961359E-6</v>
      </c>
      <c r="AX226" s="5">
        <f t="shared" si="319"/>
        <v>2.7081829941596569E-3</v>
      </c>
      <c r="AY226" s="5">
        <f t="shared" si="320"/>
        <v>2.2733366382595979E-3</v>
      </c>
      <c r="AZ226" s="5">
        <f t="shared" si="321"/>
        <v>9.5415625199601515E-4</v>
      </c>
      <c r="BA226" s="5">
        <f t="shared" si="322"/>
        <v>2.6698323451121035E-4</v>
      </c>
      <c r="BB226" s="5">
        <f t="shared" si="323"/>
        <v>5.6028596491106169E-5</v>
      </c>
      <c r="BC226" s="5">
        <f t="shared" si="324"/>
        <v>9.4064442076609392E-6</v>
      </c>
      <c r="BD226" s="5">
        <f t="shared" si="325"/>
        <v>3.7991030230143824E-5</v>
      </c>
      <c r="BE226" s="5">
        <f t="shared" si="326"/>
        <v>6.4938109043768922E-5</v>
      </c>
      <c r="BF226" s="5">
        <f t="shared" si="327"/>
        <v>5.5499389995937751E-5</v>
      </c>
      <c r="BG226" s="5">
        <f t="shared" si="328"/>
        <v>3.1621722439799004E-5</v>
      </c>
      <c r="BH226" s="5">
        <f t="shared" si="329"/>
        <v>1.351276108799859E-5</v>
      </c>
      <c r="BI226" s="5">
        <f t="shared" si="330"/>
        <v>4.6194754272212775E-6</v>
      </c>
      <c r="BJ226" s="8">
        <f t="shared" si="331"/>
        <v>0.57826786345499503</v>
      </c>
      <c r="BK226" s="8">
        <f t="shared" si="332"/>
        <v>0.23989340798025302</v>
      </c>
      <c r="BL226" s="8">
        <f t="shared" si="333"/>
        <v>0.17444265811147378</v>
      </c>
      <c r="BM226" s="8">
        <f t="shared" si="334"/>
        <v>0.46666477008808438</v>
      </c>
      <c r="BN226" s="8">
        <f t="shared" si="335"/>
        <v>0.53137448886081362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1.4783783783783799</v>
      </c>
      <c r="F227">
        <f>VLOOKUP(B227,home!$B$2:$E$405,3,FALSE)</f>
        <v>0.99</v>
      </c>
      <c r="G227">
        <f>VLOOKUP(C227,away!$B$2:$E$405,4,FALSE)</f>
        <v>0.41</v>
      </c>
      <c r="H227">
        <f>VLOOKUP(A227,away!$A$2:$E$405,3,FALSE)</f>
        <v>1.1756756756756801</v>
      </c>
      <c r="I227">
        <f>VLOOKUP(C227,away!$B$2:$E$405,3,FALSE)</f>
        <v>0.68</v>
      </c>
      <c r="J227">
        <f>VLOOKUP(B227,home!$B$2:$E$405,4,FALSE)</f>
        <v>1.05</v>
      </c>
      <c r="K227" s="3">
        <f t="shared" si="280"/>
        <v>0.6000737837837844</v>
      </c>
      <c r="L227" s="3">
        <f t="shared" si="281"/>
        <v>0.8394324324324357</v>
      </c>
      <c r="M227" s="5">
        <f t="shared" si="282"/>
        <v>0.23704477865619139</v>
      </c>
      <c r="N227" s="5">
        <f t="shared" si="283"/>
        <v>0.14224435725441043</v>
      </c>
      <c r="O227" s="5">
        <f t="shared" si="284"/>
        <v>0.19898307514277505</v>
      </c>
      <c r="P227" s="5">
        <f t="shared" si="285"/>
        <v>0.11940452680985814</v>
      </c>
      <c r="Q227" s="5">
        <f t="shared" si="286"/>
        <v>4.2678554839773238E-2</v>
      </c>
      <c r="R227" s="5">
        <f t="shared" si="287"/>
        <v>8.3516423389992905E-2</v>
      </c>
      <c r="S227" s="5">
        <f t="shared" si="288"/>
        <v>1.5036653732167893E-2</v>
      </c>
      <c r="T227" s="5">
        <f t="shared" si="289"/>
        <v>3.5825763101851947E-2</v>
      </c>
      <c r="U227" s="5">
        <f t="shared" si="290"/>
        <v>5.0116016191721596E-2</v>
      </c>
      <c r="V227" s="5">
        <f t="shared" si="291"/>
        <v>8.4158713428257115E-4</v>
      </c>
      <c r="W227" s="5">
        <f t="shared" si="292"/>
        <v>8.5367606297088242E-3</v>
      </c>
      <c r="X227" s="5">
        <f t="shared" si="293"/>
        <v>7.1660337404899303E-3</v>
      </c>
      <c r="Y227" s="5">
        <f t="shared" si="294"/>
        <v>3.0077005668361838E-3</v>
      </c>
      <c r="Z227" s="5">
        <f t="shared" si="295"/>
        <v>2.3368798144772971E-2</v>
      </c>
      <c r="AA227" s="5">
        <f t="shared" si="296"/>
        <v>1.4023003125213398E-2</v>
      </c>
      <c r="AB227" s="5">
        <f t="shared" si="297"/>
        <v>4.2074182726793193E-3</v>
      </c>
      <c r="AC227" s="5">
        <f t="shared" si="298"/>
        <v>2.6495340381453867E-5</v>
      </c>
      <c r="AD227" s="5">
        <f t="shared" si="299"/>
        <v>1.2806715630814538E-3</v>
      </c>
      <c r="AE227" s="5">
        <f t="shared" si="300"/>
        <v>1.0750372453445145E-3</v>
      </c>
      <c r="AF227" s="5">
        <f t="shared" si="301"/>
        <v>4.5121056490750544E-4</v>
      </c>
      <c r="AG227" s="5">
        <f t="shared" si="302"/>
        <v>1.2625359401317355E-4</v>
      </c>
      <c r="AH227" s="5">
        <f t="shared" si="303"/>
        <v>4.90413176742234E-3</v>
      </c>
      <c r="AI227" s="5">
        <f t="shared" si="304"/>
        <v>2.9428409058513821E-3</v>
      </c>
      <c r="AJ227" s="5">
        <f t="shared" si="305"/>
        <v>8.8296083872396931E-4</v>
      </c>
      <c r="AK227" s="5">
        <f t="shared" si="306"/>
        <v>1.7661388380866536E-4</v>
      </c>
      <c r="AL227" s="5">
        <f t="shared" si="307"/>
        <v>5.3385079373584346E-7</v>
      </c>
      <c r="AM227" s="5">
        <f t="shared" si="308"/>
        <v>1.5369948612851638E-4</v>
      </c>
      <c r="AN227" s="5">
        <f t="shared" si="309"/>
        <v>1.2902033350447594E-4</v>
      </c>
      <c r="AO227" s="5">
        <f t="shared" si="310"/>
        <v>5.4151926193453154E-5</v>
      </c>
      <c r="AP227" s="5">
        <f t="shared" si="311"/>
        <v>1.5152294375157371E-5</v>
      </c>
      <c r="AQ227" s="5">
        <f t="shared" si="312"/>
        <v>3.1798318310676656E-6</v>
      </c>
      <c r="AR227" s="5">
        <f t="shared" si="313"/>
        <v>8.2333745169930323E-4</v>
      </c>
      <c r="AS227" s="5">
        <f t="shared" si="314"/>
        <v>4.9406321997209977E-4</v>
      </c>
      <c r="AT227" s="5">
        <f t="shared" si="315"/>
        <v>1.4823719291852906E-4</v>
      </c>
      <c r="AU227" s="5">
        <f t="shared" si="316"/>
        <v>2.9651084417369512E-5</v>
      </c>
      <c r="AV227" s="5">
        <f t="shared" si="317"/>
        <v>4.4482096049058328E-6</v>
      </c>
      <c r="AW227" s="5">
        <f t="shared" si="318"/>
        <v>7.4697796404241802E-9</v>
      </c>
      <c r="AX227" s="5">
        <f t="shared" si="319"/>
        <v>1.5371838701127007E-5</v>
      </c>
      <c r="AY227" s="5">
        <f t="shared" si="320"/>
        <v>1.2903619951846097E-5</v>
      </c>
      <c r="AZ227" s="5">
        <f t="shared" si="321"/>
        <v>5.4158585416809386E-6</v>
      </c>
      <c r="BA227" s="5">
        <f t="shared" si="322"/>
        <v>1.5154157697844049E-6</v>
      </c>
      <c r="BB227" s="5">
        <f t="shared" si="323"/>
        <v>3.1802228644414868E-7</v>
      </c>
      <c r="BC227" s="5">
        <f t="shared" si="324"/>
        <v>5.3391644295507321E-8</v>
      </c>
      <c r="BD227" s="5">
        <f t="shared" si="325"/>
        <v>1.1518935996544482E-4</v>
      </c>
      <c r="BE227" s="5">
        <f t="shared" si="326"/>
        <v>6.9122115086096855E-5</v>
      </c>
      <c r="BF227" s="5">
        <f t="shared" si="327"/>
        <v>2.0739184571426172E-5</v>
      </c>
      <c r="BG227" s="5">
        <f t="shared" si="328"/>
        <v>4.1483469861219953E-6</v>
      </c>
      <c r="BH227" s="5">
        <f t="shared" si="329"/>
        <v>6.2232856810257096E-7</v>
      </c>
      <c r="BI227" s="5">
        <f t="shared" si="330"/>
        <v>7.4688611723610896E-8</v>
      </c>
      <c r="BJ227" s="8">
        <f t="shared" si="331"/>
        <v>0.24278312511934508</v>
      </c>
      <c r="BK227" s="8">
        <f t="shared" si="332"/>
        <v>0.372367479143627</v>
      </c>
      <c r="BL227" s="8">
        <f t="shared" si="333"/>
        <v>0.36146211670058981</v>
      </c>
      <c r="BM227" s="8">
        <f t="shared" si="334"/>
        <v>0.17609690686516147</v>
      </c>
      <c r="BN227" s="8">
        <f t="shared" si="335"/>
        <v>0.82387171609300114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1.4783783783783799</v>
      </c>
      <c r="F228">
        <f>VLOOKUP(B228,home!$B$2:$E$405,3,FALSE)</f>
        <v>1.51</v>
      </c>
      <c r="G228">
        <f>VLOOKUP(C228,away!$B$2:$E$405,4,FALSE)</f>
        <v>0.98</v>
      </c>
      <c r="H228">
        <f>VLOOKUP(A228,away!$A$2:$E$405,3,FALSE)</f>
        <v>1.1756756756756801</v>
      </c>
      <c r="I228">
        <f>VLOOKUP(C228,away!$B$2:$E$405,3,FALSE)</f>
        <v>0.71</v>
      </c>
      <c r="J228">
        <f>VLOOKUP(B228,home!$B$2:$E$405,4,FALSE)</f>
        <v>0.75</v>
      </c>
      <c r="K228" s="3">
        <f t="shared" si="280"/>
        <v>2.1877043243243266</v>
      </c>
      <c r="L228" s="3">
        <f t="shared" si="281"/>
        <v>0.62604729729729958</v>
      </c>
      <c r="M228" s="5">
        <f t="shared" si="282"/>
        <v>5.997954919439219E-2</v>
      </c>
      <c r="N228" s="5">
        <f t="shared" si="283"/>
        <v>0.1312175191435955</v>
      </c>
      <c r="O228" s="5">
        <f t="shared" si="284"/>
        <v>3.7550034666259655E-2</v>
      </c>
      <c r="P228" s="5">
        <f t="shared" si="285"/>
        <v>8.2148373217904622E-2</v>
      </c>
      <c r="Q228" s="5">
        <f t="shared" si="286"/>
        <v>0.14353256702877701</v>
      </c>
      <c r="R228" s="5">
        <f t="shared" si="287"/>
        <v>1.175404885811588E-2</v>
      </c>
      <c r="S228" s="5">
        <f t="shared" si="288"/>
        <v>2.8127734006789969E-2</v>
      </c>
      <c r="T228" s="5">
        <f t="shared" si="289"/>
        <v>8.9858175662509338E-2</v>
      </c>
      <c r="U228" s="5">
        <f t="shared" si="290"/>
        <v>2.5714383515219524E-2</v>
      </c>
      <c r="V228" s="5">
        <f t="shared" si="291"/>
        <v>4.2804359930433767E-3</v>
      </c>
      <c r="W228" s="5">
        <f t="shared" si="292"/>
        <v>0.10466893919007556</v>
      </c>
      <c r="X228" s="5">
        <f t="shared" si="293"/>
        <v>6.5527706490922211E-2</v>
      </c>
      <c r="Y228" s="5">
        <f t="shared" si="294"/>
        <v>2.0511721773366277E-2</v>
      </c>
      <c r="Z228" s="5">
        <f t="shared" si="295"/>
        <v>2.4528635066412854E-3</v>
      </c>
      <c r="AA228" s="5">
        <f t="shared" si="296"/>
        <v>5.3661401004564723E-3</v>
      </c>
      <c r="AB228" s="5">
        <f t="shared" si="297"/>
        <v>5.8697639513494012E-3</v>
      </c>
      <c r="AC228" s="5">
        <f t="shared" si="298"/>
        <v>3.6640702770232244E-4</v>
      </c>
      <c r="AD228" s="5">
        <f t="shared" si="299"/>
        <v>5.7246172722142073E-2</v>
      </c>
      <c r="AE228" s="5">
        <f t="shared" si="300"/>
        <v>3.5838811713311443E-2</v>
      </c>
      <c r="AF228" s="5">
        <f t="shared" si="301"/>
        <v>1.1218395605732713E-2</v>
      </c>
      <c r="AG228" s="5">
        <f t="shared" si="302"/>
        <v>2.3410820829936224E-3</v>
      </c>
      <c r="AH228" s="5">
        <f t="shared" si="303"/>
        <v>3.8390214224298842E-4</v>
      </c>
      <c r="AI228" s="5">
        <f t="shared" si="304"/>
        <v>8.398643767023586E-4</v>
      </c>
      <c r="AJ228" s="5">
        <f t="shared" si="305"/>
        <v>9.1868746437885271E-4</v>
      </c>
      <c r="AK228" s="5">
        <f t="shared" si="306"/>
        <v>6.6993884617472222E-4</v>
      </c>
      <c r="AL228" s="5">
        <f t="shared" si="307"/>
        <v>2.007333610581234E-5</v>
      </c>
      <c r="AM228" s="5">
        <f t="shared" si="308"/>
        <v>2.5047539923049502E-2</v>
      </c>
      <c r="AN228" s="5">
        <f t="shared" si="309"/>
        <v>1.5680944672771351E-2</v>
      </c>
      <c r="AO228" s="5">
        <f t="shared" si="310"/>
        <v>4.9085065157284946E-3</v>
      </c>
      <c r="AP228" s="5">
        <f t="shared" si="311"/>
        <v>1.0243190793126698E-3</v>
      </c>
      <c r="AQ228" s="5">
        <f t="shared" si="312"/>
        <v>1.6031804779343878E-4</v>
      </c>
      <c r="AR228" s="5">
        <f t="shared" si="313"/>
        <v>4.8068179715573296E-5</v>
      </c>
      <c r="AS228" s="5">
        <f t="shared" si="314"/>
        <v>1.0515896462615858E-4</v>
      </c>
      <c r="AT228" s="5">
        <f t="shared" si="315"/>
        <v>1.1502836082705804E-4</v>
      </c>
      <c r="AU228" s="5">
        <f t="shared" si="316"/>
        <v>8.3882680800431269E-5</v>
      </c>
      <c r="AV228" s="5">
        <f t="shared" si="317"/>
        <v>4.587762588075517E-5</v>
      </c>
      <c r="AW228" s="5">
        <f t="shared" si="318"/>
        <v>7.6368247747076562E-7</v>
      </c>
      <c r="AX228" s="5">
        <f t="shared" si="319"/>
        <v>9.1327685672236043E-3</v>
      </c>
      <c r="AY228" s="5">
        <f t="shared" si="320"/>
        <v>5.7175450783520688E-3</v>
      </c>
      <c r="AZ228" s="5">
        <f t="shared" si="321"/>
        <v>1.7897268217388945E-3</v>
      </c>
      <c r="BA228" s="5">
        <f t="shared" si="322"/>
        <v>3.7348454655004024E-4</v>
      </c>
      <c r="BB228" s="5">
        <f t="shared" si="323"/>
        <v>5.8454747737490049E-5</v>
      </c>
      <c r="BC228" s="5">
        <f t="shared" si="324"/>
        <v>7.3190873670502193E-6</v>
      </c>
      <c r="BD228" s="5">
        <f t="shared" si="325"/>
        <v>5.0154923328225853E-6</v>
      </c>
      <c r="BE228" s="5">
        <f t="shared" si="326"/>
        <v>1.0972414265131475E-5</v>
      </c>
      <c r="BF228" s="5">
        <f t="shared" si="327"/>
        <v>1.200219906805303E-5</v>
      </c>
      <c r="BG228" s="5">
        <f t="shared" si="328"/>
        <v>8.7524209341936717E-6</v>
      </c>
      <c r="BH228" s="5">
        <f t="shared" si="329"/>
        <v>4.7869272815105644E-6</v>
      </c>
      <c r="BI228" s="5">
        <f t="shared" si="330"/>
        <v>2.0944763027973509E-6</v>
      </c>
      <c r="BJ228" s="8">
        <f t="shared" si="331"/>
        <v>0.72586201850105048</v>
      </c>
      <c r="BK228" s="8">
        <f t="shared" si="332"/>
        <v>0.18064011785429038</v>
      </c>
      <c r="BL228" s="8">
        <f t="shared" si="333"/>
        <v>8.9508403662934333E-2</v>
      </c>
      <c r="BM228" s="8">
        <f t="shared" si="334"/>
        <v>0.52656453001999703</v>
      </c>
      <c r="BN228" s="8">
        <f t="shared" si="335"/>
        <v>0.46618209210904488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1.5424836601307199</v>
      </c>
      <c r="F229">
        <f>VLOOKUP(B229,home!$B$2:$E$405,3,FALSE)</f>
        <v>1.45</v>
      </c>
      <c r="G229">
        <f>VLOOKUP(C229,away!$B$2:$E$405,4,FALSE)</f>
        <v>1.22</v>
      </c>
      <c r="H229">
        <f>VLOOKUP(A229,away!$A$2:$E$405,3,FALSE)</f>
        <v>1.44444444444444</v>
      </c>
      <c r="I229">
        <f>VLOOKUP(C229,away!$B$2:$E$405,3,FALSE)</f>
        <v>0.8</v>
      </c>
      <c r="J229">
        <f>VLOOKUP(B229,home!$B$2:$E$405,4,FALSE)</f>
        <v>0.81</v>
      </c>
      <c r="K229" s="3">
        <f t="shared" ref="K229:K292" si="336">E229*F229*G229</f>
        <v>2.7286535947712434</v>
      </c>
      <c r="L229" s="3">
        <f t="shared" ref="L229:L292" si="337">H229*I229*J229</f>
        <v>0.93599999999999728</v>
      </c>
      <c r="M229" s="5">
        <f t="shared" ref="M229:M292" si="338">_xlfn.POISSON.DIST(0,K229,FALSE) * _xlfn.POISSON.DIST(0,L229,FALSE)</f>
        <v>2.561304223890731E-2</v>
      </c>
      <c r="N229" s="5">
        <f t="shared" ref="N229:N292" si="339">_xlfn.POISSON.DIST(1,K229,FALSE) * _xlfn.POISSON.DIST(0,L229,FALSE)</f>
        <v>6.9889119778222139E-2</v>
      </c>
      <c r="O229" s="5">
        <f t="shared" ref="O229:O292" si="340">_xlfn.POISSON.DIST(0,K229,FALSE) * _xlfn.POISSON.DIST(1,L229,FALSE)</f>
        <v>2.3973807535617172E-2</v>
      </c>
      <c r="P229" s="5">
        <f t="shared" ref="P229:P292" si="341">_xlfn.POISSON.DIST(1,K229,FALSE) * _xlfn.POISSON.DIST(1,L229,FALSE)</f>
        <v>6.5416216112415729E-2</v>
      </c>
      <c r="Q229" s="5">
        <f t="shared" ref="Q229:Q292" si="342">_xlfn.POISSON.DIST(2,K229,FALSE) * _xlfn.POISSON.DIST(0,L229,FALSE)</f>
        <v>9.5351598959121917E-2</v>
      </c>
      <c r="R229" s="5">
        <f t="shared" ref="R229:R292" si="343">_xlfn.POISSON.DIST(0,K229,FALSE) * _xlfn.POISSON.DIST(2,L229,FALSE)</f>
        <v>1.1219741926668803E-2</v>
      </c>
      <c r="S229" s="5">
        <f t="shared" ref="S229:S292" si="344">_xlfn.POISSON.DIST(2,K229,FALSE) * _xlfn.POISSON.DIST(2,L229,FALSE)</f>
        <v>4.1768577220845191E-2</v>
      </c>
      <c r="T229" s="5">
        <f t="shared" ref="T229:T292" si="345">_xlfn.POISSON.DIST(2,K229,FALSE) * _xlfn.POISSON.DIST(1,L229,FALSE)</f>
        <v>8.9249096625737864E-2</v>
      </c>
      <c r="U229" s="5">
        <f t="shared" ref="U229:U292" si="346">_xlfn.POISSON.DIST(1,K229,FALSE) * _xlfn.POISSON.DIST(2,L229,FALSE)</f>
        <v>3.0614789140610468E-2</v>
      </c>
      <c r="V229" s="5">
        <f t="shared" ref="V229:V292" si="347">_xlfn.POISSON.DIST(3,K229,FALSE) * _xlfn.POISSON.DIST(3,L229,FALSE)</f>
        <v>1.1853085751742475E-2</v>
      </c>
      <c r="W229" s="5">
        <f t="shared" ref="W229:W292" si="348">_xlfn.POISSON.DIST(3,K229,FALSE) * _xlfn.POISSON.DIST(0,L229,FALSE)</f>
        <v>8.6727161088997987E-2</v>
      </c>
      <c r="X229" s="5">
        <f t="shared" ref="X229:X292" si="349">_xlfn.POISSON.DIST(3,K229,FALSE) * _xlfn.POISSON.DIST(1,L229,FALSE)</f>
        <v>8.1176622779301891E-2</v>
      </c>
      <c r="Y229" s="5">
        <f t="shared" ref="Y229:Y292" si="350">_xlfn.POISSON.DIST(3,K229,FALSE) * _xlfn.POISSON.DIST(2,L229,FALSE)</f>
        <v>3.7990659460713165E-2</v>
      </c>
      <c r="Z229" s="5">
        <f t="shared" ref="Z229:Z292" si="351">_xlfn.POISSON.DIST(0,K229,FALSE) * _xlfn.POISSON.DIST(3,L229,FALSE)</f>
        <v>3.5005594811206566E-3</v>
      </c>
      <c r="AA229" s="5">
        <f t="shared" ref="AA229:AA292" si="352">_xlfn.POISSON.DIST(1,K229,FALSE) * _xlfn.POISSON.DIST(3,L229,FALSE)</f>
        <v>9.5518142118704401E-3</v>
      </c>
      <c r="AB229" s="5">
        <f t="shared" ref="AB229:AB292" si="353">_xlfn.POISSON.DIST(2,K229,FALSE) * _xlfn.POISSON.DIST(3,L229,FALSE)</f>
        <v>1.3031796092903664E-2</v>
      </c>
      <c r="AC229" s="5">
        <f t="shared" ref="AC229:AC292" si="354">_xlfn.POISSON.DIST(4,K229,FALSE) * _xlfn.POISSON.DIST(4,L229,FALSE)</f>
        <v>1.892063455168993E-3</v>
      </c>
      <c r="AD229" s="5">
        <f t="shared" ref="AD229:AD292" si="355">_xlfn.POISSON.DIST(4,K229,FALSE) * _xlfn.POISSON.DIST(0,L229,FALSE)</f>
        <v>5.9162094967449765E-2</v>
      </c>
      <c r="AE229" s="5">
        <f t="shared" ref="AE229:AE292" si="356">_xlfn.POISSON.DIST(4,K229,FALSE) * _xlfn.POISSON.DIST(1,L229,FALSE)</f>
        <v>5.5375720889532826E-2</v>
      </c>
      <c r="AF229" s="5">
        <f t="shared" ref="AF229:AF292" si="357">_xlfn.POISSON.DIST(4,K229,FALSE) * _xlfn.POISSON.DIST(2,L229,FALSE)</f>
        <v>2.5915837376301279E-2</v>
      </c>
      <c r="AG229" s="5">
        <f t="shared" ref="AG229:AG292" si="358">_xlfn.POISSON.DIST(4,K229,FALSE) * _xlfn.POISSON.DIST(3,L229,FALSE)</f>
        <v>8.0857412614059772E-3</v>
      </c>
      <c r="AH229" s="5">
        <f t="shared" ref="AH229:AH292" si="359">_xlfn.POISSON.DIST(0,K229,FALSE) * _xlfn.POISSON.DIST(4,L229,FALSE)</f>
        <v>8.1913091858223117E-4</v>
      </c>
      <c r="AI229" s="5">
        <f t="shared" ref="AI229:AI292" si="360">_xlfn.POISSON.DIST(1,K229,FALSE) * _xlfn.POISSON.DIST(4,L229,FALSE)</f>
        <v>2.2351245255776762E-3</v>
      </c>
      <c r="AJ229" s="5">
        <f t="shared" ref="AJ229:AJ292" si="361">_xlfn.POISSON.DIST(2,K229,FALSE) * _xlfn.POISSON.DIST(4,L229,FALSE)</f>
        <v>3.0494402857394482E-3</v>
      </c>
      <c r="AK229" s="5">
        <f t="shared" ref="AK229:AK292" si="362">_xlfn.POISSON.DIST(3,K229,FALSE) * _xlfn.POISSON.DIST(4,L229,FALSE)</f>
        <v>2.7736220659077306E-3</v>
      </c>
      <c r="AL229" s="5">
        <f t="shared" ref="AL229:AL292" si="363">_xlfn.POISSON.DIST(5,K229,FALSE) * _xlfn.POISSON.DIST(5,L229,FALSE)</f>
        <v>1.9329469842317202E-4</v>
      </c>
      <c r="AM229" s="5">
        <f t="shared" ref="AM229:AM292" si="364">_xlfn.POISSON.DIST(5,K229,FALSE) * _xlfn.POISSON.DIST(0,L229,FALSE)</f>
        <v>3.2286572621425896E-2</v>
      </c>
      <c r="AN229" s="5">
        <f t="shared" ref="AN229:AN292" si="365">_xlfn.POISSON.DIST(5,K229,FALSE) * _xlfn.POISSON.DIST(1,L229,FALSE)</f>
        <v>3.0220231973654553E-2</v>
      </c>
      <c r="AO229" s="5">
        <f t="shared" ref="AO229:AO292" si="366">_xlfn.POISSON.DIST(5,K229,FALSE) * _xlfn.POISSON.DIST(2,L229,FALSE)</f>
        <v>1.4143068563670287E-2</v>
      </c>
      <c r="AP229" s="5">
        <f t="shared" ref="AP229:AP292" si="367">_xlfn.POISSON.DIST(5,K229,FALSE) * _xlfn.POISSON.DIST(3,L229,FALSE)</f>
        <v>4.4126373918651172E-3</v>
      </c>
      <c r="AQ229" s="5">
        <f t="shared" ref="AQ229:AQ292" si="368">_xlfn.POISSON.DIST(5,K229,FALSE) * _xlfn.POISSON.DIST(4,L229,FALSE)</f>
        <v>1.0325571496964344E-3</v>
      </c>
      <c r="AR229" s="5">
        <f t="shared" ref="AR229:AR292" si="369">_xlfn.POISSON.DIST(0,K229,FALSE) * _xlfn.POISSON.DIST(5,L229,FALSE)</f>
        <v>1.5334130795859329E-4</v>
      </c>
      <c r="AS229" s="5">
        <f t="shared" ref="AS229:AS292" si="370">_xlfn.POISSON.DIST(1,K229,FALSE) * _xlfn.POISSON.DIST(5,L229,FALSE)</f>
        <v>4.1841531118813987E-4</v>
      </c>
      <c r="AT229" s="5">
        <f t="shared" ref="AT229:AT292" si="371">_xlfn.POISSON.DIST(2,K229,FALSE) * _xlfn.POISSON.DIST(5,L229,FALSE)</f>
        <v>5.7085522149042322E-4</v>
      </c>
      <c r="AU229" s="5">
        <f t="shared" ref="AU229:AU292" si="372">_xlfn.POISSON.DIST(3,K229,FALSE) * _xlfn.POISSON.DIST(5,L229,FALSE)</f>
        <v>5.1922205073792586E-4</v>
      </c>
      <c r="AV229" s="5">
        <f t="shared" ref="AV229:AV292" si="373">_xlfn.POISSON.DIST(4,K229,FALSE) * _xlfn.POISSON.DIST(5,L229,FALSE)</f>
        <v>3.5419427880763459E-4</v>
      </c>
      <c r="AW229" s="5">
        <f t="shared" ref="AW229:AW292" si="374">_xlfn.POISSON.DIST(6,K229,FALSE) * _xlfn.POISSON.DIST(6,L229,FALSE)</f>
        <v>1.3713291116267867E-5</v>
      </c>
      <c r="AX229" s="5">
        <f t="shared" ref="AX229:AX292" si="375">_xlfn.POISSON.DIST(6,K229,FALSE) * _xlfn.POISSON.DIST(0,L229,FALSE)</f>
        <v>1.4683145407716107E-2</v>
      </c>
      <c r="AY229" s="5">
        <f t="shared" ref="AY229:AY292" si="376">_xlfn.POISSON.DIST(6,K229,FALSE) * _xlfn.POISSON.DIST(1,L229,FALSE)</f>
        <v>1.3743424101622237E-2</v>
      </c>
      <c r="AZ229" s="5">
        <f t="shared" ref="AZ229:AZ292" si="377">_xlfn.POISSON.DIST(6,K229,FALSE) * _xlfn.POISSON.DIST(2,L229,FALSE)</f>
        <v>6.4319224795591871E-3</v>
      </c>
      <c r="BA229" s="5">
        <f t="shared" ref="BA229:BA292" si="378">_xlfn.POISSON.DIST(6,K229,FALSE) * _xlfn.POISSON.DIST(3,L229,FALSE)</f>
        <v>2.006759813622461E-3</v>
      </c>
      <c r="BB229" s="5">
        <f t="shared" ref="BB229:BB292" si="379">_xlfn.POISSON.DIST(6,K229,FALSE) * _xlfn.POISSON.DIST(4,L229,FALSE)</f>
        <v>4.6958179638765445E-4</v>
      </c>
      <c r="BC229" s="5">
        <f t="shared" ref="BC229:BC292" si="380">_xlfn.POISSON.DIST(6,K229,FALSE) * _xlfn.POISSON.DIST(5,L229,FALSE)</f>
        <v>8.7905712283768676E-5</v>
      </c>
      <c r="BD229" s="5">
        <f t="shared" ref="BD229:BD292" si="381">_xlfn.POISSON.DIST(0,K229,FALSE) * _xlfn.POISSON.DIST(6,L229,FALSE)</f>
        <v>2.3921244041540472E-5</v>
      </c>
      <c r="BE229" s="5">
        <f t="shared" ref="BE229:BE292" si="382">_xlfn.POISSON.DIST(1,K229,FALSE) * _xlfn.POISSON.DIST(6,L229,FALSE)</f>
        <v>6.5272788545349603E-5</v>
      </c>
      <c r="BF229" s="5">
        <f t="shared" ref="BF229:BF292" si="383">_xlfn.POISSON.DIST(2,K229,FALSE) * _xlfn.POISSON.DIST(6,L229,FALSE)</f>
        <v>8.9053414552505716E-5</v>
      </c>
      <c r="BG229" s="5">
        <f t="shared" ref="BG229:BG292" si="384">_xlfn.POISSON.DIST(3,K229,FALSE) * _xlfn.POISSON.DIST(6,L229,FALSE)</f>
        <v>8.0998639915116162E-5</v>
      </c>
      <c r="BH229" s="5">
        <f t="shared" ref="BH229:BH292" si="385">_xlfn.POISSON.DIST(4,K229,FALSE) * _xlfn.POISSON.DIST(6,L229,FALSE)</f>
        <v>5.5254307493990804E-5</v>
      </c>
      <c r="BI229" s="5">
        <f t="shared" ref="BI229:BI292" si="386">_xlfn.POISSON.DIST(5,K229,FALSE) * _xlfn.POISSON.DIST(6,L229,FALSE)</f>
        <v>3.0153972954014733E-5</v>
      </c>
      <c r="BJ229" s="8">
        <f t="shared" ref="BJ229:BJ292" si="387">SUM(N229,Q229,T229,W229,X229,Y229,AD229,AE229,AF229,AG229,AM229,AN229,AO229,AP229,AQ229,AX229,AY229,AZ229,BA229,BB229,BC229)</f>
        <v>0.72844146019828837</v>
      </c>
      <c r="BK229" s="8">
        <f t="shared" ref="BK229:BK292" si="388">SUM(M229,P229,S229,V229,AC229,AL229,AY229)</f>
        <v>0.16047970357912511</v>
      </c>
      <c r="BL229" s="8">
        <f t="shared" ref="BL229:BL292" si="389">SUM(O229,R229,U229,AA229,AB229,AH229,AI229,AJ229,AK229,AR229,AS229,AT229,AU229,AV229,BD229,BE229,BF229,BG229,BH229,BI229)</f>
        <v>9.9629949241162863E-2</v>
      </c>
      <c r="BM229" s="8">
        <f t="shared" ref="BM229:BM292" si="390">SUM(S229:BI229)</f>
        <v>0.68685843513823819</v>
      </c>
      <c r="BN229" s="8">
        <f t="shared" ref="BN229:BN292" si="391">SUM(M229:R229)</f>
        <v>0.29146352655095309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1.5424836601307199</v>
      </c>
      <c r="F230">
        <f>VLOOKUP(B230,home!$B$2:$E$405,3,FALSE)</f>
        <v>0.8</v>
      </c>
      <c r="G230">
        <f>VLOOKUP(C230,away!$B$2:$E$405,4,FALSE)</f>
        <v>0.84</v>
      </c>
      <c r="H230">
        <f>VLOOKUP(A230,away!$A$2:$E$405,3,FALSE)</f>
        <v>1.44444444444444</v>
      </c>
      <c r="I230">
        <f>VLOOKUP(C230,away!$B$2:$E$405,3,FALSE)</f>
        <v>0.76</v>
      </c>
      <c r="J230">
        <f>VLOOKUP(B230,home!$B$2:$E$405,4,FALSE)</f>
        <v>1.63</v>
      </c>
      <c r="K230" s="3">
        <f t="shared" si="336"/>
        <v>1.036549019607844</v>
      </c>
      <c r="L230" s="3">
        <f t="shared" si="337"/>
        <v>1.7893777777777722</v>
      </c>
      <c r="M230" s="5">
        <f t="shared" si="338"/>
        <v>5.9253715185163633E-2</v>
      </c>
      <c r="N230" s="5">
        <f t="shared" si="339"/>
        <v>6.1419380383303773E-2</v>
      </c>
      <c r="O230" s="5">
        <f t="shared" si="340"/>
        <v>0.10602728120310513</v>
      </c>
      <c r="P230" s="5">
        <f t="shared" si="341"/>
        <v>0.10990247438276381</v>
      </c>
      <c r="Q230" s="5">
        <f t="shared" si="342"/>
        <v>3.1832099260617377E-2</v>
      </c>
      <c r="R230" s="5">
        <f t="shared" si="343"/>
        <v>9.4861430411515638E-2</v>
      </c>
      <c r="S230" s="5">
        <f t="shared" si="344"/>
        <v>5.0961166897760916E-2</v>
      </c>
      <c r="T230" s="5">
        <f t="shared" si="345"/>
        <v>5.6959651036964994E-2</v>
      </c>
      <c r="U230" s="5">
        <f t="shared" si="346"/>
        <v>9.8328522691654235E-2</v>
      </c>
      <c r="V230" s="5">
        <f t="shared" si="347"/>
        <v>1.0502404452137069E-2</v>
      </c>
      <c r="W230" s="5">
        <f t="shared" si="348"/>
        <v>1.0998510426884175E-2</v>
      </c>
      <c r="X230" s="5">
        <f t="shared" si="349"/>
        <v>1.9680490146523663E-2</v>
      </c>
      <c r="Y230" s="5">
        <f t="shared" si="350"/>
        <v>1.7607915861981932E-2</v>
      </c>
      <c r="Z230" s="5">
        <f t="shared" si="351"/>
        <v>5.6580978515526195E-2</v>
      </c>
      <c r="AA230" s="5">
        <f t="shared" si="352"/>
        <v>5.8648957808721154E-2</v>
      </c>
      <c r="AB230" s="5">
        <f t="shared" si="353"/>
        <v>3.0396259858825856E-2</v>
      </c>
      <c r="AC230" s="5">
        <f t="shared" si="354"/>
        <v>1.2174766517292421E-3</v>
      </c>
      <c r="AD230" s="5">
        <f t="shared" si="355"/>
        <v>2.8501238000333599E-3</v>
      </c>
      <c r="AE230" s="5">
        <f t="shared" si="356"/>
        <v>5.0999481916952335E-3</v>
      </c>
      <c r="AF230" s="5">
        <f t="shared" si="357"/>
        <v>4.5628669810186939E-3</v>
      </c>
      <c r="AG230" s="5">
        <f t="shared" si="358"/>
        <v>2.7215642595969335E-3</v>
      </c>
      <c r="AH230" s="5">
        <f t="shared" si="359"/>
        <v>2.5311186400151033E-2</v>
      </c>
      <c r="AI230" s="5">
        <f t="shared" si="360"/>
        <v>2.6236285448187943E-2</v>
      </c>
      <c r="AJ230" s="5">
        <f t="shared" si="361"/>
        <v>1.3597597979735377E-2</v>
      </c>
      <c r="AK230" s="5">
        <f t="shared" si="362"/>
        <v>4.6981922849721027E-3</v>
      </c>
      <c r="AL230" s="5">
        <f t="shared" si="363"/>
        <v>9.0325945713384665E-5</v>
      </c>
      <c r="AM230" s="5">
        <f t="shared" si="364"/>
        <v>5.908586061371126E-4</v>
      </c>
      <c r="AN230" s="5">
        <f t="shared" si="365"/>
        <v>1.0572692596304985E-3</v>
      </c>
      <c r="AO230" s="5">
        <f t="shared" si="366"/>
        <v>9.4592705915518623E-4</v>
      </c>
      <c r="AP230" s="5">
        <f t="shared" si="367"/>
        <v>5.6420695301699002E-4</v>
      </c>
      <c r="AQ230" s="5">
        <f t="shared" si="368"/>
        <v>2.5239484594907736E-4</v>
      </c>
      <c r="AR230" s="5">
        <f t="shared" si="369"/>
        <v>9.0582548947242478E-3</v>
      </c>
      <c r="AS230" s="5">
        <f t="shared" si="370"/>
        <v>9.3893252304843716E-3</v>
      </c>
      <c r="AT230" s="5">
        <f t="shared" si="371"/>
        <v>4.8662479312188839E-3</v>
      </c>
      <c r="AU230" s="5">
        <f t="shared" si="372"/>
        <v>1.6813681740912114E-3</v>
      </c>
      <c r="AV230" s="5">
        <f t="shared" si="373"/>
        <v>4.357051331135189E-4</v>
      </c>
      <c r="AW230" s="5">
        <f t="shared" si="374"/>
        <v>4.6537376994669232E-6</v>
      </c>
      <c r="AX230" s="5">
        <f t="shared" si="375"/>
        <v>1.0207565148638017E-4</v>
      </c>
      <c r="AY230" s="5">
        <f t="shared" si="376"/>
        <v>1.8265190242191731E-4</v>
      </c>
      <c r="AZ230" s="5">
        <f t="shared" si="377"/>
        <v>1.6341662763130649E-4</v>
      </c>
      <c r="BA230" s="5">
        <f t="shared" si="378"/>
        <v>9.7471360667614944E-5</v>
      </c>
      <c r="BB230" s="5">
        <f t="shared" si="379"/>
        <v>4.3603271687098142E-5</v>
      </c>
      <c r="BC230" s="5">
        <f t="shared" si="380"/>
        <v>1.5604545079060028E-5</v>
      </c>
      <c r="BD230" s="5">
        <f t="shared" si="381"/>
        <v>2.7014400023443867E-3</v>
      </c>
      <c r="BE230" s="5">
        <f t="shared" si="382"/>
        <v>2.8001749859594854E-3</v>
      </c>
      <c r="BF230" s="5">
        <f t="shared" si="383"/>
        <v>1.4512593182133564E-3</v>
      </c>
      <c r="BG230" s="5">
        <f t="shared" si="384"/>
        <v>5.0143380783026765E-4</v>
      </c>
      <c r="BH230" s="5">
        <f t="shared" si="385"/>
        <v>1.2994018047617295E-4</v>
      </c>
      <c r="BI230" s="5">
        <f t="shared" si="386"/>
        <v>2.6937873336048688E-5</v>
      </c>
      <c r="BJ230" s="8">
        <f t="shared" si="387"/>
        <v>0.21774803043148239</v>
      </c>
      <c r="BK230" s="8">
        <f t="shared" si="388"/>
        <v>0.23211021541768997</v>
      </c>
      <c r="BL230" s="8">
        <f t="shared" si="389"/>
        <v>0.4911478016186604</v>
      </c>
      <c r="BM230" s="8">
        <f t="shared" si="390"/>
        <v>0.53411264699216732</v>
      </c>
      <c r="BN230" s="8">
        <f t="shared" si="391"/>
        <v>0.46329638082646935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1.5424836601307199</v>
      </c>
      <c r="F231">
        <f>VLOOKUP(B231,home!$B$2:$E$405,3,FALSE)</f>
        <v>0.95</v>
      </c>
      <c r="G231">
        <f>VLOOKUP(C231,away!$B$2:$E$405,4,FALSE)</f>
        <v>0.42</v>
      </c>
      <c r="H231">
        <f>VLOOKUP(A231,away!$A$2:$E$405,3,FALSE)</f>
        <v>1.44444444444444</v>
      </c>
      <c r="I231">
        <f>VLOOKUP(C231,away!$B$2:$E$405,3,FALSE)</f>
        <v>1.49</v>
      </c>
      <c r="J231">
        <f>VLOOKUP(B231,home!$B$2:$E$405,4,FALSE)</f>
        <v>0.45</v>
      </c>
      <c r="K231" s="3">
        <f t="shared" si="336"/>
        <v>0.61545098039215718</v>
      </c>
      <c r="L231" s="3">
        <f t="shared" si="337"/>
        <v>0.96849999999999692</v>
      </c>
      <c r="M231" s="5">
        <f t="shared" si="338"/>
        <v>0.20516290017639716</v>
      </c>
      <c r="N231" s="5">
        <f t="shared" si="339"/>
        <v>0.12626770805366191</v>
      </c>
      <c r="O231" s="5">
        <f t="shared" si="340"/>
        <v>0.19870026882084002</v>
      </c>
      <c r="P231" s="5">
        <f t="shared" si="341"/>
        <v>0.12229027524997117</v>
      </c>
      <c r="Q231" s="5">
        <f t="shared" si="342"/>
        <v>3.885579235674845E-2</v>
      </c>
      <c r="R231" s="5">
        <f t="shared" si="343"/>
        <v>9.6220605176491447E-2</v>
      </c>
      <c r="S231" s="5">
        <f t="shared" si="344"/>
        <v>1.8223216049119521E-2</v>
      </c>
      <c r="T231" s="5">
        <f t="shared" si="345"/>
        <v>3.7631834897510749E-2</v>
      </c>
      <c r="U231" s="5">
        <f t="shared" si="346"/>
        <v>5.9219065789798339E-2</v>
      </c>
      <c r="V231" s="5">
        <f t="shared" si="347"/>
        <v>1.2069120059504241E-3</v>
      </c>
      <c r="W231" s="5">
        <f t="shared" si="348"/>
        <v>7.9712784999583074E-3</v>
      </c>
      <c r="X231" s="5">
        <f t="shared" si="349"/>
        <v>7.720183227209596E-3</v>
      </c>
      <c r="Y231" s="5">
        <f t="shared" si="350"/>
        <v>3.7384987277762341E-3</v>
      </c>
      <c r="Z231" s="5">
        <f t="shared" si="351"/>
        <v>3.1063218704477234E-2</v>
      </c>
      <c r="AA231" s="5">
        <f t="shared" si="352"/>
        <v>1.9117888405806509E-2</v>
      </c>
      <c r="AB231" s="5">
        <f t="shared" si="353"/>
        <v>5.8830615811907346E-3</v>
      </c>
      <c r="AC231" s="5">
        <f t="shared" si="354"/>
        <v>4.4962320576500595E-5</v>
      </c>
      <c r="AD231" s="5">
        <f t="shared" si="355"/>
        <v>1.226482791944566E-3</v>
      </c>
      <c r="AE231" s="5">
        <f t="shared" si="356"/>
        <v>1.1878485839983083E-3</v>
      </c>
      <c r="AF231" s="5">
        <f t="shared" si="357"/>
        <v>5.7521567680117881E-4</v>
      </c>
      <c r="AG231" s="5">
        <f t="shared" si="358"/>
        <v>1.8569879432731338E-4</v>
      </c>
      <c r="AH231" s="5">
        <f t="shared" si="359"/>
        <v>7.5211818288215245E-3</v>
      </c>
      <c r="AI231" s="5">
        <f t="shared" si="360"/>
        <v>4.6289187302558854E-3</v>
      </c>
      <c r="AJ231" s="5">
        <f t="shared" si="361"/>
        <v>1.4244362853458017E-3</v>
      </c>
      <c r="AK231" s="5">
        <f t="shared" si="362"/>
        <v>2.9222356944074546E-4</v>
      </c>
      <c r="AL231" s="5">
        <f t="shared" si="363"/>
        <v>1.0720173197883597E-6</v>
      </c>
      <c r="AM231" s="5">
        <f t="shared" si="364"/>
        <v>1.5096800734727865E-4</v>
      </c>
      <c r="AN231" s="5">
        <f t="shared" si="365"/>
        <v>1.462125151158389E-4</v>
      </c>
      <c r="AO231" s="5">
        <f t="shared" si="366"/>
        <v>7.0803410444844758E-5</v>
      </c>
      <c r="AP231" s="5">
        <f t="shared" si="367"/>
        <v>2.2857701005277316E-5</v>
      </c>
      <c r="AQ231" s="5">
        <f t="shared" si="368"/>
        <v>5.5344208559027506E-6</v>
      </c>
      <c r="AR231" s="5">
        <f t="shared" si="369"/>
        <v>1.4568529202427249E-3</v>
      </c>
      <c r="AS231" s="5">
        <f t="shared" si="370"/>
        <v>8.9662155805056226E-4</v>
      </c>
      <c r="AT231" s="5">
        <f t="shared" si="371"/>
        <v>2.7591330847148102E-4</v>
      </c>
      <c r="AU231" s="5">
        <f t="shared" si="372"/>
        <v>5.6603705400672227E-5</v>
      </c>
      <c r="AV231" s="5">
        <f t="shared" si="373"/>
        <v>8.70920149566814E-6</v>
      </c>
      <c r="AW231" s="5">
        <f t="shared" si="374"/>
        <v>1.774975627726642E-8</v>
      </c>
      <c r="AX231" s="5">
        <f t="shared" si="375"/>
        <v>1.5485568021622171E-5</v>
      </c>
      <c r="AY231" s="5">
        <f t="shared" si="376"/>
        <v>1.4997772628941024E-5</v>
      </c>
      <c r="AZ231" s="5">
        <f t="shared" si="377"/>
        <v>7.2626713955646665E-6</v>
      </c>
      <c r="BA231" s="5">
        <f t="shared" si="378"/>
        <v>2.3446324155347865E-6</v>
      </c>
      <c r="BB231" s="5">
        <f t="shared" si="379"/>
        <v>5.6769412361135826E-7</v>
      </c>
      <c r="BC231" s="5">
        <f t="shared" si="380"/>
        <v>1.0996235174351977E-7</v>
      </c>
      <c r="BD231" s="5">
        <f t="shared" si="381"/>
        <v>2.3516034220917904E-4</v>
      </c>
      <c r="BE231" s="5">
        <f t="shared" si="382"/>
        <v>1.4472966316199444E-4</v>
      </c>
      <c r="BF231" s="5">
        <f t="shared" si="383"/>
        <v>4.453700654243807E-5</v>
      </c>
      <c r="BG231" s="5">
        <f t="shared" si="384"/>
        <v>9.1367814467584767E-6</v>
      </c>
      <c r="BH231" s="5">
        <f t="shared" si="385"/>
        <v>1.4058102747590939E-6</v>
      </c>
      <c r="BI231" s="5">
        <f t="shared" si="386"/>
        <v>1.7304146236917047E-7</v>
      </c>
      <c r="BJ231" s="8">
        <f t="shared" si="387"/>
        <v>0.22579768596564279</v>
      </c>
      <c r="BK231" s="8">
        <f t="shared" si="388"/>
        <v>0.34694433559196347</v>
      </c>
      <c r="BL231" s="8">
        <f t="shared" si="389"/>
        <v>0.39613749352674954</v>
      </c>
      <c r="BM231" s="8">
        <f t="shared" si="390"/>
        <v>0.21243020393185036</v>
      </c>
      <c r="BN231" s="8">
        <f t="shared" si="391"/>
        <v>0.78749754983411013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1.5424836601307199</v>
      </c>
      <c r="F232">
        <f>VLOOKUP(B232,home!$B$2:$E$405,3,FALSE)</f>
        <v>1.22</v>
      </c>
      <c r="G232">
        <f>VLOOKUP(C232,away!$B$2:$E$405,4,FALSE)</f>
        <v>0.76</v>
      </c>
      <c r="H232">
        <f>VLOOKUP(A232,away!$A$2:$E$405,3,FALSE)</f>
        <v>1.44444444444444</v>
      </c>
      <c r="I232">
        <f>VLOOKUP(C232,away!$B$2:$E$405,3,FALSE)</f>
        <v>0.61</v>
      </c>
      <c r="J232">
        <f>VLOOKUP(B232,home!$B$2:$E$405,4,FALSE)</f>
        <v>1.18</v>
      </c>
      <c r="K232" s="3">
        <f t="shared" si="336"/>
        <v>1.4301908496732034</v>
      </c>
      <c r="L232" s="3">
        <f t="shared" si="337"/>
        <v>1.0397111111111079</v>
      </c>
      <c r="M232" s="5">
        <f t="shared" si="338"/>
        <v>8.4593152041315275E-2</v>
      </c>
      <c r="N232" s="5">
        <f t="shared" si="339"/>
        <v>0.12098435199450318</v>
      </c>
      <c r="O232" s="5">
        <f t="shared" si="340"/>
        <v>8.7952440101266793E-2</v>
      </c>
      <c r="P232" s="5">
        <f t="shared" si="341"/>
        <v>0.12578877503926228</v>
      </c>
      <c r="Q232" s="5">
        <f t="shared" si="342"/>
        <v>8.6515356588090231E-2</v>
      </c>
      <c r="R232" s="5">
        <f t="shared" si="343"/>
        <v>4.5722564611310627E-2</v>
      </c>
      <c r="S232" s="5">
        <f t="shared" si="344"/>
        <v>4.6761515394739862E-2</v>
      </c>
      <c r="T232" s="5">
        <f t="shared" si="345"/>
        <v>8.9950977526376999E-2</v>
      </c>
      <c r="U232" s="5">
        <f t="shared" si="346"/>
        <v>6.5391993530688294E-2</v>
      </c>
      <c r="V232" s="5">
        <f t="shared" si="347"/>
        <v>7.7259652013375608E-3</v>
      </c>
      <c r="W232" s="5">
        <f t="shared" si="348"/>
        <v>4.1244490449500321E-2</v>
      </c>
      <c r="X232" s="5">
        <f t="shared" si="349"/>
        <v>4.2882354992461458E-2</v>
      </c>
      <c r="Y232" s="5">
        <f t="shared" si="350"/>
        <v>2.2292630478136531E-2</v>
      </c>
      <c r="Z232" s="5">
        <f t="shared" si="351"/>
        <v>1.5846086151625065E-2</v>
      </c>
      <c r="AA232" s="5">
        <f t="shared" si="352"/>
        <v>2.2662927417187433E-2</v>
      </c>
      <c r="AB232" s="5">
        <f t="shared" si="353"/>
        <v>1.6206155709434719E-2</v>
      </c>
      <c r="AC232" s="5">
        <f t="shared" si="354"/>
        <v>7.1802480107784961E-4</v>
      </c>
      <c r="AD232" s="5">
        <f t="shared" si="355"/>
        <v>1.4746873210077296E-2</v>
      </c>
      <c r="AE232" s="5">
        <f t="shared" si="356"/>
        <v>1.5332487930664097E-2</v>
      </c>
      <c r="AF232" s="5">
        <f t="shared" si="357"/>
        <v>7.97067903124421E-3</v>
      </c>
      <c r="AG232" s="5">
        <f t="shared" si="358"/>
        <v>2.7624011839616422E-3</v>
      </c>
      <c r="AH232" s="5">
        <f t="shared" si="359"/>
        <v>4.1188379598671087E-3</v>
      </c>
      <c r="AI232" s="5">
        <f t="shared" si="360"/>
        <v>5.8907243614885838E-3</v>
      </c>
      <c r="AJ232" s="5">
        <f t="shared" si="361"/>
        <v>4.2124300398739987E-3</v>
      </c>
      <c r="AK232" s="5">
        <f t="shared" si="362"/>
        <v>2.0081929659721072E-3</v>
      </c>
      <c r="AL232" s="5">
        <f t="shared" si="363"/>
        <v>4.2707693469693917E-5</v>
      </c>
      <c r="AM232" s="5">
        <f t="shared" si="364"/>
        <v>4.2181686252686862E-3</v>
      </c>
      <c r="AN232" s="5">
        <f t="shared" si="365"/>
        <v>4.38567678823212E-3</v>
      </c>
      <c r="AO232" s="5">
        <f t="shared" si="366"/>
        <v>2.2799184432335065E-3</v>
      </c>
      <c r="AP232" s="5">
        <f t="shared" si="367"/>
        <v>7.9015217928567205E-4</v>
      </c>
      <c r="AQ232" s="5">
        <f t="shared" si="368"/>
        <v>2.0538250006799235E-4</v>
      </c>
      <c r="AR232" s="5">
        <f t="shared" si="369"/>
        <v>8.5648031834800829E-4</v>
      </c>
      <c r="AS232" s="5">
        <f t="shared" si="370"/>
        <v>1.2249303142265139E-3</v>
      </c>
      <c r="AT232" s="5">
        <f t="shared" si="371"/>
        <v>8.7594206344704113E-4</v>
      </c>
      <c r="AU232" s="5">
        <f t="shared" si="372"/>
        <v>4.1758810799527433E-4</v>
      </c>
      <c r="AV232" s="5">
        <f t="shared" si="373"/>
        <v>1.4930767274679672E-4</v>
      </c>
      <c r="AW232" s="5">
        <f t="shared" si="374"/>
        <v>1.7640475869466972E-6</v>
      </c>
      <c r="AX232" s="5">
        <f t="shared" si="375"/>
        <v>1.0054643617063127E-3</v>
      </c>
      <c r="AY232" s="5">
        <f t="shared" si="376"/>
        <v>1.0453924686922914E-3</v>
      </c>
      <c r="AZ232" s="5">
        <f t="shared" si="377"/>
        <v>5.4345308258562308E-4</v>
      </c>
      <c r="BA232" s="5">
        <f t="shared" si="378"/>
        <v>1.883447361106183E-4</v>
      </c>
      <c r="BB232" s="5">
        <f t="shared" si="379"/>
        <v>4.8956028713374835E-5</v>
      </c>
      <c r="BC232" s="5">
        <f t="shared" si="380"/>
        <v>1.0180025401834054E-5</v>
      </c>
      <c r="BD232" s="5">
        <f t="shared" si="381"/>
        <v>1.4841535057240048E-4</v>
      </c>
      <c r="BE232" s="5">
        <f t="shared" si="382"/>
        <v>2.1226227633968779E-4</v>
      </c>
      <c r="BF232" s="5">
        <f t="shared" si="383"/>
        <v>1.5178778267591325E-4</v>
      </c>
      <c r="BG232" s="5">
        <f t="shared" si="384"/>
        <v>7.2361832625091968E-5</v>
      </c>
      <c r="BH232" s="5">
        <f t="shared" si="385"/>
        <v>2.5872807721497606E-5</v>
      </c>
      <c r="BI232" s="5">
        <f t="shared" si="386"/>
        <v>7.400610571728009E-6</v>
      </c>
      <c r="BJ232" s="8">
        <f t="shared" si="387"/>
        <v>0.45940369262431391</v>
      </c>
      <c r="BK232" s="8">
        <f t="shared" si="388"/>
        <v>0.26667553263989485</v>
      </c>
      <c r="BL232" s="8">
        <f t="shared" si="389"/>
        <v>0.2583086158343596</v>
      </c>
      <c r="BM232" s="8">
        <f t="shared" si="390"/>
        <v>0.44763365845333974</v>
      </c>
      <c r="BN232" s="8">
        <f t="shared" si="391"/>
        <v>0.55155664037574836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1.64492753623188</v>
      </c>
      <c r="F233">
        <f>VLOOKUP(B233,home!$B$2:$E$405,3,FALSE)</f>
        <v>0.36</v>
      </c>
      <c r="G233">
        <f>VLOOKUP(C233,away!$B$2:$E$405,4,FALSE)</f>
        <v>0.89</v>
      </c>
      <c r="H233">
        <f>VLOOKUP(A233,away!$A$2:$E$405,3,FALSE)</f>
        <v>1.35144927536232</v>
      </c>
      <c r="I233">
        <f>VLOOKUP(C233,away!$B$2:$E$405,3,FALSE)</f>
        <v>0.49</v>
      </c>
      <c r="J233">
        <f>VLOOKUP(B233,home!$B$2:$E$405,4,FALSE)</f>
        <v>1.43</v>
      </c>
      <c r="K233" s="3">
        <f t="shared" si="336"/>
        <v>0.5270347826086943</v>
      </c>
      <c r="L233" s="3">
        <f t="shared" si="337"/>
        <v>0.94696050724637748</v>
      </c>
      <c r="M233" s="5">
        <f t="shared" si="338"/>
        <v>0.22900869886139164</v>
      </c>
      <c r="N233" s="5">
        <f t="shared" si="339"/>
        <v>0.12069554981991347</v>
      </c>
      <c r="O233" s="5">
        <f t="shared" si="340"/>
        <v>0.21686219363761633</v>
      </c>
      <c r="P233" s="5">
        <f t="shared" si="341"/>
        <v>0.11429391907984568</v>
      </c>
      <c r="Q233" s="5">
        <f t="shared" si="342"/>
        <v>3.1805376430587465E-2</v>
      </c>
      <c r="R233" s="5">
        <f t="shared" si="343"/>
        <v>0.10267996644481962</v>
      </c>
      <c r="S233" s="5">
        <f t="shared" si="344"/>
        <v>1.4260484430917623E-2</v>
      </c>
      <c r="T233" s="5">
        <f t="shared" si="345"/>
        <v>3.0118435397871082E-2</v>
      </c>
      <c r="U233" s="5">
        <f t="shared" si="346"/>
        <v>5.4115913793513534E-2</v>
      </c>
      <c r="V233" s="5">
        <f t="shared" si="347"/>
        <v>7.907931793228487E-4</v>
      </c>
      <c r="W233" s="5">
        <f t="shared" si="348"/>
        <v>5.5875132176274513E-3</v>
      </c>
      <c r="X233" s="5">
        <f t="shared" si="349"/>
        <v>5.2911543508103306E-3</v>
      </c>
      <c r="Y233" s="5">
        <f t="shared" si="350"/>
        <v>2.5052571039811131E-3</v>
      </c>
      <c r="Z233" s="5">
        <f t="shared" si="351"/>
        <v>3.2411291036209142E-2</v>
      </c>
      <c r="AA233" s="5">
        <f t="shared" si="352"/>
        <v>1.7081877725335606E-2</v>
      </c>
      <c r="AB233" s="5">
        <f t="shared" si="353"/>
        <v>4.5013718567602744E-3</v>
      </c>
      <c r="AC233" s="5">
        <f t="shared" si="354"/>
        <v>2.4666871852410529E-5</v>
      </c>
      <c r="AD233" s="5">
        <f t="shared" si="355"/>
        <v>7.3620345349387228E-4</v>
      </c>
      <c r="AE233" s="5">
        <f t="shared" si="356"/>
        <v>6.9715559575709218E-4</v>
      </c>
      <c r="AF233" s="5">
        <f t="shared" si="357"/>
        <v>3.3008940829389315E-4</v>
      </c>
      <c r="AG233" s="5">
        <f t="shared" si="358"/>
        <v>1.041938778382139E-4</v>
      </c>
      <c r="AH233" s="5">
        <f t="shared" si="359"/>
        <v>7.673053150039643E-3</v>
      </c>
      <c r="AI233" s="5">
        <f t="shared" si="360"/>
        <v>4.0439658988761003E-3</v>
      </c>
      <c r="AJ233" s="5">
        <f t="shared" si="361"/>
        <v>1.0656553441955692E-3</v>
      </c>
      <c r="AK233" s="5">
        <f t="shared" si="362"/>
        <v>1.8721247755463507E-4</v>
      </c>
      <c r="AL233" s="5">
        <f t="shared" si="363"/>
        <v>4.9243080624788142E-7</v>
      </c>
      <c r="AM233" s="5">
        <f t="shared" si="364"/>
        <v>7.7600965413582616E-5</v>
      </c>
      <c r="AN233" s="5">
        <f t="shared" si="365"/>
        <v>7.3485049570854791E-5</v>
      </c>
      <c r="AO233" s="5">
        <f t="shared" si="366"/>
        <v>3.4793719908320915E-5</v>
      </c>
      <c r="AP233" s="5">
        <f t="shared" si="367"/>
        <v>1.0982759551123987E-5</v>
      </c>
      <c r="AQ233" s="5">
        <f t="shared" si="368"/>
        <v>2.6000598888743418E-6</v>
      </c>
      <c r="AR233" s="5">
        <f t="shared" si="369"/>
        <v>1.4532156606179914E-3</v>
      </c>
      <c r="AS233" s="5">
        <f t="shared" si="370"/>
        <v>7.6589519977735313E-4</v>
      </c>
      <c r="AT233" s="5">
        <f t="shared" si="371"/>
        <v>2.0182670505784989E-4</v>
      </c>
      <c r="AU233" s="5">
        <f t="shared" si="372"/>
        <v>3.5456564541597668E-5</v>
      </c>
      <c r="AV233" s="5">
        <f t="shared" si="373"/>
        <v>4.6717106963080146E-6</v>
      </c>
      <c r="AW233" s="5">
        <f t="shared" si="374"/>
        <v>6.8267478001134416E-9</v>
      </c>
      <c r="AX233" s="5">
        <f t="shared" si="375"/>
        <v>6.8164013228287167E-6</v>
      </c>
      <c r="AY233" s="5">
        <f t="shared" si="376"/>
        <v>6.4548628542607607E-6</v>
      </c>
      <c r="AZ233" s="5">
        <f t="shared" si="377"/>
        <v>3.0562501013382842E-6</v>
      </c>
      <c r="BA233" s="5">
        <f t="shared" si="378"/>
        <v>9.6471604874503158E-7</v>
      </c>
      <c r="BB233" s="5">
        <f t="shared" si="379"/>
        <v>2.28386999717079E-7</v>
      </c>
      <c r="BC233" s="5">
        <f t="shared" si="380"/>
        <v>4.3254693820112689E-8</v>
      </c>
      <c r="BD233" s="5">
        <f t="shared" si="381"/>
        <v>2.2935630651953204E-4</v>
      </c>
      <c r="BE233" s="5">
        <f t="shared" si="382"/>
        <v>1.2087875114645462E-4</v>
      </c>
      <c r="BF233" s="5">
        <f t="shared" si="383"/>
        <v>3.1853653166241086E-5</v>
      </c>
      <c r="BG233" s="5">
        <f t="shared" si="384"/>
        <v>5.595994390587539E-6</v>
      </c>
      <c r="BH233" s="5">
        <f t="shared" si="385"/>
        <v>7.3732092178069385E-7</v>
      </c>
      <c r="BI233" s="5">
        <f t="shared" si="386"/>
        <v>7.7718754344706044E-8</v>
      </c>
      <c r="BJ233" s="8">
        <f t="shared" si="387"/>
        <v>0.19808795508252747</v>
      </c>
      <c r="BK233" s="8">
        <f t="shared" si="388"/>
        <v>0.35838550971699068</v>
      </c>
      <c r="BL233" s="8">
        <f t="shared" si="389"/>
        <v>0.4110607759143014</v>
      </c>
      <c r="BM233" s="8">
        <f t="shared" si="390"/>
        <v>0.18459337943974799</v>
      </c>
      <c r="BN233" s="8">
        <f t="shared" si="391"/>
        <v>0.81534570427417408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1.64492753623188</v>
      </c>
      <c r="F234">
        <f>VLOOKUP(B234,home!$B$2:$E$405,3,FALSE)</f>
        <v>0.73</v>
      </c>
      <c r="G234">
        <f>VLOOKUP(C234,away!$B$2:$E$405,4,FALSE)</f>
        <v>1.0900000000000001</v>
      </c>
      <c r="H234">
        <f>VLOOKUP(A234,away!$A$2:$E$405,3,FALSE)</f>
        <v>1.35144927536232</v>
      </c>
      <c r="I234">
        <f>VLOOKUP(C234,away!$B$2:$E$405,3,FALSE)</f>
        <v>0.77</v>
      </c>
      <c r="J234">
        <f>VLOOKUP(B234,home!$B$2:$E$405,4,FALSE)</f>
        <v>1.33</v>
      </c>
      <c r="K234" s="3">
        <f t="shared" si="336"/>
        <v>1.3088688405797071</v>
      </c>
      <c r="L234" s="3">
        <f t="shared" si="337"/>
        <v>1.3840192028985521</v>
      </c>
      <c r="M234" s="5">
        <f t="shared" si="338"/>
        <v>6.7685179085685804E-2</v>
      </c>
      <c r="N234" s="5">
        <f t="shared" si="339"/>
        <v>8.8591021874311435E-2</v>
      </c>
      <c r="O234" s="5">
        <f t="shared" si="340"/>
        <v>9.3677587606216625E-2</v>
      </c>
      <c r="P234" s="5">
        <f t="shared" si="341"/>
        <v>0.12261167547845271</v>
      </c>
      <c r="Q234" s="5">
        <f t="shared" si="342"/>
        <v>5.7977014043200749E-2</v>
      </c>
      <c r="R234" s="5">
        <f t="shared" si="343"/>
        <v>6.4825790064107616E-2</v>
      </c>
      <c r="S234" s="5">
        <f t="shared" si="344"/>
        <v>5.5527750560435261E-2</v>
      </c>
      <c r="T234" s="5">
        <f t="shared" si="345"/>
        <v>8.0241300762508863E-2</v>
      </c>
      <c r="U234" s="5">
        <f t="shared" si="346"/>
        <v>8.4848456680872056E-2</v>
      </c>
      <c r="V234" s="5">
        <f t="shared" si="347"/>
        <v>1.1176499828132491E-2</v>
      </c>
      <c r="W234" s="5">
        <f t="shared" si="348"/>
        <v>2.5294769050332518E-2</v>
      </c>
      <c r="X234" s="5">
        <f t="shared" si="349"/>
        <v>3.5008446098544185E-2</v>
      </c>
      <c r="Y234" s="5">
        <f t="shared" si="350"/>
        <v>2.4226180832012025E-2</v>
      </c>
      <c r="Z234" s="5">
        <f t="shared" si="351"/>
        <v>2.9906712763931708E-2</v>
      </c>
      <c r="AA234" s="5">
        <f t="shared" si="352"/>
        <v>3.9143964460877624E-2</v>
      </c>
      <c r="AB234" s="5">
        <f t="shared" si="353"/>
        <v>2.5617157689801082E-2</v>
      </c>
      <c r="AC234" s="5">
        <f t="shared" si="354"/>
        <v>1.2653890670965321E-3</v>
      </c>
      <c r="AD234" s="5">
        <f t="shared" si="355"/>
        <v>8.2768837599100486E-3</v>
      </c>
      <c r="AE234" s="5">
        <f t="shared" si="356"/>
        <v>1.1455366063874676E-2</v>
      </c>
      <c r="AF234" s="5">
        <f t="shared" si="357"/>
        <v>7.9272233043174781E-3</v>
      </c>
      <c r="AG234" s="5">
        <f t="shared" si="358"/>
        <v>3.6571430929467682E-3</v>
      </c>
      <c r="AH234" s="5">
        <f t="shared" si="359"/>
        <v>1.0347866190213172E-2</v>
      </c>
      <c r="AI234" s="5">
        <f t="shared" si="360"/>
        <v>1.3543999622858268E-2</v>
      </c>
      <c r="AJ234" s="5">
        <f t="shared" si="361"/>
        <v>8.863659541591247E-3</v>
      </c>
      <c r="AK234" s="5">
        <f t="shared" si="362"/>
        <v>3.8671225958319313E-3</v>
      </c>
      <c r="AL234" s="5">
        <f t="shared" si="363"/>
        <v>9.169007203329312E-5</v>
      </c>
      <c r="AM234" s="5">
        <f t="shared" si="364"/>
        <v>2.1666710500892936E-3</v>
      </c>
      <c r="AN234" s="5">
        <f t="shared" si="365"/>
        <v>2.9987143396879535E-3</v>
      </c>
      <c r="AO234" s="5">
        <f t="shared" si="366"/>
        <v>2.0751391150676899E-3</v>
      </c>
      <c r="AP234" s="5">
        <f t="shared" si="367"/>
        <v>9.5734412797986385E-4</v>
      </c>
      <c r="AQ234" s="5">
        <f t="shared" si="368"/>
        <v>3.3124566422657492E-4</v>
      </c>
      <c r="AR234" s="5">
        <f t="shared" si="369"/>
        <v>2.8643291032559417E-3</v>
      </c>
      <c r="AS234" s="5">
        <f t="shared" si="370"/>
        <v>3.7490311124173171E-3</v>
      </c>
      <c r="AT234" s="5">
        <f t="shared" si="371"/>
        <v>2.453495002703452E-3</v>
      </c>
      <c r="AU234" s="5">
        <f t="shared" si="372"/>
        <v>1.0704343865188576E-3</v>
      </c>
      <c r="AV234" s="5">
        <f t="shared" si="373"/>
        <v>3.5026455359989686E-4</v>
      </c>
      <c r="AW234" s="5">
        <f t="shared" si="374"/>
        <v>4.6137924910455972E-6</v>
      </c>
      <c r="AX234" s="5">
        <f t="shared" si="375"/>
        <v>4.7264803754133185E-4</v>
      </c>
      <c r="AY234" s="5">
        <f t="shared" si="376"/>
        <v>6.5415396016951918E-4</v>
      </c>
      <c r="AZ234" s="5">
        <f t="shared" si="377"/>
        <v>4.5268082126337459E-4</v>
      </c>
      <c r="BA234" s="5">
        <f t="shared" si="378"/>
        <v>2.0883964980413256E-4</v>
      </c>
      <c r="BB234" s="5">
        <f t="shared" si="379"/>
        <v>7.2259521413882042E-5</v>
      </c>
      <c r="BC234" s="5">
        <f t="shared" si="380"/>
        <v>2.000171304581437E-5</v>
      </c>
      <c r="BD234" s="5">
        <f t="shared" si="381"/>
        <v>6.6071441372123562E-4</v>
      </c>
      <c r="BE234" s="5">
        <f t="shared" si="382"/>
        <v>8.6478850864161474E-4</v>
      </c>
      <c r="BF234" s="5">
        <f t="shared" si="383"/>
        <v>5.6594736632620225E-4</v>
      </c>
      <c r="BG234" s="5">
        <f t="shared" si="384"/>
        <v>2.4691695773083834E-4</v>
      </c>
      <c r="BH234" s="5">
        <f t="shared" si="385"/>
        <v>8.0795478046157769E-5</v>
      </c>
      <c r="BI234" s="5">
        <f t="shared" si="386"/>
        <v>2.1150136734871532E-5</v>
      </c>
      <c r="BJ234" s="8">
        <f t="shared" si="387"/>
        <v>0.35306504688224821</v>
      </c>
      <c r="BK234" s="8">
        <f t="shared" si="388"/>
        <v>0.25901233805200569</v>
      </c>
      <c r="BL234" s="8">
        <f t="shared" si="389"/>
        <v>0.35766347147206612</v>
      </c>
      <c r="BM234" s="8">
        <f t="shared" si="390"/>
        <v>0.5036297608505983</v>
      </c>
      <c r="BN234" s="8">
        <f t="shared" si="391"/>
        <v>0.49536826815197493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1.54779411764706</v>
      </c>
      <c r="F235">
        <f>VLOOKUP(B235,home!$B$2:$E$405,3,FALSE)</f>
        <v>1.21</v>
      </c>
      <c r="G235">
        <f>VLOOKUP(C235,away!$B$2:$E$405,4,FALSE)</f>
        <v>1.1299999999999999</v>
      </c>
      <c r="H235">
        <f>VLOOKUP(A235,away!$A$2:$E$405,3,FALSE)</f>
        <v>1.29411764705882</v>
      </c>
      <c r="I235">
        <f>VLOOKUP(C235,away!$B$2:$E$405,3,FALSE)</f>
        <v>0.81</v>
      </c>
      <c r="J235">
        <f>VLOOKUP(B235,home!$B$2:$E$405,4,FALSE)</f>
        <v>0.93</v>
      </c>
      <c r="K235" s="3">
        <f t="shared" si="336"/>
        <v>2.116298897058825</v>
      </c>
      <c r="L235" s="3">
        <f t="shared" si="337"/>
        <v>0.97485882352940922</v>
      </c>
      <c r="M235" s="5">
        <f t="shared" si="338"/>
        <v>4.5449306336958796E-2</v>
      </c>
      <c r="N235" s="5">
        <f t="shared" si="339"/>
        <v>9.6184316872994571E-2</v>
      </c>
      <c r="O235" s="5">
        <f t="shared" si="340"/>
        <v>4.430665730587538E-2</v>
      </c>
      <c r="P235" s="5">
        <f t="shared" si="341"/>
        <v>9.3766129988787403E-2</v>
      </c>
      <c r="Q235" s="5">
        <f t="shared" si="342"/>
        <v>0.10177738185633749</v>
      </c>
      <c r="R235" s="5">
        <f t="shared" si="343"/>
        <v>2.1596367907863182E-2</v>
      </c>
      <c r="S235" s="5">
        <f t="shared" si="344"/>
        <v>4.8362053470574977E-2</v>
      </c>
      <c r="T235" s="5">
        <f t="shared" si="345"/>
        <v>9.9218578738372601E-2</v>
      </c>
      <c r="U235" s="5">
        <f t="shared" si="346"/>
        <v>4.5704369583887461E-2</v>
      </c>
      <c r="V235" s="5">
        <f t="shared" si="347"/>
        <v>1.1086155244473974E-2</v>
      </c>
      <c r="W235" s="5">
        <f t="shared" si="348"/>
        <v>7.1797120322700608E-2</v>
      </c>
      <c r="X235" s="5">
        <f t="shared" si="349"/>
        <v>6.9992056250587367E-2</v>
      </c>
      <c r="Y235" s="5">
        <f t="shared" si="350"/>
        <v>3.4116186806425912E-2</v>
      </c>
      <c r="Z235" s="5">
        <f t="shared" si="351"/>
        <v>7.0178032703892652E-3</v>
      </c>
      <c r="AA235" s="5">
        <f t="shared" si="352"/>
        <v>1.4851769320900618E-2</v>
      </c>
      <c r="AB235" s="5">
        <f t="shared" si="353"/>
        <v>1.5715391516597038E-2</v>
      </c>
      <c r="AC235" s="5">
        <f t="shared" si="354"/>
        <v>1.4294853396969102E-3</v>
      </c>
      <c r="AD235" s="5">
        <f t="shared" si="355"/>
        <v>3.7986041637732781E-2</v>
      </c>
      <c r="AE235" s="5">
        <f t="shared" si="356"/>
        <v>3.7031027861499331E-2</v>
      </c>
      <c r="AF235" s="5">
        <f t="shared" si="357"/>
        <v>1.8050012127573005E-2</v>
      </c>
      <c r="AG235" s="5">
        <f t="shared" si="358"/>
        <v>5.8654045291257973E-3</v>
      </c>
      <c r="AH235" s="5">
        <f t="shared" si="359"/>
        <v>1.7103418599831294E-3</v>
      </c>
      <c r="AI235" s="5">
        <f t="shared" si="360"/>
        <v>3.6195945918758364E-3</v>
      </c>
      <c r="AJ235" s="5">
        <f t="shared" si="361"/>
        <v>3.8300720212934604E-3</v>
      </c>
      <c r="AK235" s="5">
        <f t="shared" si="362"/>
        <v>2.7018590647730711E-3</v>
      </c>
      <c r="AL235" s="5">
        <f t="shared" si="363"/>
        <v>1.1796642807733153E-4</v>
      </c>
      <c r="AM235" s="5">
        <f t="shared" si="364"/>
        <v>1.6077963604312896E-2</v>
      </c>
      <c r="AN235" s="5">
        <f t="shared" si="365"/>
        <v>1.567374468404913E-2</v>
      </c>
      <c r="AO235" s="5">
        <f t="shared" si="366"/>
        <v>7.639844151496232E-3</v>
      </c>
      <c r="AP235" s="5">
        <f t="shared" si="367"/>
        <v>2.482589827158552E-3</v>
      </c>
      <c r="AQ235" s="5">
        <f t="shared" si="368"/>
        <v>6.0504364955246616E-4</v>
      </c>
      <c r="AR235" s="5">
        <f t="shared" si="369"/>
        <v>3.334683706912512E-4</v>
      </c>
      <c r="AS235" s="5">
        <f t="shared" si="370"/>
        <v>7.0571874509789835E-4</v>
      </c>
      <c r="AT235" s="5">
        <f t="shared" si="371"/>
        <v>7.4675590094221026E-4</v>
      </c>
      <c r="AU235" s="5">
        <f t="shared" si="372"/>
        <v>5.2678622984538947E-4</v>
      </c>
      <c r="AV235" s="5">
        <f t="shared" si="373"/>
        <v>2.7870927930189376E-4</v>
      </c>
      <c r="AW235" s="5">
        <f t="shared" si="374"/>
        <v>6.7604353074930629E-6</v>
      </c>
      <c r="AX235" s="5">
        <f t="shared" si="375"/>
        <v>5.6709627737932186E-3</v>
      </c>
      <c r="AY235" s="5">
        <f t="shared" si="376"/>
        <v>5.5283880979391329E-3</v>
      </c>
      <c r="AZ235" s="5">
        <f t="shared" si="377"/>
        <v>2.6946989585854651E-3</v>
      </c>
      <c r="BA235" s="5">
        <f t="shared" si="378"/>
        <v>8.7565035217751714E-4</v>
      </c>
      <c r="BB235" s="5">
        <f t="shared" si="379"/>
        <v>2.1340886803672174E-4</v>
      </c>
      <c r="BC235" s="5">
        <f t="shared" si="380"/>
        <v>4.1608703605004323E-5</v>
      </c>
      <c r="BD235" s="5">
        <f t="shared" si="381"/>
        <v>5.4180763922723642E-5</v>
      </c>
      <c r="BE235" s="5">
        <f t="shared" si="382"/>
        <v>1.1466269093146464E-4</v>
      </c>
      <c r="BF235" s="5">
        <f t="shared" si="383"/>
        <v>1.2133026317602778E-4</v>
      </c>
      <c r="BG235" s="5">
        <f t="shared" si="384"/>
        <v>8.5590367379761512E-5</v>
      </c>
      <c r="BH235" s="5">
        <f t="shared" si="385"/>
        <v>4.5283700021162246E-5</v>
      </c>
      <c r="BI235" s="5">
        <f t="shared" si="386"/>
        <v>1.916676888190567E-5</v>
      </c>
      <c r="BJ235" s="8">
        <f t="shared" si="387"/>
        <v>0.62952203067405565</v>
      </c>
      <c r="BK235" s="8">
        <f t="shared" si="388"/>
        <v>0.20573948490650854</v>
      </c>
      <c r="BL235" s="8">
        <f t="shared" si="389"/>
        <v>0.15706807625324087</v>
      </c>
      <c r="BM235" s="8">
        <f t="shared" si="390"/>
        <v>0.59074560717274582</v>
      </c>
      <c r="BN235" s="8">
        <f t="shared" si="391"/>
        <v>0.40308016026881682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1.54779411764706</v>
      </c>
      <c r="F236">
        <f>VLOOKUP(B236,home!$B$2:$E$405,3,FALSE)</f>
        <v>0.52</v>
      </c>
      <c r="G236">
        <f>VLOOKUP(C236,away!$B$2:$E$405,4,FALSE)</f>
        <v>1.29</v>
      </c>
      <c r="H236">
        <f>VLOOKUP(A236,away!$A$2:$E$405,3,FALSE)</f>
        <v>1.29411764705882</v>
      </c>
      <c r="I236">
        <f>VLOOKUP(C236,away!$B$2:$E$405,3,FALSE)</f>
        <v>0.47</v>
      </c>
      <c r="J236">
        <f>VLOOKUP(B236,home!$B$2:$E$405,4,FALSE)</f>
        <v>1.55</v>
      </c>
      <c r="K236" s="3">
        <f t="shared" si="336"/>
        <v>1.038260294117648</v>
      </c>
      <c r="L236" s="3">
        <f t="shared" si="337"/>
        <v>0.9427647058823504</v>
      </c>
      <c r="M236" s="5">
        <f t="shared" si="338"/>
        <v>0.13792778884737103</v>
      </c>
      <c r="N236" s="5">
        <f t="shared" si="339"/>
        <v>0.14320494661566829</v>
      </c>
      <c r="O236" s="5">
        <f t="shared" si="340"/>
        <v>0.13003345128569468</v>
      </c>
      <c r="P236" s="5">
        <f t="shared" si="341"/>
        <v>0.13500856937701819</v>
      </c>
      <c r="Q236" s="5">
        <f t="shared" si="342"/>
        <v>7.4342004996142907E-2</v>
      </c>
      <c r="R236" s="5">
        <f t="shared" si="343"/>
        <v>6.1295474228112441E-2</v>
      </c>
      <c r="S236" s="5">
        <f t="shared" si="344"/>
        <v>3.3037783679326631E-2</v>
      </c>
      <c r="T236" s="5">
        <f t="shared" si="345"/>
        <v>7.008701847489289E-2</v>
      </c>
      <c r="U236" s="5">
        <f t="shared" si="346"/>
        <v>6.364065710016073E-2</v>
      </c>
      <c r="V236" s="5">
        <f t="shared" si="347"/>
        <v>3.5931715889626274E-3</v>
      </c>
      <c r="W236" s="5">
        <f t="shared" si="348"/>
        <v>2.5728783990863667E-2</v>
      </c>
      <c r="X236" s="5">
        <f t="shared" si="349"/>
        <v>2.425618947185711E-2</v>
      </c>
      <c r="Y236" s="5">
        <f t="shared" si="350"/>
        <v>1.1433939666630966E-2</v>
      </c>
      <c r="Z236" s="5">
        <f t="shared" si="351"/>
        <v>1.9262403244195207E-2</v>
      </c>
      <c r="AA236" s="5">
        <f t="shared" si="352"/>
        <v>1.999938845773085E-2</v>
      </c>
      <c r="AB236" s="5">
        <f t="shared" si="353"/>
        <v>1.0382285471148361E-2</v>
      </c>
      <c r="AC236" s="5">
        <f t="shared" si="354"/>
        <v>2.1982016813196649E-4</v>
      </c>
      <c r="AD236" s="5">
        <f t="shared" si="355"/>
        <v>6.6782937084108865E-3</v>
      </c>
      <c r="AE236" s="5">
        <f t="shared" si="356"/>
        <v>6.2960596038059398E-3</v>
      </c>
      <c r="AF236" s="5">
        <f t="shared" si="357"/>
        <v>2.9678513902999274E-3</v>
      </c>
      <c r="AG236" s="5">
        <f t="shared" si="358"/>
        <v>9.3266184769287856E-4</v>
      </c>
      <c r="AH236" s="5">
        <f t="shared" si="359"/>
        <v>4.5399784822752302E-3</v>
      </c>
      <c r="AI236" s="5">
        <f t="shared" si="360"/>
        <v>4.7136793942948729E-3</v>
      </c>
      <c r="AJ236" s="5">
        <f t="shared" si="361"/>
        <v>2.4470130771484457E-3</v>
      </c>
      <c r="AK236" s="5">
        <f t="shared" si="362"/>
        <v>8.4687883906329206E-4</v>
      </c>
      <c r="AL236" s="5">
        <f t="shared" si="363"/>
        <v>8.6067083849370607E-6</v>
      </c>
      <c r="AM236" s="5">
        <f t="shared" si="364"/>
        <v>1.3867614379797452E-3</v>
      </c>
      <c r="AN236" s="5">
        <f t="shared" si="365"/>
        <v>1.3073897392059596E-3</v>
      </c>
      <c r="AO236" s="5">
        <f t="shared" si="366"/>
        <v>6.1628045147805468E-4</v>
      </c>
      <c r="AP236" s="5">
        <f t="shared" si="367"/>
        <v>1.9366915285958344E-4</v>
      </c>
      <c r="AQ236" s="5">
        <f t="shared" si="368"/>
        <v>4.5646110483537273E-5</v>
      </c>
      <c r="AR236" s="5">
        <f t="shared" si="369"/>
        <v>8.5602629571088164E-4</v>
      </c>
      <c r="AS236" s="5">
        <f t="shared" si="370"/>
        <v>8.887781135572206E-4</v>
      </c>
      <c r="AT236" s="5">
        <f t="shared" si="371"/>
        <v>4.6139151279362409E-4</v>
      </c>
      <c r="AU236" s="5">
        <f t="shared" si="372"/>
        <v>1.5968149592549824E-4</v>
      </c>
      <c r="AV236" s="5">
        <f t="shared" si="373"/>
        <v>4.1447739231188454E-5</v>
      </c>
      <c r="AW236" s="5">
        <f t="shared" si="374"/>
        <v>2.3401524405671453E-7</v>
      </c>
      <c r="AX236" s="5">
        <f t="shared" si="375"/>
        <v>2.3996988974464372E-4</v>
      </c>
      <c r="AY236" s="5">
        <f t="shared" si="376"/>
        <v>2.2623514252572907E-4</v>
      </c>
      <c r="AZ236" s="5">
        <f t="shared" si="377"/>
        <v>1.066432538017603E-4</v>
      </c>
      <c r="BA236" s="5">
        <f t="shared" si="378"/>
        <v>3.3513165268251134E-5</v>
      </c>
      <c r="BB236" s="5">
        <f t="shared" si="379"/>
        <v>7.8987573493273433E-6</v>
      </c>
      <c r="BC236" s="5">
        <f t="shared" si="380"/>
        <v>1.4893339298549296E-6</v>
      </c>
      <c r="BD236" s="5">
        <f t="shared" si="381"/>
        <v>1.3450522981723782E-4</v>
      </c>
      <c r="BE236" s="5">
        <f t="shared" si="382"/>
        <v>1.3965143947040716E-4</v>
      </c>
      <c r="BF236" s="5">
        <f t="shared" si="383"/>
        <v>7.2497272309248928E-5</v>
      </c>
      <c r="BG236" s="5">
        <f t="shared" si="384"/>
        <v>2.5090346423509337E-5</v>
      </c>
      <c r="BH236" s="5">
        <f t="shared" si="385"/>
        <v>6.5125776142966204E-6</v>
      </c>
      <c r="BI236" s="5">
        <f t="shared" si="386"/>
        <v>1.3523501498567239E-6</v>
      </c>
      <c r="BJ236" s="8">
        <f t="shared" si="387"/>
        <v>0.37009324620089173</v>
      </c>
      <c r="BK236" s="8">
        <f t="shared" si="388"/>
        <v>0.31002197551172112</v>
      </c>
      <c r="BL236" s="8">
        <f t="shared" si="389"/>
        <v>0.30068574070863185</v>
      </c>
      <c r="BM236" s="8">
        <f t="shared" si="390"/>
        <v>0.31802512918815073</v>
      </c>
      <c r="BN236" s="8">
        <f t="shared" si="391"/>
        <v>0.68181223535000757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1.54779411764706</v>
      </c>
      <c r="F237">
        <f>VLOOKUP(B237,home!$B$2:$E$405,3,FALSE)</f>
        <v>0.86</v>
      </c>
      <c r="G237">
        <f>VLOOKUP(C237,away!$B$2:$E$405,4,FALSE)</f>
        <v>0.95</v>
      </c>
      <c r="H237">
        <f>VLOOKUP(A237,away!$A$2:$E$405,3,FALSE)</f>
        <v>1.29411764705882</v>
      </c>
      <c r="I237">
        <f>VLOOKUP(C237,away!$B$2:$E$405,3,FALSE)</f>
        <v>0.86</v>
      </c>
      <c r="J237">
        <f>VLOOKUP(B237,home!$B$2:$E$405,4,FALSE)</f>
        <v>1.49</v>
      </c>
      <c r="K237" s="3">
        <f t="shared" si="336"/>
        <v>1.2645477941176479</v>
      </c>
      <c r="L237" s="3">
        <f t="shared" si="337"/>
        <v>1.6582823529411719</v>
      </c>
      <c r="M237" s="5">
        <f t="shared" si="338"/>
        <v>5.3781262827448377E-2</v>
      </c>
      <c r="N237" s="5">
        <f t="shared" si="339"/>
        <v>6.8008977273311289E-2</v>
      </c>
      <c r="O237" s="5">
        <f t="shared" si="340"/>
        <v>8.9184519065648657E-2</v>
      </c>
      <c r="P237" s="5">
        <f t="shared" si="341"/>
        <v>0.11277808685390932</v>
      </c>
      <c r="Q237" s="5">
        <f t="shared" si="342"/>
        <v>4.3000301095581533E-2</v>
      </c>
      <c r="R237" s="5">
        <f t="shared" si="343"/>
        <v>7.3946557061055351E-2</v>
      </c>
      <c r="S237" s="5">
        <f t="shared" si="344"/>
        <v>5.91232717760607E-2</v>
      </c>
      <c r="T237" s="5">
        <f t="shared" si="345"/>
        <v>7.1306640477959787E-2</v>
      </c>
      <c r="U237" s="5">
        <f t="shared" si="346"/>
        <v>9.3508955614152317E-2</v>
      </c>
      <c r="V237" s="5">
        <f t="shared" si="347"/>
        <v>1.3775573145533021E-2</v>
      </c>
      <c r="W237" s="5">
        <f t="shared" si="348"/>
        <v>1.8125311965604098E-2</v>
      </c>
      <c r="X237" s="5">
        <f t="shared" si="349"/>
        <v>3.0056884974114736E-2</v>
      </c>
      <c r="Y237" s="5">
        <f t="shared" si="350"/>
        <v>2.4921400968478578E-2</v>
      </c>
      <c r="Z237" s="5">
        <f t="shared" si="351"/>
        <v>4.0874756878368508E-2</v>
      </c>
      <c r="AA237" s="5">
        <f t="shared" si="352"/>
        <v>5.1688083645636047E-2</v>
      </c>
      <c r="AB237" s="5">
        <f t="shared" si="353"/>
        <v>3.2681026078128776E-2</v>
      </c>
      <c r="AC237" s="5">
        <f t="shared" si="354"/>
        <v>1.8054415039186293E-3</v>
      </c>
      <c r="AD237" s="5">
        <f t="shared" si="355"/>
        <v>5.7300808159497186E-3</v>
      </c>
      <c r="AE237" s="5">
        <f t="shared" si="356"/>
        <v>9.5020918980161691E-3</v>
      </c>
      <c r="AF237" s="5">
        <f t="shared" si="357"/>
        <v>7.8785756552527519E-3</v>
      </c>
      <c r="AG237" s="5">
        <f t="shared" si="358"/>
        <v>4.3549676584725234E-3</v>
      </c>
      <c r="AH237" s="5">
        <f t="shared" si="359"/>
        <v>1.6945472003039811E-2</v>
      </c>
      <c r="AI237" s="5">
        <f t="shared" si="360"/>
        <v>2.1428359241726348E-2</v>
      </c>
      <c r="AJ237" s="5">
        <f t="shared" si="361"/>
        <v>1.354859220534279E-2</v>
      </c>
      <c r="AK237" s="5">
        <f t="shared" si="362"/>
        <v>5.7109474622219257E-3</v>
      </c>
      <c r="AL237" s="5">
        <f t="shared" si="363"/>
        <v>1.5143879338933562E-4</v>
      </c>
      <c r="AM237" s="5">
        <f t="shared" si="364"/>
        <v>1.4491922111850135E-3</v>
      </c>
      <c r="AN237" s="5">
        <f t="shared" si="365"/>
        <v>2.4031698698279034E-3</v>
      </c>
      <c r="AO237" s="5">
        <f t="shared" si="366"/>
        <v>1.9925670931277735E-3</v>
      </c>
      <c r="AP237" s="5">
        <f t="shared" si="367"/>
        <v>1.1014129491950253E-3</v>
      </c>
      <c r="AQ237" s="5">
        <f t="shared" si="368"/>
        <v>4.5661341423775019E-4</v>
      </c>
      <c r="AR237" s="5">
        <f t="shared" si="369"/>
        <v>5.6200754369799197E-3</v>
      </c>
      <c r="AS237" s="5">
        <f t="shared" si="370"/>
        <v>7.1068539966077328E-3</v>
      </c>
      <c r="AT237" s="5">
        <f t="shared" si="371"/>
        <v>4.4934782722632505E-3</v>
      </c>
      <c r="AU237" s="5">
        <f t="shared" si="372"/>
        <v>1.8940726790353574E-3</v>
      </c>
      <c r="AV237" s="5">
        <f t="shared" si="373"/>
        <v>5.9878635704316632E-4</v>
      </c>
      <c r="AW237" s="5">
        <f t="shared" si="374"/>
        <v>8.8212141883306196E-6</v>
      </c>
      <c r="AX237" s="5">
        <f t="shared" si="375"/>
        <v>3.0542880231774756E-4</v>
      </c>
      <c r="AY237" s="5">
        <f t="shared" si="376"/>
        <v>5.0648719296347844E-4</v>
      </c>
      <c r="AZ237" s="5">
        <f t="shared" si="377"/>
        <v>4.1994938704102328E-4</v>
      </c>
      <c r="BA237" s="5">
        <f t="shared" si="378"/>
        <v>2.3213155255286368E-4</v>
      </c>
      <c r="BB237" s="5">
        <f t="shared" si="379"/>
        <v>9.6234914289812466E-5</v>
      </c>
      <c r="BC237" s="5">
        <f t="shared" si="380"/>
        <v>3.1916932020720432E-5</v>
      </c>
      <c r="BD237" s="5">
        <f t="shared" si="381"/>
        <v>1.5532786532236576E-3</v>
      </c>
      <c r="BE237" s="5">
        <f t="shared" si="382"/>
        <v>1.964195094584007E-3</v>
      </c>
      <c r="BF237" s="5">
        <f t="shared" si="383"/>
        <v>1.2419092870364558E-3</v>
      </c>
      <c r="BG237" s="5">
        <f t="shared" si="384"/>
        <v>5.2348454980539018E-4</v>
      </c>
      <c r="BH237" s="5">
        <f t="shared" si="385"/>
        <v>1.6549280817776909E-4</v>
      </c>
      <c r="BI237" s="5">
        <f t="shared" si="386"/>
        <v>4.1854713104706581E-5</v>
      </c>
      <c r="BJ237" s="8">
        <f t="shared" si="387"/>
        <v>0.29188033710150035</v>
      </c>
      <c r="BK237" s="8">
        <f t="shared" si="388"/>
        <v>0.24192156209322283</v>
      </c>
      <c r="BL237" s="8">
        <f t="shared" si="389"/>
        <v>0.42384599422481345</v>
      </c>
      <c r="BM237" s="8">
        <f t="shared" si="390"/>
        <v>0.55732528014217553</v>
      </c>
      <c r="BN237" s="8">
        <f t="shared" si="391"/>
        <v>0.44069970417695459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1.3323170731707299</v>
      </c>
      <c r="F238">
        <f>VLOOKUP(B238,home!$B$2:$E$405,3,FALSE)</f>
        <v>0.61</v>
      </c>
      <c r="G238">
        <f>VLOOKUP(C238,away!$B$2:$E$405,4,FALSE)</f>
        <v>1.19</v>
      </c>
      <c r="H238">
        <f>VLOOKUP(A238,away!$A$2:$E$405,3,FALSE)</f>
        <v>1.3201219512195099</v>
      </c>
      <c r="I238">
        <f>VLOOKUP(C238,away!$B$2:$E$405,3,FALSE)</f>
        <v>0.62</v>
      </c>
      <c r="J238">
        <f>VLOOKUP(B238,home!$B$2:$E$405,4,FALSE)</f>
        <v>0.85</v>
      </c>
      <c r="K238" s="3">
        <f t="shared" si="336"/>
        <v>0.96712896341463284</v>
      </c>
      <c r="L238" s="3">
        <f t="shared" si="337"/>
        <v>0.69570426829268173</v>
      </c>
      <c r="M238" s="5">
        <f t="shared" si="338"/>
        <v>0.18960103473608317</v>
      </c>
      <c r="N238" s="5">
        <f t="shared" si="339"/>
        <v>0.18336865218664988</v>
      </c>
      <c r="O238" s="5">
        <f t="shared" si="340"/>
        <v>0.13190624913860205</v>
      </c>
      <c r="P238" s="5">
        <f t="shared" si="341"/>
        <v>0.1275703539973285</v>
      </c>
      <c r="Q238" s="5">
        <f t="shared" si="342"/>
        <v>8.8670567256006513E-2</v>
      </c>
      <c r="R238" s="5">
        <f t="shared" si="343"/>
        <v>4.5883870270101657E-2</v>
      </c>
      <c r="S238" s="5">
        <f t="shared" si="344"/>
        <v>2.1458473633407006E-2</v>
      </c>
      <c r="T238" s="5">
        <f t="shared" si="345"/>
        <v>6.1688492111937027E-2</v>
      </c>
      <c r="U238" s="5">
        <f t="shared" si="346"/>
        <v>4.4375619891774902E-2</v>
      </c>
      <c r="V238" s="5">
        <f t="shared" si="347"/>
        <v>1.6042253505083057E-3</v>
      </c>
      <c r="W238" s="5">
        <f t="shared" si="348"/>
        <v>2.8585291265229698E-2</v>
      </c>
      <c r="X238" s="5">
        <f t="shared" si="349"/>
        <v>1.9886909143609813E-2</v>
      </c>
      <c r="Y238" s="5">
        <f t="shared" si="350"/>
        <v>6.9177037871790527E-3</v>
      </c>
      <c r="Z238" s="5">
        <f t="shared" si="351"/>
        <v>1.0640534797565805E-2</v>
      </c>
      <c r="AA238" s="5">
        <f t="shared" si="352"/>
        <v>1.0290769388947145E-2</v>
      </c>
      <c r="AB238" s="5">
        <f t="shared" si="353"/>
        <v>4.9762505659357434E-3</v>
      </c>
      <c r="AC238" s="5">
        <f t="shared" si="354"/>
        <v>6.7461260213024234E-5</v>
      </c>
      <c r="AD238" s="5">
        <f t="shared" si="355"/>
        <v>6.9114157775617378E-3</v>
      </c>
      <c r="AE238" s="5">
        <f t="shared" si="356"/>
        <v>4.8083014563950841E-3</v>
      </c>
      <c r="AF238" s="5">
        <f t="shared" si="357"/>
        <v>1.6725779232259889E-3</v>
      </c>
      <c r="AG238" s="5">
        <f t="shared" si="358"/>
        <v>3.8787320008014332E-4</v>
      </c>
      <c r="AH238" s="5">
        <f t="shared" si="359"/>
        <v>1.8506663688958333E-3</v>
      </c>
      <c r="AI238" s="5">
        <f t="shared" si="360"/>
        <v>1.7898330469765496E-3</v>
      </c>
      <c r="AJ238" s="5">
        <f t="shared" si="361"/>
        <v>8.6549968970384204E-4</v>
      </c>
      <c r="AK238" s="5">
        <f t="shared" si="362"/>
        <v>2.7901660591298779E-4</v>
      </c>
      <c r="AL238" s="5">
        <f t="shared" si="363"/>
        <v>1.815613898618365E-6</v>
      </c>
      <c r="AM238" s="5">
        <f t="shared" si="364"/>
        <v>1.3368460753361646E-3</v>
      </c>
      <c r="AN238" s="5">
        <f t="shared" si="365"/>
        <v>9.3004952066168961E-4</v>
      </c>
      <c r="AO238" s="5">
        <f t="shared" si="366"/>
        <v>3.2351971062395007E-4</v>
      </c>
      <c r="AP238" s="5">
        <f t="shared" si="367"/>
        <v>7.5024681185965116E-5</v>
      </c>
      <c r="AQ238" s="5">
        <f t="shared" si="368"/>
        <v>1.3048747732093391E-5</v>
      </c>
      <c r="AR238" s="5">
        <f t="shared" si="369"/>
        <v>2.5750329840531008E-4</v>
      </c>
      <c r="AS238" s="5">
        <f t="shared" si="370"/>
        <v>2.4903889806257638E-4</v>
      </c>
      <c r="AT238" s="5">
        <f t="shared" si="371"/>
        <v>1.2042636566659094E-4</v>
      </c>
      <c r="AU238" s="5">
        <f t="shared" si="372"/>
        <v>3.8822608731640556E-5</v>
      </c>
      <c r="AV238" s="5">
        <f t="shared" si="373"/>
        <v>9.3866173349208481E-6</v>
      </c>
      <c r="AW238" s="5">
        <f t="shared" si="374"/>
        <v>3.3933609312783475E-8</v>
      </c>
      <c r="AX238" s="5">
        <f t="shared" si="375"/>
        <v>2.1548375984746409E-4</v>
      </c>
      <c r="AY238" s="5">
        <f t="shared" si="376"/>
        <v>1.4991297147363595E-4</v>
      </c>
      <c r="AZ238" s="5">
        <f t="shared" si="377"/>
        <v>5.214754706332378E-5</v>
      </c>
      <c r="BA238" s="5">
        <f t="shared" si="378"/>
        <v>1.2093090357649286E-5</v>
      </c>
      <c r="BB238" s="5">
        <f t="shared" si="379"/>
        <v>2.1033036446664196E-6</v>
      </c>
      <c r="BC238" s="5">
        <f t="shared" si="380"/>
        <v>2.926554646219965E-7</v>
      </c>
      <c r="BD238" s="5">
        <f t="shared" si="381"/>
        <v>2.9857690633336384E-5</v>
      </c>
      <c r="BE238" s="5">
        <f t="shared" si="382"/>
        <v>2.8876237392173406E-5</v>
      </c>
      <c r="BF238" s="5">
        <f t="shared" si="383"/>
        <v>1.3963522768203761E-5</v>
      </c>
      <c r="BG238" s="5">
        <f t="shared" si="384"/>
        <v>4.5015091001431778E-6</v>
      </c>
      <c r="BH238" s="5">
        <f t="shared" si="385"/>
        <v>1.0883849574557518E-6</v>
      </c>
      <c r="BI238" s="5">
        <f t="shared" si="386"/>
        <v>2.1052172314005214E-7</v>
      </c>
      <c r="BJ238" s="8">
        <f t="shared" si="387"/>
        <v>0.40600830617126626</v>
      </c>
      <c r="BK238" s="8">
        <f t="shared" si="388"/>
        <v>0.34045327756291227</v>
      </c>
      <c r="BL238" s="8">
        <f t="shared" si="389"/>
        <v>0.2429714506216262</v>
      </c>
      <c r="BM238" s="8">
        <f t="shared" si="390"/>
        <v>0.23292296253073422</v>
      </c>
      <c r="BN238" s="8">
        <f t="shared" si="391"/>
        <v>0.76700072758477178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1.3323170731707299</v>
      </c>
      <c r="F239">
        <f>VLOOKUP(B239,home!$B$2:$E$405,3,FALSE)</f>
        <v>1.28</v>
      </c>
      <c r="G239">
        <f>VLOOKUP(C239,away!$B$2:$E$405,4,FALSE)</f>
        <v>0.75</v>
      </c>
      <c r="H239">
        <f>VLOOKUP(A239,away!$A$2:$E$405,3,FALSE)</f>
        <v>1.3201219512195099</v>
      </c>
      <c r="I239">
        <f>VLOOKUP(C239,away!$B$2:$E$405,3,FALSE)</f>
        <v>1.41</v>
      </c>
      <c r="J239">
        <f>VLOOKUP(B239,home!$B$2:$E$405,4,FALSE)</f>
        <v>0.94</v>
      </c>
      <c r="K239" s="3">
        <f t="shared" si="336"/>
        <v>1.2790243902439007</v>
      </c>
      <c r="L239" s="3">
        <f t="shared" si="337"/>
        <v>1.7496896341463382</v>
      </c>
      <c r="M239" s="5">
        <f t="shared" si="338"/>
        <v>4.8377810825987702E-2</v>
      </c>
      <c r="N239" s="5">
        <f t="shared" si="339"/>
        <v>6.1876399993043694E-2</v>
      </c>
      <c r="O239" s="5">
        <f t="shared" si="340"/>
        <v>8.464615412492317E-2</v>
      </c>
      <c r="P239" s="5">
        <f t="shared" si="341"/>
        <v>0.10826449566612109</v>
      </c>
      <c r="Q239" s="5">
        <f t="shared" si="342"/>
        <v>3.9570712385795223E-2</v>
      </c>
      <c r="R239" s="5">
        <f t="shared" si="343"/>
        <v>7.4052249221365718E-2</v>
      </c>
      <c r="S239" s="5">
        <f t="shared" si="344"/>
        <v>6.0571162800235383E-2</v>
      </c>
      <c r="T239" s="5">
        <f t="shared" si="345"/>
        <v>6.9236465277212E-2</v>
      </c>
      <c r="U239" s="5">
        <f t="shared" si="346"/>
        <v>9.471463290654665E-2</v>
      </c>
      <c r="V239" s="5">
        <f t="shared" si="347"/>
        <v>1.5061327314489748E-2</v>
      </c>
      <c r="W239" s="5">
        <f t="shared" si="348"/>
        <v>1.6870635426919498E-2</v>
      </c>
      <c r="X239" s="5">
        <f t="shared" si="349"/>
        <v>2.9518375927943024E-2</v>
      </c>
      <c r="Y239" s="5">
        <f t="shared" si="350"/>
        <v>2.5823998188978365E-2</v>
      </c>
      <c r="Z239" s="5">
        <f t="shared" si="351"/>
        <v>4.3189484282614932E-2</v>
      </c>
      <c r="AA239" s="5">
        <f t="shared" si="352"/>
        <v>5.5240403799520096E-2</v>
      </c>
      <c r="AB239" s="5">
        <f t="shared" si="353"/>
        <v>3.5326911893254036E-2</v>
      </c>
      <c r="AC239" s="5">
        <f t="shared" si="354"/>
        <v>2.1066049934943443E-3</v>
      </c>
      <c r="AD239" s="5">
        <f t="shared" si="355"/>
        <v>5.394488547485715E-3</v>
      </c>
      <c r="AE239" s="5">
        <f t="shared" si="356"/>
        <v>9.4386806930568893E-3</v>
      </c>
      <c r="AF239" s="5">
        <f t="shared" si="357"/>
        <v>8.2573808843294117E-3</v>
      </c>
      <c r="AG239" s="5">
        <f t="shared" si="358"/>
        <v>4.8159512461697631E-3</v>
      </c>
      <c r="AH239" s="5">
        <f t="shared" si="359"/>
        <v>1.8892048238354393E-2</v>
      </c>
      <c r="AI239" s="5">
        <f t="shared" si="360"/>
        <v>2.4163390478519585E-2</v>
      </c>
      <c r="AJ239" s="5">
        <f t="shared" si="361"/>
        <v>1.5452782886506899E-2</v>
      </c>
      <c r="AK239" s="5">
        <f t="shared" si="362"/>
        <v>6.5881620696619557E-3</v>
      </c>
      <c r="AL239" s="5">
        <f t="shared" si="363"/>
        <v>1.8857449173031386E-4</v>
      </c>
      <c r="AM239" s="5">
        <f t="shared" si="364"/>
        <v>1.379936485025124E-3</v>
      </c>
      <c r="AN239" s="5">
        <f t="shared" si="365"/>
        <v>2.4144605636287927E-3</v>
      </c>
      <c r="AO239" s="5">
        <f t="shared" si="366"/>
        <v>2.1122783101182128E-3</v>
      </c>
      <c r="AP239" s="5">
        <f t="shared" si="367"/>
        <v>1.2319438212153267E-3</v>
      </c>
      <c r="AQ239" s="5">
        <f t="shared" si="368"/>
        <v>5.388798334577719E-4</v>
      </c>
      <c r="AR239" s="5">
        <f t="shared" si="369"/>
        <v>6.6110441940882584E-3</v>
      </c>
      <c r="AS239" s="5">
        <f t="shared" si="370"/>
        <v>8.4556867692192148E-3</v>
      </c>
      <c r="AT239" s="5">
        <f t="shared" si="371"/>
        <v>5.4075148070470147E-3</v>
      </c>
      <c r="AU239" s="5">
        <f t="shared" si="372"/>
        <v>2.3054477762727236E-3</v>
      </c>
      <c r="AV239" s="5">
        <f t="shared" si="373"/>
        <v>7.3718098407159422E-4</v>
      </c>
      <c r="AW239" s="5">
        <f t="shared" si="374"/>
        <v>1.1722501318328476E-5</v>
      </c>
      <c r="AX239" s="5">
        <f t="shared" si="375"/>
        <v>2.9416207022242845E-4</v>
      </c>
      <c r="AY239" s="5">
        <f t="shared" si="376"/>
        <v>5.146923250272102E-4</v>
      </c>
      <c r="AZ239" s="5">
        <f t="shared" si="377"/>
        <v>4.5027591293739401E-4</v>
      </c>
      <c r="BA239" s="5">
        <f t="shared" si="378"/>
        <v>2.6261436579077906E-4</v>
      </c>
      <c r="BB239" s="5">
        <f t="shared" si="379"/>
        <v>1.1487340840051024E-4</v>
      </c>
      <c r="BC239" s="5">
        <f t="shared" si="380"/>
        <v>4.0198562383486355E-5</v>
      </c>
      <c r="BD239" s="5">
        <f t="shared" si="381"/>
        <v>1.9278792495465893E-3</v>
      </c>
      <c r="BE239" s="5">
        <f t="shared" si="382"/>
        <v>2.4658045816151951E-3</v>
      </c>
      <c r="BF239" s="5">
        <f t="shared" si="383"/>
        <v>1.5769121007304964E-3</v>
      </c>
      <c r="BG239" s="5">
        <f t="shared" si="384"/>
        <v>6.7230301270168374E-4</v>
      </c>
      <c r="BH239" s="5">
        <f t="shared" si="385"/>
        <v>2.1497298771997711E-4</v>
      </c>
      <c r="BI239" s="5">
        <f t="shared" si="386"/>
        <v>5.4991138907490642E-5</v>
      </c>
      <c r="BJ239" s="8">
        <f t="shared" si="387"/>
        <v>0.28015740422914059</v>
      </c>
      <c r="BK239" s="8">
        <f t="shared" si="388"/>
        <v>0.23508466841708583</v>
      </c>
      <c r="BL239" s="8">
        <f t="shared" si="389"/>
        <v>0.43950647322057274</v>
      </c>
      <c r="BM239" s="8">
        <f t="shared" si="390"/>
        <v>0.58064723810846874</v>
      </c>
      <c r="BN239" s="8">
        <f t="shared" si="391"/>
        <v>0.41678782221723659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1.3323170731707299</v>
      </c>
      <c r="F240">
        <f>VLOOKUP(B240,home!$B$2:$E$405,3,FALSE)</f>
        <v>1.31</v>
      </c>
      <c r="G240">
        <f>VLOOKUP(C240,away!$B$2:$E$405,4,FALSE)</f>
        <v>0.62</v>
      </c>
      <c r="H240">
        <f>VLOOKUP(A240,away!$A$2:$E$405,3,FALSE)</f>
        <v>1.3201219512195099</v>
      </c>
      <c r="I240">
        <f>VLOOKUP(C240,away!$B$2:$E$405,3,FALSE)</f>
        <v>1.32</v>
      </c>
      <c r="J240">
        <f>VLOOKUP(B240,home!$B$2:$E$405,4,FALSE)</f>
        <v>0.85</v>
      </c>
      <c r="K240" s="3">
        <f t="shared" si="336"/>
        <v>1.0821079268292668</v>
      </c>
      <c r="L240" s="3">
        <f t="shared" si="337"/>
        <v>1.4811768292682901</v>
      </c>
      <c r="M240" s="5">
        <f t="shared" si="338"/>
        <v>7.7051229813991567E-2</v>
      </c>
      <c r="N240" s="5">
        <f t="shared" si="339"/>
        <v>8.3377746553663812E-2</v>
      </c>
      <c r="O240" s="5">
        <f t="shared" si="340"/>
        <v>0.11412649626711038</v>
      </c>
      <c r="P240" s="5">
        <f t="shared" si="341"/>
        <v>0.12349718627189088</v>
      </c>
      <c r="Q240" s="5">
        <f t="shared" si="342"/>
        <v>4.511186023344059E-2</v>
      </c>
      <c r="R240" s="5">
        <f t="shared" si="343"/>
        <v>8.4520760938208955E-2</v>
      </c>
      <c r="S240" s="5">
        <f t="shared" si="344"/>
        <v>4.9485112223038828E-2</v>
      </c>
      <c r="T240" s="5">
        <f t="shared" si="345"/>
        <v>6.6818642102961803E-2</v>
      </c>
      <c r="U240" s="5">
        <f t="shared" si="346"/>
        <v>9.146058539287738E-2</v>
      </c>
      <c r="V240" s="5">
        <f t="shared" si="347"/>
        <v>8.8127111975401812E-3</v>
      </c>
      <c r="W240" s="5">
        <f t="shared" si="348"/>
        <v>1.6271967184206679E-2</v>
      </c>
      <c r="X240" s="5">
        <f t="shared" si="349"/>
        <v>2.4101660759860921E-2</v>
      </c>
      <c r="Y240" s="5">
        <f t="shared" si="350"/>
        <v>1.7849410732195387E-2</v>
      </c>
      <c r="Z240" s="5">
        <f t="shared" si="351"/>
        <v>4.1730064231266489E-2</v>
      </c>
      <c r="AA240" s="5">
        <f t="shared" si="352"/>
        <v>4.5156433291747927E-2</v>
      </c>
      <c r="AB240" s="5">
        <f t="shared" si="353"/>
        <v>2.4432067206168712E-2</v>
      </c>
      <c r="AC240" s="5">
        <f t="shared" si="354"/>
        <v>8.8280959219466638E-4</v>
      </c>
      <c r="AD240" s="5">
        <f t="shared" si="355"/>
        <v>4.4020061687839382E-3</v>
      </c>
      <c r="AE240" s="5">
        <f t="shared" si="356"/>
        <v>6.5201495394988478E-3</v>
      </c>
      <c r="AF240" s="5">
        <f t="shared" si="357"/>
        <v>4.8287472106350029E-3</v>
      </c>
      <c r="AG240" s="5">
        <f t="shared" si="358"/>
        <v>2.3840761609288177E-3</v>
      </c>
      <c r="AH240" s="5">
        <f t="shared" si="359"/>
        <v>1.5452401055807353E-2</v>
      </c>
      <c r="AI240" s="5">
        <f t="shared" si="360"/>
        <v>1.6721165671034072E-2</v>
      </c>
      <c r="AJ240" s="5">
        <f t="shared" si="361"/>
        <v>9.0470529592256901E-3</v>
      </c>
      <c r="AK240" s="5">
        <f t="shared" si="362"/>
        <v>3.2632959072074318E-3</v>
      </c>
      <c r="AL240" s="5">
        <f t="shared" si="363"/>
        <v>5.6598448026369662E-5</v>
      </c>
      <c r="AM240" s="5">
        <f t="shared" si="364"/>
        <v>9.5268915383848649E-4</v>
      </c>
      <c r="AN240" s="5">
        <f t="shared" si="365"/>
        <v>1.41110110016078E-3</v>
      </c>
      <c r="AO240" s="5">
        <f t="shared" si="366"/>
        <v>1.0450451266565701E-3</v>
      </c>
      <c r="AP240" s="5">
        <f t="shared" si="367"/>
        <v>5.1596554238115221E-4</v>
      </c>
      <c r="AQ240" s="5">
        <f t="shared" si="368"/>
        <v>1.9105905151895223E-4</v>
      </c>
      <c r="AR240" s="5">
        <f t="shared" si="369"/>
        <v>4.5775476800845386E-3</v>
      </c>
      <c r="AS240" s="5">
        <f t="shared" si="370"/>
        <v>4.9534006300584006E-3</v>
      </c>
      <c r="AT240" s="5">
        <f t="shared" si="371"/>
        <v>2.6800570432736395E-3</v>
      </c>
      <c r="AU240" s="5">
        <f t="shared" si="372"/>
        <v>9.6670365696033766E-4</v>
      </c>
      <c r="AV240" s="5">
        <f t="shared" si="373"/>
        <v>2.6151942252290538E-4</v>
      </c>
      <c r="AW240" s="5">
        <f t="shared" si="374"/>
        <v>2.5198779707584627E-6</v>
      </c>
      <c r="AX240" s="5">
        <f t="shared" si="375"/>
        <v>1.7181874752881542E-4</v>
      </c>
      <c r="AY240" s="5">
        <f t="shared" si="376"/>
        <v>2.5449394767357975E-4</v>
      </c>
      <c r="AZ240" s="5">
        <f t="shared" si="377"/>
        <v>1.8847526924156151E-4</v>
      </c>
      <c r="BA240" s="5">
        <f t="shared" si="378"/>
        <v>9.3055067230234437E-5</v>
      </c>
      <c r="BB240" s="5">
        <f t="shared" si="379"/>
        <v>3.4457752356856569E-5</v>
      </c>
      <c r="BC240" s="5">
        <f t="shared" si="380"/>
        <v>1.0207604875928143E-5</v>
      </c>
      <c r="BD240" s="5">
        <f t="shared" si="381"/>
        <v>1.1300262597686718E-3</v>
      </c>
      <c r="BE240" s="5">
        <f t="shared" si="382"/>
        <v>1.2228103732209079E-3</v>
      </c>
      <c r="BF240" s="5">
        <f t="shared" si="383"/>
        <v>6.6160639893569928E-4</v>
      </c>
      <c r="BG240" s="5">
        <f t="shared" si="384"/>
        <v>2.3864317624309547E-4</v>
      </c>
      <c r="BH240" s="5">
        <f t="shared" si="385"/>
        <v>6.4559418174091833E-5</v>
      </c>
      <c r="BI240" s="5">
        <f t="shared" si="386"/>
        <v>1.3972051631534048E-5</v>
      </c>
      <c r="BJ240" s="8">
        <f t="shared" si="387"/>
        <v>0.27653463500963871</v>
      </c>
      <c r="BK240" s="8">
        <f t="shared" si="388"/>
        <v>0.26004014149435606</v>
      </c>
      <c r="BL240" s="8">
        <f t="shared" si="389"/>
        <v>0.42095110480026171</v>
      </c>
      <c r="BM240" s="8">
        <f t="shared" si="390"/>
        <v>0.47131869138751392</v>
      </c>
      <c r="BN240" s="8">
        <f t="shared" si="391"/>
        <v>0.52768528007830617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1.3323170731707299</v>
      </c>
      <c r="F241">
        <f>VLOOKUP(B241,home!$B$2:$E$405,3,FALSE)</f>
        <v>0.49</v>
      </c>
      <c r="G241">
        <f>VLOOKUP(C241,away!$B$2:$E$405,4,FALSE)</f>
        <v>0.8</v>
      </c>
      <c r="H241">
        <f>VLOOKUP(A241,away!$A$2:$E$405,3,FALSE)</f>
        <v>1.3201219512195099</v>
      </c>
      <c r="I241">
        <f>VLOOKUP(C241,away!$B$2:$E$405,3,FALSE)</f>
        <v>1.17</v>
      </c>
      <c r="J241">
        <f>VLOOKUP(B241,home!$B$2:$E$405,4,FALSE)</f>
        <v>1.1100000000000001</v>
      </c>
      <c r="K241" s="3">
        <f t="shared" si="336"/>
        <v>0.52226829268292618</v>
      </c>
      <c r="L241" s="3">
        <f t="shared" si="337"/>
        <v>1.7144423780487776</v>
      </c>
      <c r="M241" s="5">
        <f t="shared" si="338"/>
        <v>0.10680925800940369</v>
      </c>
      <c r="N241" s="5">
        <f t="shared" si="339"/>
        <v>5.5783088823301429E-2</v>
      </c>
      <c r="O241" s="5">
        <f t="shared" si="340"/>
        <v>0.1831183182992675</v>
      </c>
      <c r="P241" s="5">
        <f t="shared" si="341"/>
        <v>9.5636891457127088E-2</v>
      </c>
      <c r="Q241" s="5">
        <f t="shared" si="342"/>
        <v>1.4566869280162825E-2</v>
      </c>
      <c r="R241" s="5">
        <f t="shared" si="343"/>
        <v>0.15697290254464463</v>
      </c>
      <c r="S241" s="5">
        <f t="shared" si="344"/>
        <v>2.1408291701588825E-2</v>
      </c>
      <c r="T241" s="5">
        <f t="shared" si="345"/>
        <v>2.4974058009408041E-2</v>
      </c>
      <c r="U241" s="5">
        <f t="shared" si="346"/>
        <v>8.1981969809474906E-2</v>
      </c>
      <c r="V241" s="5">
        <f t="shared" si="347"/>
        <v>2.1298845228140831E-3</v>
      </c>
      <c r="W241" s="5">
        <f t="shared" si="348"/>
        <v>2.5359379828953348E-3</v>
      </c>
      <c r="X241" s="5">
        <f t="shared" si="349"/>
        <v>4.3477195459792981E-3</v>
      </c>
      <c r="Y241" s="5">
        <f t="shared" si="350"/>
        <v>3.7269573187489503E-3</v>
      </c>
      <c r="Z241" s="5">
        <f t="shared" si="351"/>
        <v>8.9706998775953214E-2</v>
      </c>
      <c r="AA241" s="5">
        <f t="shared" si="352"/>
        <v>4.6851121092426437E-2</v>
      </c>
      <c r="AB241" s="5">
        <f t="shared" si="353"/>
        <v>1.2234427511611291E-2</v>
      </c>
      <c r="AC241" s="5">
        <f t="shared" si="354"/>
        <v>1.1919351533802175E-4</v>
      </c>
      <c r="AD241" s="5">
        <f t="shared" si="355"/>
        <v>3.3111000016913252E-4</v>
      </c>
      <c r="AE241" s="5">
        <f t="shared" si="356"/>
        <v>5.6766901608569867E-4</v>
      </c>
      <c r="AF241" s="5">
        <f t="shared" si="357"/>
        <v>4.8661790894128764E-4</v>
      </c>
      <c r="AG241" s="5">
        <f t="shared" si="358"/>
        <v>2.7809278833547499E-4</v>
      </c>
      <c r="AH241" s="5">
        <f t="shared" si="359"/>
        <v>3.8449370077265989E-2</v>
      </c>
      <c r="AI241" s="5">
        <f t="shared" si="360"/>
        <v>2.0080886864987699E-2</v>
      </c>
      <c r="AJ241" s="5">
        <f t="shared" si="361"/>
        <v>5.2438052492680609E-3</v>
      </c>
      <c r="AK241" s="5">
        <f t="shared" si="362"/>
        <v>9.1289107156566538E-4</v>
      </c>
      <c r="AL241" s="5">
        <f t="shared" si="363"/>
        <v>4.2690296707321706E-6</v>
      </c>
      <c r="AM241" s="5">
        <f t="shared" si="364"/>
        <v>3.4585650895715264E-5</v>
      </c>
      <c r="AN241" s="5">
        <f t="shared" si="365"/>
        <v>5.9295105568014909E-5</v>
      </c>
      <c r="AO241" s="5">
        <f t="shared" si="366"/>
        <v>5.0829020898340408E-5</v>
      </c>
      <c r="AP241" s="5">
        <f t="shared" si="367"/>
        <v>2.9047809154280591E-5</v>
      </c>
      <c r="AQ241" s="5">
        <f t="shared" si="368"/>
        <v>1.2450198750892964E-5</v>
      </c>
      <c r="AR241" s="5">
        <f t="shared" si="369"/>
        <v>1.3183845893949083E-2</v>
      </c>
      <c r="AS241" s="5">
        <f t="shared" si="370"/>
        <v>6.8855046860275947E-3</v>
      </c>
      <c r="AT241" s="5">
        <f t="shared" si="371"/>
        <v>1.7980403883159593E-3</v>
      </c>
      <c r="AU241" s="5">
        <f t="shared" si="372"/>
        <v>3.130198279269072E-4</v>
      </c>
      <c r="AV241" s="5">
        <f t="shared" si="373"/>
        <v>4.0870082776822289E-5</v>
      </c>
      <c r="AW241" s="5">
        <f t="shared" si="374"/>
        <v>1.0618012345249077E-7</v>
      </c>
      <c r="AX241" s="5">
        <f t="shared" si="375"/>
        <v>3.0104981407721521E-6</v>
      </c>
      <c r="AY241" s="5">
        <f t="shared" si="376"/>
        <v>5.1613255915768322E-6</v>
      </c>
      <c r="AZ241" s="5">
        <f t="shared" si="377"/>
        <v>4.4243976605534995E-6</v>
      </c>
      <c r="BA241" s="5">
        <f t="shared" si="378"/>
        <v>2.5284582821975976E-6</v>
      </c>
      <c r="BB241" s="5">
        <f t="shared" si="379"/>
        <v>1.0837240075319939E-6</v>
      </c>
      <c r="BC241" s="5">
        <f t="shared" si="380"/>
        <v>3.7159647292434056E-7</v>
      </c>
      <c r="BD241" s="5">
        <f t="shared" si="381"/>
        <v>3.7671573510417796E-3</v>
      </c>
      <c r="BE241" s="5">
        <f t="shared" si="382"/>
        <v>1.9674668379965252E-3</v>
      </c>
      <c r="BF241" s="5">
        <f t="shared" si="383"/>
        <v>5.1377277319536007E-4</v>
      </c>
      <c r="BG241" s="5">
        <f t="shared" si="384"/>
        <v>8.9442409694570982E-5</v>
      </c>
      <c r="BH241" s="5">
        <f t="shared" si="385"/>
        <v>1.1678233651157598E-5</v>
      </c>
      <c r="BI241" s="5">
        <f t="shared" si="386"/>
        <v>1.2198342301084753E-6</v>
      </c>
      <c r="BJ241" s="8">
        <f t="shared" si="387"/>
        <v>0.10780090845945027</v>
      </c>
      <c r="BK241" s="8">
        <f t="shared" si="388"/>
        <v>0.22611294956153402</v>
      </c>
      <c r="BL241" s="8">
        <f t="shared" si="389"/>
        <v>0.57441771083931792</v>
      </c>
      <c r="BM241" s="8">
        <f t="shared" si="390"/>
        <v>0.38514618407688028</v>
      </c>
      <c r="BN241" s="8">
        <f t="shared" si="391"/>
        <v>0.61288732841390714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1.3941176470588199</v>
      </c>
      <c r="F242">
        <f>VLOOKUP(B242,home!$B$2:$E$405,3,FALSE)</f>
        <v>0.97</v>
      </c>
      <c r="G242">
        <f>VLOOKUP(C242,away!$B$2:$E$405,4,FALSE)</f>
        <v>1.05</v>
      </c>
      <c r="H242">
        <f>VLOOKUP(A242,away!$A$2:$E$405,3,FALSE)</f>
        <v>1.3441176470588201</v>
      </c>
      <c r="I242">
        <f>VLOOKUP(C242,away!$B$2:$E$405,3,FALSE)</f>
        <v>0.76</v>
      </c>
      <c r="J242">
        <f>VLOOKUP(B242,home!$B$2:$E$405,4,FALSE)</f>
        <v>0.88</v>
      </c>
      <c r="K242" s="3">
        <f t="shared" si="336"/>
        <v>1.4199088235294082</v>
      </c>
      <c r="L242" s="3">
        <f t="shared" si="337"/>
        <v>0.89894588235293893</v>
      </c>
      <c r="M242" s="5">
        <f t="shared" si="338"/>
        <v>9.8386202241150772E-2</v>
      </c>
      <c r="N242" s="5">
        <f t="shared" si="339"/>
        <v>0.13969943667575882</v>
      </c>
      <c r="O242" s="5">
        <f t="shared" si="340"/>
        <v>8.8443871385025963E-2</v>
      </c>
      <c r="P242" s="5">
        <f t="shared" si="341"/>
        <v>0.12558223336669852</v>
      </c>
      <c r="Q242" s="5">
        <f t="shared" si="342"/>
        <v>9.918023138899891E-2</v>
      </c>
      <c r="R242" s="5">
        <f t="shared" si="343"/>
        <v>3.9753127000461005E-2</v>
      </c>
      <c r="S242" s="5">
        <f t="shared" si="344"/>
        <v>4.0073955946364481E-2</v>
      </c>
      <c r="T242" s="5">
        <f t="shared" si="345"/>
        <v>8.9157660617952258E-2</v>
      </c>
      <c r="U242" s="5">
        <f t="shared" si="346"/>
        <v>5.6445815790839737E-2</v>
      </c>
      <c r="V242" s="5">
        <f t="shared" si="347"/>
        <v>5.6834718384686364E-3</v>
      </c>
      <c r="W242" s="5">
        <f t="shared" si="348"/>
        <v>4.694229522297598E-2</v>
      </c>
      <c r="X242" s="5">
        <f t="shared" si="349"/>
        <v>4.2198582998890281E-2</v>
      </c>
      <c r="Y242" s="5">
        <f t="shared" si="350"/>
        <v>1.8967121213990575E-2</v>
      </c>
      <c r="Z242" s="5">
        <f t="shared" si="351"/>
        <v>1.1911969942572622E-2</v>
      </c>
      <c r="AA242" s="5">
        <f t="shared" si="352"/>
        <v>1.6913911227075966E-2</v>
      </c>
      <c r="AB242" s="5">
        <f t="shared" si="353"/>
        <v>1.2008105895859144E-2</v>
      </c>
      <c r="AC242" s="5">
        <f t="shared" si="354"/>
        <v>4.5340649304297142E-4</v>
      </c>
      <c r="AD242" s="5">
        <f t="shared" si="355"/>
        <v>1.6663444795956498E-2</v>
      </c>
      <c r="AE242" s="5">
        <f t="shared" si="356"/>
        <v>1.49795350851406E-2</v>
      </c>
      <c r="AF242" s="5">
        <f t="shared" si="357"/>
        <v>6.7328956921742615E-3</v>
      </c>
      <c r="AG242" s="5">
        <f t="shared" si="358"/>
        <v>2.0175029529306315E-3</v>
      </c>
      <c r="AH242" s="5">
        <f t="shared" si="359"/>
        <v>2.6770540826469074E-3</v>
      </c>
      <c r="AI242" s="5">
        <f t="shared" si="360"/>
        <v>3.8011727130157695E-3</v>
      </c>
      <c r="AJ242" s="5">
        <f t="shared" si="361"/>
        <v>2.6986593374851557E-3</v>
      </c>
      <c r="AK242" s="5">
        <f t="shared" si="362"/>
        <v>1.2772834016650666E-3</v>
      </c>
      <c r="AL242" s="5">
        <f t="shared" si="363"/>
        <v>2.3149506220287193E-5</v>
      </c>
      <c r="AM242" s="5">
        <f t="shared" si="364"/>
        <v>4.7321144592347673E-3</v>
      </c>
      <c r="AN242" s="5">
        <f t="shared" si="365"/>
        <v>4.2539148079518974E-3</v>
      </c>
      <c r="AO242" s="5">
        <f t="shared" si="366"/>
        <v>1.9120196002442756E-3</v>
      </c>
      <c r="AP242" s="5">
        <f t="shared" si="367"/>
        <v>5.7293404887256809E-4</v>
      </c>
      <c r="AQ242" s="5">
        <f t="shared" si="368"/>
        <v>1.2875917602344809E-4</v>
      </c>
      <c r="AR242" s="5">
        <f t="shared" si="369"/>
        <v>4.8130534888631254E-4</v>
      </c>
      <c r="AS242" s="5">
        <f t="shared" si="370"/>
        <v>6.8340971169557536E-4</v>
      </c>
      <c r="AT242" s="5">
        <f t="shared" si="371"/>
        <v>4.8518973986111835E-4</v>
      </c>
      <c r="AU242" s="5">
        <f t="shared" si="372"/>
        <v>2.2964173090491341E-4</v>
      </c>
      <c r="AV242" s="5">
        <f t="shared" si="373"/>
        <v>8.1517579990613153E-5</v>
      </c>
      <c r="AW242" s="5">
        <f t="shared" si="374"/>
        <v>8.2079223008049865E-7</v>
      </c>
      <c r="AX242" s="5">
        <f t="shared" si="375"/>
        <v>1.1198618457697563E-3</v>
      </c>
      <c r="AY242" s="5">
        <f t="shared" si="376"/>
        <v>1.0066951950588841E-3</v>
      </c>
      <c r="AZ242" s="5">
        <f t="shared" si="377"/>
        <v>4.5248225019133633E-4</v>
      </c>
      <c r="BA242" s="5">
        <f t="shared" si="378"/>
        <v>1.3558568521576471E-4</v>
      </c>
      <c r="BB242" s="5">
        <f t="shared" si="379"/>
        <v>3.0471048357678352E-5</v>
      </c>
      <c r="BC242" s="5">
        <f t="shared" si="380"/>
        <v>5.4783646904224496E-6</v>
      </c>
      <c r="BD242" s="5">
        <f t="shared" si="381"/>
        <v>7.2111243589299191E-5</v>
      </c>
      <c r="BE242" s="5">
        <f t="shared" si="382"/>
        <v>1.0239139104812439E-4</v>
      </c>
      <c r="BF242" s="5">
        <f t="shared" si="383"/>
        <v>7.2693219801340964E-5</v>
      </c>
      <c r="BG242" s="5">
        <f t="shared" si="384"/>
        <v>3.4405914735562246E-5</v>
      </c>
      <c r="BH242" s="5">
        <f t="shared" si="385"/>
        <v>1.2213315478656331E-5</v>
      </c>
      <c r="BI242" s="5">
        <f t="shared" si="386"/>
        <v>3.4683588825384849E-6</v>
      </c>
      <c r="BJ242" s="8">
        <f t="shared" si="387"/>
        <v>0.49088902312637966</v>
      </c>
      <c r="BK242" s="8">
        <f t="shared" si="388"/>
        <v>0.27120911458700453</v>
      </c>
      <c r="BL242" s="8">
        <f t="shared" si="389"/>
        <v>0.22627734838894881</v>
      </c>
      <c r="BM242" s="8">
        <f t="shared" si="390"/>
        <v>0.40823647958398274</v>
      </c>
      <c r="BN242" s="8">
        <f t="shared" si="391"/>
        <v>0.59104510205809391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1.3941176470588199</v>
      </c>
      <c r="F243">
        <f>VLOOKUP(B243,home!$B$2:$E$405,3,FALSE)</f>
        <v>1.31</v>
      </c>
      <c r="G243">
        <f>VLOOKUP(C243,away!$B$2:$E$405,4,FALSE)</f>
        <v>1.27</v>
      </c>
      <c r="H243">
        <f>VLOOKUP(A243,away!$A$2:$E$405,3,FALSE)</f>
        <v>1.3441176470588201</v>
      </c>
      <c r="I243">
        <f>VLOOKUP(C243,away!$B$2:$E$405,3,FALSE)</f>
        <v>0.63</v>
      </c>
      <c r="J243">
        <f>VLOOKUP(B243,home!$B$2:$E$405,4,FALSE)</f>
        <v>1.18</v>
      </c>
      <c r="K243" s="3">
        <f t="shared" si="336"/>
        <v>2.3193935294117587</v>
      </c>
      <c r="L243" s="3">
        <f t="shared" si="337"/>
        <v>0.99921705882352685</v>
      </c>
      <c r="M243" s="5">
        <f t="shared" si="338"/>
        <v>3.6203097835869551E-2</v>
      </c>
      <c r="N243" s="5">
        <f t="shared" si="339"/>
        <v>8.3969230865176672E-2</v>
      </c>
      <c r="O243" s="5">
        <f t="shared" si="340"/>
        <v>3.6174752939857967E-2</v>
      </c>
      <c r="P243" s="5">
        <f t="shared" si="341"/>
        <v>8.3903487896775555E-2</v>
      </c>
      <c r="Q243" s="5">
        <f t="shared" si="342"/>
        <v>9.7378845369186479E-2</v>
      </c>
      <c r="R243" s="5">
        <f t="shared" si="343"/>
        <v>1.8073215118116302E-2</v>
      </c>
      <c r="S243" s="5">
        <f t="shared" si="344"/>
        <v>4.8613210623300762E-2</v>
      </c>
      <c r="T243" s="5">
        <f t="shared" si="345"/>
        <v>9.7302603461429535E-2</v>
      </c>
      <c r="U243" s="5">
        <f t="shared" si="346"/>
        <v>4.191889820062572E-2</v>
      </c>
      <c r="V243" s="5">
        <f t="shared" si="347"/>
        <v>1.2518320785227504E-2</v>
      </c>
      <c r="W243" s="5">
        <f t="shared" si="348"/>
        <v>7.5286621283626426E-2</v>
      </c>
      <c r="X243" s="5">
        <f t="shared" si="349"/>
        <v>7.5227676287785927E-2</v>
      </c>
      <c r="Y243" s="5">
        <f t="shared" si="350"/>
        <v>3.7584388721204912E-2</v>
      </c>
      <c r="Z243" s="5">
        <f t="shared" si="351"/>
        <v>6.0196882846030239E-3</v>
      </c>
      <c r="AA243" s="5">
        <f t="shared" si="352"/>
        <v>1.3962026056384023E-2</v>
      </c>
      <c r="AB243" s="5">
        <f t="shared" si="353"/>
        <v>1.619171644632774E-2</v>
      </c>
      <c r="AC243" s="5">
        <f t="shared" si="354"/>
        <v>1.8132612250011588E-3</v>
      </c>
      <c r="AD243" s="5">
        <f t="shared" si="355"/>
        <v>4.3654825564129189E-2</v>
      </c>
      <c r="AE243" s="5">
        <f t="shared" si="356"/>
        <v>4.3620646403643284E-2</v>
      </c>
      <c r="AF243" s="5">
        <f t="shared" si="357"/>
        <v>2.1793247001714745E-2</v>
      </c>
      <c r="AG243" s="5">
        <f t="shared" si="358"/>
        <v>7.2587280570893522E-3</v>
      </c>
      <c r="AH243" s="5">
        <f t="shared" si="359"/>
        <v>1.5037438056938687E-3</v>
      </c>
      <c r="AI243" s="5">
        <f t="shared" si="360"/>
        <v>3.4877736528193719E-3</v>
      </c>
      <c r="AJ243" s="5">
        <f t="shared" si="361"/>
        <v>4.0447598212010327E-3</v>
      </c>
      <c r="AK243" s="5">
        <f t="shared" si="362"/>
        <v>3.1271299191061122E-3</v>
      </c>
      <c r="AL243" s="5">
        <f t="shared" si="363"/>
        <v>1.6809494252156509E-4</v>
      </c>
      <c r="AM243" s="5">
        <f t="shared" si="364"/>
        <v>2.025054398820806E-2</v>
      </c>
      <c r="AN243" s="5">
        <f t="shared" si="365"/>
        <v>2.0234689003473711E-2</v>
      </c>
      <c r="AO243" s="5">
        <f t="shared" si="366"/>
        <v>1.0109423216129881E-2</v>
      </c>
      <c r="AP243" s="5">
        <f t="shared" si="367"/>
        <v>3.367169377474527E-3</v>
      </c>
      <c r="AQ243" s="5">
        <f t="shared" si="368"/>
        <v>8.4113327048018554E-4</v>
      </c>
      <c r="AR243" s="5">
        <f t="shared" si="369"/>
        <v>3.0051329254990501E-4</v>
      </c>
      <c r="AS243" s="5">
        <f t="shared" si="370"/>
        <v>6.9700858624247247E-4</v>
      </c>
      <c r="AT243" s="5">
        <f t="shared" si="371"/>
        <v>8.0831860243761437E-4</v>
      </c>
      <c r="AU243" s="5">
        <f t="shared" si="372"/>
        <v>6.2493631206565281E-4</v>
      </c>
      <c r="AV243" s="5">
        <f t="shared" si="373"/>
        <v>3.6236830962488076E-4</v>
      </c>
      <c r="AW243" s="5">
        <f t="shared" si="374"/>
        <v>1.0821474172756729E-5</v>
      </c>
      <c r="AX243" s="5">
        <f t="shared" si="375"/>
        <v>7.8281634488863248E-3</v>
      </c>
      <c r="AY243" s="5">
        <f t="shared" si="376"/>
        <v>7.8220344573860304E-3</v>
      </c>
      <c r="AZ243" s="5">
        <f t="shared" si="377"/>
        <v>3.9079551322627748E-3</v>
      </c>
      <c r="BA243" s="5">
        <f t="shared" si="378"/>
        <v>1.3016318110913058E-3</v>
      </c>
      <c r="BB243" s="5">
        <f t="shared" si="379"/>
        <v>3.2515317748744874E-4</v>
      </c>
      <c r="BC243" s="5">
        <f t="shared" si="380"/>
        <v>6.4979720335226569E-5</v>
      </c>
      <c r="BD243" s="5">
        <f t="shared" si="381"/>
        <v>5.004633471984833E-5</v>
      </c>
      <c r="BE243" s="5">
        <f t="shared" si="382"/>
        <v>1.1607714491999126E-4</v>
      </c>
      <c r="BF243" s="5">
        <f t="shared" si="383"/>
        <v>1.3461428942000938E-4</v>
      </c>
      <c r="BG243" s="5">
        <f t="shared" si="384"/>
        <v>1.0407450394904382E-4</v>
      </c>
      <c r="BH243" s="5">
        <f t="shared" si="385"/>
        <v>6.0347432759037708E-5</v>
      </c>
      <c r="BI243" s="5">
        <f t="shared" si="386"/>
        <v>2.7993889011584659E-5</v>
      </c>
      <c r="BJ243" s="8">
        <f t="shared" si="387"/>
        <v>0.65912968961820195</v>
      </c>
      <c r="BK243" s="8">
        <f t="shared" si="388"/>
        <v>0.19104150776608211</v>
      </c>
      <c r="BL243" s="8">
        <f t="shared" si="389"/>
        <v>0.14177031465783219</v>
      </c>
      <c r="BM243" s="8">
        <f t="shared" si="390"/>
        <v>0.6344473573185232</v>
      </c>
      <c r="BN243" s="8">
        <f t="shared" si="391"/>
        <v>0.35570263002498259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1.3941176470588199</v>
      </c>
      <c r="F244">
        <f>VLOOKUP(B244,home!$B$2:$E$405,3,FALSE)</f>
        <v>1.18</v>
      </c>
      <c r="G244">
        <f>VLOOKUP(C244,away!$B$2:$E$405,4,FALSE)</f>
        <v>1.43</v>
      </c>
      <c r="H244">
        <f>VLOOKUP(A244,away!$A$2:$E$405,3,FALSE)</f>
        <v>1.3441176470588201</v>
      </c>
      <c r="I244">
        <f>VLOOKUP(C244,away!$B$2:$E$405,3,FALSE)</f>
        <v>0.72</v>
      </c>
      <c r="J244">
        <f>VLOOKUP(B244,home!$B$2:$E$405,4,FALSE)</f>
        <v>1.01</v>
      </c>
      <c r="K244" s="3">
        <f t="shared" si="336"/>
        <v>2.3524341176470527</v>
      </c>
      <c r="L244" s="3">
        <f t="shared" si="337"/>
        <v>0.97744235294117388</v>
      </c>
      <c r="M244" s="5">
        <f t="shared" si="338"/>
        <v>3.579752684197382E-2</v>
      </c>
      <c r="N244" s="5">
        <f t="shared" si="339"/>
        <v>8.4211323470445368E-2</v>
      </c>
      <c r="O244" s="5">
        <f t="shared" si="340"/>
        <v>3.4990018865893716E-2</v>
      </c>
      <c r="P244" s="5">
        <f t="shared" si="341"/>
        <v>8.2311714157242422E-2</v>
      </c>
      <c r="Q244" s="5">
        <f t="shared" si="342"/>
        <v>9.9050795212043852E-2</v>
      </c>
      <c r="R244" s="5">
        <f t="shared" si="343"/>
        <v>1.7100363184867608E-2</v>
      </c>
      <c r="S244" s="5">
        <f t="shared" si="344"/>
        <v>4.7316245598560513E-2</v>
      </c>
      <c r="T244" s="5">
        <f t="shared" si="345"/>
        <v>9.6816442332754507E-2</v>
      </c>
      <c r="U244" s="5">
        <f t="shared" si="346"/>
        <v>4.0227477780238177E-2</v>
      </c>
      <c r="V244" s="5">
        <f t="shared" si="347"/>
        <v>1.2088610664503431E-2</v>
      </c>
      <c r="W244" s="5">
        <f t="shared" si="348"/>
        <v>7.7670156678961086E-2</v>
      </c>
      <c r="X244" s="5">
        <f t="shared" si="349"/>
        <v>7.591810069759336E-2</v>
      </c>
      <c r="Y244" s="5">
        <f t="shared" si="350"/>
        <v>3.7102783488340306E-2</v>
      </c>
      <c r="Z244" s="5">
        <f t="shared" si="351"/>
        <v>5.5715397425218742E-3</v>
      </c>
      <c r="AA244" s="5">
        <f t="shared" si="352"/>
        <v>1.3106680178134933E-2</v>
      </c>
      <c r="AB244" s="5">
        <f t="shared" si="353"/>
        <v>1.5416300810066485E-2</v>
      </c>
      <c r="AC244" s="5">
        <f t="shared" si="354"/>
        <v>1.7372608413133567E-3</v>
      </c>
      <c r="AD244" s="5">
        <f t="shared" si="355"/>
        <v>4.5678481623645038E-2</v>
      </c>
      <c r="AE244" s="5">
        <f t="shared" si="356"/>
        <v>4.4648082556995781E-2</v>
      </c>
      <c r="AF244" s="5">
        <f t="shared" si="357"/>
        <v>2.1820463434410867E-2</v>
      </c>
      <c r="AG244" s="5">
        <f t="shared" si="358"/>
        <v>7.1094150405324689E-3</v>
      </c>
      <c r="AH244" s="5">
        <f t="shared" si="359"/>
        <v>1.3614647288589605E-3</v>
      </c>
      <c r="AI244" s="5">
        <f t="shared" si="360"/>
        <v>3.2027560781409128E-3</v>
      </c>
      <c r="AJ244" s="5">
        <f t="shared" si="361"/>
        <v>3.7671363343600769E-3</v>
      </c>
      <c r="AK244" s="5">
        <f t="shared" si="362"/>
        <v>2.9539800129254998E-3</v>
      </c>
      <c r="AL244" s="5">
        <f t="shared" si="363"/>
        <v>1.5978413080658608E-4</v>
      </c>
      <c r="AM244" s="5">
        <f t="shared" si="364"/>
        <v>2.1491123722755297E-2</v>
      </c>
      <c r="AN244" s="5">
        <f t="shared" si="365"/>
        <v>2.100633453891982E-2</v>
      </c>
      <c r="AO244" s="5">
        <f t="shared" si="366"/>
        <v>1.0266240529195617E-2</v>
      </c>
      <c r="AP244" s="5">
        <f t="shared" si="367"/>
        <v>3.3448860995723357E-3</v>
      </c>
      <c r="AQ244" s="5">
        <f t="shared" si="368"/>
        <v>8.1735833487155227E-4</v>
      </c>
      <c r="AR244" s="5">
        <f t="shared" si="369"/>
        <v>2.6615065760446404E-4</v>
      </c>
      <c r="AS244" s="5">
        <f t="shared" si="370"/>
        <v>6.2610188738294024E-4</v>
      </c>
      <c r="AT244" s="5">
        <f t="shared" si="371"/>
        <v>7.3643172050142085E-4</v>
      </c>
      <c r="AU244" s="5">
        <f t="shared" si="372"/>
        <v>5.7746903487502024E-4</v>
      </c>
      <c r="AV244" s="5">
        <f t="shared" si="373"/>
        <v>3.3961446488117828E-4</v>
      </c>
      <c r="AW244" s="5">
        <f t="shared" si="374"/>
        <v>1.0205628760545994E-5</v>
      </c>
      <c r="AX244" s="5">
        <f t="shared" si="375"/>
        <v>8.42607544533059E-3</v>
      </c>
      <c r="AY244" s="5">
        <f t="shared" si="376"/>
        <v>8.2360030093437814E-3</v>
      </c>
      <c r="AZ244" s="5">
        <f t="shared" si="377"/>
        <v>4.0251090801417871E-3</v>
      </c>
      <c r="BA244" s="5">
        <f t="shared" si="378"/>
        <v>1.3114373633795577E-3</v>
      </c>
      <c r="BB244" s="5">
        <f t="shared" si="379"/>
        <v>3.2046360554917097E-4</v>
      </c>
      <c r="BC244" s="5">
        <f t="shared" si="380"/>
        <v>6.2646940127998802E-5</v>
      </c>
      <c r="BD244" s="5">
        <f t="shared" si="381"/>
        <v>4.3357820834291324E-5</v>
      </c>
      <c r="BE244" s="5">
        <f t="shared" si="382"/>
        <v>1.019964169974151E-4</v>
      </c>
      <c r="BF244" s="5">
        <f t="shared" si="383"/>
        <v>1.1996992561123753E-4</v>
      </c>
      <c r="BG244" s="5">
        <f t="shared" si="384"/>
        <v>9.4073782033151377E-5</v>
      </c>
      <c r="BH244" s="5">
        <f t="shared" si="385"/>
        <v>5.5325593607719392E-5</v>
      </c>
      <c r="BI244" s="5">
        <f t="shared" si="386"/>
        <v>2.6029962796374948E-5</v>
      </c>
      <c r="BJ244" s="8">
        <f t="shared" si="387"/>
        <v>0.66933372320491014</v>
      </c>
      <c r="BK244" s="8">
        <f t="shared" si="388"/>
        <v>0.18764714524374393</v>
      </c>
      <c r="BL244" s="8">
        <f t="shared" si="389"/>
        <v>0.13511269924061153</v>
      </c>
      <c r="BM244" s="8">
        <f t="shared" si="390"/>
        <v>0.63597756831873764</v>
      </c>
      <c r="BN244" s="8">
        <f t="shared" si="391"/>
        <v>0.35346174173246681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1.3941176470588199</v>
      </c>
      <c r="F245">
        <f>VLOOKUP(B245,home!$B$2:$E$405,3,FALSE)</f>
        <v>0.93</v>
      </c>
      <c r="G245">
        <f>VLOOKUP(C245,away!$B$2:$E$405,4,FALSE)</f>
        <v>0.97</v>
      </c>
      <c r="H245">
        <f>VLOOKUP(A245,away!$A$2:$E$405,3,FALSE)</f>
        <v>1.3441176470588201</v>
      </c>
      <c r="I245">
        <f>VLOOKUP(C245,away!$B$2:$E$405,3,FALSE)</f>
        <v>1.01</v>
      </c>
      <c r="J245">
        <f>VLOOKUP(B245,home!$B$2:$E$405,4,FALSE)</f>
        <v>1.1399999999999999</v>
      </c>
      <c r="K245" s="3">
        <f t="shared" si="336"/>
        <v>1.2576335294117615</v>
      </c>
      <c r="L245" s="3">
        <f t="shared" si="337"/>
        <v>1.5476170588235252</v>
      </c>
      <c r="M245" s="5">
        <f t="shared" si="338"/>
        <v>6.0491610787155814E-2</v>
      </c>
      <c r="N245" s="5">
        <f t="shared" si="339"/>
        <v>7.607627797405335E-2</v>
      </c>
      <c r="O245" s="5">
        <f t="shared" si="340"/>
        <v>9.3617848769915496E-2</v>
      </c>
      <c r="P245" s="5">
        <f t="shared" si="341"/>
        <v>0.11773694556444536</v>
      </c>
      <c r="Q245" s="5">
        <f t="shared" si="342"/>
        <v>4.7838038986509485E-2</v>
      </c>
      <c r="R245" s="5">
        <f t="shared" si="343"/>
        <v>7.2442289883341129E-2</v>
      </c>
      <c r="S245" s="5">
        <f t="shared" si="344"/>
        <v>5.7288887543512461E-2</v>
      </c>
      <c r="T245" s="5">
        <f t="shared" si="345"/>
        <v>7.4034965196186936E-2</v>
      </c>
      <c r="U245" s="5">
        <f t="shared" si="346"/>
        <v>9.1105852704656237E-2</v>
      </c>
      <c r="V245" s="5">
        <f t="shared" si="347"/>
        <v>1.2389263654152724E-2</v>
      </c>
      <c r="W245" s="5">
        <f t="shared" si="348"/>
        <v>2.0054240603580464E-2</v>
      </c>
      <c r="X245" s="5">
        <f t="shared" si="349"/>
        <v>3.1036284859852509E-2</v>
      </c>
      <c r="Y245" s="5">
        <f t="shared" si="350"/>
        <v>2.4016141945807035E-2</v>
      </c>
      <c r="Z245" s="5">
        <f t="shared" si="351"/>
        <v>3.7370974534565865E-2</v>
      </c>
      <c r="AA245" s="5">
        <f t="shared" si="352"/>
        <v>4.6998990601463134E-2</v>
      </c>
      <c r="AB245" s="5">
        <f t="shared" si="353"/>
        <v>2.9553753214454144E-2</v>
      </c>
      <c r="AC245" s="5">
        <f t="shared" si="354"/>
        <v>1.5071036725705976E-3</v>
      </c>
      <c r="AD245" s="5">
        <f t="shared" si="355"/>
        <v>6.3052213474883816E-3</v>
      </c>
      <c r="AE245" s="5">
        <f t="shared" si="356"/>
        <v>9.7580681170312718E-3</v>
      </c>
      <c r="AF245" s="5">
        <f t="shared" si="357"/>
        <v>7.5508763395397789E-3</v>
      </c>
      <c r="AG245" s="5">
        <f t="shared" si="358"/>
        <v>3.8952883440462327E-3</v>
      </c>
      <c r="AH245" s="5">
        <f t="shared" si="359"/>
        <v>1.4458989423638421E-2</v>
      </c>
      <c r="AI245" s="5">
        <f t="shared" si="360"/>
        <v>1.8184109900577717E-2</v>
      </c>
      <c r="AJ245" s="5">
        <f t="shared" si="361"/>
        <v>1.1434473156737457E-2</v>
      </c>
      <c r="AK245" s="5">
        <f t="shared" si="362"/>
        <v>4.7934589443572595E-3</v>
      </c>
      <c r="AL245" s="5">
        <f t="shared" si="363"/>
        <v>1.1733315132358562E-4</v>
      </c>
      <c r="AM245" s="5">
        <f t="shared" si="364"/>
        <v>1.5859315553928392E-3</v>
      </c>
      <c r="AN245" s="5">
        <f t="shared" si="365"/>
        <v>2.4544147292524842E-3</v>
      </c>
      <c r="AO245" s="5">
        <f t="shared" si="366"/>
        <v>1.8992470522094351E-3</v>
      </c>
      <c r="AP245" s="5">
        <f t="shared" si="367"/>
        <v>9.79769045639872E-4</v>
      </c>
      <c r="AQ245" s="5">
        <f t="shared" si="368"/>
        <v>3.7907682218487769E-4</v>
      </c>
      <c r="AR245" s="5">
        <f t="shared" si="369"/>
        <v>4.4753957370743443E-3</v>
      </c>
      <c r="AS245" s="5">
        <f t="shared" si="370"/>
        <v>5.6284077363311594E-3</v>
      </c>
      <c r="AT245" s="5">
        <f t="shared" si="371"/>
        <v>3.5392371432053098E-3</v>
      </c>
      <c r="AU245" s="5">
        <f t="shared" si="372"/>
        <v>1.4836877666114985E-3</v>
      </c>
      <c r="AV245" s="5">
        <f t="shared" si="373"/>
        <v>4.6648387061716767E-4</v>
      </c>
      <c r="AW245" s="5">
        <f t="shared" si="374"/>
        <v>6.3436008685646126E-6</v>
      </c>
      <c r="AX245" s="5">
        <f t="shared" si="375"/>
        <v>3.3242011656903046E-4</v>
      </c>
      <c r="AY245" s="5">
        <f t="shared" si="376"/>
        <v>5.1445904309833619E-4</v>
      </c>
      <c r="AZ245" s="5">
        <f t="shared" si="377"/>
        <v>3.980927955825063E-4</v>
      </c>
      <c r="BA245" s="5">
        <f t="shared" si="378"/>
        <v>2.0536506714607776E-4</v>
      </c>
      <c r="BB245" s="5">
        <f t="shared" si="379"/>
        <v>7.9456620300427146E-5</v>
      </c>
      <c r="BC245" s="5">
        <f t="shared" si="380"/>
        <v>2.4593684202680901E-5</v>
      </c>
      <c r="BD245" s="5">
        <f t="shared" si="381"/>
        <v>1.1543664646137253E-3</v>
      </c>
      <c r="BE245" s="5">
        <f t="shared" si="382"/>
        <v>1.4517699711267364E-3</v>
      </c>
      <c r="BF245" s="5">
        <f t="shared" si="383"/>
        <v>9.128972963410644E-4</v>
      </c>
      <c r="BG245" s="5">
        <f t="shared" si="384"/>
        <v>3.8269674959595602E-4</v>
      </c>
      <c r="BH245" s="5">
        <f t="shared" si="385"/>
        <v>1.2032306597219268E-4</v>
      </c>
      <c r="BI245" s="5">
        <f t="shared" si="386"/>
        <v>3.0264464425650583E-5</v>
      </c>
      <c r="BJ245" s="8">
        <f t="shared" si="387"/>
        <v>0.30941823024567394</v>
      </c>
      <c r="BK245" s="8">
        <f t="shared" si="388"/>
        <v>0.25004560341625887</v>
      </c>
      <c r="BL245" s="8">
        <f t="shared" si="389"/>
        <v>0.40223529686505582</v>
      </c>
      <c r="BM245" s="8">
        <f t="shared" si="390"/>
        <v>0.53035897765390416</v>
      </c>
      <c r="BN245" s="8">
        <f t="shared" si="391"/>
        <v>0.46820301196542069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1.3941176470588199</v>
      </c>
      <c r="F246">
        <f>VLOOKUP(B246,home!$B$2:$E$405,3,FALSE)</f>
        <v>0.8</v>
      </c>
      <c r="G246">
        <f>VLOOKUP(C246,away!$B$2:$E$405,4,FALSE)</f>
        <v>1.31</v>
      </c>
      <c r="H246">
        <f>VLOOKUP(A246,away!$A$2:$E$405,3,FALSE)</f>
        <v>1.3441176470588201</v>
      </c>
      <c r="I246">
        <f>VLOOKUP(C246,away!$B$2:$E$405,3,FALSE)</f>
        <v>0.89</v>
      </c>
      <c r="J246">
        <f>VLOOKUP(B246,home!$B$2:$E$405,4,FALSE)</f>
        <v>1.23</v>
      </c>
      <c r="K246" s="3">
        <f t="shared" si="336"/>
        <v>1.4610352941176432</v>
      </c>
      <c r="L246" s="3">
        <f t="shared" si="337"/>
        <v>1.4714055882352903</v>
      </c>
      <c r="M246" s="5">
        <f t="shared" si="338"/>
        <v>5.3266861195031608E-2</v>
      </c>
      <c r="N246" s="5">
        <f t="shared" si="339"/>
        <v>7.7824764212806666E-2</v>
      </c>
      <c r="O246" s="5">
        <f t="shared" si="340"/>
        <v>7.8377157230123035E-2</v>
      </c>
      <c r="P246" s="5">
        <f t="shared" si="341"/>
        <v>0.11451179296581757</v>
      </c>
      <c r="Q246" s="5">
        <f t="shared" si="342"/>
        <v>5.6852363635647128E-2</v>
      </c>
      <c r="R246" s="5">
        <f t="shared" si="343"/>
        <v>5.7662293569199524E-2</v>
      </c>
      <c r="S246" s="5">
        <f t="shared" si="344"/>
        <v>6.1543661640932987E-2</v>
      </c>
      <c r="T246" s="5">
        <f t="shared" si="345"/>
        <v>8.3652885557875992E-2</v>
      </c>
      <c r="U246" s="5">
        <f t="shared" si="346"/>
        <v>8.4246646044373305E-2</v>
      </c>
      <c r="V246" s="5">
        <f t="shared" si="347"/>
        <v>1.470056175031014E-2</v>
      </c>
      <c r="W246" s="5">
        <f t="shared" si="348"/>
        <v>2.7687769941896975E-2</v>
      </c>
      <c r="X246" s="5">
        <f t="shared" si="349"/>
        <v>4.0739939418280309E-2</v>
      </c>
      <c r="Y246" s="5">
        <f t="shared" si="350"/>
        <v>2.9972487262212421E-2</v>
      </c>
      <c r="Z246" s="5">
        <f t="shared" si="351"/>
        <v>2.8281540329394679E-2</v>
      </c>
      <c r="AA246" s="5">
        <f t="shared" si="352"/>
        <v>4.1320328593257134E-2</v>
      </c>
      <c r="AB246" s="5">
        <f t="shared" si="353"/>
        <v>3.0185229219643561E-2</v>
      </c>
      <c r="AC246" s="5">
        <f t="shared" si="354"/>
        <v>1.9751817146090667E-3</v>
      </c>
      <c r="AD246" s="5">
        <f t="shared" si="355"/>
        <v>1.0113202275130269E-2</v>
      </c>
      <c r="AE246" s="5">
        <f t="shared" si="356"/>
        <v>1.488062234258053E-2</v>
      </c>
      <c r="AF246" s="5">
        <f t="shared" si="357"/>
        <v>1.0947715435645957E-2</v>
      </c>
      <c r="AG246" s="5">
        <f t="shared" si="358"/>
        <v>5.369509890139736E-3</v>
      </c>
      <c r="AH246" s="5">
        <f t="shared" si="359"/>
        <v>1.0403404121143264E-2</v>
      </c>
      <c r="AI246" s="5">
        <f t="shared" si="360"/>
        <v>1.5199740599959249E-2</v>
      </c>
      <c r="AJ246" s="5">
        <f t="shared" si="361"/>
        <v>1.1103678738986674E-2</v>
      </c>
      <c r="AK246" s="5">
        <f t="shared" si="362"/>
        <v>5.4076221774010738E-3</v>
      </c>
      <c r="AL246" s="5">
        <f t="shared" si="363"/>
        <v>1.6984789003807776E-4</v>
      </c>
      <c r="AM246" s="5">
        <f t="shared" si="364"/>
        <v>2.9551490921032341E-3</v>
      </c>
      <c r="AN246" s="5">
        <f t="shared" si="365"/>
        <v>4.3482228881891434E-3</v>
      </c>
      <c r="AO246" s="5">
        <f t="shared" si="366"/>
        <v>3.1989997282870506E-3</v>
      </c>
      <c r="AP246" s="5">
        <f t="shared" si="367"/>
        <v>1.5690086923215807E-3</v>
      </c>
      <c r="AQ246" s="5">
        <f t="shared" si="368"/>
        <v>5.7716203946792967E-4</v>
      </c>
      <c r="AR246" s="5">
        <f t="shared" si="369"/>
        <v>3.0615253921040492E-3</v>
      </c>
      <c r="AS246" s="5">
        <f t="shared" si="370"/>
        <v>4.4729966517013716E-3</v>
      </c>
      <c r="AT246" s="5">
        <f t="shared" si="371"/>
        <v>3.2676029893028745E-3</v>
      </c>
      <c r="AU246" s="5">
        <f t="shared" si="372"/>
        <v>1.5913610981786056E-3</v>
      </c>
      <c r="AV246" s="5">
        <f t="shared" si="373"/>
        <v>5.8125868253118855E-4</v>
      </c>
      <c r="AW246" s="5">
        <f t="shared" si="374"/>
        <v>1.014263422540649E-5</v>
      </c>
      <c r="AX246" s="5">
        <f t="shared" si="375"/>
        <v>7.1959618715709058E-4</v>
      </c>
      <c r="AY246" s="5">
        <f t="shared" si="376"/>
        <v>1.0588178510557509E-3</v>
      </c>
      <c r="AZ246" s="5">
        <f t="shared" si="377"/>
        <v>7.7897525148335682E-4</v>
      </c>
      <c r="BA246" s="5">
        <f t="shared" si="378"/>
        <v>3.8206284604320068E-4</v>
      </c>
      <c r="BB246" s="5">
        <f t="shared" si="379"/>
        <v>1.4054235168126119E-4</v>
      </c>
      <c r="BC246" s="5">
        <f t="shared" si="380"/>
        <v>4.135896032950743E-5</v>
      </c>
      <c r="BD246" s="5">
        <f t="shared" si="381"/>
        <v>7.5079092841102307E-4</v>
      </c>
      <c r="BE246" s="5">
        <f t="shared" si="382"/>
        <v>1.0969320449118573E-3</v>
      </c>
      <c r="BF246" s="5">
        <f t="shared" si="383"/>
        <v>8.013282164324319E-4</v>
      </c>
      <c r="BG246" s="5">
        <f t="shared" si="384"/>
        <v>3.9025626879337494E-4</v>
      </c>
      <c r="BH246" s="5">
        <f t="shared" si="385"/>
        <v>1.4254454561444561E-4</v>
      </c>
      <c r="BI246" s="5">
        <f t="shared" si="386"/>
        <v>4.1652522425333469E-5</v>
      </c>
      <c r="BJ246" s="8">
        <f t="shared" si="387"/>
        <v>0.3738111558603352</v>
      </c>
      <c r="BK246" s="8">
        <f t="shared" si="388"/>
        <v>0.24722672500779516</v>
      </c>
      <c r="BL246" s="8">
        <f t="shared" si="389"/>
        <v>0.35010434963449333</v>
      </c>
      <c r="BM246" s="8">
        <f t="shared" si="390"/>
        <v>0.55987986280656277</v>
      </c>
      <c r="BN246" s="8">
        <f t="shared" si="391"/>
        <v>0.43849523280862557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1.3941176470588199</v>
      </c>
      <c r="F247">
        <f>VLOOKUP(B247,home!$B$2:$E$405,3,FALSE)</f>
        <v>1.65</v>
      </c>
      <c r="G247">
        <f>VLOOKUP(C247,away!$B$2:$E$405,4,FALSE)</f>
        <v>1.65</v>
      </c>
      <c r="H247">
        <f>VLOOKUP(A247,away!$A$2:$E$405,3,FALSE)</f>
        <v>1.3441176470588201</v>
      </c>
      <c r="I247">
        <f>VLOOKUP(C247,away!$B$2:$E$405,3,FALSE)</f>
        <v>0.68</v>
      </c>
      <c r="J247">
        <f>VLOOKUP(B247,home!$B$2:$E$405,4,FALSE)</f>
        <v>0.74</v>
      </c>
      <c r="K247" s="3">
        <f t="shared" si="336"/>
        <v>3.7954852941176367</v>
      </c>
      <c r="L247" s="3">
        <f t="shared" si="337"/>
        <v>0.6763599999999983</v>
      </c>
      <c r="M247" s="5">
        <f t="shared" si="338"/>
        <v>1.1426211663608537E-2</v>
      </c>
      <c r="N247" s="5">
        <f t="shared" si="339"/>
        <v>4.3368018336701612E-2</v>
      </c>
      <c r="O247" s="5">
        <f t="shared" si="340"/>
        <v>7.7282325207982498E-3</v>
      </c>
      <c r="P247" s="5">
        <f t="shared" si="341"/>
        <v>2.9332392882211428E-2</v>
      </c>
      <c r="Q247" s="5">
        <f t="shared" si="342"/>
        <v>8.230133791598751E-2</v>
      </c>
      <c r="R247" s="5">
        <f t="shared" si="343"/>
        <v>2.6135336738835452E-3</v>
      </c>
      <c r="S247" s="5">
        <f t="shared" si="344"/>
        <v>1.8824902284469987E-2</v>
      </c>
      <c r="T247" s="5">
        <f t="shared" si="345"/>
        <v>5.5665332912857163E-2</v>
      </c>
      <c r="U247" s="5">
        <f t="shared" si="346"/>
        <v>9.9196286249062342E-3</v>
      </c>
      <c r="V247" s="5">
        <f t="shared" si="347"/>
        <v>5.3695198182492736E-3</v>
      </c>
      <c r="W247" s="5">
        <f t="shared" si="348"/>
        <v>0.10412450591544563</v>
      </c>
      <c r="X247" s="5">
        <f t="shared" si="349"/>
        <v>7.0425650820970617E-2</v>
      </c>
      <c r="Y247" s="5">
        <f t="shared" si="350"/>
        <v>2.3816546594635783E-2</v>
      </c>
      <c r="Z247" s="5">
        <f t="shared" si="351"/>
        <v>5.8922987855595686E-4</v>
      </c>
      <c r="AA247" s="5">
        <f t="shared" si="352"/>
        <v>2.2364133389138553E-3</v>
      </c>
      <c r="AB247" s="5">
        <f t="shared" si="353"/>
        <v>4.2441369697080308E-3</v>
      </c>
      <c r="AC247" s="5">
        <f t="shared" si="354"/>
        <v>8.6151073915936621E-4</v>
      </c>
      <c r="AD247" s="5">
        <f t="shared" si="355"/>
        <v>9.8800757739834696E-2</v>
      </c>
      <c r="AE247" s="5">
        <f t="shared" si="356"/>
        <v>6.6824880504914419E-2</v>
      </c>
      <c r="AF247" s="5">
        <f t="shared" si="357"/>
        <v>2.2598838089151897E-2</v>
      </c>
      <c r="AG247" s="5">
        <f t="shared" si="358"/>
        <v>5.0949833766595811E-3</v>
      </c>
      <c r="AH247" s="5">
        <f t="shared" si="359"/>
        <v>9.9632880165026472E-5</v>
      </c>
      <c r="AI247" s="5">
        <f t="shared" si="360"/>
        <v>3.7815513147694275E-4</v>
      </c>
      <c r="AJ247" s="5">
        <f t="shared" si="361"/>
        <v>7.1764112020792888E-4</v>
      </c>
      <c r="AK247" s="5">
        <f t="shared" si="362"/>
        <v>9.0793210606776717E-4</v>
      </c>
      <c r="AL247" s="5">
        <f t="shared" si="363"/>
        <v>8.8463866125463556E-5</v>
      </c>
      <c r="AM247" s="5">
        <f t="shared" si="364"/>
        <v>7.4999364609844341E-2</v>
      </c>
      <c r="AN247" s="5">
        <f t="shared" si="365"/>
        <v>5.0726570247514181E-2</v>
      </c>
      <c r="AO247" s="5">
        <f t="shared" si="366"/>
        <v>1.7154711526304302E-2</v>
      </c>
      <c r="AP247" s="5">
        <f t="shared" si="367"/>
        <v>3.8675868959770505E-3</v>
      </c>
      <c r="AQ247" s="5">
        <f t="shared" si="368"/>
        <v>6.5397026824075765E-4</v>
      </c>
      <c r="AR247" s="5">
        <f t="shared" si="369"/>
        <v>1.3477538965683428E-5</v>
      </c>
      <c r="AS247" s="5">
        <f t="shared" si="370"/>
        <v>5.1153800945148871E-5</v>
      </c>
      <c r="AT247" s="5">
        <f t="shared" si="371"/>
        <v>9.707674961276672E-5</v>
      </c>
      <c r="AU247" s="5">
        <f t="shared" si="372"/>
        <v>1.2281779185199871E-4</v>
      </c>
      <c r="AV247" s="5">
        <f t="shared" si="373"/>
        <v>1.165382807075655E-4</v>
      </c>
      <c r="AW247" s="5">
        <f t="shared" si="374"/>
        <v>6.3082463215691627E-6</v>
      </c>
      <c r="AX247" s="5">
        <f t="shared" si="375"/>
        <v>4.744316424080515E-2</v>
      </c>
      <c r="AY247" s="5">
        <f t="shared" si="376"/>
        <v>3.2088658565910887E-2</v>
      </c>
      <c r="AZ247" s="5">
        <f t="shared" si="377"/>
        <v>1.0851742553819715E-2</v>
      </c>
      <c r="BA247" s="5">
        <f t="shared" si="378"/>
        <v>2.4465615312338285E-3</v>
      </c>
      <c r="BB247" s="5">
        <f t="shared" si="379"/>
        <v>4.1368908931632692E-4</v>
      </c>
      <c r="BC247" s="5">
        <f t="shared" si="380"/>
        <v>5.5960550489998041E-5</v>
      </c>
      <c r="BD247" s="5">
        <f t="shared" si="381"/>
        <v>1.5192780424716034E-6</v>
      </c>
      <c r="BE247" s="5">
        <f t="shared" si="382"/>
        <v>5.7663974678768E-6</v>
      </c>
      <c r="BF247" s="5">
        <f t="shared" si="383"/>
        <v>1.0943138394681789E-5</v>
      </c>
      <c r="BG247" s="5">
        <f t="shared" si="384"/>
        <v>1.3844840282836272E-5</v>
      </c>
      <c r="BH247" s="5">
        <f t="shared" si="385"/>
        <v>1.3136971923228134E-5</v>
      </c>
      <c r="BI247" s="5">
        <f t="shared" si="386"/>
        <v>9.9722367487697301E-6</v>
      </c>
      <c r="BJ247" s="8">
        <f t="shared" si="387"/>
        <v>0.81372283228661546</v>
      </c>
      <c r="BK247" s="8">
        <f t="shared" si="388"/>
        <v>9.7991659819734928E-2</v>
      </c>
      <c r="BL247" s="8">
        <f t="shared" si="389"/>
        <v>2.9301553391070604E-2</v>
      </c>
      <c r="BM247" s="8">
        <f t="shared" si="390"/>
        <v>0.73275319806319672</v>
      </c>
      <c r="BN247" s="8">
        <f t="shared" si="391"/>
        <v>0.17676972699319085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1.3941176470588199</v>
      </c>
      <c r="F248">
        <f>VLOOKUP(B248,home!$B$2:$E$405,3,FALSE)</f>
        <v>1.52</v>
      </c>
      <c r="G248">
        <f>VLOOKUP(C248,away!$B$2:$E$405,4,FALSE)</f>
        <v>1.1000000000000001</v>
      </c>
      <c r="H248">
        <f>VLOOKUP(A248,away!$A$2:$E$405,3,FALSE)</f>
        <v>1.3441176470588201</v>
      </c>
      <c r="I248">
        <f>VLOOKUP(C248,away!$B$2:$E$405,3,FALSE)</f>
        <v>0.76</v>
      </c>
      <c r="J248">
        <f>VLOOKUP(B248,home!$B$2:$E$405,4,FALSE)</f>
        <v>0.83</v>
      </c>
      <c r="K248" s="3">
        <f t="shared" si="336"/>
        <v>2.3309647058823471</v>
      </c>
      <c r="L248" s="3">
        <f t="shared" si="337"/>
        <v>0.84786941176470376</v>
      </c>
      <c r="M248" s="5">
        <f t="shared" si="338"/>
        <v>4.1634167376911058E-2</v>
      </c>
      <c r="N248" s="5">
        <f t="shared" si="339"/>
        <v>9.704777471437788E-2</v>
      </c>
      <c r="O248" s="5">
        <f t="shared" si="340"/>
        <v>3.5300337003174795E-2</v>
      </c>
      <c r="P248" s="5">
        <f t="shared" si="341"/>
        <v>8.2283839660153055E-2</v>
      </c>
      <c r="Q248" s="5">
        <f t="shared" si="342"/>
        <v>0.11310746882181807</v>
      </c>
      <c r="R248" s="5">
        <f t="shared" si="343"/>
        <v>1.496503798498881E-2</v>
      </c>
      <c r="S248" s="5">
        <f t="shared" si="344"/>
        <v>4.065549220621948E-2</v>
      </c>
      <c r="T248" s="5">
        <f t="shared" si="345"/>
        <v>9.5900363056149449E-2</v>
      </c>
      <c r="U248" s="5">
        <f t="shared" si="346"/>
        <v>3.4882975365197584E-2</v>
      </c>
      <c r="V248" s="5">
        <f t="shared" si="347"/>
        <v>8.9277368212093249E-3</v>
      </c>
      <c r="W248" s="5">
        <f t="shared" si="348"/>
        <v>8.7883172598448647E-2</v>
      </c>
      <c r="X248" s="5">
        <f t="shared" si="349"/>
        <v>7.4513453855062584E-2</v>
      </c>
      <c r="Y248" s="5">
        <f t="shared" si="350"/>
        <v>3.158883914432415E-2</v>
      </c>
      <c r="Z248" s="5">
        <f t="shared" si="351"/>
        <v>4.2294659844563038E-3</v>
      </c>
      <c r="AA248" s="5">
        <f t="shared" si="352"/>
        <v>9.8587359344975787E-3</v>
      </c>
      <c r="AB248" s="5">
        <f t="shared" si="353"/>
        <v>1.149018275396394E-2</v>
      </c>
      <c r="AC248" s="5">
        <f t="shared" si="354"/>
        <v>1.1027728417054617E-3</v>
      </c>
      <c r="AD248" s="5">
        <f t="shared" si="355"/>
        <v>5.1213143391987605E-2</v>
      </c>
      <c r="AE248" s="5">
        <f t="shared" si="356"/>
        <v>4.3422057762385953E-2</v>
      </c>
      <c r="AF248" s="5">
        <f t="shared" si="357"/>
        <v>1.8408117286303583E-2</v>
      </c>
      <c r="AG248" s="5">
        <f t="shared" si="358"/>
        <v>5.2025598584112985E-3</v>
      </c>
      <c r="AH248" s="5">
        <f t="shared" si="359"/>
        <v>8.9650870907994728E-4</v>
      </c>
      <c r="AI248" s="5">
        <f t="shared" si="360"/>
        <v>2.0897301593815016E-3</v>
      </c>
      <c r="AJ248" s="5">
        <f t="shared" si="361"/>
        <v>2.4355436231680867E-3</v>
      </c>
      <c r="AK248" s="5">
        <f t="shared" si="362"/>
        <v>1.8923887417472084E-3</v>
      </c>
      <c r="AL248" s="5">
        <f t="shared" si="363"/>
        <v>8.7178766292595768E-5</v>
      </c>
      <c r="AM248" s="5">
        <f t="shared" si="364"/>
        <v>2.3875205944802965E-2</v>
      </c>
      <c r="AN248" s="5">
        <f t="shared" si="365"/>
        <v>2.0243056820181248E-2</v>
      </c>
      <c r="AO248" s="5">
        <f t="shared" si="366"/>
        <v>8.5817343392232751E-3</v>
      </c>
      <c r="AP248" s="5">
        <f t="shared" si="367"/>
        <v>2.4253966820393992E-3</v>
      </c>
      <c r="AQ248" s="5">
        <f t="shared" si="368"/>
        <v>5.1410491452420228E-4</v>
      </c>
      <c r="AR248" s="5">
        <f t="shared" si="369"/>
        <v>1.5202446236190983E-4</v>
      </c>
      <c r="AS248" s="5">
        <f t="shared" si="370"/>
        <v>3.5436365619635101E-4</v>
      </c>
      <c r="AT248" s="5">
        <f t="shared" si="371"/>
        <v>4.1300458782056031E-4</v>
      </c>
      <c r="AU248" s="5">
        <f t="shared" si="372"/>
        <v>3.2089970585907082E-4</v>
      </c>
      <c r="AV248" s="5">
        <f t="shared" si="373"/>
        <v>1.8700147212138019E-4</v>
      </c>
      <c r="AW248" s="5">
        <f t="shared" si="374"/>
        <v>4.7860020849713358E-6</v>
      </c>
      <c r="AX248" s="5">
        <f t="shared" si="375"/>
        <v>9.2753770671680207E-3</v>
      </c>
      <c r="AY248" s="5">
        <f t="shared" si="376"/>
        <v>7.8643084978355735E-3</v>
      </c>
      <c r="AZ248" s="5">
        <f t="shared" si="377"/>
        <v>3.333953309998004E-3</v>
      </c>
      <c r="BA248" s="5">
        <f t="shared" si="378"/>
        <v>9.4225234393299849E-4</v>
      </c>
      <c r="BB248" s="5">
        <f t="shared" si="379"/>
        <v>1.9972673514609613E-4</v>
      </c>
      <c r="BC248" s="5">
        <f t="shared" si="380"/>
        <v>3.3868437888401071E-5</v>
      </c>
      <c r="BD248" s="5">
        <f t="shared" si="381"/>
        <v>2.1482815246106298E-5</v>
      </c>
      <c r="BE248" s="5">
        <f t="shared" si="382"/>
        <v>5.0075684121664962E-5</v>
      </c>
      <c r="BF248" s="5">
        <f t="shared" si="383"/>
        <v>5.8362326155257053E-5</v>
      </c>
      <c r="BG248" s="5">
        <f t="shared" si="384"/>
        <v>4.5346840807032792E-5</v>
      </c>
      <c r="BH248" s="5">
        <f t="shared" si="385"/>
        <v>2.6425471361114706E-5</v>
      </c>
      <c r="BI248" s="5">
        <f t="shared" si="386"/>
        <v>1.2319368215812623E-5</v>
      </c>
      <c r="BJ248" s="8">
        <f t="shared" si="387"/>
        <v>0.69557593558200936</v>
      </c>
      <c r="BK248" s="8">
        <f t="shared" si="388"/>
        <v>0.18255549617032654</v>
      </c>
      <c r="BL248" s="8">
        <f t="shared" si="389"/>
        <v>0.11545274666546573</v>
      </c>
      <c r="BM248" s="8">
        <f t="shared" si="390"/>
        <v>0.60561549634508371</v>
      </c>
      <c r="BN248" s="8">
        <f t="shared" si="391"/>
        <v>0.38433862556142373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1.33236994219653</v>
      </c>
      <c r="F249">
        <f>VLOOKUP(B249,home!$B$2:$E$405,3,FALSE)</f>
        <v>0.66</v>
      </c>
      <c r="G249">
        <f>VLOOKUP(C249,away!$B$2:$E$405,4,FALSE)</f>
        <v>0.97</v>
      </c>
      <c r="H249">
        <f>VLOOKUP(A249,away!$A$2:$E$405,3,FALSE)</f>
        <v>1.01445086705202</v>
      </c>
      <c r="I249">
        <f>VLOOKUP(C249,away!$B$2:$E$405,3,FALSE)</f>
        <v>0.62</v>
      </c>
      <c r="J249">
        <f>VLOOKUP(B249,home!$B$2:$E$405,4,FALSE)</f>
        <v>0.52</v>
      </c>
      <c r="K249" s="3">
        <f t="shared" si="336"/>
        <v>0.85298323699421852</v>
      </c>
      <c r="L249" s="3">
        <f t="shared" si="337"/>
        <v>0.32705895953757125</v>
      </c>
      <c r="M249" s="5">
        <f t="shared" si="338"/>
        <v>0.30726577277762784</v>
      </c>
      <c r="N249" s="5">
        <f t="shared" si="339"/>
        <v>0.26209255348139099</v>
      </c>
      <c r="O249" s="5">
        <f t="shared" si="340"/>
        <v>0.10049402394615874</v>
      </c>
      <c r="P249" s="5">
        <f t="shared" si="341"/>
        <v>8.5719717844168986E-2</v>
      </c>
      <c r="Q249" s="5">
        <f t="shared" si="342"/>
        <v>0.1117802773303186</v>
      </c>
      <c r="R249" s="5">
        <f t="shared" si="343"/>
        <v>1.6433735455787222E-2</v>
      </c>
      <c r="S249" s="5">
        <f t="shared" si="344"/>
        <v>5.9784319295153711E-3</v>
      </c>
      <c r="T249" s="5">
        <f t="shared" si="345"/>
        <v>3.6558741200475163E-2</v>
      </c>
      <c r="U249" s="5">
        <f t="shared" si="346"/>
        <v>1.4017700864984042E-2</v>
      </c>
      <c r="V249" s="5">
        <f t="shared" si="347"/>
        <v>1.8531532111471655E-4</v>
      </c>
      <c r="W249" s="5">
        <f t="shared" si="348"/>
        <v>3.1782234263108888E-2</v>
      </c>
      <c r="X249" s="5">
        <f t="shared" si="349"/>
        <v>1.0394664469871738E-2</v>
      </c>
      <c r="Y249" s="5">
        <f t="shared" si="350"/>
        <v>1.6998340731292051E-3</v>
      </c>
      <c r="Z249" s="5">
        <f t="shared" si="351"/>
        <v>1.7916001398284877E-3</v>
      </c>
      <c r="AA249" s="5">
        <f t="shared" si="352"/>
        <v>1.5282048866701978E-3</v>
      </c>
      <c r="AB249" s="5">
        <f t="shared" si="353"/>
        <v>6.5176657551116403E-4</v>
      </c>
      <c r="AC249" s="5">
        <f t="shared" si="354"/>
        <v>3.2311557382709551E-6</v>
      </c>
      <c r="AD249" s="5">
        <f t="shared" si="355"/>
        <v>6.7774282651637931E-3</v>
      </c>
      <c r="AE249" s="5">
        <f t="shared" si="356"/>
        <v>2.2166186367449962E-3</v>
      </c>
      <c r="AF249" s="5">
        <f t="shared" si="357"/>
        <v>3.6248249251270403E-4</v>
      </c>
      <c r="AG249" s="5">
        <f t="shared" si="358"/>
        <v>3.951771561726348E-5</v>
      </c>
      <c r="AH249" s="5">
        <f t="shared" si="359"/>
        <v>1.4648971940991803E-4</v>
      </c>
      <c r="AI249" s="5">
        <f t="shared" si="360"/>
        <v>1.2495327504864669E-4</v>
      </c>
      <c r="AJ249" s="5">
        <f t="shared" si="361"/>
        <v>5.3291524512011774E-5</v>
      </c>
      <c r="AK249" s="5">
        <f t="shared" si="362"/>
        <v>1.5152259027537521E-5</v>
      </c>
      <c r="AL249" s="5">
        <f t="shared" si="363"/>
        <v>3.605657157207722E-8</v>
      </c>
      <c r="AM249" s="5">
        <f t="shared" si="364"/>
        <v>1.1562065400231049E-3</v>
      </c>
      <c r="AN249" s="5">
        <f t="shared" si="365"/>
        <v>3.7814770799049193E-4</v>
      </c>
      <c r="AO249" s="5">
        <f t="shared" si="366"/>
        <v>6.1838297963443794E-5</v>
      </c>
      <c r="AP249" s="5">
        <f t="shared" si="367"/>
        <v>6.7415897971660796E-6</v>
      </c>
      <c r="AQ249" s="5">
        <f t="shared" si="368"/>
        <v>5.5122433617256082E-7</v>
      </c>
      <c r="AR249" s="5">
        <f t="shared" si="369"/>
        <v>9.5821550426317067E-6</v>
      </c>
      <c r="AS249" s="5">
        <f t="shared" si="370"/>
        <v>8.1734176256444661E-6</v>
      </c>
      <c r="AT249" s="5">
        <f t="shared" si="371"/>
        <v>3.4858941118139079E-6</v>
      </c>
      <c r="AU249" s="5">
        <f t="shared" si="372"/>
        <v>9.9113641443803831E-7</v>
      </c>
      <c r="AV249" s="5">
        <f t="shared" si="373"/>
        <v>2.1135568677255022E-7</v>
      </c>
      <c r="AW249" s="5">
        <f t="shared" si="374"/>
        <v>2.7941420166495448E-10</v>
      </c>
      <c r="AX249" s="5">
        <f t="shared" si="375"/>
        <v>1.6437079952379886E-4</v>
      </c>
      <c r="AY249" s="5">
        <f t="shared" si="376"/>
        <v>5.3758942670612362E-5</v>
      </c>
      <c r="AZ249" s="5">
        <f t="shared" si="377"/>
        <v>8.7911719278452103E-6</v>
      </c>
      <c r="BA249" s="5">
        <f t="shared" si="378"/>
        <v>9.5841051461231951E-7</v>
      </c>
      <c r="BB249" s="5">
        <f t="shared" si="379"/>
        <v>7.8364186429743343E-8</v>
      </c>
      <c r="BC249" s="5">
        <f t="shared" si="380"/>
        <v>5.1259418557440219E-9</v>
      </c>
      <c r="BD249" s="5">
        <f t="shared" si="381"/>
        <v>5.2232160972846961E-7</v>
      </c>
      <c r="BE249" s="5">
        <f t="shared" si="382"/>
        <v>4.4553157741822087E-7</v>
      </c>
      <c r="BF249" s="5">
        <f t="shared" si="383"/>
        <v>1.9001548354466712E-7</v>
      </c>
      <c r="BG249" s="5">
        <f t="shared" si="384"/>
        <v>5.4026674077650627E-8</v>
      </c>
      <c r="BH249" s="5">
        <f t="shared" si="385"/>
        <v>1.1520961834696513E-8</v>
      </c>
      <c r="BI249" s="5">
        <f t="shared" si="386"/>
        <v>1.9654374638092573E-9</v>
      </c>
      <c r="BJ249" s="8">
        <f t="shared" si="387"/>
        <v>0.46553580010320894</v>
      </c>
      <c r="BK249" s="8">
        <f t="shared" si="388"/>
        <v>0.39920626402740733</v>
      </c>
      <c r="BL249" s="8">
        <f t="shared" si="389"/>
        <v>0.1334889878477348</v>
      </c>
      <c r="BM249" s="8">
        <f t="shared" si="390"/>
        <v>0.1161828126194708</v>
      </c>
      <c r="BN249" s="8">
        <f t="shared" si="391"/>
        <v>0.88378608083545229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1.1818181818181801</v>
      </c>
      <c r="F250">
        <f>VLOOKUP(B250,home!$B$2:$E$405,3,FALSE)</f>
        <v>1</v>
      </c>
      <c r="G250">
        <f>VLOOKUP(C250,away!$B$2:$E$405,4,FALSE)</f>
        <v>1.06</v>
      </c>
      <c r="H250">
        <f>VLOOKUP(A250,away!$A$2:$E$405,3,FALSE)</f>
        <v>1.0363636363636399</v>
      </c>
      <c r="I250">
        <f>VLOOKUP(C250,away!$B$2:$E$405,3,FALSE)</f>
        <v>1.27</v>
      </c>
      <c r="J250">
        <f>VLOOKUP(B250,home!$B$2:$E$405,4,FALSE)</f>
        <v>0.66</v>
      </c>
      <c r="K250" s="3">
        <f t="shared" si="336"/>
        <v>1.2527272727272709</v>
      </c>
      <c r="L250" s="3">
        <f t="shared" si="337"/>
        <v>0.86868000000000312</v>
      </c>
      <c r="M250" s="5">
        <f t="shared" si="338"/>
        <v>0.11986283007481802</v>
      </c>
      <c r="N250" s="5">
        <f t="shared" si="339"/>
        <v>0.15015543622099911</v>
      </c>
      <c r="O250" s="5">
        <f t="shared" si="340"/>
        <v>0.10412244322939328</v>
      </c>
      <c r="P250" s="5">
        <f t="shared" si="341"/>
        <v>0.13043702433645796</v>
      </c>
      <c r="Q250" s="5">
        <f t="shared" si="342"/>
        <v>9.4051905051152948E-2</v>
      </c>
      <c r="R250" s="5">
        <f t="shared" si="343"/>
        <v>4.5224541992254841E-2</v>
      </c>
      <c r="S250" s="5">
        <f t="shared" si="344"/>
        <v>3.5486016196868024E-2</v>
      </c>
      <c r="T250" s="5">
        <f t="shared" si="345"/>
        <v>8.1701008879835821E-2</v>
      </c>
      <c r="U250" s="5">
        <f t="shared" si="346"/>
        <v>5.6654017150297352E-2</v>
      </c>
      <c r="V250" s="5">
        <f t="shared" si="347"/>
        <v>4.2907290640157416E-3</v>
      </c>
      <c r="W250" s="5">
        <f t="shared" si="348"/>
        <v>3.9273795503178367E-2</v>
      </c>
      <c r="X250" s="5">
        <f t="shared" si="349"/>
        <v>3.4116360677701102E-2</v>
      </c>
      <c r="Y250" s="5">
        <f t="shared" si="350"/>
        <v>1.4818100096752751E-2</v>
      </c>
      <c r="Z250" s="5">
        <f t="shared" si="351"/>
        <v>1.3095218379277358E-2</v>
      </c>
      <c r="AA250" s="5">
        <f t="shared" si="352"/>
        <v>1.640473720604016E-2</v>
      </c>
      <c r="AB250" s="5">
        <f t="shared" si="353"/>
        <v>1.0275330849965141E-2</v>
      </c>
      <c r="AC250" s="5">
        <f t="shared" si="354"/>
        <v>2.91828339837934E-4</v>
      </c>
      <c r="AD250" s="5">
        <f t="shared" si="355"/>
        <v>1.2299838682586295E-2</v>
      </c>
      <c r="AE250" s="5">
        <f t="shared" si="356"/>
        <v>1.06846238667891E-2</v>
      </c>
      <c r="AF250" s="5">
        <f t="shared" si="357"/>
        <v>4.6407595303011948E-3</v>
      </c>
      <c r="AG250" s="5">
        <f t="shared" si="358"/>
        <v>1.3437783295940186E-3</v>
      </c>
      <c r="AH250" s="5">
        <f t="shared" si="359"/>
        <v>2.8438885754276735E-3</v>
      </c>
      <c r="AI250" s="5">
        <f t="shared" si="360"/>
        <v>3.5626167790357537E-3</v>
      </c>
      <c r="AJ250" s="5">
        <f t="shared" si="361"/>
        <v>2.231493600686937E-3</v>
      </c>
      <c r="AK250" s="5">
        <f t="shared" si="362"/>
        <v>9.3181763083230169E-4</v>
      </c>
      <c r="AL250" s="5">
        <f t="shared" si="363"/>
        <v>1.2702927251675434E-5</v>
      </c>
      <c r="AM250" s="5">
        <f t="shared" si="364"/>
        <v>3.0816686735643402E-3</v>
      </c>
      <c r="AN250" s="5">
        <f t="shared" si="365"/>
        <v>2.6769839433518805E-3</v>
      </c>
      <c r="AO250" s="5">
        <f t="shared" si="366"/>
        <v>1.16272120595546E-3</v>
      </c>
      <c r="AP250" s="5">
        <f t="shared" si="367"/>
        <v>3.366775523964642E-4</v>
      </c>
      <c r="AQ250" s="5">
        <f t="shared" si="368"/>
        <v>7.3116264053940384E-5</v>
      </c>
      <c r="AR250" s="5">
        <f t="shared" si="369"/>
        <v>4.9408582554050413E-4</v>
      </c>
      <c r="AS250" s="5">
        <f t="shared" si="370"/>
        <v>6.1895478872255809E-4</v>
      </c>
      <c r="AT250" s="5">
        <f t="shared" si="371"/>
        <v>3.8769077220894723E-4</v>
      </c>
      <c r="AU250" s="5">
        <f t="shared" si="372"/>
        <v>1.618902679102814E-4</v>
      </c>
      <c r="AV250" s="5">
        <f t="shared" si="373"/>
        <v>5.0701088450083501E-5</v>
      </c>
      <c r="AW250" s="5">
        <f t="shared" si="374"/>
        <v>3.839880113229784E-7</v>
      </c>
      <c r="AX250" s="5">
        <f t="shared" si="375"/>
        <v>6.434150654805544E-4</v>
      </c>
      <c r="AY250" s="5">
        <f t="shared" si="376"/>
        <v>5.589217990816499E-4</v>
      </c>
      <c r="AZ250" s="5">
        <f t="shared" si="377"/>
        <v>2.4276209421312473E-4</v>
      </c>
      <c r="BA250" s="5">
        <f t="shared" si="378"/>
        <v>7.0294192000352644E-5</v>
      </c>
      <c r="BB250" s="5">
        <f t="shared" si="379"/>
        <v>1.5265789676716636E-5</v>
      </c>
      <c r="BC250" s="5">
        <f t="shared" si="380"/>
        <v>2.6522172352740513E-6</v>
      </c>
      <c r="BD250" s="5">
        <f t="shared" si="381"/>
        <v>7.153374582175442E-5</v>
      </c>
      <c r="BE250" s="5">
        <f t="shared" si="382"/>
        <v>8.9612274311252243E-5</v>
      </c>
      <c r="BF250" s="5">
        <f t="shared" si="383"/>
        <v>5.6129870000411554E-5</v>
      </c>
      <c r="BG250" s="5">
        <f t="shared" si="384"/>
        <v>2.3438472988050617E-5</v>
      </c>
      <c r="BH250" s="5">
        <f t="shared" si="385"/>
        <v>7.3405035858031126E-6</v>
      </c>
      <c r="BI250" s="5">
        <f t="shared" si="386"/>
        <v>1.8391298074975752E-6</v>
      </c>
      <c r="BJ250" s="8">
        <f t="shared" si="387"/>
        <v>0.45195008563590039</v>
      </c>
      <c r="BK250" s="8">
        <f t="shared" si="388"/>
        <v>0.29094005273833101</v>
      </c>
      <c r="BL250" s="8">
        <f t="shared" si="389"/>
        <v>0.24421410375328065</v>
      </c>
      <c r="BM250" s="8">
        <f t="shared" si="390"/>
        <v>0.35578674179064274</v>
      </c>
      <c r="BN250" s="8">
        <f t="shared" si="391"/>
        <v>0.64385418090507618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1.1818181818181801</v>
      </c>
      <c r="F251">
        <f>VLOOKUP(B251,home!$B$2:$E$405,3,FALSE)</f>
        <v>0.9</v>
      </c>
      <c r="G251">
        <f>VLOOKUP(C251,away!$B$2:$E$405,4,FALSE)</f>
        <v>1</v>
      </c>
      <c r="H251">
        <f>VLOOKUP(A251,away!$A$2:$E$405,3,FALSE)</f>
        <v>1.0363636363636399</v>
      </c>
      <c r="I251">
        <f>VLOOKUP(C251,away!$B$2:$E$405,3,FALSE)</f>
        <v>1.1100000000000001</v>
      </c>
      <c r="J251">
        <f>VLOOKUP(B251,home!$B$2:$E$405,4,FALSE)</f>
        <v>0.84</v>
      </c>
      <c r="K251" s="3">
        <f t="shared" si="336"/>
        <v>1.0636363636363622</v>
      </c>
      <c r="L251" s="3">
        <f t="shared" si="337"/>
        <v>0.96630545454545791</v>
      </c>
      <c r="M251" s="5">
        <f t="shared" si="338"/>
        <v>0.13134316271020294</v>
      </c>
      <c r="N251" s="5">
        <f t="shared" si="339"/>
        <v>0.13970136397357927</v>
      </c>
      <c r="O251" s="5">
        <f t="shared" si="340"/>
        <v>0.12691761454412068</v>
      </c>
      <c r="P251" s="5">
        <f t="shared" si="341"/>
        <v>0.13499419001510995</v>
      </c>
      <c r="Q251" s="5">
        <f t="shared" si="342"/>
        <v>7.4295725385948877E-2</v>
      </c>
      <c r="R251" s="5">
        <f t="shared" si="343"/>
        <v>6.1320591605940875E-2</v>
      </c>
      <c r="S251" s="5">
        <f t="shared" si="344"/>
        <v>3.468667679726125E-2</v>
      </c>
      <c r="T251" s="5">
        <f t="shared" si="345"/>
        <v>7.1792364689853838E-2</v>
      </c>
      <c r="U251" s="5">
        <f t="shared" si="346"/>
        <v>6.5222811071773371E-2</v>
      </c>
      <c r="V251" s="5">
        <f t="shared" si="347"/>
        <v>3.961209316911231E-3</v>
      </c>
      <c r="W251" s="5">
        <f t="shared" si="348"/>
        <v>2.6341211727745475E-2</v>
      </c>
      <c r="X251" s="5">
        <f t="shared" si="349"/>
        <v>2.5453656571857237E-2</v>
      </c>
      <c r="Y251" s="5">
        <f t="shared" si="350"/>
        <v>1.2298003591756245E-2</v>
      </c>
      <c r="Z251" s="5">
        <f t="shared" si="351"/>
        <v>1.9751474048258364E-2</v>
      </c>
      <c r="AA251" s="5">
        <f t="shared" si="352"/>
        <v>2.1008386033147499E-2</v>
      </c>
      <c r="AB251" s="5">
        <f t="shared" si="353"/>
        <v>1.1172641663082973E-2</v>
      </c>
      <c r="AC251" s="5">
        <f t="shared" si="354"/>
        <v>2.5445759422427822E-4</v>
      </c>
      <c r="AD251" s="5">
        <f t="shared" si="355"/>
        <v>7.0043676639686735E-3</v>
      </c>
      <c r="AE251" s="5">
        <f t="shared" si="356"/>
        <v>6.7683586793347555E-3</v>
      </c>
      <c r="AF251" s="5">
        <f t="shared" si="357"/>
        <v>3.2701509550806329E-3</v>
      </c>
      <c r="AG251" s="5">
        <f t="shared" si="358"/>
        <v>1.0533215683604848E-3</v>
      </c>
      <c r="AH251" s="5">
        <f t="shared" si="359"/>
        <v>4.771489277036277E-3</v>
      </c>
      <c r="AI251" s="5">
        <f t="shared" si="360"/>
        <v>5.0751295037567605E-3</v>
      </c>
      <c r="AJ251" s="5">
        <f t="shared" si="361"/>
        <v>2.6990461451797277E-3</v>
      </c>
      <c r="AK251" s="5">
        <f t="shared" si="362"/>
        <v>9.5693454238190219E-4</v>
      </c>
      <c r="AL251" s="5">
        <f t="shared" si="363"/>
        <v>1.0461236387703217E-5</v>
      </c>
      <c r="AM251" s="5">
        <f t="shared" si="364"/>
        <v>1.4900200303351522E-3</v>
      </c>
      <c r="AN251" s="5">
        <f t="shared" si="365"/>
        <v>1.4398144826948461E-3</v>
      </c>
      <c r="AO251" s="5">
        <f t="shared" si="366"/>
        <v>6.9565029408078828E-4</v>
      </c>
      <c r="AP251" s="5">
        <f t="shared" si="367"/>
        <v>2.2407022454213921E-4</v>
      </c>
      <c r="AQ251" s="5">
        <f t="shared" si="368"/>
        <v>5.4130070044073648E-5</v>
      </c>
      <c r="AR251" s="5">
        <f t="shared" si="369"/>
        <v>9.221432229410641E-4</v>
      </c>
      <c r="AS251" s="5">
        <f t="shared" si="370"/>
        <v>9.8082506440094839E-4</v>
      </c>
      <c r="AT251" s="5">
        <f t="shared" si="371"/>
        <v>5.2162060243141279E-4</v>
      </c>
      <c r="AU251" s="5">
        <f t="shared" si="372"/>
        <v>1.8493821358931884E-4</v>
      </c>
      <c r="AV251" s="5">
        <f t="shared" si="373"/>
        <v>4.9176752249886986E-5</v>
      </c>
      <c r="AW251" s="5">
        <f t="shared" si="374"/>
        <v>2.9866760721693468E-7</v>
      </c>
      <c r="AX251" s="5">
        <f t="shared" si="375"/>
        <v>2.6413991446850384E-4</v>
      </c>
      <c r="AY251" s="5">
        <f t="shared" si="376"/>
        <v>2.5523984011408592E-4</v>
      </c>
      <c r="AZ251" s="5">
        <f t="shared" si="377"/>
        <v>1.233198248597759E-4</v>
      </c>
      <c r="BA251" s="5">
        <f t="shared" si="378"/>
        <v>3.9721539805197342E-5</v>
      </c>
      <c r="BB251" s="5">
        <f t="shared" si="379"/>
        <v>9.5957851441766775E-6</v>
      </c>
      <c r="BC251" s="5">
        <f t="shared" si="380"/>
        <v>1.8544919050928401E-6</v>
      </c>
      <c r="BD251" s="5">
        <f t="shared" si="381"/>
        <v>1.4851200436667968E-4</v>
      </c>
      <c r="BE251" s="5">
        <f t="shared" si="382"/>
        <v>1.579627682809227E-4</v>
      </c>
      <c r="BF251" s="5">
        <f t="shared" si="383"/>
        <v>8.4007472222126945E-5</v>
      </c>
      <c r="BG251" s="5">
        <f t="shared" si="384"/>
        <v>2.9784467424208607E-5</v>
      </c>
      <c r="BH251" s="5">
        <f t="shared" si="385"/>
        <v>7.9199606559827324E-6</v>
      </c>
      <c r="BI251" s="5">
        <f t="shared" si="386"/>
        <v>1.6847916304545061E-6</v>
      </c>
      <c r="BJ251" s="8">
        <f t="shared" si="387"/>
        <v>0.37257608130547937</v>
      </c>
      <c r="BK251" s="8">
        <f t="shared" si="388"/>
        <v>0.30550539751021144</v>
      </c>
      <c r="BL251" s="8">
        <f t="shared" si="389"/>
        <v>0.30223321970661304</v>
      </c>
      <c r="BM251" s="8">
        <f t="shared" si="390"/>
        <v>0.33123858316315286</v>
      </c>
      <c r="BN251" s="8">
        <f t="shared" si="391"/>
        <v>0.66857264823490248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1.1818181818181801</v>
      </c>
      <c r="F252">
        <f>VLOOKUP(B252,home!$B$2:$E$405,3,FALSE)</f>
        <v>2.09</v>
      </c>
      <c r="G252">
        <f>VLOOKUP(C252,away!$B$2:$E$405,4,FALSE)</f>
        <v>0.9</v>
      </c>
      <c r="H252">
        <f>VLOOKUP(A252,away!$A$2:$E$405,3,FALSE)</f>
        <v>1.0363636363636399</v>
      </c>
      <c r="I252">
        <f>VLOOKUP(C252,away!$B$2:$E$405,3,FALSE)</f>
        <v>0.95</v>
      </c>
      <c r="J252">
        <f>VLOOKUP(B252,home!$B$2:$E$405,4,FALSE)</f>
        <v>0.23</v>
      </c>
      <c r="K252" s="3">
        <f t="shared" si="336"/>
        <v>2.2229999999999968</v>
      </c>
      <c r="L252" s="3">
        <f t="shared" si="337"/>
        <v>0.22644545454545531</v>
      </c>
      <c r="M252" s="5">
        <f t="shared" si="338"/>
        <v>8.6341453486503766E-2</v>
      </c>
      <c r="N252" s="5">
        <f t="shared" si="339"/>
        <v>0.19193705110049758</v>
      </c>
      <c r="O252" s="5">
        <f t="shared" si="340"/>
        <v>1.9551629680866635E-2</v>
      </c>
      <c r="P252" s="5">
        <f t="shared" si="341"/>
        <v>4.3463272780566456E-2</v>
      </c>
      <c r="Q252" s="5">
        <f t="shared" si="342"/>
        <v>0.21333803229820278</v>
      </c>
      <c r="R252" s="5">
        <f t="shared" si="343"/>
        <v>2.2136888350941298E-3</v>
      </c>
      <c r="S252" s="5">
        <f t="shared" si="344"/>
        <v>5.4697251566804238E-3</v>
      </c>
      <c r="T252" s="5">
        <f t="shared" si="345"/>
        <v>4.8309427695599559E-2</v>
      </c>
      <c r="U252" s="5">
        <f t="shared" si="346"/>
        <v>4.9210302804142429E-3</v>
      </c>
      <c r="V252" s="5">
        <f t="shared" si="347"/>
        <v>3.0593281663777257E-4</v>
      </c>
      <c r="W252" s="5">
        <f t="shared" si="348"/>
        <v>0.15808348193296801</v>
      </c>
      <c r="X252" s="5">
        <f t="shared" si="349"/>
        <v>3.5797285922439213E-2</v>
      </c>
      <c r="Y252" s="5">
        <f t="shared" si="350"/>
        <v>4.0530663411001882E-3</v>
      </c>
      <c r="Z252" s="5">
        <f t="shared" si="351"/>
        <v>1.670932581616966E-4</v>
      </c>
      <c r="AA252" s="5">
        <f t="shared" si="352"/>
        <v>3.7144831289345097E-4</v>
      </c>
      <c r="AB252" s="5">
        <f t="shared" si="353"/>
        <v>4.1286479978107018E-4</v>
      </c>
      <c r="AC252" s="5">
        <f t="shared" si="354"/>
        <v>9.6251864871409882E-6</v>
      </c>
      <c r="AD252" s="5">
        <f t="shared" si="355"/>
        <v>8.785489508424689E-2</v>
      </c>
      <c r="AE252" s="5">
        <f t="shared" si="356"/>
        <v>1.9894341651395576E-2</v>
      </c>
      <c r="AF252" s="5">
        <f t="shared" si="357"/>
        <v>2.2524916190664272E-3</v>
      </c>
      <c r="AG252" s="5">
        <f t="shared" si="358"/>
        <v>1.7002216284644193E-4</v>
      </c>
      <c r="AH252" s="5">
        <f t="shared" si="359"/>
        <v>9.4593771989766215E-6</v>
      </c>
      <c r="AI252" s="5">
        <f t="shared" si="360"/>
        <v>2.1028195513324995E-5</v>
      </c>
      <c r="AJ252" s="5">
        <f t="shared" si="361"/>
        <v>2.3372839313060702E-5</v>
      </c>
      <c r="AK252" s="5">
        <f t="shared" si="362"/>
        <v>1.7319273930977952E-5</v>
      </c>
      <c r="AL252" s="5">
        <f t="shared" si="363"/>
        <v>1.9380822951738839E-7</v>
      </c>
      <c r="AM252" s="5">
        <f t="shared" si="364"/>
        <v>3.9060286354456089E-2</v>
      </c>
      <c r="AN252" s="5">
        <f t="shared" si="365"/>
        <v>8.8450242982104545E-3</v>
      </c>
      <c r="AO252" s="5">
        <f t="shared" si="366"/>
        <v>1.0014577738369315E-3</v>
      </c>
      <c r="AP252" s="5">
        <f t="shared" si="367"/>
        <v>7.5591853601527924E-5</v>
      </c>
      <c r="AQ252" s="5">
        <f t="shared" si="368"/>
        <v>4.2793579121828751E-6</v>
      </c>
      <c r="AR252" s="5">
        <f t="shared" si="369"/>
        <v>4.284065939078355E-7</v>
      </c>
      <c r="AS252" s="5">
        <f t="shared" si="370"/>
        <v>9.5234785825711678E-7</v>
      </c>
      <c r="AT252" s="5">
        <f t="shared" si="371"/>
        <v>1.058534644452784E-6</v>
      </c>
      <c r="AU252" s="5">
        <f t="shared" si="372"/>
        <v>7.8437417153951167E-7</v>
      </c>
      <c r="AV252" s="5">
        <f t="shared" si="373"/>
        <v>4.3591594583308322E-7</v>
      </c>
      <c r="AW252" s="5">
        <f t="shared" si="374"/>
        <v>2.7100217947613923E-9</v>
      </c>
      <c r="AX252" s="5">
        <f t="shared" si="375"/>
        <v>1.4471836094325957E-2</v>
      </c>
      <c r="AY252" s="5">
        <f t="shared" si="376"/>
        <v>3.2770815024869681E-3</v>
      </c>
      <c r="AZ252" s="5">
        <f t="shared" si="377"/>
        <v>3.7104010520658248E-4</v>
      </c>
      <c r="BA252" s="5">
        <f t="shared" si="378"/>
        <v>2.8006781759366053E-5</v>
      </c>
      <c r="BB252" s="5">
        <f t="shared" si="379"/>
        <v>1.5855021064637526E-6</v>
      </c>
      <c r="BC252" s="5">
        <f t="shared" si="380"/>
        <v>7.180594903619229E-8</v>
      </c>
      <c r="BD252" s="5">
        <f t="shared" si="381"/>
        <v>1.6168454314621675E-8</v>
      </c>
      <c r="BE252" s="5">
        <f t="shared" si="382"/>
        <v>3.5942473941403926E-8</v>
      </c>
      <c r="BF252" s="5">
        <f t="shared" si="383"/>
        <v>3.9950059785870411E-8</v>
      </c>
      <c r="BG252" s="5">
        <f t="shared" si="384"/>
        <v>2.9602994301329931E-8</v>
      </c>
      <c r="BH252" s="5">
        <f t="shared" si="385"/>
        <v>1.6451864082964095E-8</v>
      </c>
      <c r="BI252" s="5">
        <f t="shared" si="386"/>
        <v>7.3144987712858209E-9</v>
      </c>
      <c r="BJ252" s="8">
        <f t="shared" si="387"/>
        <v>0.82882635723821441</v>
      </c>
      <c r="BK252" s="8">
        <f t="shared" si="388"/>
        <v>0.13886728473759205</v>
      </c>
      <c r="BL252" s="8">
        <f t="shared" si="389"/>
        <v>2.7545646604565058E-2</v>
      </c>
      <c r="BM252" s="8">
        <f t="shared" si="390"/>
        <v>0.4352841748643364</v>
      </c>
      <c r="BN252" s="8">
        <f t="shared" si="391"/>
        <v>0.55684512818173126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1.62917933130699</v>
      </c>
      <c r="F253">
        <f>VLOOKUP(B253,home!$B$2:$E$405,3,FALSE)</f>
        <v>1.53</v>
      </c>
      <c r="G253">
        <f>VLOOKUP(C253,away!$B$2:$E$405,4,FALSE)</f>
        <v>0.96</v>
      </c>
      <c r="H253">
        <f>VLOOKUP(A253,away!$A$2:$E$405,3,FALSE)</f>
        <v>1.4103343465045599</v>
      </c>
      <c r="I253">
        <f>VLOOKUP(C253,away!$B$2:$E$405,3,FALSE)</f>
        <v>0.65</v>
      </c>
      <c r="J253">
        <f>VLOOKUP(B253,home!$B$2:$E$405,4,FALSE)</f>
        <v>0.66</v>
      </c>
      <c r="K253" s="3">
        <f t="shared" si="336"/>
        <v>2.3929386018237069</v>
      </c>
      <c r="L253" s="3">
        <f t="shared" si="337"/>
        <v>0.60503343465045623</v>
      </c>
      <c r="M253" s="5">
        <f t="shared" si="338"/>
        <v>4.9888137173860127E-2</v>
      </c>
      <c r="N253" s="5">
        <f t="shared" si="339"/>
        <v>0.11937924921640615</v>
      </c>
      <c r="O253" s="5">
        <f t="shared" si="340"/>
        <v>3.01839909826137E-2</v>
      </c>
      <c r="P253" s="5">
        <f t="shared" si="341"/>
        <v>7.2228437179394991E-2</v>
      </c>
      <c r="Q253" s="5">
        <f t="shared" si="342"/>
        <v>0.14283360685333543</v>
      </c>
      <c r="R253" s="5">
        <f t="shared" si="343"/>
        <v>9.1311618678345825E-3</v>
      </c>
      <c r="S253" s="5">
        <f t="shared" si="344"/>
        <v>2.6143224787070887E-2</v>
      </c>
      <c r="T253" s="5">
        <f t="shared" si="345"/>
        <v>8.6419107737986486E-2</v>
      </c>
      <c r="U253" s="5">
        <f t="shared" si="346"/>
        <v>2.185030971304203E-2</v>
      </c>
      <c r="V253" s="5">
        <f t="shared" si="347"/>
        <v>4.2055962625589995E-3</v>
      </c>
      <c r="W253" s="5">
        <f t="shared" si="348"/>
        <v>0.11393068382568583</v>
      </c>
      <c r="X253" s="5">
        <f t="shared" si="349"/>
        <v>6.893187294712988E-2</v>
      </c>
      <c r="Y253" s="5">
        <f t="shared" si="350"/>
        <v>2.0853043923045426E-2</v>
      </c>
      <c r="Z253" s="5">
        <f t="shared" si="351"/>
        <v>1.8415527424150775E-3</v>
      </c>
      <c r="AA253" s="5">
        <f t="shared" si="352"/>
        <v>4.4067226446193484E-3</v>
      </c>
      <c r="AB253" s="5">
        <f t="shared" si="353"/>
        <v>5.272508361920147E-3</v>
      </c>
      <c r="AC253" s="5">
        <f t="shared" si="354"/>
        <v>3.8055595811475808E-4</v>
      </c>
      <c r="AD253" s="5">
        <f t="shared" si="355"/>
        <v>6.8157282814663878E-2</v>
      </c>
      <c r="AE253" s="5">
        <f t="shared" si="356"/>
        <v>4.1237434917798597E-2</v>
      </c>
      <c r="AF253" s="5">
        <f t="shared" si="357"/>
        <v>1.2475013442245169E-2</v>
      </c>
      <c r="AG253" s="5">
        <f t="shared" si="358"/>
        <v>2.5159334100907354E-3</v>
      </c>
      <c r="AH253" s="5">
        <f t="shared" si="359"/>
        <v>2.7855024520834031E-4</v>
      </c>
      <c r="AI253" s="5">
        <f t="shared" si="360"/>
        <v>6.665536343064965E-4</v>
      </c>
      <c r="AJ253" s="5">
        <f t="shared" si="361"/>
        <v>7.9751096085894924E-4</v>
      </c>
      <c r="AK253" s="5">
        <f t="shared" si="362"/>
        <v>6.3613158787229832E-4</v>
      </c>
      <c r="AL253" s="5">
        <f t="shared" si="363"/>
        <v>2.2038876310930773E-5</v>
      </c>
      <c r="AM253" s="5">
        <f t="shared" si="364"/>
        <v>3.2619238608524934E-2</v>
      </c>
      <c r="AN253" s="5">
        <f t="shared" si="365"/>
        <v>1.9735729970998612E-2</v>
      </c>
      <c r="AO253" s="5">
        <f t="shared" si="366"/>
        <v>5.9703882448436186E-3</v>
      </c>
      <c r="AP253" s="5">
        <f t="shared" si="367"/>
        <v>1.2040948353248147E-3</v>
      </c>
      <c r="AQ253" s="5">
        <f t="shared" si="368"/>
        <v>1.8212940846536199E-4</v>
      </c>
      <c r="AR253" s="5">
        <f t="shared" si="369"/>
        <v>3.3706442316225786E-5</v>
      </c>
      <c r="AS253" s="5">
        <f t="shared" si="370"/>
        <v>8.065744694864076E-5</v>
      </c>
      <c r="AT253" s="5">
        <f t="shared" si="371"/>
        <v>9.6504159163975141E-5</v>
      </c>
      <c r="AU253" s="5">
        <f t="shared" si="372"/>
        <v>7.6976175900005041E-5</v>
      </c>
      <c r="AV253" s="5">
        <f t="shared" si="373"/>
        <v>4.6049815682973455E-5</v>
      </c>
      <c r="AW253" s="5">
        <f t="shared" si="374"/>
        <v>8.8633495484161431E-7</v>
      </c>
      <c r="AX253" s="5">
        <f t="shared" si="375"/>
        <v>1.3009305871406267E-2</v>
      </c>
      <c r="AY253" s="5">
        <f t="shared" si="376"/>
        <v>7.8710650137952809E-3</v>
      </c>
      <c r="AZ253" s="5">
        <f t="shared" si="377"/>
        <v>2.3811287498267993E-3</v>
      </c>
      <c r="BA253" s="5">
        <f t="shared" si="378"/>
        <v>4.8022083528421848E-4</v>
      </c>
      <c r="BB253" s="5">
        <f t="shared" si="379"/>
        <v>7.2637415340680417E-5</v>
      </c>
      <c r="BC253" s="5">
        <f t="shared" si="380"/>
        <v>8.7896129775407234E-6</v>
      </c>
      <c r="BD253" s="5">
        <f t="shared" si="381"/>
        <v>3.3989207607389271E-6</v>
      </c>
      <c r="BE253" s="5">
        <f t="shared" si="382"/>
        <v>8.1334086929121779E-6</v>
      </c>
      <c r="BF253" s="5">
        <f t="shared" si="383"/>
        <v>9.7313738128390276E-6</v>
      </c>
      <c r="BG253" s="5">
        <f t="shared" si="384"/>
        <v>7.762193348506286E-6</v>
      </c>
      <c r="BH253" s="5">
        <f t="shared" si="385"/>
        <v>4.6436130246149778E-6</v>
      </c>
      <c r="BI253" s="5">
        <f t="shared" si="386"/>
        <v>2.2223761717065031E-6</v>
      </c>
      <c r="BJ253" s="8">
        <f t="shared" si="387"/>
        <v>0.76026795765517574</v>
      </c>
      <c r="BK253" s="8">
        <f t="shared" si="388"/>
        <v>0.16073905525110599</v>
      </c>
      <c r="BL253" s="8">
        <f t="shared" si="389"/>
        <v>7.3593225924099018E-2</v>
      </c>
      <c r="BM253" s="8">
        <f t="shared" si="390"/>
        <v>0.56492702962051056</v>
      </c>
      <c r="BN253" s="8">
        <f t="shared" si="391"/>
        <v>0.42364458327344501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1.62917933130699</v>
      </c>
      <c r="F254">
        <f>VLOOKUP(B254,home!$B$2:$E$405,3,FALSE)</f>
        <v>1.34</v>
      </c>
      <c r="G254">
        <f>VLOOKUP(C254,away!$B$2:$E$405,4,FALSE)</f>
        <v>0.92</v>
      </c>
      <c r="H254">
        <f>VLOOKUP(A254,away!$A$2:$E$405,3,FALSE)</f>
        <v>1.4103343465045599</v>
      </c>
      <c r="I254">
        <f>VLOOKUP(C254,away!$B$2:$E$405,3,FALSE)</f>
        <v>0.46</v>
      </c>
      <c r="J254">
        <f>VLOOKUP(B254,home!$B$2:$E$405,4,FALSE)</f>
        <v>0.54</v>
      </c>
      <c r="K254" s="3">
        <f t="shared" si="336"/>
        <v>2.0084522796352577</v>
      </c>
      <c r="L254" s="3">
        <f t="shared" si="337"/>
        <v>0.35032705167173267</v>
      </c>
      <c r="M254" s="5">
        <f t="shared" si="338"/>
        <v>9.4535549379956021E-2</v>
      </c>
      <c r="N254" s="5">
        <f t="shared" si="339"/>
        <v>0.18987013965874411</v>
      </c>
      <c r="O254" s="5">
        <f t="shared" si="340"/>
        <v>3.3118360292447489E-2</v>
      </c>
      <c r="P254" s="5">
        <f t="shared" si="341"/>
        <v>6.6516646227147938E-2</v>
      </c>
      <c r="Q254" s="5">
        <f t="shared" si="342"/>
        <v>0.19067255741613473</v>
      </c>
      <c r="R254" s="5">
        <f t="shared" si="343"/>
        <v>5.8011287587276545E-3</v>
      </c>
      <c r="S254" s="5">
        <f t="shared" si="344"/>
        <v>1.1700530261702952E-2</v>
      </c>
      <c r="T254" s="5">
        <f t="shared" si="345"/>
        <v>6.6797754874303644E-2</v>
      </c>
      <c r="U254" s="5">
        <f t="shared" si="346"/>
        <v>1.1651290279924209E-2</v>
      </c>
      <c r="V254" s="5">
        <f t="shared" si="347"/>
        <v>9.1474117078748848E-4</v>
      </c>
      <c r="W254" s="5">
        <f t="shared" si="348"/>
        <v>0.1276522442021068</v>
      </c>
      <c r="X254" s="5">
        <f t="shared" si="349"/>
        <v>4.47200343506041E-2</v>
      </c>
      <c r="Y254" s="5">
        <f t="shared" si="350"/>
        <v>7.833318892352871E-3</v>
      </c>
      <c r="Z254" s="5">
        <f t="shared" si="351"/>
        <v>6.7743077813771954E-4</v>
      </c>
      <c r="AA254" s="5">
        <f t="shared" si="352"/>
        <v>1.3605873906457891E-3</v>
      </c>
      <c r="AB254" s="5">
        <f t="shared" si="353"/>
        <v>1.3663374231927612E-3</v>
      </c>
      <c r="AC254" s="5">
        <f t="shared" si="354"/>
        <v>4.0226610019825049E-5</v>
      </c>
      <c r="AD254" s="5">
        <f t="shared" si="355"/>
        <v>6.4095860217069492E-2</v>
      </c>
      <c r="AE254" s="5">
        <f t="shared" si="356"/>
        <v>2.2454513734209459E-2</v>
      </c>
      <c r="AF254" s="5">
        <f t="shared" si="357"/>
        <v>3.9332117966140142E-3</v>
      </c>
      <c r="AG254" s="5">
        <f t="shared" si="358"/>
        <v>4.5930349743608895E-4</v>
      </c>
      <c r="AH254" s="5">
        <f t="shared" si="359"/>
        <v>5.9330581804168701E-5</v>
      </c>
      <c r="AI254" s="5">
        <f t="shared" si="360"/>
        <v>1.1916264227666875E-4</v>
      </c>
      <c r="AJ254" s="5">
        <f t="shared" si="361"/>
        <v>1.1966624026396808E-4</v>
      </c>
      <c r="AK254" s="5">
        <f t="shared" si="362"/>
        <v>8.0114644351182395E-5</v>
      </c>
      <c r="AL254" s="5">
        <f t="shared" si="363"/>
        <v>1.1321621147413452E-6</v>
      </c>
      <c r="AM254" s="5">
        <f t="shared" si="364"/>
        <v>2.5746695313631194E-2</v>
      </c>
      <c r="AN254" s="5">
        <f t="shared" si="365"/>
        <v>9.0197638595148327E-3</v>
      </c>
      <c r="AO254" s="5">
        <f t="shared" si="366"/>
        <v>1.5799336398395398E-3</v>
      </c>
      <c r="AP254" s="5">
        <f t="shared" si="367"/>
        <v>1.8449783129399181E-4</v>
      </c>
      <c r="AQ254" s="5">
        <f t="shared" si="368"/>
        <v>1.6158645319263212E-5</v>
      </c>
      <c r="AR254" s="5">
        <f t="shared" si="369"/>
        <v>4.1570215594845953E-6</v>
      </c>
      <c r="AS254" s="5">
        <f t="shared" si="370"/>
        <v>8.3491794276397475E-6</v>
      </c>
      <c r="AT254" s="5">
        <f t="shared" si="371"/>
        <v>8.3844642272634263E-6</v>
      </c>
      <c r="AU254" s="5">
        <f t="shared" si="372"/>
        <v>5.613265430255833E-6</v>
      </c>
      <c r="AV254" s="5">
        <f t="shared" si="373"/>
        <v>2.8184939373987782E-6</v>
      </c>
      <c r="AW254" s="5">
        <f t="shared" si="374"/>
        <v>2.2127956494191537E-8</v>
      </c>
      <c r="AX254" s="5">
        <f t="shared" si="375"/>
        <v>8.6185014826228382E-3</v>
      </c>
      <c r="AY254" s="5">
        <f t="shared" si="376"/>
        <v>3.0192942142357156E-3</v>
      </c>
      <c r="AZ254" s="5">
        <f t="shared" si="377"/>
        <v>5.2887022010135953E-4</v>
      </c>
      <c r="BA254" s="5">
        <f t="shared" si="378"/>
        <v>6.175918164169656E-5</v>
      </c>
      <c r="BB254" s="5">
        <f t="shared" si="379"/>
        <v>5.4089780045486364E-6</v>
      </c>
      <c r="BC254" s="5">
        <f t="shared" si="380"/>
        <v>3.7898226337815513E-7</v>
      </c>
      <c r="BD254" s="5">
        <f t="shared" si="381"/>
        <v>2.4271951777834449E-7</v>
      </c>
      <c r="BE254" s="5">
        <f t="shared" si="382"/>
        <v>4.8749056879388637E-7</v>
      </c>
      <c r="BF254" s="5">
        <f t="shared" si="383"/>
        <v>4.8955077209738484E-7</v>
      </c>
      <c r="BG254" s="5">
        <f t="shared" si="384"/>
        <v>3.2774645473873111E-7</v>
      </c>
      <c r="BH254" s="5">
        <f t="shared" si="385"/>
        <v>1.6456577854059457E-7</v>
      </c>
      <c r="BI254" s="5">
        <f t="shared" si="386"/>
        <v>6.6104502611961586E-8</v>
      </c>
      <c r="BJ254" s="8">
        <f t="shared" si="387"/>
        <v>0.76727020098804366</v>
      </c>
      <c r="BK254" s="8">
        <f t="shared" si="388"/>
        <v>0.17672812002596469</v>
      </c>
      <c r="BL254" s="8">
        <f t="shared" si="389"/>
        <v>5.370707885581049E-2</v>
      </c>
      <c r="BM254" s="8">
        <f t="shared" si="390"/>
        <v>0.41484917682851941</v>
      </c>
      <c r="BN254" s="8">
        <f t="shared" si="391"/>
        <v>0.58051438173315784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1.62917933130699</v>
      </c>
      <c r="F255">
        <f>VLOOKUP(B255,home!$B$2:$E$405,3,FALSE)</f>
        <v>0.96</v>
      </c>
      <c r="G255">
        <f>VLOOKUP(C255,away!$B$2:$E$405,4,FALSE)</f>
        <v>0.72</v>
      </c>
      <c r="H255">
        <f>VLOOKUP(A255,away!$A$2:$E$405,3,FALSE)</f>
        <v>1.4103343465045599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1.1260887537993913</v>
      </c>
      <c r="L255" s="3">
        <f t="shared" si="337"/>
        <v>1.6145507598784203</v>
      </c>
      <c r="M255" s="5">
        <f t="shared" si="338"/>
        <v>6.4529066474252425E-2</v>
      </c>
      <c r="N255" s="5">
        <f t="shared" si="339"/>
        <v>7.2665456049829005E-2</v>
      </c>
      <c r="O255" s="5">
        <f t="shared" si="340"/>
        <v>0.10418545331024934</v>
      </c>
      <c r="P255" s="5">
        <f t="shared" si="341"/>
        <v>0.11732206728216336</v>
      </c>
      <c r="Q255" s="5">
        <f t="shared" si="342"/>
        <v>4.0913876423708195E-2</v>
      </c>
      <c r="R255" s="5">
        <f t="shared" si="343"/>
        <v>8.4106351405170379E-2</v>
      </c>
      <c r="S255" s="5">
        <f t="shared" si="344"/>
        <v>5.332661784613215E-2</v>
      </c>
      <c r="T255" s="5">
        <f t="shared" si="345"/>
        <v>6.6057530269469839E-2</v>
      </c>
      <c r="U255" s="5">
        <f t="shared" si="346"/>
        <v>9.4711216440462015E-2</v>
      </c>
      <c r="V255" s="5">
        <f t="shared" si="347"/>
        <v>1.0772731987668559E-2</v>
      </c>
      <c r="W255" s="5">
        <f t="shared" si="348"/>
        <v>1.5357552038358618E-2</v>
      </c>
      <c r="X255" s="5">
        <f t="shared" si="349"/>
        <v>2.479554731340429E-2</v>
      </c>
      <c r="Y255" s="5">
        <f t="shared" si="350"/>
        <v>2.0016834878229112E-2</v>
      </c>
      <c r="Z255" s="5">
        <f t="shared" si="351"/>
        <v>4.5264657857273086E-2</v>
      </c>
      <c r="AA255" s="5">
        <f t="shared" si="352"/>
        <v>5.0972022157652487E-2</v>
      </c>
      <c r="AB255" s="5">
        <f t="shared" si="353"/>
        <v>2.8699510455072925E-2</v>
      </c>
      <c r="AC255" s="5">
        <f t="shared" si="354"/>
        <v>1.2241374857544453E-3</v>
      </c>
      <c r="AD255" s="5">
        <f t="shared" si="355"/>
        <v>4.3234916590711393E-3</v>
      </c>
      <c r="AE255" s="5">
        <f t="shared" si="356"/>
        <v>6.98049674348132E-3</v>
      </c>
      <c r="AF255" s="5">
        <f t="shared" si="357"/>
        <v>5.6351831607583027E-3</v>
      </c>
      <c r="AG255" s="5">
        <f t="shared" si="358"/>
        <v>3.0327630847521315E-3</v>
      </c>
      <c r="AH255" s="5">
        <f t="shared" si="359"/>
        <v>1.8270521934774263E-2</v>
      </c>
      <c r="AI255" s="5">
        <f t="shared" si="360"/>
        <v>2.0574229276794396E-2</v>
      </c>
      <c r="AJ255" s="5">
        <f t="shared" si="361"/>
        <v>1.1584204103344178E-2</v>
      </c>
      <c r="AK255" s="5">
        <f t="shared" si="362"/>
        <v>4.3482806541642136E-3</v>
      </c>
      <c r="AL255" s="5">
        <f t="shared" si="363"/>
        <v>8.9025518770587478E-5</v>
      </c>
      <c r="AM255" s="5">
        <f t="shared" si="364"/>
        <v>9.7372706688509574E-4</v>
      </c>
      <c r="AN255" s="5">
        <f t="shared" si="365"/>
        <v>1.5721317757535164E-3</v>
      </c>
      <c r="AO255" s="5">
        <f t="shared" si="366"/>
        <v>1.2691432765859253E-3</v>
      </c>
      <c r="AP255" s="5">
        <f t="shared" si="367"/>
        <v>6.8303208053546456E-4</v>
      </c>
      <c r="AQ255" s="5">
        <f t="shared" si="368"/>
        <v>2.7569749116246843E-4</v>
      </c>
      <c r="AR255" s="5">
        <f t="shared" si="369"/>
        <v>5.8997370146330252E-3</v>
      </c>
      <c r="AS255" s="5">
        <f t="shared" si="370"/>
        <v>6.6436275025522455E-3</v>
      </c>
      <c r="AT255" s="5">
        <f t="shared" si="371"/>
        <v>3.7406571075282104E-3</v>
      </c>
      <c r="AU255" s="5">
        <f t="shared" si="372"/>
        <v>1.4041039668690927E-3</v>
      </c>
      <c r="AV255" s="5">
        <f t="shared" si="373"/>
        <v>3.9528642156409961E-4</v>
      </c>
      <c r="AW255" s="5">
        <f t="shared" si="374"/>
        <v>4.4961038807388818E-6</v>
      </c>
      <c r="AX255" s="5">
        <f t="shared" si="375"/>
        <v>1.8275051654822924E-4</v>
      </c>
      <c r="AY255" s="5">
        <f t="shared" si="376"/>
        <v>2.9505998536111727E-4</v>
      </c>
      <c r="AZ255" s="5">
        <f t="shared" si="377"/>
        <v>2.381946617872538E-4</v>
      </c>
      <c r="BA255" s="5">
        <f t="shared" si="378"/>
        <v>1.2819245739586463E-4</v>
      </c>
      <c r="BB255" s="5">
        <f t="shared" si="379"/>
        <v>5.1743307374793867E-5</v>
      </c>
      <c r="BC255" s="5">
        <f t="shared" si="380"/>
        <v>1.6708439248119217E-5</v>
      </c>
      <c r="BD255" s="5">
        <f t="shared" si="381"/>
        <v>1.5875708133430981E-3</v>
      </c>
      <c r="BE255" s="5">
        <f t="shared" si="382"/>
        <v>1.7877456387658159E-3</v>
      </c>
      <c r="BF255" s="5">
        <f t="shared" si="383"/>
        <v>1.0065801292340473E-3</v>
      </c>
      <c r="BG255" s="5">
        <f t="shared" si="384"/>
        <v>3.7783285444279948E-4</v>
      </c>
      <c r="BH255" s="5">
        <f t="shared" si="385"/>
        <v>1.0636833205098973E-4</v>
      </c>
      <c r="BI255" s="5">
        <f t="shared" si="386"/>
        <v>2.3956036496603752E-5</v>
      </c>
      <c r="BJ255" s="8">
        <f t="shared" si="387"/>
        <v>0.26546511267969974</v>
      </c>
      <c r="BK255" s="8">
        <f t="shared" si="388"/>
        <v>0.24755870658010265</v>
      </c>
      <c r="BL255" s="8">
        <f t="shared" si="389"/>
        <v>0.44042525555516421</v>
      </c>
      <c r="BM255" s="8">
        <f t="shared" si="390"/>
        <v>0.51470089784538675</v>
      </c>
      <c r="BN255" s="8">
        <f t="shared" si="391"/>
        <v>0.48372227094537268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1.62917933130699</v>
      </c>
      <c r="F256">
        <f>VLOOKUP(B256,home!$B$2:$E$405,3,FALSE)</f>
        <v>0.61</v>
      </c>
      <c r="G256">
        <f>VLOOKUP(C256,away!$B$2:$E$405,4,FALSE)</f>
        <v>1</v>
      </c>
      <c r="H256">
        <f>VLOOKUP(A256,away!$A$2:$E$405,3,FALSE)</f>
        <v>1.4103343465045599</v>
      </c>
      <c r="I256">
        <f>VLOOKUP(C256,away!$B$2:$E$405,3,FALSE)</f>
        <v>0.96</v>
      </c>
      <c r="J256">
        <f>VLOOKUP(B256,home!$B$2:$E$405,4,FALSE)</f>
        <v>0.84</v>
      </c>
      <c r="K256" s="3">
        <f t="shared" si="336"/>
        <v>0.99379939209726387</v>
      </c>
      <c r="L256" s="3">
        <f t="shared" si="337"/>
        <v>1.1372936170212771</v>
      </c>
      <c r="M256" s="5">
        <f t="shared" si="338"/>
        <v>0.11870747456636219</v>
      </c>
      <c r="N256" s="5">
        <f t="shared" si="339"/>
        <v>0.11797141606145216</v>
      </c>
      <c r="O256" s="5">
        <f t="shared" si="340"/>
        <v>0.13500525311703929</v>
      </c>
      <c r="P256" s="5">
        <f t="shared" si="341"/>
        <v>0.13416813847765088</v>
      </c>
      <c r="Q256" s="5">
        <f t="shared" si="342"/>
        <v>5.861996078336227E-2</v>
      </c>
      <c r="R256" s="5">
        <f t="shared" si="343"/>
        <v>7.6770306317175352E-2</v>
      </c>
      <c r="S256" s="5">
        <f t="shared" si="344"/>
        <v>3.7910606405190575E-2</v>
      </c>
      <c r="T256" s="5">
        <f t="shared" si="345"/>
        <v>6.6668107228955484E-2</v>
      </c>
      <c r="U256" s="5">
        <f t="shared" si="346"/>
        <v>7.6294283749129596E-2</v>
      </c>
      <c r="V256" s="5">
        <f t="shared" si="347"/>
        <v>4.7609053810862044E-3</v>
      </c>
      <c r="W256" s="5">
        <f t="shared" si="348"/>
        <v>1.9418827130423626E-2</v>
      </c>
      <c r="X256" s="5">
        <f t="shared" si="349"/>
        <v>2.208490814547039E-2</v>
      </c>
      <c r="Y256" s="5">
        <f t="shared" si="350"/>
        <v>1.2558512533172346E-2</v>
      </c>
      <c r="Z256" s="5">
        <f t="shared" si="351"/>
        <v>2.910345978376391E-2</v>
      </c>
      <c r="AA256" s="5">
        <f t="shared" si="352"/>
        <v>2.8923000641031742E-2</v>
      </c>
      <c r="AB256" s="5">
        <f t="shared" si="353"/>
        <v>1.4371830227343058E-2</v>
      </c>
      <c r="AC256" s="5">
        <f t="shared" si="354"/>
        <v>3.3631086352289564E-4</v>
      </c>
      <c r="AD256" s="5">
        <f t="shared" si="355"/>
        <v>4.8246046493642131E-3</v>
      </c>
      <c r="AE256" s="5">
        <f t="shared" si="356"/>
        <v>5.4869920723730949E-3</v>
      </c>
      <c r="AF256" s="5">
        <f t="shared" si="357"/>
        <v>3.1201605302781364E-3</v>
      </c>
      <c r="AG256" s="5">
        <f t="shared" si="358"/>
        <v>1.1828462183890154E-3</v>
      </c>
      <c r="AH256" s="5">
        <f t="shared" si="359"/>
        <v>8.2747947613275308E-3</v>
      </c>
      <c r="AI256" s="5">
        <f t="shared" si="360"/>
        <v>8.2234860035369246E-3</v>
      </c>
      <c r="AJ256" s="5">
        <f t="shared" si="361"/>
        <v>4.0862476956176766E-3</v>
      </c>
      <c r="AK256" s="5">
        <f t="shared" si="362"/>
        <v>1.3536368252878976E-3</v>
      </c>
      <c r="AL256" s="5">
        <f t="shared" si="363"/>
        <v>1.520450255504446E-5</v>
      </c>
      <c r="AM256" s="5">
        <f t="shared" si="364"/>
        <v>9.5893783352955786E-4</v>
      </c>
      <c r="AN256" s="5">
        <f t="shared" si="365"/>
        <v>1.090593877193378E-3</v>
      </c>
      <c r="AO256" s="5">
        <f t="shared" si="366"/>
        <v>6.2016272764725783E-4</v>
      </c>
      <c r="AP256" s="5">
        <f t="shared" si="367"/>
        <v>2.3510237055591028E-4</v>
      </c>
      <c r="AQ256" s="5">
        <f t="shared" si="368"/>
        <v>6.6845106344951943E-5</v>
      </c>
      <c r="AR256" s="5">
        <f t="shared" si="369"/>
        <v>1.8821742528437805E-3</v>
      </c>
      <c r="AS256" s="5">
        <f t="shared" si="370"/>
        <v>1.8705036282972709E-3</v>
      </c>
      <c r="AT256" s="5">
        <f t="shared" si="371"/>
        <v>9.29452684358777E-4</v>
      </c>
      <c r="AU256" s="5">
        <f t="shared" si="372"/>
        <v>3.0789650423297427E-4</v>
      </c>
      <c r="AV256" s="5">
        <f t="shared" si="373"/>
        <v>7.6496839683900598E-5</v>
      </c>
      <c r="AW256" s="5">
        <f t="shared" si="374"/>
        <v>4.7735452486153793E-7</v>
      </c>
      <c r="AX256" s="5">
        <f t="shared" si="375"/>
        <v>1.5883197267012357E-4</v>
      </c>
      <c r="AY256" s="5">
        <f t="shared" si="376"/>
        <v>1.8063858869662945E-4</v>
      </c>
      <c r="AZ256" s="5">
        <f t="shared" si="377"/>
        <v>1.0271955695620428E-4</v>
      </c>
      <c r="BA256" s="5">
        <f t="shared" si="378"/>
        <v>3.8940765489848202E-5</v>
      </c>
      <c r="BB256" s="5">
        <f t="shared" si="379"/>
        <v>1.1071771008381695E-5</v>
      </c>
      <c r="BC256" s="5">
        <f t="shared" si="380"/>
        <v>2.5183708993907455E-6</v>
      </c>
      <c r="BD256" s="5">
        <f t="shared" si="381"/>
        <v>3.5676412731350379E-4</v>
      </c>
      <c r="BE256" s="5">
        <f t="shared" si="382"/>
        <v>3.5455197284627092E-4</v>
      </c>
      <c r="BF256" s="5">
        <f t="shared" si="383"/>
        <v>1.7617676754075481E-4</v>
      </c>
      <c r="BG256" s="5">
        <f t="shared" si="384"/>
        <v>5.8361454827887707E-5</v>
      </c>
      <c r="BH256" s="5">
        <f t="shared" si="385"/>
        <v>1.449989458246668E-5</v>
      </c>
      <c r="BI256" s="5">
        <f t="shared" si="386"/>
        <v>2.8819972843059606E-6</v>
      </c>
      <c r="BJ256" s="8">
        <f t="shared" si="387"/>
        <v>0.31540269829423234</v>
      </c>
      <c r="BK256" s="8">
        <f t="shared" si="388"/>
        <v>0.29607927878506435</v>
      </c>
      <c r="BL256" s="8">
        <f t="shared" si="389"/>
        <v>0.35933259946130103</v>
      </c>
      <c r="BM256" s="8">
        <f t="shared" si="390"/>
        <v>0.35849532576714777</v>
      </c>
      <c r="BN256" s="8">
        <f t="shared" si="391"/>
        <v>0.64124254932304203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1.62917933130699</v>
      </c>
      <c r="F257">
        <f>VLOOKUP(B257,home!$B$2:$E$405,3,FALSE)</f>
        <v>1.26</v>
      </c>
      <c r="G257">
        <f>VLOOKUP(C257,away!$B$2:$E$405,4,FALSE)</f>
        <v>1.05</v>
      </c>
      <c r="H257">
        <f>VLOOKUP(A257,away!$A$2:$E$405,3,FALSE)</f>
        <v>1.4103343465045599</v>
      </c>
      <c r="I257">
        <f>VLOOKUP(C257,away!$B$2:$E$405,3,FALSE)</f>
        <v>0.54</v>
      </c>
      <c r="J257">
        <f>VLOOKUP(B257,home!$B$2:$E$405,4,FALSE)</f>
        <v>0.75</v>
      </c>
      <c r="K257" s="3">
        <f t="shared" si="336"/>
        <v>2.1554042553191479</v>
      </c>
      <c r="L257" s="3">
        <f t="shared" si="337"/>
        <v>0.57118541033434678</v>
      </c>
      <c r="M257" s="5">
        <f t="shared" si="338"/>
        <v>6.5442088945815297E-2</v>
      </c>
      <c r="N257" s="5">
        <f t="shared" si="339"/>
        <v>0.14105415699078447</v>
      </c>
      <c r="O257" s="5">
        <f t="shared" si="340"/>
        <v>3.7379566427652319E-2</v>
      </c>
      <c r="P257" s="5">
        <f t="shared" si="341"/>
        <v>8.0568076540146583E-2</v>
      </c>
      <c r="Q257" s="5">
        <f t="shared" si="342"/>
        <v>0.15201436510419603</v>
      </c>
      <c r="R257" s="5">
        <f t="shared" si="343"/>
        <v>1.0675331494049282E-2</v>
      </c>
      <c r="S257" s="5">
        <f t="shared" si="344"/>
        <v>2.479755407392906E-2</v>
      </c>
      <c r="T257" s="5">
        <f t="shared" si="345"/>
        <v>8.6828387508755392E-2</v>
      </c>
      <c r="U257" s="5">
        <f t="shared" si="346"/>
        <v>2.300965492921634E-2</v>
      </c>
      <c r="V257" s="5">
        <f t="shared" si="347"/>
        <v>3.3921275823490188E-3</v>
      </c>
      <c r="W257" s="5">
        <f t="shared" si="348"/>
        <v>0.10921746980507423</v>
      </c>
      <c r="X257" s="5">
        <f t="shared" si="349"/>
        <v>6.2383425306290437E-2</v>
      </c>
      <c r="Y257" s="5">
        <f t="shared" si="350"/>
        <v>1.781625119081779E-2</v>
      </c>
      <c r="Z257" s="5">
        <f t="shared" si="351"/>
        <v>2.0325311999612392E-3</v>
      </c>
      <c r="AA257" s="5">
        <f t="shared" si="352"/>
        <v>4.3809263974653881E-3</v>
      </c>
      <c r="AB257" s="5">
        <f t="shared" si="353"/>
        <v>4.7213336996684424E-3</v>
      </c>
      <c r="AC257" s="5">
        <f t="shared" si="354"/>
        <v>2.6101053531745697E-4</v>
      </c>
      <c r="AD257" s="5">
        <f t="shared" si="355"/>
        <v>5.8851949793261901E-2</v>
      </c>
      <c r="AE257" s="5">
        <f t="shared" si="356"/>
        <v>3.361537509164067E-2</v>
      </c>
      <c r="AF257" s="5">
        <f t="shared" si="357"/>
        <v>9.6003059076308784E-3</v>
      </c>
      <c r="AG257" s="5">
        <f t="shared" si="358"/>
        <v>1.8278515563951328E-3</v>
      </c>
      <c r="AH257" s="5">
        <f t="shared" si="359"/>
        <v>2.902380418668055E-4</v>
      </c>
      <c r="AI257" s="5">
        <f t="shared" si="360"/>
        <v>6.2558031049520955E-4</v>
      </c>
      <c r="AJ257" s="5">
        <f t="shared" si="361"/>
        <v>6.7418923164262452E-4</v>
      </c>
      <c r="AK257" s="5">
        <f t="shared" si="362"/>
        <v>4.8438344625761979E-4</v>
      </c>
      <c r="AL257" s="5">
        <f t="shared" si="363"/>
        <v>1.2853573060391267E-5</v>
      </c>
      <c r="AM257" s="5">
        <f t="shared" si="364"/>
        <v>2.536994860364512E-2</v>
      </c>
      <c r="AN257" s="5">
        <f t="shared" si="365"/>
        <v>1.4490944503334323E-2</v>
      </c>
      <c r="AO257" s="5">
        <f t="shared" si="366"/>
        <v>4.1385080411346312E-3</v>
      </c>
      <c r="AP257" s="5">
        <f t="shared" si="367"/>
        <v>7.8795180454915956E-4</v>
      </c>
      <c r="AQ257" s="5">
        <f t="shared" si="368"/>
        <v>1.1251664370127512E-4</v>
      </c>
      <c r="AR257" s="5">
        <f t="shared" si="369"/>
        <v>3.3155947007665723E-5</v>
      </c>
      <c r="AS257" s="5">
        <f t="shared" si="370"/>
        <v>7.1464469269458882E-5</v>
      </c>
      <c r="AT257" s="5">
        <f t="shared" si="371"/>
        <v>7.7017410583758085E-5</v>
      </c>
      <c r="AU257" s="5">
        <f t="shared" si="372"/>
        <v>5.5334551501964718E-5</v>
      </c>
      <c r="AV257" s="5">
        <f t="shared" si="373"/>
        <v>2.9817081943377833E-5</v>
      </c>
      <c r="AW257" s="5">
        <f t="shared" si="374"/>
        <v>4.3956915649728724E-7</v>
      </c>
      <c r="AX257" s="5">
        <f t="shared" si="375"/>
        <v>9.1137491962541214E-3</v>
      </c>
      <c r="AY257" s="5">
        <f t="shared" si="376"/>
        <v>5.2056405743467317E-3</v>
      </c>
      <c r="AZ257" s="5">
        <f t="shared" si="377"/>
        <v>1.4866929737556813E-3</v>
      </c>
      <c r="BA257" s="5">
        <f t="shared" si="378"/>
        <v>2.8305911208527645E-4</v>
      </c>
      <c r="BB257" s="5">
        <f t="shared" si="379"/>
        <v>4.0419808771326109E-5</v>
      </c>
      <c r="BC257" s="5">
        <f t="shared" si="380"/>
        <v>4.6174410117371464E-6</v>
      </c>
      <c r="BD257" s="5">
        <f t="shared" si="381"/>
        <v>3.1563655327662339E-6</v>
      </c>
      <c r="BE257" s="5">
        <f t="shared" si="382"/>
        <v>6.80324370066703E-6</v>
      </c>
      <c r="BF257" s="5">
        <f t="shared" si="383"/>
        <v>7.3318702111954542E-6</v>
      </c>
      <c r="BG257" s="5">
        <f t="shared" si="384"/>
        <v>5.2677147508861268E-6</v>
      </c>
      <c r="BH257" s="5">
        <f t="shared" si="385"/>
        <v>2.8385136974668516E-6</v>
      </c>
      <c r="BI257" s="5">
        <f t="shared" si="386"/>
        <v>1.2236289004603485E-6</v>
      </c>
      <c r="BJ257" s="8">
        <f t="shared" si="387"/>
        <v>0.73424358695743619</v>
      </c>
      <c r="BK257" s="8">
        <f t="shared" si="388"/>
        <v>0.17967935182496453</v>
      </c>
      <c r="BL257" s="8">
        <f t="shared" si="389"/>
        <v>8.2534614775413698E-2</v>
      </c>
      <c r="BM257" s="8">
        <f t="shared" si="390"/>
        <v>0.50615129824994143</v>
      </c>
      <c r="BN257" s="8">
        <f t="shared" si="391"/>
        <v>0.48713358550264396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1.62917933130699</v>
      </c>
      <c r="F258">
        <f>VLOOKUP(B258,home!$B$2:$E$405,3,FALSE)</f>
        <v>0.83</v>
      </c>
      <c r="G258">
        <f>VLOOKUP(C258,away!$B$2:$E$405,4,FALSE)</f>
        <v>0.65</v>
      </c>
      <c r="H258">
        <f>VLOOKUP(A258,away!$A$2:$E$405,3,FALSE)</f>
        <v>1.4103343465045599</v>
      </c>
      <c r="I258">
        <f>VLOOKUP(C258,away!$B$2:$E$405,3,FALSE)</f>
        <v>1.19</v>
      </c>
      <c r="J258">
        <f>VLOOKUP(B258,home!$B$2:$E$405,4,FALSE)</f>
        <v>0.96</v>
      </c>
      <c r="K258" s="3">
        <f t="shared" si="336"/>
        <v>0.8789422492401211</v>
      </c>
      <c r="L258" s="3">
        <f t="shared" si="337"/>
        <v>1.6111659574468091</v>
      </c>
      <c r="M258" s="5">
        <f t="shared" si="338"/>
        <v>8.2900995647742018E-2</v>
      </c>
      <c r="N258" s="5">
        <f t="shared" si="339"/>
        <v>7.2865187578871851E-2</v>
      </c>
      <c r="O258" s="5">
        <f t="shared" si="340"/>
        <v>0.13356726202608801</v>
      </c>
      <c r="P258" s="5">
        <f t="shared" si="341"/>
        <v>0.11739790971005441</v>
      </c>
      <c r="Q258" s="5">
        <f t="shared" si="342"/>
        <v>3.2022145930938474E-2</v>
      </c>
      <c r="R258" s="5">
        <f t="shared" si="343"/>
        <v>0.10759951280290549</v>
      </c>
      <c r="S258" s="5">
        <f t="shared" si="344"/>
        <v>4.156243569996701E-2</v>
      </c>
      <c r="T258" s="5">
        <f t="shared" si="345"/>
        <v>5.159299140832193E-2</v>
      </c>
      <c r="U258" s="5">
        <f t="shared" si="346"/>
        <v>9.4573757800126945E-2</v>
      </c>
      <c r="V258" s="5">
        <f t="shared" si="347"/>
        <v>6.5397191694478631E-3</v>
      </c>
      <c r="W258" s="5">
        <f t="shared" si="348"/>
        <v>9.3818723233448208E-3</v>
      </c>
      <c r="X258" s="5">
        <f t="shared" si="349"/>
        <v>1.5115753304485578E-2</v>
      </c>
      <c r="Y258" s="5">
        <f t="shared" si="350"/>
        <v>1.217699357267564E-2</v>
      </c>
      <c r="Z258" s="5">
        <f t="shared" si="351"/>
        <v>5.7786890688634476E-2</v>
      </c>
      <c r="AA258" s="5">
        <f t="shared" si="352"/>
        <v>5.0791339678461389E-2</v>
      </c>
      <c r="AB258" s="5">
        <f t="shared" si="353"/>
        <v>2.2321327169452929E-2</v>
      </c>
      <c r="AC258" s="5">
        <f t="shared" si="354"/>
        <v>5.788149425899439E-4</v>
      </c>
      <c r="AD258" s="5">
        <f t="shared" si="355"/>
        <v>2.0615309904910839E-3</v>
      </c>
      <c r="AE258" s="5">
        <f t="shared" si="356"/>
        <v>3.3214685521008357E-3</v>
      </c>
      <c r="AF258" s="5">
        <f t="shared" si="357"/>
        <v>2.6757185299375054E-3</v>
      </c>
      <c r="AG258" s="5">
        <f t="shared" si="358"/>
        <v>1.4370088690483099E-3</v>
      </c>
      <c r="AH258" s="5">
        <f t="shared" si="359"/>
        <v>2.3276067766056955E-2</v>
      </c>
      <c r="AI258" s="5">
        <f t="shared" si="360"/>
        <v>2.0458319355763581E-2</v>
      </c>
      <c r="AJ258" s="5">
        <f t="shared" si="361"/>
        <v>8.9908406151137724E-3</v>
      </c>
      <c r="AK258" s="5">
        <f t="shared" si="362"/>
        <v>2.6341432242691781E-3</v>
      </c>
      <c r="AL258" s="5">
        <f t="shared" si="363"/>
        <v>3.2786899041715167E-5</v>
      </c>
      <c r="AM258" s="5">
        <f t="shared" si="364"/>
        <v>3.6239333713208969E-4</v>
      </c>
      <c r="AN258" s="5">
        <f t="shared" si="365"/>
        <v>5.8387580799276761E-4</v>
      </c>
      <c r="AO258" s="5">
        <f t="shared" si="366"/>
        <v>4.7036041260734842E-4</v>
      </c>
      <c r="AP258" s="5">
        <f t="shared" si="367"/>
        <v>2.5260956150786494E-4</v>
      </c>
      <c r="AQ258" s="5">
        <f t="shared" si="368"/>
        <v>1.0174898150675941E-4</v>
      </c>
      <c r="AR258" s="5">
        <f t="shared" si="369"/>
        <v>7.5003216015791995E-3</v>
      </c>
      <c r="AS258" s="5">
        <f t="shared" si="370"/>
        <v>6.5923495385162888E-3</v>
      </c>
      <c r="AT258" s="5">
        <f t="shared" si="371"/>
        <v>2.8971472655802901E-3</v>
      </c>
      <c r="AU258" s="5">
        <f t="shared" si="372"/>
        <v>8.4880837799633578E-4</v>
      </c>
      <c r="AV258" s="5">
        <f t="shared" si="373"/>
        <v>1.8651338623248951E-4</v>
      </c>
      <c r="AW258" s="5">
        <f t="shared" si="374"/>
        <v>1.2897289857944143E-6</v>
      </c>
      <c r="AX258" s="5">
        <f t="shared" si="375"/>
        <v>5.3087135808085387E-5</v>
      </c>
      <c r="AY258" s="5">
        <f t="shared" si="376"/>
        <v>8.5532185992342682E-5</v>
      </c>
      <c r="AZ258" s="5">
        <f t="shared" si="377"/>
        <v>6.8903273168435694E-5</v>
      </c>
      <c r="BA258" s="5">
        <f t="shared" si="378"/>
        <v>3.700486936188058E-5</v>
      </c>
      <c r="BB258" s="5">
        <f t="shared" si="379"/>
        <v>1.4905246443907096E-5</v>
      </c>
      <c r="BC258" s="5">
        <f t="shared" si="380"/>
        <v>4.8029651315556488E-6</v>
      </c>
      <c r="BD258" s="5">
        <f t="shared" si="381"/>
        <v>2.0140438057278868E-3</v>
      </c>
      <c r="BE258" s="5">
        <f t="shared" si="382"/>
        <v>1.770228192674602E-3</v>
      </c>
      <c r="BF258" s="5">
        <f t="shared" si="383"/>
        <v>7.7796417466884451E-4</v>
      </c>
      <c r="BG258" s="5">
        <f t="shared" si="384"/>
        <v>2.2792852717055625E-4</v>
      </c>
      <c r="BH258" s="5">
        <f t="shared" si="385"/>
        <v>5.0084003084319181E-5</v>
      </c>
      <c r="BI258" s="5">
        <f t="shared" si="386"/>
        <v>8.8041892643761364E-6</v>
      </c>
      <c r="BJ258" s="8">
        <f t="shared" si="387"/>
        <v>0.20468589483686905</v>
      </c>
      <c r="BK258" s="8">
        <f t="shared" si="388"/>
        <v>0.24909819425483529</v>
      </c>
      <c r="BL258" s="8">
        <f t="shared" si="389"/>
        <v>0.48708676350073349</v>
      </c>
      <c r="BM258" s="8">
        <f t="shared" si="390"/>
        <v>0.4522204871274656</v>
      </c>
      <c r="BN258" s="8">
        <f t="shared" si="391"/>
        <v>0.54635301369660028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1.2721893491124301</v>
      </c>
      <c r="F259">
        <f>VLOOKUP(B259,home!$B$2:$E$405,3,FALSE)</f>
        <v>0.83</v>
      </c>
      <c r="G259">
        <f>VLOOKUP(C259,away!$B$2:$E$405,4,FALSE)</f>
        <v>1.25</v>
      </c>
      <c r="H259">
        <f>VLOOKUP(A259,away!$A$2:$E$405,3,FALSE)</f>
        <v>1.07692307692308</v>
      </c>
      <c r="I259">
        <f>VLOOKUP(C259,away!$B$2:$E$405,3,FALSE)</f>
        <v>1.06</v>
      </c>
      <c r="J259">
        <f>VLOOKUP(B259,home!$B$2:$E$405,4,FALSE)</f>
        <v>0.87</v>
      </c>
      <c r="K259" s="3">
        <f t="shared" si="336"/>
        <v>1.3198964497041463</v>
      </c>
      <c r="L259" s="3">
        <f t="shared" si="337"/>
        <v>0.99313846153846452</v>
      </c>
      <c r="M259" s="5">
        <f t="shared" si="338"/>
        <v>9.8960459141352999E-2</v>
      </c>
      <c r="N259" s="5">
        <f t="shared" si="339"/>
        <v>0.13061755868176406</v>
      </c>
      <c r="O259" s="5">
        <f t="shared" si="340"/>
        <v>9.8281438144783378E-2</v>
      </c>
      <c r="P259" s="5">
        <f t="shared" si="341"/>
        <v>0.12972132127911726</v>
      </c>
      <c r="Q259" s="5">
        <f t="shared" si="342"/>
        <v>8.620082598654169E-2</v>
      </c>
      <c r="R259" s="5">
        <f t="shared" si="343"/>
        <v>4.8803538138448961E-2</v>
      </c>
      <c r="S259" s="5">
        <f t="shared" si="344"/>
        <v>4.2510971908395617E-2</v>
      </c>
      <c r="T259" s="5">
        <f t="shared" si="345"/>
        <v>8.5609355703618897E-2</v>
      </c>
      <c r="U259" s="5">
        <f t="shared" si="346"/>
        <v>6.4415616721939684E-2</v>
      </c>
      <c r="V259" s="5">
        <f t="shared" si="347"/>
        <v>6.1916754908022996E-3</v>
      </c>
      <c r="W259" s="5">
        <f t="shared" si="348"/>
        <v>3.7925388060400446E-2</v>
      </c>
      <c r="X259" s="5">
        <f t="shared" si="349"/>
        <v>3.7665161551555346E-2</v>
      </c>
      <c r="Y259" s="5">
        <f t="shared" si="350"/>
        <v>1.8703360298454697E-2</v>
      </c>
      <c r="Z259" s="5">
        <f t="shared" si="351"/>
        <v>1.6156223594817665E-2</v>
      </c>
      <c r="AA259" s="5">
        <f t="shared" si="352"/>
        <v>2.1324542163426195E-2</v>
      </c>
      <c r="AB259" s="5">
        <f t="shared" si="353"/>
        <v>1.4073093746536307E-2</v>
      </c>
      <c r="AC259" s="5">
        <f t="shared" si="354"/>
        <v>5.0726846647099828E-4</v>
      </c>
      <c r="AD259" s="5">
        <f t="shared" si="355"/>
        <v>1.251439626364363E-2</v>
      </c>
      <c r="AE259" s="5">
        <f t="shared" si="356"/>
        <v>1.2428528252357744E-2</v>
      </c>
      <c r="AF259" s="5">
        <f t="shared" si="357"/>
        <v>6.171624713866954E-3</v>
      </c>
      <c r="AG259" s="5">
        <f t="shared" si="358"/>
        <v>2.0430926245075315E-3</v>
      </c>
      <c r="AH259" s="5">
        <f t="shared" si="359"/>
        <v>4.011341761307163E-3</v>
      </c>
      <c r="AI259" s="5">
        <f t="shared" si="360"/>
        <v>5.2945557492993017E-3</v>
      </c>
      <c r="AJ259" s="5">
        <f t="shared" si="361"/>
        <v>3.4941326681304122E-3</v>
      </c>
      <c r="AK259" s="5">
        <f t="shared" si="362"/>
        <v>1.537297767820203E-3</v>
      </c>
      <c r="AL259" s="5">
        <f t="shared" si="363"/>
        <v>2.6597910432027053E-5</v>
      </c>
      <c r="AM259" s="5">
        <f t="shared" si="364"/>
        <v>3.3035414397148111E-3</v>
      </c>
      <c r="AN259" s="5">
        <f t="shared" si="365"/>
        <v>3.2808740630669315E-3</v>
      </c>
      <c r="AO259" s="5">
        <f t="shared" si="366"/>
        <v>1.6291811097478715E-3</v>
      </c>
      <c r="AP259" s="5">
        <f t="shared" si="367"/>
        <v>5.3933414030084335E-4</v>
      </c>
      <c r="AQ259" s="5">
        <f t="shared" si="368"/>
        <v>1.3390836958838745E-4</v>
      </c>
      <c r="AR259" s="5">
        <f t="shared" si="369"/>
        <v>7.9676355710591839E-4</v>
      </c>
      <c r="AS259" s="5">
        <f t="shared" si="370"/>
        <v>1.0516453902777486E-3</v>
      </c>
      <c r="AT259" s="5">
        <f t="shared" si="371"/>
        <v>6.9403150848766594E-4</v>
      </c>
      <c r="AU259" s="5">
        <f t="shared" si="372"/>
        <v>3.0534990801189452E-4</v>
      </c>
      <c r="AV259" s="5">
        <f t="shared" si="373"/>
        <v>1.0075756487559674E-4</v>
      </c>
      <c r="AW259" s="5">
        <f t="shared" si="374"/>
        <v>9.6848897317266708E-7</v>
      </c>
      <c r="AX259" s="5">
        <f t="shared" si="375"/>
        <v>7.2672210295501784E-4</v>
      </c>
      <c r="AY259" s="5">
        <f t="shared" si="376"/>
        <v>7.2173567129474401E-4</v>
      </c>
      <c r="AZ259" s="5">
        <f t="shared" si="377"/>
        <v>3.5839172711354646E-4</v>
      </c>
      <c r="BA259" s="5">
        <f t="shared" si="378"/>
        <v>1.1864420283122027E-4</v>
      </c>
      <c r="BB259" s="5">
        <f t="shared" si="379"/>
        <v>2.9457530267563901E-5</v>
      </c>
      <c r="BC259" s="5">
        <f t="shared" si="380"/>
        <v>5.8510812581302357E-6</v>
      </c>
      <c r="BD259" s="5">
        <f t="shared" si="381"/>
        <v>1.3188275555234765E-4</v>
      </c>
      <c r="BE259" s="5">
        <f t="shared" si="382"/>
        <v>1.7407158083074348E-4</v>
      </c>
      <c r="BF259" s="5">
        <f t="shared" si="383"/>
        <v>1.1487823076644331E-4</v>
      </c>
      <c r="BG259" s="5">
        <f t="shared" si="384"/>
        <v>5.054245631230741E-5</v>
      </c>
      <c r="BH259" s="5">
        <f t="shared" si="385"/>
        <v>1.6677702161485351E-5</v>
      </c>
      <c r="BI259" s="5">
        <f t="shared" si="386"/>
        <v>4.4025679744335353E-6</v>
      </c>
      <c r="BJ259" s="8">
        <f t="shared" si="387"/>
        <v>0.44072693357484999</v>
      </c>
      <c r="BK259" s="8">
        <f t="shared" si="388"/>
        <v>0.2786400298678659</v>
      </c>
      <c r="BL259" s="8">
        <f t="shared" si="389"/>
        <v>0.26467656008404827</v>
      </c>
      <c r="BM259" s="8">
        <f t="shared" si="390"/>
        <v>0.40689383856725192</v>
      </c>
      <c r="BN259" s="8">
        <f t="shared" si="391"/>
        <v>0.59258514137200835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1.2721893491124301</v>
      </c>
      <c r="F260">
        <f>VLOOKUP(B260,home!$B$2:$E$405,3,FALSE)</f>
        <v>1.1599999999999999</v>
      </c>
      <c r="G260">
        <f>VLOOKUP(C260,away!$B$2:$E$405,4,FALSE)</f>
        <v>0.97</v>
      </c>
      <c r="H260">
        <f>VLOOKUP(A260,away!$A$2:$E$405,3,FALSE)</f>
        <v>1.07692307692308</v>
      </c>
      <c r="I260">
        <f>VLOOKUP(C260,away!$B$2:$E$405,3,FALSE)</f>
        <v>0.65</v>
      </c>
      <c r="J260">
        <f>VLOOKUP(B260,home!$B$2:$E$405,4,FALSE)</f>
        <v>0.98</v>
      </c>
      <c r="K260" s="3">
        <f t="shared" si="336"/>
        <v>1.4314674556213061</v>
      </c>
      <c r="L260" s="3">
        <f t="shared" si="337"/>
        <v>0.68600000000000205</v>
      </c>
      <c r="M260" s="5">
        <f t="shared" si="338"/>
        <v>0.12033599919095479</v>
      </c>
      <c r="N260" s="5">
        <f t="shared" si="339"/>
        <v>0.17225706658152362</v>
      </c>
      <c r="O260" s="5">
        <f t="shared" si="340"/>
        <v>8.2550495444995237E-2</v>
      </c>
      <c r="P260" s="5">
        <f t="shared" si="341"/>
        <v>0.11816834767492555</v>
      </c>
      <c r="Q260" s="5">
        <f t="shared" si="342"/>
        <v>0.12329019240612178</v>
      </c>
      <c r="R260" s="5">
        <f t="shared" si="343"/>
        <v>2.8314819937633448E-2</v>
      </c>
      <c r="S260" s="5">
        <f t="shared" si="344"/>
        <v>2.9009935692775813E-2</v>
      </c>
      <c r="T260" s="5">
        <f t="shared" si="345"/>
        <v>8.45770719905998E-2</v>
      </c>
      <c r="U260" s="5">
        <f t="shared" si="346"/>
        <v>4.0531743252499579E-2</v>
      </c>
      <c r="V260" s="5">
        <f t="shared" si="347"/>
        <v>3.1652633644487431E-3</v>
      </c>
      <c r="W260" s="5">
        <f t="shared" si="348"/>
        <v>5.8828632675550815E-2</v>
      </c>
      <c r="X260" s="5">
        <f t="shared" si="349"/>
        <v>4.0356442015427978E-2</v>
      </c>
      <c r="Y260" s="5">
        <f t="shared" si="350"/>
        <v>1.3842259611291837E-2</v>
      </c>
      <c r="Z260" s="5">
        <f t="shared" si="351"/>
        <v>6.4746554924055349E-3</v>
      </c>
      <c r="AA260" s="5">
        <f t="shared" si="352"/>
        <v>9.2682586237382656E-3</v>
      </c>
      <c r="AB260" s="5">
        <f t="shared" si="353"/>
        <v>6.6336052950814227E-3</v>
      </c>
      <c r="AC260" s="5">
        <f t="shared" si="354"/>
        <v>1.9426540283435319E-4</v>
      </c>
      <c r="AD260" s="5">
        <f t="shared" si="355"/>
        <v>2.1052818283437795E-2</v>
      </c>
      <c r="AE260" s="5">
        <f t="shared" si="356"/>
        <v>1.4442233342438372E-2</v>
      </c>
      <c r="AF260" s="5">
        <f t="shared" si="357"/>
        <v>4.9536860364563758E-3</v>
      </c>
      <c r="AG260" s="5">
        <f t="shared" si="358"/>
        <v>1.1327428736696947E-3</v>
      </c>
      <c r="AH260" s="5">
        <f t="shared" si="359"/>
        <v>1.1104034169475525E-3</v>
      </c>
      <c r="AI260" s="5">
        <f t="shared" si="360"/>
        <v>1.589506353971117E-3</v>
      </c>
      <c r="AJ260" s="5">
        <f t="shared" si="361"/>
        <v>1.1376633081064673E-3</v>
      </c>
      <c r="AK260" s="5">
        <f t="shared" si="362"/>
        <v>5.4284266700296098E-4</v>
      </c>
      <c r="AL260" s="5">
        <f t="shared" si="363"/>
        <v>7.6306414764252228E-6</v>
      </c>
      <c r="AM260" s="5">
        <f t="shared" si="364"/>
        <v>6.0272848443700747E-3</v>
      </c>
      <c r="AN260" s="5">
        <f t="shared" si="365"/>
        <v>4.1347174032378836E-3</v>
      </c>
      <c r="AO260" s="5">
        <f t="shared" si="366"/>
        <v>1.4182080693105983E-3</v>
      </c>
      <c r="AP260" s="5">
        <f t="shared" si="367"/>
        <v>3.2429691184902447E-4</v>
      </c>
      <c r="AQ260" s="5">
        <f t="shared" si="368"/>
        <v>5.5616920382107853E-5</v>
      </c>
      <c r="AR260" s="5">
        <f t="shared" si="369"/>
        <v>1.5234734880520471E-4</v>
      </c>
      <c r="AS260" s="5">
        <f t="shared" si="370"/>
        <v>2.1808027176483801E-4</v>
      </c>
      <c r="AT260" s="5">
        <f t="shared" si="371"/>
        <v>1.5608740587220784E-4</v>
      </c>
      <c r="AU260" s="5">
        <f t="shared" si="372"/>
        <v>7.4478013912806495E-5</v>
      </c>
      <c r="AV260" s="5">
        <f t="shared" si="373"/>
        <v>2.6653213268873346E-5</v>
      </c>
      <c r="AW260" s="5">
        <f t="shared" si="374"/>
        <v>2.0814411800459888E-7</v>
      </c>
      <c r="AX260" s="5">
        <f t="shared" si="375"/>
        <v>1.4379770167458825E-3</v>
      </c>
      <c r="AY260" s="5">
        <f t="shared" si="376"/>
        <v>9.8645223348767827E-4</v>
      </c>
      <c r="AZ260" s="5">
        <f t="shared" si="377"/>
        <v>3.383531160862746E-4</v>
      </c>
      <c r="BA260" s="5">
        <f t="shared" si="378"/>
        <v>7.7370079211728363E-5</v>
      </c>
      <c r="BB260" s="5">
        <f t="shared" si="379"/>
        <v>1.3268968584811452E-5</v>
      </c>
      <c r="BC260" s="5">
        <f t="shared" si="380"/>
        <v>1.8205024898361374E-6</v>
      </c>
      <c r="BD260" s="5">
        <f t="shared" si="381"/>
        <v>1.7418380213395116E-5</v>
      </c>
      <c r="BE260" s="5">
        <f t="shared" si="382"/>
        <v>2.4933844405113208E-5</v>
      </c>
      <c r="BF260" s="5">
        <f t="shared" si="383"/>
        <v>1.7845993404722475E-5</v>
      </c>
      <c r="BG260" s="5">
        <f t="shared" si="384"/>
        <v>8.5153195906975635E-6</v>
      </c>
      <c r="BH260" s="5">
        <f t="shared" si="385"/>
        <v>3.0473507170745267E-6</v>
      </c>
      <c r="BI260" s="5">
        <f t="shared" si="386"/>
        <v>8.7243667547128601E-7</v>
      </c>
      <c r="BJ260" s="8">
        <f t="shared" si="387"/>
        <v>0.54954851188227394</v>
      </c>
      <c r="BK260" s="8">
        <f t="shared" si="388"/>
        <v>0.27186789420090335</v>
      </c>
      <c r="BL260" s="8">
        <f t="shared" si="389"/>
        <v>0.17237961787860642</v>
      </c>
      <c r="BM260" s="8">
        <f t="shared" si="390"/>
        <v>0.35436751412866513</v>
      </c>
      <c r="BN260" s="8">
        <f t="shared" si="391"/>
        <v>0.64491692123615441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1.5814814814814799</v>
      </c>
      <c r="F261">
        <f>VLOOKUP(B261,home!$B$2:$E$405,3,FALSE)</f>
        <v>0.97</v>
      </c>
      <c r="G261">
        <f>VLOOKUP(C261,away!$B$2:$E$405,4,FALSE)</f>
        <v>0.8</v>
      </c>
      <c r="H261">
        <f>VLOOKUP(A261,away!$A$2:$E$405,3,FALSE)</f>
        <v>1.3925925925925899</v>
      </c>
      <c r="I261">
        <f>VLOOKUP(C261,away!$B$2:$E$405,3,FALSE)</f>
        <v>1.1000000000000001</v>
      </c>
      <c r="J261">
        <f>VLOOKUP(B261,home!$B$2:$E$405,4,FALSE)</f>
        <v>1.05</v>
      </c>
      <c r="K261" s="3">
        <f t="shared" si="336"/>
        <v>1.2272296296296286</v>
      </c>
      <c r="L261" s="3">
        <f t="shared" si="337"/>
        <v>1.6084444444444417</v>
      </c>
      <c r="M261" s="5">
        <f t="shared" si="338"/>
        <v>5.8678958535083391E-2</v>
      </c>
      <c r="N261" s="5">
        <f t="shared" si="339"/>
        <v>7.2012556550062723E-2</v>
      </c>
      <c r="O261" s="5">
        <f t="shared" si="340"/>
        <v>9.4381844861540637E-2</v>
      </c>
      <c r="P261" s="5">
        <f t="shared" si="341"/>
        <v>0.11582819651318958</v>
      </c>
      <c r="Q261" s="5">
        <f t="shared" si="342"/>
        <v>4.4187971551808085E-2</v>
      </c>
      <c r="R261" s="5">
        <f t="shared" si="343"/>
        <v>7.5903977011981122E-2</v>
      </c>
      <c r="S261" s="5">
        <f t="shared" si="344"/>
        <v>5.7159207671846769E-2</v>
      </c>
      <c r="T261" s="5">
        <f t="shared" si="345"/>
        <v>7.1073897353774756E-2</v>
      </c>
      <c r="U261" s="5">
        <f t="shared" si="346"/>
        <v>9.3151609595829438E-2</v>
      </c>
      <c r="V261" s="5">
        <f t="shared" si="347"/>
        <v>1.2536479295393385E-2</v>
      </c>
      <c r="W261" s="5">
        <f t="shared" si="348"/>
        <v>1.8076262653869999E-2</v>
      </c>
      <c r="X261" s="5">
        <f t="shared" si="349"/>
        <v>2.9074664241935742E-2</v>
      </c>
      <c r="Y261" s="5">
        <f t="shared" si="350"/>
        <v>2.3382491087014512E-2</v>
      </c>
      <c r="Z261" s="5">
        <f t="shared" si="351"/>
        <v>4.0695776712053211E-2</v>
      </c>
      <c r="AA261" s="5">
        <f t="shared" si="352"/>
        <v>4.9943062981823126E-2</v>
      </c>
      <c r="AB261" s="5">
        <f t="shared" si="353"/>
        <v>3.0645803342876008E-2</v>
      </c>
      <c r="AC261" s="5">
        <f t="shared" si="354"/>
        <v>1.5466338186436318E-3</v>
      </c>
      <c r="AD261" s="5">
        <f t="shared" si="355"/>
        <v>5.5459312804491921E-3</v>
      </c>
      <c r="AE261" s="5">
        <f t="shared" si="356"/>
        <v>8.9203223573091524E-3</v>
      </c>
      <c r="AF261" s="5">
        <f t="shared" si="357"/>
        <v>7.1739214691337273E-3</v>
      </c>
      <c r="AG261" s="5">
        <f t="shared" si="358"/>
        <v>3.8462847106362831E-3</v>
      </c>
      <c r="AH261" s="5">
        <f t="shared" si="359"/>
        <v>1.6364223991213372E-2</v>
      </c>
      <c r="AI261" s="5">
        <f t="shared" si="360"/>
        <v>2.0082660547913068E-2</v>
      </c>
      <c r="AJ261" s="5">
        <f t="shared" si="361"/>
        <v>1.2323018033096456E-2</v>
      </c>
      <c r="AK261" s="5">
        <f t="shared" si="362"/>
        <v>5.0410576188920659E-3</v>
      </c>
      <c r="AL261" s="5">
        <f t="shared" si="363"/>
        <v>1.2211791780366473E-4</v>
      </c>
      <c r="AM261" s="5">
        <f t="shared" si="364"/>
        <v>1.3612262382514057E-3</v>
      </c>
      <c r="AN261" s="5">
        <f t="shared" si="365"/>
        <v>2.1894567805474793E-3</v>
      </c>
      <c r="AO261" s="5">
        <f t="shared" si="366"/>
        <v>1.7608097975114036E-3</v>
      </c>
      <c r="AP261" s="5">
        <f t="shared" si="367"/>
        <v>9.4405491217685298E-4</v>
      </c>
      <c r="AQ261" s="5">
        <f t="shared" si="368"/>
        <v>3.7961496968533622E-4</v>
      </c>
      <c r="AR261" s="5">
        <f t="shared" si="369"/>
        <v>5.2641890332623146E-3</v>
      </c>
      <c r="AS261" s="5">
        <f t="shared" si="370"/>
        <v>6.4603687575908626E-3</v>
      </c>
      <c r="AT261" s="5">
        <f t="shared" si="371"/>
        <v>3.9641779788245294E-3</v>
      </c>
      <c r="AU261" s="5">
        <f t="shared" si="372"/>
        <v>1.6216522242462523E-3</v>
      </c>
      <c r="AV261" s="5">
        <f t="shared" si="373"/>
        <v>4.9753491463744792E-4</v>
      </c>
      <c r="AW261" s="5">
        <f t="shared" si="374"/>
        <v>6.6958973475074934E-6</v>
      </c>
      <c r="AX261" s="5">
        <f t="shared" si="375"/>
        <v>2.7842286203523428E-4</v>
      </c>
      <c r="AY261" s="5">
        <f t="shared" si="376"/>
        <v>4.4782770564689387E-4</v>
      </c>
      <c r="AZ261" s="5">
        <f t="shared" si="377"/>
        <v>3.6015299260802364E-4</v>
      </c>
      <c r="BA261" s="5">
        <f t="shared" si="378"/>
        <v>1.930953600368052E-4</v>
      </c>
      <c r="BB261" s="5">
        <f t="shared" si="379"/>
        <v>7.7645789774799656E-5</v>
      </c>
      <c r="BC261" s="5">
        <f t="shared" si="380"/>
        <v>2.4977787839555487E-5</v>
      </c>
      <c r="BD261" s="5">
        <f t="shared" si="381"/>
        <v>1.4111926008426876E-3</v>
      </c>
      <c r="BE261" s="5">
        <f t="shared" si="382"/>
        <v>1.7318573728682437E-3</v>
      </c>
      <c r="BF261" s="5">
        <f t="shared" si="383"/>
        <v>1.0626933411382183E-3</v>
      </c>
      <c r="BG261" s="5">
        <f t="shared" si="384"/>
        <v>4.3472291848497608E-4</v>
      </c>
      <c r="BH261" s="5">
        <f t="shared" si="385"/>
        <v>1.3337621156095711E-4</v>
      </c>
      <c r="BI261" s="5">
        <f t="shared" si="386"/>
        <v>3.273664774307125E-5</v>
      </c>
      <c r="BJ261" s="8">
        <f t="shared" si="387"/>
        <v>0.29131158845210803</v>
      </c>
      <c r="BK261" s="8">
        <f t="shared" si="388"/>
        <v>0.24631942145760732</v>
      </c>
      <c r="BL261" s="8">
        <f t="shared" si="389"/>
        <v>0.4204517599863648</v>
      </c>
      <c r="BM261" s="8">
        <f t="shared" si="390"/>
        <v>0.5373439097761683</v>
      </c>
      <c r="BN261" s="8">
        <f t="shared" si="391"/>
        <v>0.46099350502366554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1.5814814814814799</v>
      </c>
      <c r="F262">
        <f>VLOOKUP(B262,home!$B$2:$E$405,3,FALSE)</f>
        <v>0.67</v>
      </c>
      <c r="G262">
        <f>VLOOKUP(C262,away!$B$2:$E$405,4,FALSE)</f>
        <v>1.1000000000000001</v>
      </c>
      <c r="H262">
        <f>VLOOKUP(A262,away!$A$2:$E$405,3,FALSE)</f>
        <v>1.3925925925925899</v>
      </c>
      <c r="I262">
        <f>VLOOKUP(C262,away!$B$2:$E$405,3,FALSE)</f>
        <v>0.76</v>
      </c>
      <c r="J262">
        <f>VLOOKUP(B262,home!$B$2:$E$405,4,FALSE)</f>
        <v>0.53</v>
      </c>
      <c r="K262" s="3">
        <f t="shared" si="336"/>
        <v>1.1655518518518508</v>
      </c>
      <c r="L262" s="3">
        <f t="shared" si="337"/>
        <v>0.56093629629629527</v>
      </c>
      <c r="M262" s="5">
        <f t="shared" si="338"/>
        <v>0.1779081010677</v>
      </c>
      <c r="N262" s="5">
        <f t="shared" si="339"/>
        <v>0.207361116658904</v>
      </c>
      <c r="O262" s="5">
        <f t="shared" si="340"/>
        <v>9.9795111294022604E-2</v>
      </c>
      <c r="P262" s="5">
        <f t="shared" si="341"/>
        <v>0.11631637677450961</v>
      </c>
      <c r="Q262" s="5">
        <f t="shared" si="342"/>
        <v>0.12084506676192662</v>
      </c>
      <c r="R262" s="5">
        <f t="shared" si="343"/>
        <v>2.7989350058872813E-2</v>
      </c>
      <c r="S262" s="5">
        <f t="shared" si="344"/>
        <v>1.9011921639253023E-2</v>
      </c>
      <c r="T262" s="5">
        <f t="shared" si="345"/>
        <v>6.7786384175113651E-2</v>
      </c>
      <c r="U262" s="5">
        <f t="shared" si="346"/>
        <v>3.2623038793248918E-2</v>
      </c>
      <c r="V262" s="5">
        <f t="shared" si="347"/>
        <v>1.3811112012495936E-3</v>
      </c>
      <c r="W262" s="5">
        <f t="shared" si="348"/>
        <v>4.6950397117174705E-2</v>
      </c>
      <c r="X262" s="5">
        <f t="shared" si="349"/>
        <v>2.6336181868548234E-2</v>
      </c>
      <c r="Y262" s="5">
        <f t="shared" si="350"/>
        <v>7.3864601579645452E-3</v>
      </c>
      <c r="Z262" s="5">
        <f t="shared" si="351"/>
        <v>5.2334141192548703E-3</v>
      </c>
      <c r="AA262" s="5">
        <f t="shared" si="352"/>
        <v>6.0998155182051374E-3</v>
      </c>
      <c r="AB262" s="5">
        <f t="shared" si="353"/>
        <v>3.5548256365993281E-3</v>
      </c>
      <c r="AC262" s="5">
        <f t="shared" si="354"/>
        <v>5.643568571636887E-5</v>
      </c>
      <c r="AD262" s="5">
        <f t="shared" si="355"/>
        <v>1.3680780576275696E-2</v>
      </c>
      <c r="AE262" s="5">
        <f t="shared" si="356"/>
        <v>7.6740463868983835E-3</v>
      </c>
      <c r="AF262" s="5">
        <f t="shared" si="357"/>
        <v>2.1523255789363729E-3</v>
      </c>
      <c r="AG262" s="5">
        <f t="shared" si="358"/>
        <v>4.0243917955744957E-4</v>
      </c>
      <c r="AH262" s="5">
        <f t="shared" si="359"/>
        <v>7.3390298325989119E-4</v>
      </c>
      <c r="AI262" s="5">
        <f t="shared" si="360"/>
        <v>8.5540198121816411E-4</v>
      </c>
      <c r="AJ262" s="5">
        <f t="shared" si="361"/>
        <v>4.9850768164328666E-4</v>
      </c>
      <c r="AK262" s="5">
        <f t="shared" si="362"/>
        <v>1.9367885050056854E-4</v>
      </c>
      <c r="AL262" s="5">
        <f t="shared" si="363"/>
        <v>1.4759068179396733E-6</v>
      </c>
      <c r="AM262" s="5">
        <f t="shared" si="364"/>
        <v>3.1891318270913932E-3</v>
      </c>
      <c r="AN262" s="5">
        <f t="shared" si="365"/>
        <v>1.788899795489283E-3</v>
      </c>
      <c r="AO262" s="5">
        <f t="shared" si="366"/>
        <v>5.0172941286347921E-4</v>
      </c>
      <c r="AP262" s="5">
        <f t="shared" si="367"/>
        <v>9.3812746198184964E-5</v>
      </c>
      <c r="AQ262" s="5">
        <f t="shared" si="368"/>
        <v>1.3155743599448553E-5</v>
      </c>
      <c r="AR262" s="5">
        <f t="shared" si="369"/>
        <v>8.2334564254121103E-5</v>
      </c>
      <c r="AS262" s="5">
        <f t="shared" si="370"/>
        <v>9.5965203837806057E-5</v>
      </c>
      <c r="AT262" s="5">
        <f t="shared" si="371"/>
        <v>5.5926210523247604E-5</v>
      </c>
      <c r="AU262" s="5">
        <f t="shared" si="372"/>
        <v>2.1728299414142567E-5</v>
      </c>
      <c r="AV262" s="5">
        <f t="shared" si="373"/>
        <v>6.3313649049363397E-6</v>
      </c>
      <c r="AW262" s="5">
        <f t="shared" si="374"/>
        <v>2.6804121605053238E-8</v>
      </c>
      <c r="AX262" s="5">
        <f t="shared" si="375"/>
        <v>6.1951641781100766E-4</v>
      </c>
      <c r="AY262" s="5">
        <f t="shared" si="376"/>
        <v>3.4750924490165475E-4</v>
      </c>
      <c r="AZ262" s="5">
        <f t="shared" si="377"/>
        <v>9.7465274381928219E-5</v>
      </c>
      <c r="BA262" s="5">
        <f t="shared" si="378"/>
        <v>1.8223936676433673E-5</v>
      </c>
      <c r="BB262" s="5">
        <f t="shared" si="379"/>
        <v>2.5556168858042297E-6</v>
      </c>
      <c r="BC262" s="5">
        <f t="shared" si="380"/>
        <v>2.8670765413505947E-7</v>
      </c>
      <c r="BD262" s="5">
        <f t="shared" si="381"/>
        <v>7.6974075883126705E-6</v>
      </c>
      <c r="BE262" s="5">
        <f t="shared" si="382"/>
        <v>8.9717276690163218E-6</v>
      </c>
      <c r="BF262" s="5">
        <f t="shared" si="383"/>
        <v>5.2285068994662321E-6</v>
      </c>
      <c r="BG262" s="5">
        <f t="shared" si="384"/>
        <v>2.0313652996976817E-6</v>
      </c>
      <c r="BH262" s="5">
        <f t="shared" si="385"/>
        <v>5.9191539671255582E-7</v>
      </c>
      <c r="BI262" s="5">
        <f t="shared" si="386"/>
        <v>1.3798161735558847E-7</v>
      </c>
      <c r="BJ262" s="8">
        <f t="shared" si="387"/>
        <v>0.5072474851848523</v>
      </c>
      <c r="BK262" s="8">
        <f t="shared" si="388"/>
        <v>0.31502293152014826</v>
      </c>
      <c r="BL262" s="8">
        <f t="shared" si="389"/>
        <v>0.17263057734497556</v>
      </c>
      <c r="BM262" s="8">
        <f t="shared" si="390"/>
        <v>0.24957180311251534</v>
      </c>
      <c r="BN262" s="8">
        <f t="shared" si="391"/>
        <v>0.75021512261593559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1.5814814814814799</v>
      </c>
      <c r="F263">
        <f>VLOOKUP(B263,home!$B$2:$E$405,3,FALSE)</f>
        <v>0.72</v>
      </c>
      <c r="G263">
        <f>VLOOKUP(C263,away!$B$2:$E$405,4,FALSE)</f>
        <v>0.89</v>
      </c>
      <c r="H263">
        <f>VLOOKUP(A263,away!$A$2:$E$405,3,FALSE)</f>
        <v>1.3925925925925899</v>
      </c>
      <c r="I263">
        <f>VLOOKUP(C263,away!$B$2:$E$405,3,FALSE)</f>
        <v>1.35</v>
      </c>
      <c r="J263">
        <f>VLOOKUP(B263,home!$B$2:$E$405,4,FALSE)</f>
        <v>1.87</v>
      </c>
      <c r="K263" s="3">
        <f t="shared" si="336"/>
        <v>1.0134133333333324</v>
      </c>
      <c r="L263" s="3">
        <f t="shared" si="337"/>
        <v>3.5155999999999938</v>
      </c>
      <c r="M263" s="5">
        <f t="shared" si="338"/>
        <v>1.0791318255748528E-2</v>
      </c>
      <c r="N263" s="5">
        <f t="shared" si="339"/>
        <v>1.0936065804618958E-2</v>
      </c>
      <c r="O263" s="5">
        <f t="shared" si="340"/>
        <v>3.7937958459909452E-2</v>
      </c>
      <c r="P263" s="5">
        <f t="shared" si="341"/>
        <v>3.8446832942718334E-2</v>
      </c>
      <c r="Q263" s="5">
        <f t="shared" si="342"/>
        <v>5.5413774503057841E-3</v>
      </c>
      <c r="R263" s="5">
        <f t="shared" si="343"/>
        <v>6.6687343380828726E-2</v>
      </c>
      <c r="S263" s="5">
        <f t="shared" si="344"/>
        <v>3.4244170366717661E-2</v>
      </c>
      <c r="T263" s="5">
        <f t="shared" si="345"/>
        <v>1.9481266564294979E-2</v>
      </c>
      <c r="U263" s="5">
        <f t="shared" si="346"/>
        <v>6.7581842946710172E-2</v>
      </c>
      <c r="V263" s="5">
        <f t="shared" si="347"/>
        <v>1.3555957835208448E-2</v>
      </c>
      <c r="W263" s="5">
        <f t="shared" si="348"/>
        <v>1.8719019310575161E-3</v>
      </c>
      <c r="X263" s="5">
        <f t="shared" si="349"/>
        <v>6.580858428825791E-3</v>
      </c>
      <c r="Y263" s="5">
        <f t="shared" si="350"/>
        <v>1.1567832946189956E-2</v>
      </c>
      <c r="Z263" s="5">
        <f t="shared" si="351"/>
        <v>7.8148674796547024E-2</v>
      </c>
      <c r="AA263" s="5">
        <f t="shared" si="352"/>
        <v>7.9196909021151299E-2</v>
      </c>
      <c r="AB263" s="5">
        <f t="shared" si="353"/>
        <v>4.0129601780410792E-2</v>
      </c>
      <c r="AC263" s="5">
        <f t="shared" si="354"/>
        <v>3.018535559772544E-3</v>
      </c>
      <c r="AD263" s="5">
        <f t="shared" si="355"/>
        <v>4.7425259390652464E-4</v>
      </c>
      <c r="AE263" s="5">
        <f t="shared" si="356"/>
        <v>1.6672824191377748E-3</v>
      </c>
      <c r="AF263" s="5">
        <f t="shared" si="357"/>
        <v>2.9307490363603759E-3</v>
      </c>
      <c r="AG263" s="5">
        <f t="shared" si="358"/>
        <v>3.4344471040761732E-3</v>
      </c>
      <c r="AH263" s="5">
        <f t="shared" si="359"/>
        <v>6.8684870278685084E-2</v>
      </c>
      <c r="AI263" s="5">
        <f t="shared" si="360"/>
        <v>6.9606163338689769E-2</v>
      </c>
      <c r="AJ263" s="5">
        <f t="shared" si="361"/>
        <v>3.5269907004802994E-2</v>
      </c>
      <c r="AK263" s="5">
        <f t="shared" si="362"/>
        <v>1.1914331341364687E-2</v>
      </c>
      <c r="AL263" s="5">
        <f t="shared" si="363"/>
        <v>4.3017221676845045E-4</v>
      </c>
      <c r="AM263" s="5">
        <f t="shared" si="364"/>
        <v>9.6122780406558101E-5</v>
      </c>
      <c r="AN263" s="5">
        <f t="shared" si="365"/>
        <v>3.3792924679729505E-4</v>
      </c>
      <c r="AO263" s="5">
        <f t="shared" si="366"/>
        <v>5.9401203002028421E-4</v>
      </c>
      <c r="AP263" s="5">
        <f t="shared" si="367"/>
        <v>6.9610289757976917E-4</v>
      </c>
      <c r="AQ263" s="5">
        <f t="shared" si="368"/>
        <v>6.1180483668285828E-4</v>
      </c>
      <c r="AR263" s="5">
        <f t="shared" si="369"/>
        <v>4.8293705990348955E-2</v>
      </c>
      <c r="AS263" s="5">
        <f t="shared" si="370"/>
        <v>4.8941485566699458E-2</v>
      </c>
      <c r="AT263" s="5">
        <f t="shared" si="371"/>
        <v>2.4798977013217035E-2</v>
      </c>
      <c r="AU263" s="5">
        <f t="shared" si="372"/>
        <v>8.3772046527403211E-3</v>
      </c>
      <c r="AV263" s="5">
        <f t="shared" si="373"/>
        <v>2.122392722787267E-3</v>
      </c>
      <c r="AW263" s="5">
        <f t="shared" si="374"/>
        <v>4.2572183600473988E-5</v>
      </c>
      <c r="AX263" s="5">
        <f t="shared" si="375"/>
        <v>1.6235351216846326E-5</v>
      </c>
      <c r="AY263" s="5">
        <f t="shared" si="376"/>
        <v>5.7077000737944837E-5</v>
      </c>
      <c r="AZ263" s="5">
        <f t="shared" si="377"/>
        <v>1.0032995189715928E-4</v>
      </c>
      <c r="BA263" s="5">
        <f t="shared" si="378"/>
        <v>1.1757332629655084E-4</v>
      </c>
      <c r="BB263" s="5">
        <f t="shared" si="379"/>
        <v>1.0333519648203837E-4</v>
      </c>
      <c r="BC263" s="5">
        <f t="shared" si="380"/>
        <v>7.2657043350450676E-5</v>
      </c>
      <c r="BD263" s="5">
        <f t="shared" si="381"/>
        <v>2.829689212994508E-2</v>
      </c>
      <c r="BE263" s="5">
        <f t="shared" si="382"/>
        <v>2.867644777638138E-2</v>
      </c>
      <c r="BF263" s="5">
        <f t="shared" si="383"/>
        <v>1.453054726461094E-2</v>
      </c>
      <c r="BG263" s="5">
        <f t="shared" si="384"/>
        <v>4.9084834461956368E-3</v>
      </c>
      <c r="BH263" s="5">
        <f t="shared" si="385"/>
        <v>1.2435806427051504E-3</v>
      </c>
      <c r="BI263" s="5">
        <f t="shared" si="386"/>
        <v>2.5205224087852693E-4</v>
      </c>
      <c r="BJ263" s="8">
        <f t="shared" si="387"/>
        <v>6.728921394024158E-2</v>
      </c>
      <c r="BK263" s="8">
        <f t="shared" si="388"/>
        <v>0.10054406417767192</v>
      </c>
      <c r="BL263" s="8">
        <f t="shared" si="389"/>
        <v>0.68745069699906258</v>
      </c>
      <c r="BM263" s="8">
        <f t="shared" si="390"/>
        <v>0.76307724880225625</v>
      </c>
      <c r="BN263" s="8">
        <f t="shared" si="391"/>
        <v>0.1703408962941298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1.5814814814814799</v>
      </c>
      <c r="F264">
        <f>VLOOKUP(B264,home!$B$2:$E$405,3,FALSE)</f>
        <v>0.76</v>
      </c>
      <c r="G264">
        <f>VLOOKUP(C264,away!$B$2:$E$405,4,FALSE)</f>
        <v>0.34</v>
      </c>
      <c r="H264">
        <f>VLOOKUP(A264,away!$A$2:$E$405,3,FALSE)</f>
        <v>1.3925925925925899</v>
      </c>
      <c r="I264">
        <f>VLOOKUP(C264,away!$B$2:$E$405,3,FALSE)</f>
        <v>1.81</v>
      </c>
      <c r="J264">
        <f>VLOOKUP(B264,home!$B$2:$E$405,4,FALSE)</f>
        <v>1.01</v>
      </c>
      <c r="K264" s="3">
        <f t="shared" si="336"/>
        <v>0.40865481481481442</v>
      </c>
      <c r="L264" s="3">
        <f t="shared" si="337"/>
        <v>2.5457985185185139</v>
      </c>
      <c r="M264" s="5">
        <f t="shared" si="338"/>
        <v>5.2107138026874868E-2</v>
      </c>
      <c r="N264" s="5">
        <f t="shared" si="339"/>
        <v>2.1293832840902527E-2</v>
      </c>
      <c r="O264" s="5">
        <f t="shared" si="340"/>
        <v>0.13265427479305777</v>
      </c>
      <c r="P264" s="5">
        <f t="shared" si="341"/>
        <v>5.4209808099950532E-2</v>
      </c>
      <c r="Q264" s="5">
        <f t="shared" si="342"/>
        <v>4.3509136581483176E-3</v>
      </c>
      <c r="R264" s="5">
        <f t="shared" si="343"/>
        <v>0.16885552812165719</v>
      </c>
      <c r="S264" s="5">
        <f t="shared" si="344"/>
        <v>1.4099331711126562E-2</v>
      </c>
      <c r="T264" s="5">
        <f t="shared" si="345"/>
        <v>1.1076549545115956E-2</v>
      </c>
      <c r="U264" s="5">
        <f t="shared" si="346"/>
        <v>6.9003624575013509E-2</v>
      </c>
      <c r="V264" s="5">
        <f t="shared" si="347"/>
        <v>1.6298088373303092E-3</v>
      </c>
      <c r="W264" s="5">
        <f t="shared" si="348"/>
        <v>5.9267393841528238E-4</v>
      </c>
      <c r="X264" s="5">
        <f t="shared" si="349"/>
        <v>1.508828434382159E-3</v>
      </c>
      <c r="Y264" s="5">
        <f t="shared" si="350"/>
        <v>1.9205865964743549E-3</v>
      </c>
      <c r="Z264" s="5">
        <f t="shared" si="351"/>
        <v>0.14329071777859204</v>
      </c>
      <c r="AA264" s="5">
        <f t="shared" si="352"/>
        <v>5.8556441738492372E-2</v>
      </c>
      <c r="AB264" s="5">
        <f t="shared" si="353"/>
        <v>1.1964685927429034E-2</v>
      </c>
      <c r="AC264" s="5">
        <f t="shared" si="354"/>
        <v>1.059735139666843E-4</v>
      </c>
      <c r="AD264" s="5">
        <f t="shared" si="355"/>
        <v>6.0549764637165995E-5</v>
      </c>
      <c r="AE264" s="5">
        <f t="shared" si="356"/>
        <v>1.5414750110994191E-4</v>
      </c>
      <c r="AF264" s="5">
        <f t="shared" si="357"/>
        <v>1.9621423997951058E-4</v>
      </c>
      <c r="AG264" s="5">
        <f t="shared" si="358"/>
        <v>1.6650730715069139E-4</v>
      </c>
      <c r="AH264" s="5">
        <f t="shared" si="359"/>
        <v>9.1197324259548504E-2</v>
      </c>
      <c r="AI264" s="5">
        <f t="shared" si="360"/>
        <v>3.7268225656892376E-2</v>
      </c>
      <c r="AJ264" s="5">
        <f t="shared" si="361"/>
        <v>7.6149199271470357E-3</v>
      </c>
      <c r="AK264" s="5">
        <f t="shared" si="362"/>
        <v>1.0372912308859704E-3</v>
      </c>
      <c r="AL264" s="5">
        <f t="shared" si="363"/>
        <v>4.4099937730976014E-6</v>
      </c>
      <c r="AM264" s="5">
        <f t="shared" si="364"/>
        <v>4.9487905709763362E-6</v>
      </c>
      <c r="AN264" s="5">
        <f t="shared" si="365"/>
        <v>1.2598623704049948E-5</v>
      </c>
      <c r="AO264" s="5">
        <f t="shared" si="366"/>
        <v>1.6036778780571298E-5</v>
      </c>
      <c r="AP264" s="5">
        <f t="shared" si="367"/>
        <v>1.360880255379585E-5</v>
      </c>
      <c r="AQ264" s="5">
        <f t="shared" si="368"/>
        <v>8.6613173450661093E-6</v>
      </c>
      <c r="AR264" s="5">
        <f t="shared" si="369"/>
        <v>4.6434002598562223E-2</v>
      </c>
      <c r="AS264" s="5">
        <f t="shared" si="370"/>
        <v>1.8975478733026057E-2</v>
      </c>
      <c r="AT264" s="5">
        <f t="shared" si="371"/>
        <v>3.8772103738336063E-3</v>
      </c>
      <c r="AU264" s="5">
        <f t="shared" si="372"/>
        <v>5.2814689577234991E-4</v>
      </c>
      <c r="AV264" s="5">
        <f t="shared" si="373"/>
        <v>5.3957442971717187E-5</v>
      </c>
      <c r="AW264" s="5">
        <f t="shared" si="374"/>
        <v>1.2744304076295481E-7</v>
      </c>
      <c r="AX264" s="5">
        <f t="shared" si="375"/>
        <v>3.3705784905660542E-7</v>
      </c>
      <c r="AY264" s="5">
        <f t="shared" si="376"/>
        <v>8.5808137278334302E-7</v>
      </c>
      <c r="AZ264" s="5">
        <f t="shared" si="377"/>
        <v>1.0922511438000838E-6</v>
      </c>
      <c r="BA264" s="5">
        <f t="shared" si="378"/>
        <v>9.2688378124546856E-7</v>
      </c>
      <c r="BB264" s="5">
        <f t="shared" si="379"/>
        <v>5.8991483928338789E-7</v>
      </c>
      <c r="BC264" s="5">
        <f t="shared" si="380"/>
        <v>3.0036086477994723E-7</v>
      </c>
      <c r="BD264" s="5">
        <f t="shared" si="381"/>
        <v>1.9701935837384076E-2</v>
      </c>
      <c r="BE264" s="5">
        <f t="shared" si="382"/>
        <v>8.051290941119546E-3</v>
      </c>
      <c r="BF264" s="5">
        <f t="shared" si="383"/>
        <v>1.6450994042817005E-3</v>
      </c>
      <c r="BG264" s="5">
        <f t="shared" si="384"/>
        <v>2.2409259746956659E-4</v>
      </c>
      <c r="BH264" s="5">
        <f t="shared" si="385"/>
        <v>2.2894129730074124E-5</v>
      </c>
      <c r="BI264" s="5">
        <f t="shared" si="386"/>
        <v>1.8711592690379565E-6</v>
      </c>
      <c r="BJ264" s="8">
        <f t="shared" si="387"/>
        <v>4.138076268912131E-2</v>
      </c>
      <c r="BK264" s="8">
        <f t="shared" si="388"/>
        <v>0.12215732826439486</v>
      </c>
      <c r="BL264" s="8">
        <f t="shared" si="389"/>
        <v>0.67766829634354386</v>
      </c>
      <c r="BM264" s="8">
        <f t="shared" si="390"/>
        <v>0.5510248788967288</v>
      </c>
      <c r="BN264" s="8">
        <f t="shared" si="391"/>
        <v>0.43347149554059117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1.23461538461538</v>
      </c>
      <c r="F265">
        <f>VLOOKUP(B265,home!$B$2:$E$405,3,FALSE)</f>
        <v>0.64</v>
      </c>
      <c r="G265">
        <f>VLOOKUP(C265,away!$B$2:$E$405,4,FALSE)</f>
        <v>0.87</v>
      </c>
      <c r="H265">
        <f>VLOOKUP(A265,away!$A$2:$E$405,3,FALSE)</f>
        <v>1.1461538461538501</v>
      </c>
      <c r="I265">
        <f>VLOOKUP(C265,away!$B$2:$E$405,3,FALSE)</f>
        <v>0.57999999999999996</v>
      </c>
      <c r="J265">
        <f>VLOOKUP(B265,home!$B$2:$E$405,4,FALSE)</f>
        <v>1.06</v>
      </c>
      <c r="K265" s="3">
        <f t="shared" si="336"/>
        <v>0.68743384615384362</v>
      </c>
      <c r="L265" s="3">
        <f t="shared" si="337"/>
        <v>0.70465538461538701</v>
      </c>
      <c r="M265" s="5">
        <f t="shared" si="338"/>
        <v>0.24855547205556672</v>
      </c>
      <c r="N265" s="5">
        <f t="shared" si="339"/>
        <v>0.17086544413774246</v>
      </c>
      <c r="O265" s="5">
        <f t="shared" si="340"/>
        <v>0.17514595175957443</v>
      </c>
      <c r="P265" s="5">
        <f t="shared" si="341"/>
        <v>0.12040125525635982</v>
      </c>
      <c r="Q265" s="5">
        <f t="shared" si="342"/>
        <v>5.872934471919649E-2</v>
      </c>
      <c r="R265" s="5">
        <f t="shared" si="343"/>
        <v>6.1708769000485469E-2</v>
      </c>
      <c r="S265" s="5">
        <f t="shared" si="344"/>
        <v>1.458071124668933E-2</v>
      </c>
      <c r="T265" s="5">
        <f t="shared" si="345"/>
        <v>4.1383948991315048E-2</v>
      </c>
      <c r="U265" s="5">
        <f t="shared" si="346"/>
        <v>4.2420696415422808E-2</v>
      </c>
      <c r="V265" s="5">
        <f t="shared" si="347"/>
        <v>7.8477269843027389E-4</v>
      </c>
      <c r="W265" s="5">
        <f t="shared" si="348"/>
        <v>1.3457513107470724E-2</v>
      </c>
      <c r="X265" s="5">
        <f t="shared" si="349"/>
        <v>9.4829090747113945E-3</v>
      </c>
      <c r="Y265" s="5">
        <f t="shared" si="350"/>
        <v>3.3410914706567506E-3</v>
      </c>
      <c r="Z265" s="5">
        <f t="shared" si="351"/>
        <v>1.4494472118059721E-2</v>
      </c>
      <c r="AA265" s="5">
        <f t="shared" si="352"/>
        <v>9.9639907160874435E-3</v>
      </c>
      <c r="AB265" s="5">
        <f t="shared" si="353"/>
        <v>3.4247922305005898E-3</v>
      </c>
      <c r="AC265" s="5">
        <f t="shared" si="354"/>
        <v>2.3759187737979609E-5</v>
      </c>
      <c r="AD265" s="5">
        <f t="shared" si="355"/>
        <v>2.312787498783591E-3</v>
      </c>
      <c r="AE265" s="5">
        <f t="shared" si="356"/>
        <v>1.6297181644890099E-3</v>
      </c>
      <c r="AF265" s="5">
        <f t="shared" si="357"/>
        <v>5.741948400063429E-4</v>
      </c>
      <c r="AG265" s="5">
        <f t="shared" si="358"/>
        <v>1.348698286096134E-4</v>
      </c>
      <c r="AH265" s="5">
        <f t="shared" si="359"/>
        <v>2.5534019562870932E-3</v>
      </c>
      <c r="AI265" s="5">
        <f t="shared" si="360"/>
        <v>1.7552949275871854E-3</v>
      </c>
      <c r="AJ265" s="5">
        <f t="shared" si="361"/>
        <v>6.033245716027955E-4</v>
      </c>
      <c r="AK265" s="5">
        <f t="shared" si="362"/>
        <v>1.3824857691200991E-4</v>
      </c>
      <c r="AL265" s="5">
        <f t="shared" si="363"/>
        <v>4.6036178626310659E-7</v>
      </c>
      <c r="AM265" s="5">
        <f t="shared" si="364"/>
        <v>3.1797768112506645E-4</v>
      </c>
      <c r="AN265" s="5">
        <f t="shared" si="365"/>
        <v>2.2406468519229258E-4</v>
      </c>
      <c r="AO265" s="5">
        <f t="shared" si="366"/>
        <v>7.8944193461450264E-5</v>
      </c>
      <c r="AP265" s="5">
        <f t="shared" si="367"/>
        <v>1.8542817002243253E-5</v>
      </c>
      <c r="AQ265" s="5">
        <f t="shared" si="368"/>
        <v>3.2665739616421137E-6</v>
      </c>
      <c r="AR265" s="5">
        <f t="shared" si="369"/>
        <v>3.5985368751703282E-4</v>
      </c>
      <c r="AS265" s="5">
        <f t="shared" si="370"/>
        <v>2.4737560446247729E-4</v>
      </c>
      <c r="AT265" s="5">
        <f t="shared" si="371"/>
        <v>8.5027181610136324E-5</v>
      </c>
      <c r="AU265" s="5">
        <f t="shared" si="372"/>
        <v>1.948352082729246E-5</v>
      </c>
      <c r="AV265" s="5">
        <f t="shared" si="373"/>
        <v>3.3484079147310433E-6</v>
      </c>
      <c r="AW265" s="5">
        <f t="shared" si="374"/>
        <v>6.1944742466165738E-9</v>
      </c>
      <c r="AX265" s="5">
        <f t="shared" si="375"/>
        <v>3.6431436721147463E-5</v>
      </c>
      <c r="AY265" s="5">
        <f t="shared" si="376"/>
        <v>2.5671608054831297E-5</v>
      </c>
      <c r="AZ265" s="5">
        <f t="shared" si="377"/>
        <v>9.0448184237863073E-6</v>
      </c>
      <c r="BA265" s="5">
        <f t="shared" si="378"/>
        <v>2.1244933350631597E-6</v>
      </c>
      <c r="BB265" s="5">
        <f t="shared" si="379"/>
        <v>3.7425891703293921E-7</v>
      </c>
      <c r="BC265" s="5">
        <f t="shared" si="380"/>
        <v>5.2744712225516819E-8</v>
      </c>
      <c r="BD265" s="5">
        <f t="shared" si="381"/>
        <v>4.2262139763763323E-5</v>
      </c>
      <c r="BE265" s="5">
        <f t="shared" si="382"/>
        <v>2.9052425284495116E-5</v>
      </c>
      <c r="BF265" s="5">
        <f t="shared" si="383"/>
        <v>9.9858102267088232E-6</v>
      </c>
      <c r="BG265" s="5">
        <f t="shared" si="384"/>
        <v>2.2881946437029443E-6</v>
      </c>
      <c r="BH265" s="5">
        <f t="shared" si="385"/>
        <v>3.9324561116733466E-7</v>
      </c>
      <c r="BI265" s="5">
        <f t="shared" si="386"/>
        <v>5.4066068593575964E-8</v>
      </c>
      <c r="BJ265" s="8">
        <f t="shared" si="387"/>
        <v>0.30262831714388833</v>
      </c>
      <c r="BK265" s="8">
        <f t="shared" si="388"/>
        <v>0.38437210241462516</v>
      </c>
      <c r="BL265" s="8">
        <f t="shared" si="389"/>
        <v>0.29851359443838993</v>
      </c>
      <c r="BM265" s="8">
        <f t="shared" si="390"/>
        <v>0.16457658377245707</v>
      </c>
      <c r="BN265" s="8">
        <f t="shared" si="391"/>
        <v>0.83540623692892535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1.23461538461538</v>
      </c>
      <c r="F266">
        <f>VLOOKUP(B266,home!$B$2:$E$405,3,FALSE)</f>
        <v>1.04</v>
      </c>
      <c r="G266">
        <f>VLOOKUP(C266,away!$B$2:$E$405,4,FALSE)</f>
        <v>1.27</v>
      </c>
      <c r="H266">
        <f>VLOOKUP(A266,away!$A$2:$E$405,3,FALSE)</f>
        <v>1.1461538461538501</v>
      </c>
      <c r="I266">
        <f>VLOOKUP(C266,away!$B$2:$E$405,3,FALSE)</f>
        <v>0.52</v>
      </c>
      <c r="J266">
        <f>VLOOKUP(B266,home!$B$2:$E$405,4,FALSE)</f>
        <v>0.81</v>
      </c>
      <c r="K266" s="3">
        <f t="shared" si="336"/>
        <v>1.6306799999999939</v>
      </c>
      <c r="L266" s="3">
        <f t="shared" si="337"/>
        <v>0.48276000000000174</v>
      </c>
      <c r="M266" s="5">
        <f t="shared" si="338"/>
        <v>0.12082162434780727</v>
      </c>
      <c r="N266" s="5">
        <f t="shared" si="339"/>
        <v>0.19702140639148163</v>
      </c>
      <c r="O266" s="5">
        <f t="shared" si="340"/>
        <v>5.8327847370147651E-2</v>
      </c>
      <c r="P266" s="5">
        <f t="shared" si="341"/>
        <v>9.5114054149552013E-2</v>
      </c>
      <c r="Q266" s="5">
        <f t="shared" si="342"/>
        <v>0.16063943348723006</v>
      </c>
      <c r="R266" s="5">
        <f t="shared" si="343"/>
        <v>1.4079175798206289E-2</v>
      </c>
      <c r="S266" s="5">
        <f t="shared" si="344"/>
        <v>1.8719089702687184E-2</v>
      </c>
      <c r="T266" s="5">
        <f t="shared" si="345"/>
        <v>7.7550292910295457E-2</v>
      </c>
      <c r="U266" s="5">
        <f t="shared" si="346"/>
        <v>2.2958630390618948E-2</v>
      </c>
      <c r="V266" s="5">
        <f t="shared" si="347"/>
        <v>1.6373526963337128E-3</v>
      </c>
      <c r="W266" s="5">
        <f t="shared" si="348"/>
        <v>8.7317170466318442E-2</v>
      </c>
      <c r="X266" s="5">
        <f t="shared" si="349"/>
        <v>4.2153237214320044E-2</v>
      </c>
      <c r="Y266" s="5">
        <f t="shared" si="350"/>
        <v>1.0174948398792608E-2</v>
      </c>
      <c r="Z266" s="5">
        <f t="shared" si="351"/>
        <v>2.2656209694473647E-3</v>
      </c>
      <c r="AA266" s="5">
        <f t="shared" si="352"/>
        <v>3.6945028024584154E-3</v>
      </c>
      <c r="AB266" s="5">
        <f t="shared" si="353"/>
        <v>3.0122759149564331E-3</v>
      </c>
      <c r="AC266" s="5">
        <f t="shared" si="354"/>
        <v>8.0560523551586648E-5</v>
      </c>
      <c r="AD266" s="5">
        <f t="shared" si="355"/>
        <v>3.5596590884003909E-2</v>
      </c>
      <c r="AE266" s="5">
        <f t="shared" si="356"/>
        <v>1.7184610215161791E-2</v>
      </c>
      <c r="AF266" s="5">
        <f t="shared" si="357"/>
        <v>4.1480212137357678E-3</v>
      </c>
      <c r="AG266" s="5">
        <f t="shared" si="358"/>
        <v>6.6749957371436226E-4</v>
      </c>
      <c r="AH266" s="5">
        <f t="shared" si="359"/>
        <v>2.7343779480260336E-4</v>
      </c>
      <c r="AI266" s="5">
        <f t="shared" si="360"/>
        <v>4.4588954322870761E-4</v>
      </c>
      <c r="AJ266" s="5">
        <f t="shared" si="361"/>
        <v>3.6355158017609314E-4</v>
      </c>
      <c r="AK266" s="5">
        <f t="shared" si="362"/>
        <v>1.9761209692051643E-4</v>
      </c>
      <c r="AL266" s="5">
        <f t="shared" si="363"/>
        <v>2.5367770184397252E-6</v>
      </c>
      <c r="AM266" s="5">
        <f t="shared" si="364"/>
        <v>1.1609329764545458E-2</v>
      </c>
      <c r="AN266" s="5">
        <f t="shared" si="365"/>
        <v>5.6045200371319858E-3</v>
      </c>
      <c r="AO266" s="5">
        <f t="shared" si="366"/>
        <v>1.3528190465629233E-3</v>
      </c>
      <c r="AP266" s="5">
        <f t="shared" si="367"/>
        <v>2.1769564097290646E-4</v>
      </c>
      <c r="AQ266" s="5">
        <f t="shared" si="368"/>
        <v>2.6273686909020171E-5</v>
      </c>
      <c r="AR266" s="5">
        <f t="shared" si="369"/>
        <v>2.6400965963781061E-5</v>
      </c>
      <c r="AS266" s="5">
        <f t="shared" si="370"/>
        <v>4.3051527177818345E-5</v>
      </c>
      <c r="AT266" s="5">
        <f t="shared" si="371"/>
        <v>3.5101632169162282E-5</v>
      </c>
      <c r="AU266" s="5">
        <f t="shared" si="372"/>
        <v>1.9079843181869775E-5</v>
      </c>
      <c r="AV266" s="5">
        <f t="shared" si="373"/>
        <v>7.7782796699528244E-6</v>
      </c>
      <c r="AW266" s="5">
        <f t="shared" si="374"/>
        <v>5.5472765464436798E-8</v>
      </c>
      <c r="AX266" s="5">
        <f t="shared" si="375"/>
        <v>3.1551836434081534E-3</v>
      </c>
      <c r="AY266" s="5">
        <f t="shared" si="376"/>
        <v>1.5231964556917258E-3</v>
      </c>
      <c r="AZ266" s="5">
        <f t="shared" si="377"/>
        <v>3.6766916047487004E-4</v>
      </c>
      <c r="BA266" s="5">
        <f t="shared" si="378"/>
        <v>5.9165321303616315E-5</v>
      </c>
      <c r="BB266" s="5">
        <f t="shared" si="379"/>
        <v>7.1406626281334768E-6</v>
      </c>
      <c r="BC266" s="5">
        <f t="shared" si="380"/>
        <v>6.8944525807154609E-7</v>
      </c>
      <c r="BD266" s="5">
        <f t="shared" si="381"/>
        <v>2.1242217214458318E-6</v>
      </c>
      <c r="BE266" s="5">
        <f t="shared" si="382"/>
        <v>3.4639258767272763E-6</v>
      </c>
      <c r="BF266" s="5">
        <f t="shared" si="383"/>
        <v>2.8242773243308071E-6</v>
      </c>
      <c r="BG266" s="5">
        <f t="shared" si="384"/>
        <v>1.5351641824132477E-6</v>
      </c>
      <c r="BH266" s="5">
        <f t="shared" si="385"/>
        <v>6.2584038224440644E-7</v>
      </c>
      <c r="BI266" s="5">
        <f t="shared" si="386"/>
        <v>2.0410907890366103E-7</v>
      </c>
      <c r="BJ266" s="8">
        <f t="shared" si="387"/>
        <v>0.656376893619941</v>
      </c>
      <c r="BK266" s="8">
        <f t="shared" si="388"/>
        <v>0.23789841465264197</v>
      </c>
      <c r="BL266" s="8">
        <f t="shared" si="389"/>
        <v>0.10349511307824429</v>
      </c>
      <c r="BM266" s="8">
        <f t="shared" si="390"/>
        <v>0.35250935979292347</v>
      </c>
      <c r="BN266" s="8">
        <f t="shared" si="391"/>
        <v>0.64600354154442485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1.23461538461538</v>
      </c>
      <c r="F267">
        <f>VLOOKUP(B267,home!$B$2:$E$405,3,FALSE)</f>
        <v>1.3</v>
      </c>
      <c r="G267">
        <f>VLOOKUP(C267,away!$B$2:$E$405,4,FALSE)</f>
        <v>0.64</v>
      </c>
      <c r="H267">
        <f>VLOOKUP(A267,away!$A$2:$E$405,3,FALSE)</f>
        <v>1.1461538461538501</v>
      </c>
      <c r="I267">
        <f>VLOOKUP(C267,away!$B$2:$E$405,3,FALSE)</f>
        <v>0.4</v>
      </c>
      <c r="J267">
        <f>VLOOKUP(B267,home!$B$2:$E$405,4,FALSE)</f>
        <v>0.76</v>
      </c>
      <c r="K267" s="3">
        <f t="shared" si="336"/>
        <v>1.0271999999999961</v>
      </c>
      <c r="L267" s="3">
        <f t="shared" si="337"/>
        <v>0.34843076923077043</v>
      </c>
      <c r="M267" s="5">
        <f t="shared" si="338"/>
        <v>0.25268016265544196</v>
      </c>
      <c r="N267" s="5">
        <f t="shared" si="339"/>
        <v>0.25955306307966897</v>
      </c>
      <c r="O267" s="5">
        <f t="shared" si="340"/>
        <v>8.8041543443391851E-2</v>
      </c>
      <c r="P267" s="5">
        <f t="shared" si="341"/>
        <v>9.0436273425051769E-2</v>
      </c>
      <c r="Q267" s="5">
        <f t="shared" si="342"/>
        <v>0.13330645319771747</v>
      </c>
      <c r="R267" s="5">
        <f t="shared" si="343"/>
        <v>1.5338191353122657E-2</v>
      </c>
      <c r="S267" s="5">
        <f t="shared" si="344"/>
        <v>8.09196838511155E-3</v>
      </c>
      <c r="T267" s="5">
        <f t="shared" si="345"/>
        <v>4.644807003110641E-2</v>
      </c>
      <c r="U267" s="5">
        <f t="shared" si="346"/>
        <v>1.5755390157927533E-2</v>
      </c>
      <c r="V267" s="5">
        <f t="shared" si="347"/>
        <v>3.2179787977030058E-4</v>
      </c>
      <c r="W267" s="5">
        <f t="shared" si="348"/>
        <v>4.5644129574898301E-2</v>
      </c>
      <c r="X267" s="5">
        <f t="shared" si="349"/>
        <v>1.5903819178650778E-2</v>
      </c>
      <c r="Y267" s="5">
        <f t="shared" si="350"/>
        <v>2.7706899750621844E-3</v>
      </c>
      <c r="Z267" s="5">
        <f t="shared" si="351"/>
        <v>1.7814326039257606E-3</v>
      </c>
      <c r="AA267" s="5">
        <f t="shared" si="352"/>
        <v>1.8298875707525343E-3</v>
      </c>
      <c r="AB267" s="5">
        <f t="shared" si="353"/>
        <v>9.3983025633849807E-4</v>
      </c>
      <c r="AC267" s="5">
        <f t="shared" si="354"/>
        <v>7.1983789548096035E-6</v>
      </c>
      <c r="AD267" s="5">
        <f t="shared" si="355"/>
        <v>1.1721412474833838E-2</v>
      </c>
      <c r="AE267" s="5">
        <f t="shared" si="356"/>
        <v>4.0841007650775033E-3</v>
      </c>
      <c r="AF267" s="5">
        <f t="shared" si="357"/>
        <v>7.115131855959661E-4</v>
      </c>
      <c r="AG267" s="5">
        <f t="shared" si="358"/>
        <v>8.2637695525012857E-5</v>
      </c>
      <c r="AH267" s="5">
        <f t="shared" si="359"/>
        <v>1.5517648312965676E-4</v>
      </c>
      <c r="AI267" s="5">
        <f t="shared" si="360"/>
        <v>1.593972834707828E-4</v>
      </c>
      <c r="AJ267" s="5">
        <f t="shared" si="361"/>
        <v>8.1866444790593725E-5</v>
      </c>
      <c r="AK267" s="5">
        <f t="shared" si="362"/>
        <v>2.8031070696299194E-5</v>
      </c>
      <c r="AL267" s="5">
        <f t="shared" si="363"/>
        <v>1.0305432140504117E-7</v>
      </c>
      <c r="AM267" s="5">
        <f t="shared" si="364"/>
        <v>2.4080469788298553E-3</v>
      </c>
      <c r="AN267" s="5">
        <f t="shared" si="365"/>
        <v>8.3903766117751936E-4</v>
      </c>
      <c r="AO267" s="5">
        <f t="shared" si="366"/>
        <v>1.4617326884883478E-4</v>
      </c>
      <c r="AP267" s="5">
        <f t="shared" si="367"/>
        <v>1.6977088168658582E-5</v>
      </c>
      <c r="AQ267" s="5">
        <f t="shared" si="368"/>
        <v>1.4788349724760799E-6</v>
      </c>
      <c r="AR267" s="5">
        <f t="shared" si="369"/>
        <v>1.0813652276678396E-5</v>
      </c>
      <c r="AS267" s="5">
        <f t="shared" si="370"/>
        <v>1.1107783618604005E-5</v>
      </c>
      <c r="AT267" s="5">
        <f t="shared" si="371"/>
        <v>5.7049576665149952E-6</v>
      </c>
      <c r="AU267" s="5">
        <f t="shared" si="372"/>
        <v>1.9533775050147276E-6</v>
      </c>
      <c r="AV267" s="5">
        <f t="shared" si="373"/>
        <v>5.0162734328777994E-7</v>
      </c>
      <c r="AW267" s="5">
        <f t="shared" si="374"/>
        <v>1.0245548595544893E-9</v>
      </c>
      <c r="AX267" s="5">
        <f t="shared" si="375"/>
        <v>4.1225764277566952E-4</v>
      </c>
      <c r="AY267" s="5">
        <f t="shared" si="376"/>
        <v>1.4364324759359072E-4</v>
      </c>
      <c r="AZ267" s="5">
        <f t="shared" si="377"/>
        <v>2.5024863626920411E-5</v>
      </c>
      <c r="BA267" s="5">
        <f t="shared" si="378"/>
        <v>2.9064774944743375E-6</v>
      </c>
      <c r="BB267" s="5">
        <f t="shared" si="379"/>
        <v>2.5317654728790387E-7</v>
      </c>
      <c r="BC267" s="5">
        <f t="shared" si="380"/>
        <v>1.7642899824542974E-8</v>
      </c>
      <c r="BD267" s="5">
        <f t="shared" si="381"/>
        <v>6.2796819682618789E-7</v>
      </c>
      <c r="BE267" s="5">
        <f t="shared" si="382"/>
        <v>6.4504893177985763E-7</v>
      </c>
      <c r="BF267" s="5">
        <f t="shared" si="383"/>
        <v>3.3129713136213361E-7</v>
      </c>
      <c r="BG267" s="5">
        <f t="shared" si="384"/>
        <v>1.1343613777839415E-7</v>
      </c>
      <c r="BH267" s="5">
        <f t="shared" si="385"/>
        <v>2.9130400181491502E-8</v>
      </c>
      <c r="BI267" s="5">
        <f t="shared" si="386"/>
        <v>5.9845494132855933E-9</v>
      </c>
      <c r="BJ267" s="8">
        <f t="shared" si="387"/>
        <v>0.52422170604107132</v>
      </c>
      <c r="BK267" s="8">
        <f t="shared" si="388"/>
        <v>0.35168114702624542</v>
      </c>
      <c r="BL267" s="8">
        <f t="shared" si="389"/>
        <v>0.12236114832737782</v>
      </c>
      <c r="BM267" s="8">
        <f t="shared" si="390"/>
        <v>0.16054610462118715</v>
      </c>
      <c r="BN267" s="8">
        <f t="shared" si="391"/>
        <v>0.83935568715439479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1.23461538461538</v>
      </c>
      <c r="F268">
        <f>VLOOKUP(B268,home!$B$2:$E$405,3,FALSE)</f>
        <v>1.5</v>
      </c>
      <c r="G268">
        <f>VLOOKUP(C268,away!$B$2:$E$405,4,FALSE)</f>
        <v>0.98</v>
      </c>
      <c r="H268">
        <f>VLOOKUP(A268,away!$A$2:$E$405,3,FALSE)</f>
        <v>1.1461538461538501</v>
      </c>
      <c r="I268">
        <f>VLOOKUP(C268,away!$B$2:$E$405,3,FALSE)</f>
        <v>0.98</v>
      </c>
      <c r="J268">
        <f>VLOOKUP(B268,home!$B$2:$E$405,4,FALSE)</f>
        <v>0.56000000000000005</v>
      </c>
      <c r="K268" s="3">
        <f t="shared" si="336"/>
        <v>1.8148846153846085</v>
      </c>
      <c r="L268" s="3">
        <f t="shared" si="337"/>
        <v>0.62900923076923299</v>
      </c>
      <c r="M268" s="5">
        <f t="shared" si="338"/>
        <v>8.6822120427006974E-2</v>
      </c>
      <c r="N268" s="5">
        <f t="shared" si="339"/>
        <v>0.15757213063804473</v>
      </c>
      <c r="O268" s="5">
        <f t="shared" si="340"/>
        <v>5.461191518354537E-2</v>
      </c>
      <c r="P268" s="5">
        <f t="shared" si="341"/>
        <v>9.9114324683305624E-2</v>
      </c>
      <c r="Q268" s="5">
        <f t="shared" si="342"/>
        <v>0.14298761785418057</v>
      </c>
      <c r="R268" s="5">
        <f t="shared" si="343"/>
        <v>1.7175699380218235E-2</v>
      </c>
      <c r="S268" s="5">
        <f t="shared" si="344"/>
        <v>2.8286712271922265E-2</v>
      </c>
      <c r="T268" s="5">
        <f t="shared" si="345"/>
        <v>8.9940531515983177E-2</v>
      </c>
      <c r="U268" s="5">
        <f t="shared" si="346"/>
        <v>3.1171912563629032E-2</v>
      </c>
      <c r="V268" s="5">
        <f t="shared" si="347"/>
        <v>3.5879468536792283E-3</v>
      </c>
      <c r="W268" s="5">
        <f t="shared" si="348"/>
        <v>8.6502009278015296E-2</v>
      </c>
      <c r="X268" s="5">
        <f t="shared" si="349"/>
        <v>5.4410562315957464E-2</v>
      </c>
      <c r="Y268" s="5">
        <f t="shared" si="350"/>
        <v>1.7112372974040908E-2</v>
      </c>
      <c r="Z268" s="5">
        <f t="shared" si="351"/>
        <v>3.601224485024888E-3</v>
      </c>
      <c r="AA268" s="5">
        <f t="shared" si="352"/>
        <v>6.5358069144180299E-3</v>
      </c>
      <c r="AB268" s="5">
        <f t="shared" si="353"/>
        <v>5.9308677090508157E-3</v>
      </c>
      <c r="AC268" s="5">
        <f t="shared" si="354"/>
        <v>2.5599533826533725E-4</v>
      </c>
      <c r="AD268" s="5">
        <f t="shared" si="355"/>
        <v>3.9247791459631684E-2</v>
      </c>
      <c r="AE268" s="5">
        <f t="shared" si="356"/>
        <v>2.46872231154142E-2</v>
      </c>
      <c r="AF268" s="5">
        <f t="shared" si="357"/>
        <v>7.7642456108275556E-3</v>
      </c>
      <c r="AG268" s="5">
        <f t="shared" si="358"/>
        <v>1.6279273863900115E-3</v>
      </c>
      <c r="AH268" s="5">
        <f t="shared" si="359"/>
        <v>5.6630086078820802E-4</v>
      </c>
      <c r="AI268" s="5">
        <f t="shared" si="360"/>
        <v>1.0277707199235799E-3</v>
      </c>
      <c r="AJ268" s="5">
        <f t="shared" si="361"/>
        <v>9.3264263386603422E-4</v>
      </c>
      <c r="AK268" s="5">
        <f t="shared" si="362"/>
        <v>5.6421292261841529E-4</v>
      </c>
      <c r="AL268" s="5">
        <f t="shared" si="363"/>
        <v>1.168955789121723E-5</v>
      </c>
      <c r="AM268" s="5">
        <f t="shared" si="364"/>
        <v>1.4246042581581797E-2</v>
      </c>
      <c r="AN268" s="5">
        <f t="shared" si="365"/>
        <v>8.9608922857465061E-3</v>
      </c>
      <c r="AO268" s="5">
        <f t="shared" si="366"/>
        <v>2.8182419818316815E-3</v>
      </c>
      <c r="AP268" s="5">
        <f t="shared" si="367"/>
        <v>5.9090007370450159E-4</v>
      </c>
      <c r="AQ268" s="5">
        <f t="shared" si="368"/>
        <v>9.2920400205587906E-5</v>
      </c>
      <c r="AR268" s="5">
        <f t="shared" si="369"/>
        <v>7.1241693765669077E-5</v>
      </c>
      <c r="AS268" s="5">
        <f t="shared" si="370"/>
        <v>1.2929545398925439E-4</v>
      </c>
      <c r="AT268" s="5">
        <f t="shared" si="371"/>
        <v>1.1732816514213318E-4</v>
      </c>
      <c r="AU268" s="5">
        <f t="shared" si="372"/>
        <v>7.0979027289254067E-5</v>
      </c>
      <c r="AV268" s="5">
        <f t="shared" si="373"/>
        <v>3.2204686160557896E-5</v>
      </c>
      <c r="AW268" s="5">
        <f t="shared" si="374"/>
        <v>3.7068210732222198E-7</v>
      </c>
      <c r="AX268" s="5">
        <f t="shared" si="375"/>
        <v>4.3091539185711372E-3</v>
      </c>
      <c r="AY268" s="5">
        <f t="shared" si="376"/>
        <v>2.7104975915866573E-3</v>
      </c>
      <c r="AZ268" s="5">
        <f t="shared" si="377"/>
        <v>8.5246400254289096E-4</v>
      </c>
      <c r="BA268" s="5">
        <f t="shared" si="378"/>
        <v>1.7873590883265512E-4</v>
      </c>
      <c r="BB268" s="5">
        <f t="shared" si="379"/>
        <v>2.8106634131417039E-5</v>
      </c>
      <c r="BC268" s="5">
        <f t="shared" si="380"/>
        <v>3.5358664629029816E-6</v>
      </c>
      <c r="BD268" s="5">
        <f t="shared" si="381"/>
        <v>7.4686138323734561E-6</v>
      </c>
      <c r="BE268" s="5">
        <f t="shared" si="382"/>
        <v>1.355467234262327E-5</v>
      </c>
      <c r="BF268" s="5">
        <f t="shared" si="383"/>
        <v>1.2300083150603113E-5</v>
      </c>
      <c r="BG268" s="5">
        <f t="shared" si="384"/>
        <v>7.4410772259936777E-6</v>
      </c>
      <c r="BH268" s="5">
        <f t="shared" si="385"/>
        <v>3.3761741448361784E-6</v>
      </c>
      <c r="BI268" s="5">
        <f t="shared" si="386"/>
        <v>1.2254733028644938E-6</v>
      </c>
      <c r="BJ268" s="8">
        <f t="shared" si="387"/>
        <v>0.65664390339368339</v>
      </c>
      <c r="BK268" s="8">
        <f t="shared" si="388"/>
        <v>0.22078928672365727</v>
      </c>
      <c r="BL268" s="8">
        <f t="shared" si="389"/>
        <v>0.11898354400840389</v>
      </c>
      <c r="BM268" s="8">
        <f t="shared" si="390"/>
        <v>0.43902402353498854</v>
      </c>
      <c r="BN268" s="8">
        <f t="shared" si="391"/>
        <v>0.55828380816630141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1.2619047619047601</v>
      </c>
      <c r="F269">
        <f>VLOOKUP(B269,home!$B$2:$E$405,3,FALSE)</f>
        <v>2.2799999999999998</v>
      </c>
      <c r="G269">
        <f>VLOOKUP(C269,away!$B$2:$E$405,4,FALSE)</f>
        <v>0.62</v>
      </c>
      <c r="H269">
        <f>VLOOKUP(A269,away!$A$2:$E$405,3,FALSE)</f>
        <v>1.14761904761905</v>
      </c>
      <c r="I269">
        <f>VLOOKUP(C269,away!$B$2:$E$405,3,FALSE)</f>
        <v>1.1399999999999999</v>
      </c>
      <c r="J269">
        <f>VLOOKUP(B269,home!$B$2:$E$405,4,FALSE)</f>
        <v>0.15</v>
      </c>
      <c r="K269" s="3">
        <f t="shared" si="336"/>
        <v>1.7838285714285687</v>
      </c>
      <c r="L269" s="3">
        <f t="shared" si="337"/>
        <v>0.19624285714285752</v>
      </c>
      <c r="M269" s="5">
        <f t="shared" si="338"/>
        <v>0.13805937557472284</v>
      </c>
      <c r="N269" s="5">
        <f t="shared" si="339"/>
        <v>0.24627425870377809</v>
      </c>
      <c r="O269" s="5">
        <f t="shared" si="340"/>
        <v>2.7093166318142445E-2</v>
      </c>
      <c r="P269" s="5">
        <f t="shared" si="341"/>
        <v>4.8329564168768657E-2</v>
      </c>
      <c r="Q269" s="5">
        <f t="shared" si="342"/>
        <v>0.21965552954159515</v>
      </c>
      <c r="R269" s="5">
        <f t="shared" si="343"/>
        <v>2.6584201836594538E-3</v>
      </c>
      <c r="S269" s="5">
        <f t="shared" si="344"/>
        <v>4.2296054922378945E-3</v>
      </c>
      <c r="T269" s="5">
        <f t="shared" si="345"/>
        <v>4.3105828704469974E-2</v>
      </c>
      <c r="U269" s="5">
        <f t="shared" si="346"/>
        <v>4.7421658784741168E-3</v>
      </c>
      <c r="V269" s="5">
        <f t="shared" si="347"/>
        <v>1.6451455453273504E-4</v>
      </c>
      <c r="W269" s="5">
        <f t="shared" si="348"/>
        <v>0.13060926982285648</v>
      </c>
      <c r="X269" s="5">
        <f t="shared" si="349"/>
        <v>2.5631136279379758E-2</v>
      </c>
      <c r="Y269" s="5">
        <f t="shared" si="350"/>
        <v>2.5149637076417172E-3</v>
      </c>
      <c r="Z269" s="5">
        <f t="shared" si="351"/>
        <v>1.7389865744252386E-4</v>
      </c>
      <c r="AA269" s="5">
        <f t="shared" si="352"/>
        <v>3.1020539367904339E-4</v>
      </c>
      <c r="AB269" s="5">
        <f t="shared" si="353"/>
        <v>2.7667662212796238E-4</v>
      </c>
      <c r="AC269" s="5">
        <f t="shared" si="354"/>
        <v>3.5994099852362391E-6</v>
      </c>
      <c r="AD269" s="5">
        <f t="shared" si="355"/>
        <v>5.8246136800858613E-2</v>
      </c>
      <c r="AE269" s="5">
        <f t="shared" si="356"/>
        <v>1.1430388303334232E-2</v>
      </c>
      <c r="AF269" s="5">
        <f t="shared" si="357"/>
        <v>1.1215660294493048E-3</v>
      </c>
      <c r="AG269" s="5">
        <f t="shared" si="358"/>
        <v>7.3366440697833995E-5</v>
      </c>
      <c r="AH269" s="5">
        <f t="shared" si="359"/>
        <v>8.5315923474569769E-6</v>
      </c>
      <c r="AI269" s="5">
        <f t="shared" si="360"/>
        <v>1.5218898189175089E-5</v>
      </c>
      <c r="AJ269" s="5">
        <f t="shared" si="361"/>
        <v>1.3573952707756517E-5</v>
      </c>
      <c r="AK269" s="5">
        <f t="shared" si="362"/>
        <v>8.0712015557720872E-6</v>
      </c>
      <c r="AL269" s="5">
        <f t="shared" si="363"/>
        <v>5.0400898925413177E-8</v>
      </c>
      <c r="AM269" s="5">
        <f t="shared" si="364"/>
        <v>2.0780224600141735E-2</v>
      </c>
      <c r="AN269" s="5">
        <f t="shared" si="365"/>
        <v>4.0779706476021076E-3</v>
      </c>
      <c r="AO269" s="5">
        <f t="shared" si="366"/>
        <v>4.0013630561507328E-4</v>
      </c>
      <c r="AP269" s="5">
        <f t="shared" si="367"/>
        <v>2.617463062016322E-5</v>
      </c>
      <c r="AQ269" s="5">
        <f t="shared" si="368"/>
        <v>1.2841460743899379E-6</v>
      </c>
      <c r="AR269" s="5">
        <f t="shared" si="369"/>
        <v>3.3485281164861918E-7</v>
      </c>
      <c r="AS269" s="5">
        <f t="shared" si="370"/>
        <v>5.9732001264199596E-7</v>
      </c>
      <c r="AT269" s="5">
        <f t="shared" si="371"/>
        <v>5.3275825241843319E-7</v>
      </c>
      <c r="AU269" s="5">
        <f t="shared" si="372"/>
        <v>3.1678313077611822E-7</v>
      </c>
      <c r="AV269" s="5">
        <f t="shared" si="373"/>
        <v>1.4127169990625804E-7</v>
      </c>
      <c r="AW269" s="5">
        <f t="shared" si="374"/>
        <v>4.9009780285540361E-10</v>
      </c>
      <c r="AX269" s="5">
        <f t="shared" si="375"/>
        <v>6.1780597270726092E-3</v>
      </c>
      <c r="AY269" s="5">
        <f t="shared" si="376"/>
        <v>1.2124000924399513E-3</v>
      </c>
      <c r="AZ269" s="5">
        <f t="shared" si="377"/>
        <v>1.1896242907034031E-4</v>
      </c>
      <c r="BA269" s="5">
        <f t="shared" si="378"/>
        <v>7.78184232447271E-6</v>
      </c>
      <c r="BB269" s="5">
        <f t="shared" si="379"/>
        <v>3.8178274289743486E-7</v>
      </c>
      <c r="BC269" s="5">
        <f t="shared" si="380"/>
        <v>1.4984427254805921E-8</v>
      </c>
      <c r="BD269" s="5">
        <f t="shared" si="381"/>
        <v>1.0952078746707368E-8</v>
      </c>
      <c r="BE269" s="5">
        <f t="shared" si="382"/>
        <v>1.9536630984912196E-8</v>
      </c>
      <c r="BF269" s="5">
        <f t="shared" si="383"/>
        <v>1.7425000270171517E-8</v>
      </c>
      <c r="BG269" s="5">
        <f t="shared" si="384"/>
        <v>1.0361071113027495E-8</v>
      </c>
      <c r="BH269" s="5">
        <f t="shared" si="385"/>
        <v>4.6205936705054095E-9</v>
      </c>
      <c r="BI269" s="5">
        <f t="shared" si="386"/>
        <v>1.6484694012819114E-9</v>
      </c>
      <c r="BJ269" s="8">
        <f t="shared" si="387"/>
        <v>0.77146583552219228</v>
      </c>
      <c r="BK269" s="8">
        <f t="shared" si="388"/>
        <v>0.19199910969358622</v>
      </c>
      <c r="BL269" s="8">
        <f t="shared" si="389"/>
        <v>3.5128017570634745E-2</v>
      </c>
      <c r="BM269" s="8">
        <f t="shared" si="390"/>
        <v>0.31548414735084679</v>
      </c>
      <c r="BN269" s="8">
        <f t="shared" si="391"/>
        <v>0.68207031449066668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1.34756097560976</v>
      </c>
      <c r="F270">
        <f>VLOOKUP(B270,home!$B$2:$E$405,3,FALSE)</f>
        <v>1.02</v>
      </c>
      <c r="G270">
        <f>VLOOKUP(C270,away!$B$2:$E$405,4,FALSE)</f>
        <v>0.88</v>
      </c>
      <c r="H270">
        <f>VLOOKUP(A270,away!$A$2:$E$405,3,FALSE)</f>
        <v>1.1341463414634101</v>
      </c>
      <c r="I270">
        <f>VLOOKUP(C270,away!$B$2:$E$405,3,FALSE)</f>
        <v>0.6</v>
      </c>
      <c r="J270">
        <f>VLOOKUP(B270,home!$B$2:$E$405,4,FALSE)</f>
        <v>1.05</v>
      </c>
      <c r="K270" s="3">
        <f t="shared" si="336"/>
        <v>1.2095707317073205</v>
      </c>
      <c r="L270" s="3">
        <f t="shared" si="337"/>
        <v>0.71451219512194841</v>
      </c>
      <c r="M270" s="5">
        <f t="shared" si="338"/>
        <v>0.14600959696030441</v>
      </c>
      <c r="N270" s="5">
        <f t="shared" si="339"/>
        <v>0.17660893503156638</v>
      </c>
      <c r="O270" s="5">
        <f t="shared" si="340"/>
        <v>0.10432563763297804</v>
      </c>
      <c r="P270" s="5">
        <f t="shared" si="341"/>
        <v>0.12618923784755404</v>
      </c>
      <c r="Q270" s="5">
        <f t="shared" si="342"/>
        <v>0.10681049938609119</v>
      </c>
      <c r="R270" s="5">
        <f t="shared" si="343"/>
        <v>3.7270970176318044E-2</v>
      </c>
      <c r="S270" s="5">
        <f t="shared" si="344"/>
        <v>2.726485806421982E-2</v>
      </c>
      <c r="T270" s="5">
        <f t="shared" si="345"/>
        <v>7.6317404378427517E-2</v>
      </c>
      <c r="U270" s="5">
        <f t="shared" si="346"/>
        <v>4.5081874667610738E-2</v>
      </c>
      <c r="V270" s="5">
        <f t="shared" si="347"/>
        <v>2.618192936759885E-3</v>
      </c>
      <c r="W270" s="5">
        <f t="shared" si="348"/>
        <v>4.306495129881955E-2</v>
      </c>
      <c r="X270" s="5">
        <f t="shared" si="349"/>
        <v>3.0770432885339354E-2</v>
      </c>
      <c r="Y270" s="5">
        <f t="shared" si="350"/>
        <v>1.0992924772878204E-2</v>
      </c>
      <c r="Z270" s="5">
        <f t="shared" si="351"/>
        <v>8.8768542383352283E-3</v>
      </c>
      <c r="AA270" s="5">
        <f t="shared" si="352"/>
        <v>1.0737183076322373E-2</v>
      </c>
      <c r="AB270" s="5">
        <f t="shared" si="353"/>
        <v>6.4936911950513564E-3</v>
      </c>
      <c r="AC270" s="5">
        <f t="shared" si="354"/>
        <v>1.4142382508827551E-4</v>
      </c>
      <c r="AD270" s="5">
        <f t="shared" si="355"/>
        <v>1.3022526163363321E-2</v>
      </c>
      <c r="AE270" s="5">
        <f t="shared" si="356"/>
        <v>9.3047537550177296E-3</v>
      </c>
      <c r="AF270" s="5">
        <f t="shared" si="357"/>
        <v>3.3241800152834546E-3</v>
      </c>
      <c r="AG270" s="5">
        <f t="shared" si="358"/>
        <v>7.9172238656689809E-4</v>
      </c>
      <c r="AH270" s="5">
        <f t="shared" si="359"/>
        <v>1.5856551519026186E-3</v>
      </c>
      <c r="AI270" s="5">
        <f t="shared" si="360"/>
        <v>1.9179620623223331E-3</v>
      </c>
      <c r="AJ270" s="5">
        <f t="shared" si="361"/>
        <v>1.159955387555053E-3</v>
      </c>
      <c r="AK270" s="5">
        <f t="shared" si="362"/>
        <v>4.6768269562427137E-4</v>
      </c>
      <c r="AL270" s="5">
        <f t="shared" si="363"/>
        <v>4.8890388229006879E-6</v>
      </c>
      <c r="AM270" s="5">
        <f t="shared" si="364"/>
        <v>3.1503333000194164E-3</v>
      </c>
      <c r="AN270" s="5">
        <f t="shared" si="365"/>
        <v>2.2509515615626442E-3</v>
      </c>
      <c r="AO270" s="5">
        <f t="shared" si="366"/>
        <v>8.0416617068265121E-4</v>
      </c>
      <c r="AP270" s="5">
        <f t="shared" si="367"/>
        <v>1.9152884528575759E-4</v>
      </c>
      <c r="AQ270" s="5">
        <f t="shared" si="368"/>
        <v>3.4212423918574665E-5</v>
      </c>
      <c r="AR270" s="5">
        <f t="shared" si="369"/>
        <v>2.2659398865847332E-4</v>
      </c>
      <c r="AS270" s="5">
        <f t="shared" si="370"/>
        <v>2.7408145666210989E-4</v>
      </c>
      <c r="AT270" s="5">
        <f t="shared" si="371"/>
        <v>1.6576045404109827E-4</v>
      </c>
      <c r="AU270" s="5">
        <f t="shared" si="372"/>
        <v>6.6832997894209647E-5</v>
      </c>
      <c r="AV270" s="5">
        <f t="shared" si="373"/>
        <v>2.0209809541273242E-5</v>
      </c>
      <c r="AW270" s="5">
        <f t="shared" si="374"/>
        <v>1.1737129607930816E-7</v>
      </c>
      <c r="AX270" s="5">
        <f t="shared" si="375"/>
        <v>6.3509182580440365E-4</v>
      </c>
      <c r="AY270" s="5">
        <f t="shared" si="376"/>
        <v>4.5378085455951043E-4</v>
      </c>
      <c r="AZ270" s="5">
        <f t="shared" si="377"/>
        <v>1.6211597724781468E-4</v>
      </c>
      <c r="BA270" s="5">
        <f t="shared" si="378"/>
        <v>3.8611280922558653E-5</v>
      </c>
      <c r="BB270" s="5">
        <f t="shared" si="379"/>
        <v>6.8970577721118966E-6</v>
      </c>
      <c r="BC270" s="5">
        <f t="shared" si="380"/>
        <v>9.8560637772691339E-7</v>
      </c>
      <c r="BD270" s="5">
        <f t="shared" si="381"/>
        <v>2.698402803963394E-5</v>
      </c>
      <c r="BE270" s="5">
        <f t="shared" si="382"/>
        <v>3.2639090540310882E-5</v>
      </c>
      <c r="BF270" s="5">
        <f t="shared" si="383"/>
        <v>1.9739644313552658E-5</v>
      </c>
      <c r="BG270" s="5">
        <f t="shared" si="384"/>
        <v>7.9588320053287147E-6</v>
      </c>
      <c r="BH270" s="5">
        <f t="shared" si="385"/>
        <v>2.4066925630552736E-6</v>
      </c>
      <c r="BI270" s="5">
        <f t="shared" si="386"/>
        <v>5.8221297689786611E-7</v>
      </c>
      <c r="BJ270" s="8">
        <f t="shared" si="387"/>
        <v>0.47873700497750676</v>
      </c>
      <c r="BK270" s="8">
        <f t="shared" si="388"/>
        <v>0.3026819795273088</v>
      </c>
      <c r="BL270" s="8">
        <f t="shared" si="389"/>
        <v>0.20988440125292077</v>
      </c>
      <c r="BM270" s="8">
        <f t="shared" si="390"/>
        <v>0.30251169947799594</v>
      </c>
      <c r="BN270" s="8">
        <f t="shared" si="391"/>
        <v>0.69721487703481211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1.34756097560976</v>
      </c>
      <c r="F271">
        <f>VLOOKUP(B271,home!$B$2:$E$405,3,FALSE)</f>
        <v>1.1599999999999999</v>
      </c>
      <c r="G271">
        <f>VLOOKUP(C271,away!$B$2:$E$405,4,FALSE)</f>
        <v>0.65</v>
      </c>
      <c r="H271">
        <f>VLOOKUP(A271,away!$A$2:$E$405,3,FALSE)</f>
        <v>1.1341463414634101</v>
      </c>
      <c r="I271">
        <f>VLOOKUP(C271,away!$B$2:$E$405,3,FALSE)</f>
        <v>1.07</v>
      </c>
      <c r="J271">
        <f>VLOOKUP(B271,home!$B$2:$E$405,4,FALSE)</f>
        <v>1.05</v>
      </c>
      <c r="K271" s="3">
        <f t="shared" si="336"/>
        <v>1.0160609756097589</v>
      </c>
      <c r="L271" s="3">
        <f t="shared" si="337"/>
        <v>1.2742134146341413</v>
      </c>
      <c r="M271" s="5">
        <f t="shared" si="338"/>
        <v>0.101238679136544</v>
      </c>
      <c r="N271" s="5">
        <f t="shared" si="339"/>
        <v>0.10286467109292025</v>
      </c>
      <c r="O271" s="5">
        <f t="shared" si="340"/>
        <v>0.12899968303562592</v>
      </c>
      <c r="P271" s="5">
        <f t="shared" si="341"/>
        <v>0.13107154379852776</v>
      </c>
      <c r="Q271" s="5">
        <f t="shared" si="342"/>
        <v>5.2258389033224752E-2</v>
      </c>
      <c r="R271" s="5">
        <f t="shared" si="343"/>
        <v>8.2186563303773413E-2</v>
      </c>
      <c r="S271" s="5">
        <f t="shared" si="344"/>
        <v>4.2423878255460234E-2</v>
      </c>
      <c r="T271" s="5">
        <f t="shared" si="345"/>
        <v>6.6588340333304671E-2</v>
      </c>
      <c r="U271" s="5">
        <f t="shared" si="346"/>
        <v>8.3506559692445234E-2</v>
      </c>
      <c r="V271" s="5">
        <f t="shared" si="347"/>
        <v>6.1028093481546508E-3</v>
      </c>
      <c r="W271" s="5">
        <f t="shared" si="348"/>
        <v>1.7699236581630893E-2</v>
      </c>
      <c r="X271" s="5">
        <f t="shared" si="349"/>
        <v>2.2552604681097405E-2</v>
      </c>
      <c r="Y271" s="5">
        <f t="shared" si="350"/>
        <v>1.4368415709797524E-2</v>
      </c>
      <c r="Z271" s="5">
        <f t="shared" si="351"/>
        <v>3.4907740488115402E-2</v>
      </c>
      <c r="AA271" s="5">
        <f t="shared" si="352"/>
        <v>3.546839285668682E-2</v>
      </c>
      <c r="AB271" s="5">
        <f t="shared" si="353"/>
        <v>1.8019024924637705E-2</v>
      </c>
      <c r="AC271" s="5">
        <f t="shared" si="354"/>
        <v>4.9382351290598245E-4</v>
      </c>
      <c r="AD271" s="5">
        <f t="shared" si="355"/>
        <v>4.4958758971699537E-3</v>
      </c>
      <c r="AE271" s="5">
        <f t="shared" si="356"/>
        <v>5.7287053787042604E-3</v>
      </c>
      <c r="AF271" s="5">
        <f t="shared" si="357"/>
        <v>3.6497966210158636E-3</v>
      </c>
      <c r="AG271" s="5">
        <f t="shared" si="358"/>
        <v>1.5502066050615923E-3</v>
      </c>
      <c r="AH271" s="5">
        <f t="shared" si="359"/>
        <v>1.1119977801130989E-2</v>
      </c>
      <c r="AI271" s="5">
        <f t="shared" si="360"/>
        <v>1.1298575493376014E-2</v>
      </c>
      <c r="AJ271" s="5">
        <f t="shared" si="361"/>
        <v>5.7400208194000732E-3</v>
      </c>
      <c r="AK271" s="5">
        <f t="shared" si="362"/>
        <v>1.9440703845933222E-3</v>
      </c>
      <c r="AL271" s="5">
        <f t="shared" si="363"/>
        <v>2.5573707896090149E-5</v>
      </c>
      <c r="AM271" s="5">
        <f t="shared" si="364"/>
        <v>9.136168100597811E-4</v>
      </c>
      <c r="AN271" s="5">
        <f t="shared" si="365"/>
        <v>1.1641427952134252E-3</v>
      </c>
      <c r="AO271" s="5">
        <f t="shared" si="366"/>
        <v>7.4168318310531632E-4</v>
      </c>
      <c r="AP271" s="5">
        <f t="shared" si="367"/>
        <v>3.1502088710711493E-4</v>
      </c>
      <c r="AQ271" s="5">
        <f t="shared" si="368"/>
        <v>1.0035096006045823E-4</v>
      </c>
      <c r="AR271" s="5">
        <f t="shared" si="369"/>
        <v>2.8338449769269923E-3</v>
      </c>
      <c r="AS271" s="5">
        <f t="shared" si="370"/>
        <v>2.8793592919832542E-3</v>
      </c>
      <c r="AT271" s="5">
        <f t="shared" si="371"/>
        <v>1.4628023056717651E-3</v>
      </c>
      <c r="AU271" s="5">
        <f t="shared" si="372"/>
        <v>4.9543211260835284E-4</v>
      </c>
      <c r="AV271" s="5">
        <f t="shared" si="373"/>
        <v>1.2584730892131171E-4</v>
      </c>
      <c r="AW271" s="5">
        <f t="shared" si="374"/>
        <v>9.1971473397265231E-7</v>
      </c>
      <c r="AX271" s="5">
        <f t="shared" si="375"/>
        <v>1.5471506456046942E-4</v>
      </c>
      <c r="AY271" s="5">
        <f t="shared" si="376"/>
        <v>1.9714001070893737E-4</v>
      </c>
      <c r="AZ271" s="5">
        <f t="shared" si="377"/>
        <v>1.2559922310322313E-4</v>
      </c>
      <c r="BA271" s="5">
        <f t="shared" si="378"/>
        <v>5.3346738315251127E-5</v>
      </c>
      <c r="BB271" s="5">
        <f t="shared" si="379"/>
        <v>1.6993782397067515E-5</v>
      </c>
      <c r="BC271" s="5">
        <f t="shared" si="380"/>
        <v>4.33074109914339E-6</v>
      </c>
      <c r="BD271" s="5">
        <f t="shared" si="381"/>
        <v>6.0182054743232536E-4</v>
      </c>
      <c r="BE271" s="5">
        <f t="shared" si="382"/>
        <v>6.1148637256608774E-4</v>
      </c>
      <c r="BF271" s="5">
        <f t="shared" si="383"/>
        <v>3.1065372014078574E-4</v>
      </c>
      <c r="BG271" s="5">
        <f t="shared" si="384"/>
        <v>1.0521437398768262E-4</v>
      </c>
      <c r="BH271" s="5">
        <f t="shared" si="385"/>
        <v>2.6726054870523704E-5</v>
      </c>
      <c r="BI271" s="5">
        <f t="shared" si="386"/>
        <v>5.4310602771888555E-6</v>
      </c>
      <c r="BJ271" s="8">
        <f t="shared" si="387"/>
        <v>0.2955431821296573</v>
      </c>
      <c r="BK271" s="8">
        <f t="shared" si="388"/>
        <v>0.28155344777019764</v>
      </c>
      <c r="BL271" s="8">
        <f t="shared" si="389"/>
        <v>0.38774148643705569</v>
      </c>
      <c r="BM271" s="8">
        <f t="shared" si="390"/>
        <v>0.40093010712843513</v>
      </c>
      <c r="BN271" s="8">
        <f t="shared" si="391"/>
        <v>0.59861952940061602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1.34756097560976</v>
      </c>
      <c r="F272">
        <f>VLOOKUP(B272,home!$B$2:$E$405,3,FALSE)</f>
        <v>0.79</v>
      </c>
      <c r="G272">
        <f>VLOOKUP(C272,away!$B$2:$E$405,4,FALSE)</f>
        <v>1.53</v>
      </c>
      <c r="H272">
        <f>VLOOKUP(A272,away!$A$2:$E$405,3,FALSE)</f>
        <v>1.1341463414634101</v>
      </c>
      <c r="I272">
        <f>VLOOKUP(C272,away!$B$2:$E$405,3,FALSE)</f>
        <v>0.79</v>
      </c>
      <c r="J272">
        <f>VLOOKUP(B272,home!$B$2:$E$405,4,FALSE)</f>
        <v>1.38</v>
      </c>
      <c r="K272" s="3">
        <f t="shared" si="336"/>
        <v>1.6287969512195168</v>
      </c>
      <c r="L272" s="3">
        <f t="shared" si="337"/>
        <v>1.2364463414634097</v>
      </c>
      <c r="M272" s="5">
        <f t="shared" si="338"/>
        <v>5.6969269239496259E-2</v>
      </c>
      <c r="N272" s="5">
        <f t="shared" si="339"/>
        <v>9.2791372050495299E-2</v>
      </c>
      <c r="O272" s="5">
        <f t="shared" si="340"/>
        <v>7.0439444527019127E-2</v>
      </c>
      <c r="P272" s="5">
        <f t="shared" si="341"/>
        <v>0.11473155249120502</v>
      </c>
      <c r="Q272" s="5">
        <f t="shared" si="342"/>
        <v>7.5569151947661339E-2</v>
      </c>
      <c r="R272" s="5">
        <f t="shared" si="343"/>
        <v>4.35472967400738E-2</v>
      </c>
      <c r="S272" s="5">
        <f t="shared" si="344"/>
        <v>5.7765042946681E-2</v>
      </c>
      <c r="T272" s="5">
        <f t="shared" si="345"/>
        <v>9.3437201453178381E-2</v>
      </c>
      <c r="U272" s="5">
        <f t="shared" si="346"/>
        <v>7.0929704164083798E-2</v>
      </c>
      <c r="V272" s="5">
        <f t="shared" si="347"/>
        <v>1.2926019677833762E-2</v>
      </c>
      <c r="W272" s="5">
        <f t="shared" si="348"/>
        <v>4.1028934766198406E-2</v>
      </c>
      <c r="X272" s="5">
        <f t="shared" si="349"/>
        <v>5.0730076285806919E-2</v>
      </c>
      <c r="Y272" s="5">
        <f t="shared" si="350"/>
        <v>3.1362508612872826E-2</v>
      </c>
      <c r="Z272" s="5">
        <f t="shared" si="351"/>
        <v>1.7947965244961908E-2</v>
      </c>
      <c r="AA272" s="5">
        <f t="shared" si="352"/>
        <v>2.9233591071587805E-2</v>
      </c>
      <c r="AB272" s="5">
        <f t="shared" si="353"/>
        <v>2.3807792005300157E-2</v>
      </c>
      <c r="AC272" s="5">
        <f t="shared" si="354"/>
        <v>1.6269981221533382E-3</v>
      </c>
      <c r="AD272" s="5">
        <f t="shared" si="355"/>
        <v>1.6706950964742093E-2</v>
      </c>
      <c r="AE272" s="5">
        <f t="shared" si="356"/>
        <v>2.0657248397363947E-2</v>
      </c>
      <c r="AF272" s="5">
        <f t="shared" si="357"/>
        <v>1.2770789602810769E-2</v>
      </c>
      <c r="AG272" s="5">
        <f t="shared" si="358"/>
        <v>5.2634653606647768E-3</v>
      </c>
      <c r="AH272" s="5">
        <f t="shared" si="359"/>
        <v>5.5479239909613986E-3</v>
      </c>
      <c r="AI272" s="5">
        <f t="shared" si="360"/>
        <v>9.0364416820755394E-3</v>
      </c>
      <c r="AJ272" s="5">
        <f t="shared" si="361"/>
        <v>7.3592643308188028E-3</v>
      </c>
      <c r="AK272" s="5">
        <f t="shared" si="362"/>
        <v>3.995582435085401E-3</v>
      </c>
      <c r="AL272" s="5">
        <f t="shared" si="363"/>
        <v>1.3106576436512364E-4</v>
      </c>
      <c r="AM272" s="5">
        <f t="shared" si="364"/>
        <v>5.4424461591091756E-3</v>
      </c>
      <c r="AN272" s="5">
        <f t="shared" si="365"/>
        <v>6.7292926420421274E-3</v>
      </c>
      <c r="AO272" s="5">
        <f t="shared" si="366"/>
        <v>4.1602046339448149E-3</v>
      </c>
      <c r="AP272" s="5">
        <f t="shared" si="367"/>
        <v>1.7146232664600638E-3</v>
      </c>
      <c r="AQ272" s="5">
        <f t="shared" si="368"/>
        <v>5.3000991620064705E-4</v>
      </c>
      <c r="AR272" s="5">
        <f t="shared" si="369"/>
        <v>1.3719420642682597E-3</v>
      </c>
      <c r="AS272" s="5">
        <f t="shared" si="370"/>
        <v>2.2346150515299514E-3</v>
      </c>
      <c r="AT272" s="5">
        <f t="shared" si="371"/>
        <v>1.8198670915406149E-3</v>
      </c>
      <c r="AU272" s="5">
        <f t="shared" si="372"/>
        <v>9.8806465677536096E-4</v>
      </c>
      <c r="AV272" s="5">
        <f t="shared" si="373"/>
        <v>4.0233917514086642E-4</v>
      </c>
      <c r="AW272" s="5">
        <f t="shared" si="374"/>
        <v>7.3321102298741348E-6</v>
      </c>
      <c r="AX272" s="5">
        <f t="shared" si="375"/>
        <v>1.4774399518555673E-3</v>
      </c>
      <c r="AY272" s="5">
        <f t="shared" si="376"/>
        <v>1.8267752232036926E-3</v>
      </c>
      <c r="AZ272" s="5">
        <f t="shared" si="377"/>
        <v>1.1293547707031048E-3</v>
      </c>
      <c r="BA272" s="5">
        <f t="shared" si="378"/>
        <v>4.6546219148336739E-4</v>
      </c>
      <c r="BB272" s="5">
        <f t="shared" si="379"/>
        <v>1.4387975593728772E-4</v>
      </c>
      <c r="BC272" s="5">
        <f t="shared" si="380"/>
        <v>3.5579919567861533E-5</v>
      </c>
      <c r="BD272" s="5">
        <f t="shared" si="381"/>
        <v>2.8272212434404153E-4</v>
      </c>
      <c r="BE272" s="5">
        <f t="shared" si="382"/>
        <v>4.6049693417387992E-4</v>
      </c>
      <c r="BF272" s="5">
        <f t="shared" si="383"/>
        <v>3.7502800121417515E-4</v>
      </c>
      <c r="BG272" s="5">
        <f t="shared" si="384"/>
        <v>2.036148216665326E-4</v>
      </c>
      <c r="BH272" s="5">
        <f t="shared" si="385"/>
        <v>8.2911800188388457E-5</v>
      </c>
      <c r="BI272" s="5">
        <f t="shared" si="386"/>
        <v>2.7009297473393762E-5</v>
      </c>
      <c r="BJ272" s="8">
        <f t="shared" si="387"/>
        <v>0.46397276787230252</v>
      </c>
      <c r="BK272" s="8">
        <f t="shared" si="388"/>
        <v>0.24597672346493818</v>
      </c>
      <c r="BL272" s="8">
        <f t="shared" si="389"/>
        <v>0.27214565196532137</v>
      </c>
      <c r="BM272" s="8">
        <f t="shared" si="390"/>
        <v>0.54417557843859909</v>
      </c>
      <c r="BN272" s="8">
        <f t="shared" si="391"/>
        <v>0.45404808699595084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1.34756097560976</v>
      </c>
      <c r="F273">
        <f>VLOOKUP(B273,home!$B$2:$E$405,3,FALSE)</f>
        <v>1.05</v>
      </c>
      <c r="G273">
        <f>VLOOKUP(C273,away!$B$2:$E$405,4,FALSE)</f>
        <v>0.6</v>
      </c>
      <c r="H273">
        <f>VLOOKUP(A273,away!$A$2:$E$405,3,FALSE)</f>
        <v>1.1341463414634101</v>
      </c>
      <c r="I273">
        <f>VLOOKUP(C273,away!$B$2:$E$405,3,FALSE)</f>
        <v>1.07</v>
      </c>
      <c r="J273">
        <f>VLOOKUP(B273,home!$B$2:$E$405,4,FALSE)</f>
        <v>1.04</v>
      </c>
      <c r="K273" s="3">
        <f t="shared" si="336"/>
        <v>0.84896341463414882</v>
      </c>
      <c r="L273" s="3">
        <f t="shared" si="337"/>
        <v>1.2620780487804828</v>
      </c>
      <c r="M273" s="5">
        <f t="shared" si="338"/>
        <v>0.1211117672541978</v>
      </c>
      <c r="N273" s="5">
        <f t="shared" si="339"/>
        <v>0.10281945948050004</v>
      </c>
      <c r="O273" s="5">
        <f t="shared" si="340"/>
        <v>0.1528525029005339</v>
      </c>
      <c r="P273" s="5">
        <f t="shared" si="341"/>
        <v>0.12976618279781341</v>
      </c>
      <c r="Q273" s="5">
        <f t="shared" si="342"/>
        <v>4.3644979705701414E-2</v>
      </c>
      <c r="R273" s="5">
        <f t="shared" si="343"/>
        <v>9.645589430595948E-2</v>
      </c>
      <c r="S273" s="5">
        <f t="shared" si="344"/>
        <v>3.4759756586187275E-2</v>
      </c>
      <c r="T273" s="5">
        <f t="shared" si="345"/>
        <v>5.5083370826035399E-2</v>
      </c>
      <c r="U273" s="5">
        <f t="shared" si="346"/>
        <v>8.1887525391577912E-2</v>
      </c>
      <c r="V273" s="5">
        <f t="shared" si="347"/>
        <v>4.138180266078274E-3</v>
      </c>
      <c r="W273" s="5">
        <f t="shared" si="348"/>
        <v>1.2350997000863466E-2</v>
      </c>
      <c r="X273" s="5">
        <f t="shared" si="349"/>
        <v>1.5587922195343357E-2</v>
      </c>
      <c r="Y273" s="5">
        <f t="shared" si="350"/>
        <v>9.8365872144204648E-3</v>
      </c>
      <c r="Z273" s="5">
        <f t="shared" si="351"/>
        <v>4.0578288959680603E-2</v>
      </c>
      <c r="AA273" s="5">
        <f t="shared" si="352"/>
        <v>3.4449482755221625E-2</v>
      </c>
      <c r="AB273" s="5">
        <f t="shared" si="353"/>
        <v>1.4623175256126587E-2</v>
      </c>
      <c r="AC273" s="5">
        <f t="shared" si="354"/>
        <v>2.7711792020337575E-4</v>
      </c>
      <c r="AD273" s="5">
        <f t="shared" si="355"/>
        <v>2.6213861469972944E-3</v>
      </c>
      <c r="AE273" s="5">
        <f t="shared" si="356"/>
        <v>3.3083939135025329E-3</v>
      </c>
      <c r="AF273" s="5">
        <f t="shared" si="357"/>
        <v>2.0877256674752516E-3</v>
      </c>
      <c r="AG273" s="5">
        <f t="shared" si="358"/>
        <v>8.7829091226536535E-4</v>
      </c>
      <c r="AH273" s="5">
        <f t="shared" si="359"/>
        <v>1.2803241938271082E-2</v>
      </c>
      <c r="AI273" s="5">
        <f t="shared" si="360"/>
        <v>1.0869483994301755E-2</v>
      </c>
      <c r="AJ273" s="5">
        <f t="shared" si="361"/>
        <v>4.6138971235568224E-3</v>
      </c>
      <c r="AK273" s="5">
        <f t="shared" si="362"/>
        <v>1.3056766189284924E-3</v>
      </c>
      <c r="AL273" s="5">
        <f t="shared" si="363"/>
        <v>1.1876809497522948E-5</v>
      </c>
      <c r="AM273" s="5">
        <f t="shared" si="364"/>
        <v>4.4509218688589566E-4</v>
      </c>
      <c r="AN273" s="5">
        <f t="shared" si="365"/>
        <v>5.6174107875238909E-4</v>
      </c>
      <c r="AO273" s="5">
        <f t="shared" si="366"/>
        <v>3.5448054229582945E-4</v>
      </c>
      <c r="AP273" s="5">
        <f t="shared" si="367"/>
        <v>1.4912737038378927E-4</v>
      </c>
      <c r="AQ273" s="5">
        <f t="shared" si="368"/>
        <v>4.7052595158434298E-5</v>
      </c>
      <c r="AR273" s="5">
        <f t="shared" si="369"/>
        <v>3.2317381207035215E-3</v>
      </c>
      <c r="AS273" s="5">
        <f t="shared" si="370"/>
        <v>2.7436274301558088E-3</v>
      </c>
      <c r="AT273" s="5">
        <f t="shared" si="371"/>
        <v>1.1646196557944949E-3</v>
      </c>
      <c r="AU273" s="5">
        <f t="shared" si="372"/>
        <v>3.2957315991111386E-4</v>
      </c>
      <c r="AV273" s="5">
        <f t="shared" si="373"/>
        <v>6.9948888802476376E-5</v>
      </c>
      <c r="AW273" s="5">
        <f t="shared" si="374"/>
        <v>3.5348621159613458E-7</v>
      </c>
      <c r="AX273" s="5">
        <f t="shared" si="375"/>
        <v>6.2977830467605102E-5</v>
      </c>
      <c r="AY273" s="5">
        <f t="shared" si="376"/>
        <v>7.9482937392983069E-5</v>
      </c>
      <c r="AZ273" s="5">
        <f t="shared" si="377"/>
        <v>5.0156835268138684E-5</v>
      </c>
      <c r="BA273" s="5">
        <f t="shared" si="378"/>
        <v>2.1100613596072187E-5</v>
      </c>
      <c r="BB273" s="5">
        <f t="shared" si="379"/>
        <v>6.657655308850432E-6</v>
      </c>
      <c r="BC273" s="5">
        <f t="shared" si="380"/>
        <v>1.6804961243293946E-6</v>
      </c>
      <c r="BD273" s="5">
        <f t="shared" si="381"/>
        <v>6.797842902578346E-4</v>
      </c>
      <c r="BE273" s="5">
        <f t="shared" si="382"/>
        <v>5.7711199227194262E-4</v>
      </c>
      <c r="BF273" s="5">
        <f t="shared" si="383"/>
        <v>2.4497348379275244E-4</v>
      </c>
      <c r="BG273" s="5">
        <f t="shared" si="384"/>
        <v>6.9324508431839479E-5</v>
      </c>
      <c r="BH273" s="5">
        <f t="shared" si="385"/>
        <v>1.4713492849032069E-5</v>
      </c>
      <c r="BI273" s="5">
        <f t="shared" si="386"/>
        <v>2.4982434260618798E-6</v>
      </c>
      <c r="BJ273" s="8">
        <f t="shared" si="387"/>
        <v>0.24999866320473896</v>
      </c>
      <c r="BK273" s="8">
        <f t="shared" si="388"/>
        <v>0.29014436457137061</v>
      </c>
      <c r="BL273" s="8">
        <f t="shared" si="389"/>
        <v>0.41898879355087465</v>
      </c>
      <c r="BM273" s="8">
        <f t="shared" si="390"/>
        <v>0.35298019439077721</v>
      </c>
      <c r="BN273" s="8">
        <f t="shared" si="391"/>
        <v>0.64665078644470597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1.1717171717171699</v>
      </c>
      <c r="F274">
        <f>VLOOKUP(B274,home!$B$2:$E$405,3,FALSE)</f>
        <v>0.76</v>
      </c>
      <c r="G274">
        <f>VLOOKUP(C274,away!$B$2:$E$405,4,FALSE)</f>
        <v>1.23</v>
      </c>
      <c r="H274">
        <f>VLOOKUP(A274,away!$A$2:$E$405,3,FALSE)</f>
        <v>0.85606060606060597</v>
      </c>
      <c r="I274">
        <f>VLOOKUP(C274,away!$B$2:$E$405,3,FALSE)</f>
        <v>0.47</v>
      </c>
      <c r="J274">
        <f>VLOOKUP(B274,home!$B$2:$E$405,4,FALSE)</f>
        <v>1.3</v>
      </c>
      <c r="K274" s="3">
        <f t="shared" si="336"/>
        <v>1.0953212121212104</v>
      </c>
      <c r="L274" s="3">
        <f t="shared" si="337"/>
        <v>0.5230530303030303</v>
      </c>
      <c r="M274" s="5">
        <f t="shared" si="338"/>
        <v>0.19822069606647774</v>
      </c>
      <c r="N274" s="5">
        <f t="shared" si="339"/>
        <v>0.21711533308304445</v>
      </c>
      <c r="O274" s="5">
        <f t="shared" si="340"/>
        <v>0.10367993574634714</v>
      </c>
      <c r="P274" s="5">
        <f t="shared" si="341"/>
        <v>0.11356283289433816</v>
      </c>
      <c r="Q274" s="5">
        <f t="shared" si="342"/>
        <v>0.11890551490131025</v>
      </c>
      <c r="R274" s="5">
        <f t="shared" si="343"/>
        <v>2.711505228687517E-2</v>
      </c>
      <c r="S274" s="5">
        <f t="shared" si="344"/>
        <v>1.6265351286353862E-2</v>
      </c>
      <c r="T274" s="5">
        <f t="shared" si="345"/>
        <v>6.2193889888872443E-2</v>
      </c>
      <c r="U274" s="5">
        <f t="shared" si="346"/>
        <v>2.969969193759011E-2</v>
      </c>
      <c r="V274" s="5">
        <f t="shared" si="347"/>
        <v>1.035399995367023E-3</v>
      </c>
      <c r="W274" s="5">
        <f t="shared" si="348"/>
        <v>4.3413244236533269E-2</v>
      </c>
      <c r="X274" s="5">
        <f t="shared" si="349"/>
        <v>2.2707428953204288E-2</v>
      </c>
      <c r="Y274" s="5">
        <f t="shared" si="350"/>
        <v>5.9385947621821344E-3</v>
      </c>
      <c r="Z274" s="5">
        <f t="shared" si="351"/>
        <v>4.7275367551583899E-3</v>
      </c>
      <c r="AA274" s="5">
        <f t="shared" si="352"/>
        <v>5.1781712890076612E-3</v>
      </c>
      <c r="AB274" s="5">
        <f t="shared" si="353"/>
        <v>2.8358804264235599E-3</v>
      </c>
      <c r="AC274" s="5">
        <f t="shared" si="354"/>
        <v>3.7074508043937307E-5</v>
      </c>
      <c r="AD274" s="5">
        <f t="shared" si="355"/>
        <v>1.1887861824818441E-2</v>
      </c>
      <c r="AE274" s="5">
        <f t="shared" si="356"/>
        <v>6.2179821512949969E-3</v>
      </c>
      <c r="AF274" s="5">
        <f t="shared" si="357"/>
        <v>1.6261672033025015E-3</v>
      </c>
      <c r="AG274" s="5">
        <f t="shared" si="358"/>
        <v>2.8352389448892579E-4</v>
      </c>
      <c r="AH274" s="5">
        <f t="shared" si="359"/>
        <v>6.1818810641363754E-4</v>
      </c>
      <c r="AI274" s="5">
        <f t="shared" si="360"/>
        <v>6.7711454603590132E-4</v>
      </c>
      <c r="AJ274" s="5">
        <f t="shared" si="361"/>
        <v>3.7082896265447314E-4</v>
      </c>
      <c r="AK274" s="5">
        <f t="shared" si="362"/>
        <v>1.3539227628811621E-4</v>
      </c>
      <c r="AL274" s="5">
        <f t="shared" si="363"/>
        <v>8.4961585650399266E-7</v>
      </c>
      <c r="AM274" s="5">
        <f t="shared" si="364"/>
        <v>2.6042054446979205E-3</v>
      </c>
      <c r="AN274" s="5">
        <f t="shared" si="365"/>
        <v>1.362137549380898E-3</v>
      </c>
      <c r="AO274" s="5">
        <f t="shared" si="366"/>
        <v>3.5623508644661109E-4</v>
      </c>
      <c r="AP274" s="5">
        <f t="shared" si="367"/>
        <v>6.2109947155387295E-5</v>
      </c>
      <c r="AQ274" s="5">
        <f t="shared" si="368"/>
        <v>8.1216990178965994E-6</v>
      </c>
      <c r="AR274" s="5">
        <f t="shared" si="369"/>
        <v>6.466903247138909E-5</v>
      </c>
      <c r="AS274" s="5">
        <f t="shared" si="370"/>
        <v>7.0833363033267813E-5</v>
      </c>
      <c r="AT274" s="5">
        <f t="shared" si="371"/>
        <v>3.8792642528110304E-5</v>
      </c>
      <c r="AU274" s="5">
        <f t="shared" si="372"/>
        <v>1.4163468078424866E-5</v>
      </c>
      <c r="AV274" s="5">
        <f t="shared" si="373"/>
        <v>3.8783867558750989E-6</v>
      </c>
      <c r="AW274" s="5">
        <f t="shared" si="374"/>
        <v>1.3520953811585019E-8</v>
      </c>
      <c r="AX274" s="5">
        <f t="shared" si="375"/>
        <v>4.7540691071653018E-4</v>
      </c>
      <c r="AY274" s="5">
        <f t="shared" si="376"/>
        <v>2.4866302527728329E-4</v>
      </c>
      <c r="AZ274" s="5">
        <f t="shared" si="377"/>
        <v>6.5031974447801009E-5</v>
      </c>
      <c r="BA274" s="5">
        <f t="shared" si="378"/>
        <v>1.1338390433837185E-5</v>
      </c>
      <c r="BB274" s="5">
        <f t="shared" si="379"/>
        <v>1.4826448687943572E-6</v>
      </c>
      <c r="BC274" s="5">
        <f t="shared" si="380"/>
        <v>1.5510037829722556E-7</v>
      </c>
      <c r="BD274" s="5">
        <f t="shared" si="381"/>
        <v>5.6375555668208503E-6</v>
      </c>
      <c r="BE274" s="5">
        <f t="shared" si="382"/>
        <v>6.1749341968508911E-6</v>
      </c>
      <c r="BF274" s="5">
        <f t="shared" si="383"/>
        <v>3.3817682046317144E-6</v>
      </c>
      <c r="BG274" s="5">
        <f t="shared" si="384"/>
        <v>1.2347074830033932E-6</v>
      </c>
      <c r="BH274" s="5">
        <f t="shared" si="385"/>
        <v>3.3810032422460127E-7</v>
      </c>
      <c r="BI274" s="5">
        <f t="shared" si="386"/>
        <v>7.4065691389652931E-8</v>
      </c>
      <c r="BJ274" s="8">
        <f t="shared" si="387"/>
        <v>0.49548442867187281</v>
      </c>
      <c r="BK274" s="8">
        <f t="shared" si="388"/>
        <v>0.32937086739171445</v>
      </c>
      <c r="BL274" s="8">
        <f t="shared" si="389"/>
        <v>0.17051943360196975</v>
      </c>
      <c r="BM274" s="8">
        <f t="shared" si="390"/>
        <v>0.22125425193799916</v>
      </c>
      <c r="BN274" s="8">
        <f t="shared" si="391"/>
        <v>0.77859936497839299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1.1717171717171699</v>
      </c>
      <c r="F275">
        <f>VLOOKUP(B275,home!$B$2:$E$405,3,FALSE)</f>
        <v>0.81</v>
      </c>
      <c r="G275">
        <f>VLOOKUP(C275,away!$B$2:$E$405,4,FALSE)</f>
        <v>0.9</v>
      </c>
      <c r="H275">
        <f>VLOOKUP(A275,away!$A$2:$E$405,3,FALSE)</f>
        <v>0.85606060606060597</v>
      </c>
      <c r="I275">
        <f>VLOOKUP(C275,away!$B$2:$E$405,3,FALSE)</f>
        <v>1.04</v>
      </c>
      <c r="J275">
        <f>VLOOKUP(B275,home!$B$2:$E$405,4,FALSE)</f>
        <v>0.78</v>
      </c>
      <c r="K275" s="3">
        <f t="shared" si="336"/>
        <v>0.85418181818181704</v>
      </c>
      <c r="L275" s="3">
        <f t="shared" si="337"/>
        <v>0.69443636363636363</v>
      </c>
      <c r="M275" s="5">
        <f t="shared" si="338"/>
        <v>0.21254146466481949</v>
      </c>
      <c r="N275" s="5">
        <f t="shared" si="339"/>
        <v>0.18154905472642191</v>
      </c>
      <c r="O275" s="5">
        <f t="shared" si="340"/>
        <v>0.14759652184378391</v>
      </c>
      <c r="P275" s="5">
        <f t="shared" si="341"/>
        <v>0.1260742653858356</v>
      </c>
      <c r="Q275" s="5">
        <f t="shared" si="342"/>
        <v>7.7537950827702637E-2</v>
      </c>
      <c r="R275" s="5">
        <f t="shared" si="343"/>
        <v>5.1248195957286205E-2</v>
      </c>
      <c r="S275" s="5">
        <f t="shared" si="344"/>
        <v>1.8696022935623734E-2</v>
      </c>
      <c r="T275" s="5">
        <f t="shared" si="345"/>
        <v>5.3845172616604986E-2</v>
      </c>
      <c r="U275" s="5">
        <f t="shared" si="346"/>
        <v>4.3775277201332771E-2</v>
      </c>
      <c r="V275" s="5">
        <f t="shared" si="347"/>
        <v>1.2322235365344685E-3</v>
      </c>
      <c r="W275" s="5">
        <f t="shared" si="348"/>
        <v>2.2077169272033122E-2</v>
      </c>
      <c r="X275" s="5">
        <f t="shared" si="349"/>
        <v>1.5331189148655147E-2</v>
      </c>
      <c r="Y275" s="5">
        <f t="shared" si="350"/>
        <v>5.3232676213066784E-3</v>
      </c>
      <c r="Z275" s="5">
        <f t="shared" si="351"/>
        <v>1.1862870281167209E-2</v>
      </c>
      <c r="AA275" s="5">
        <f t="shared" si="352"/>
        <v>1.0133048105622449E-2</v>
      </c>
      <c r="AB275" s="5">
        <f t="shared" si="353"/>
        <v>4.3277327272921995E-3</v>
      </c>
      <c r="AC275" s="5">
        <f t="shared" si="354"/>
        <v>4.5682755775652687E-5</v>
      </c>
      <c r="AD275" s="5">
        <f t="shared" si="355"/>
        <v>4.714479147273248E-3</v>
      </c>
      <c r="AE275" s="5">
        <f t="shared" si="356"/>
        <v>3.2739057554718991E-3</v>
      </c>
      <c r="AF275" s="5">
        <f t="shared" si="357"/>
        <v>1.1367596038590335E-3</v>
      </c>
      <c r="AG275" s="5">
        <f t="shared" si="358"/>
        <v>2.6313573521086019E-4</v>
      </c>
      <c r="AH275" s="5">
        <f t="shared" si="359"/>
        <v>2.0595021250859103E-3</v>
      </c>
      <c r="AI275" s="5">
        <f t="shared" si="360"/>
        <v>1.7591892697551986E-3</v>
      </c>
      <c r="AJ275" s="5">
        <f t="shared" si="361"/>
        <v>7.5133374448271915E-4</v>
      </c>
      <c r="AK275" s="5">
        <f t="shared" si="362"/>
        <v>2.1392520797453398E-4</v>
      </c>
      <c r="AL275" s="5">
        <f t="shared" si="363"/>
        <v>1.0839145922511884E-6</v>
      </c>
      <c r="AM275" s="5">
        <f t="shared" si="364"/>
        <v>8.0540447395962525E-4</v>
      </c>
      <c r="AN275" s="5">
        <f t="shared" si="365"/>
        <v>5.5930215415298044E-4</v>
      </c>
      <c r="AO275" s="5">
        <f t="shared" si="366"/>
        <v>1.9419987705199029E-4</v>
      </c>
      <c r="AP275" s="5">
        <f t="shared" si="367"/>
        <v>4.4953152146204355E-5</v>
      </c>
      <c r="AQ275" s="5">
        <f t="shared" si="368"/>
        <v>7.8042758776005849E-6</v>
      </c>
      <c r="AR275" s="5">
        <f t="shared" si="369"/>
        <v>2.8603863332920458E-4</v>
      </c>
      <c r="AS275" s="5">
        <f t="shared" si="370"/>
        <v>2.4432899988738208E-4</v>
      </c>
      <c r="AT275" s="5">
        <f t="shared" si="371"/>
        <v>1.0435069467917448E-4</v>
      </c>
      <c r="AU275" s="5">
        <f t="shared" si="372"/>
        <v>2.9711488703197644E-5</v>
      </c>
      <c r="AV275" s="5">
        <f t="shared" si="373"/>
        <v>6.3447533603464695E-6</v>
      </c>
      <c r="AW275" s="5">
        <f t="shared" si="374"/>
        <v>1.7859748524646799E-8</v>
      </c>
      <c r="AX275" s="5">
        <f t="shared" si="375"/>
        <v>1.1466030965643373E-4</v>
      </c>
      <c r="AY275" s="5">
        <f t="shared" si="376"/>
        <v>7.9624288491233271E-5</v>
      </c>
      <c r="AZ275" s="5">
        <f t="shared" si="377"/>
        <v>2.7647000678492393E-5</v>
      </c>
      <c r="BA275" s="5">
        <f t="shared" si="378"/>
        <v>6.3996942055414463E-6</v>
      </c>
      <c r="BB275" s="5">
        <f t="shared" si="379"/>
        <v>1.1110450931202268E-6</v>
      </c>
      <c r="BC275" s="5">
        <f t="shared" si="380"/>
        <v>1.543100228604871E-7</v>
      </c>
      <c r="BD275" s="5">
        <f t="shared" si="381"/>
        <v>3.3105938064774664E-5</v>
      </c>
      <c r="BE275" s="5">
        <f t="shared" si="382"/>
        <v>2.8278490368783847E-5</v>
      </c>
      <c r="BF275" s="5">
        <f t="shared" si="383"/>
        <v>1.2077486159322392E-5</v>
      </c>
      <c r="BG275" s="5">
        <f t="shared" si="384"/>
        <v>3.4387896955452444E-6</v>
      </c>
      <c r="BH275" s="5">
        <f t="shared" si="385"/>
        <v>7.3433790862143343E-7</v>
      </c>
      <c r="BI275" s="5">
        <f t="shared" si="386"/>
        <v>1.2545161798921782E-7</v>
      </c>
      <c r="BJ275" s="8">
        <f t="shared" si="387"/>
        <v>0.36689334503587562</v>
      </c>
      <c r="BK275" s="8">
        <f t="shared" si="388"/>
        <v>0.35867036748167241</v>
      </c>
      <c r="BL275" s="8">
        <f t="shared" si="389"/>
        <v>0.26261326124639028</v>
      </c>
      <c r="BM275" s="8">
        <f t="shared" si="390"/>
        <v>0.20341278421051301</v>
      </c>
      <c r="BN275" s="8">
        <f t="shared" si="391"/>
        <v>0.79654745340584987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1.1717171717171699</v>
      </c>
      <c r="F276">
        <f>VLOOKUP(B276,home!$B$2:$E$405,3,FALSE)</f>
        <v>1.28</v>
      </c>
      <c r="G276">
        <f>VLOOKUP(C276,away!$B$2:$E$405,4,FALSE)</f>
        <v>1.66</v>
      </c>
      <c r="H276">
        <f>VLOOKUP(A276,away!$A$2:$E$405,3,FALSE)</f>
        <v>0.85606060606060597</v>
      </c>
      <c r="I276">
        <f>VLOOKUP(C276,away!$B$2:$E$405,3,FALSE)</f>
        <v>0.76</v>
      </c>
      <c r="J276">
        <f>VLOOKUP(B276,home!$B$2:$E$405,4,FALSE)</f>
        <v>0.65</v>
      </c>
      <c r="K276" s="3">
        <f t="shared" si="336"/>
        <v>2.4896646464646426</v>
      </c>
      <c r="L276" s="3">
        <f t="shared" si="337"/>
        <v>0.42289393939393938</v>
      </c>
      <c r="M276" s="5">
        <f t="shared" si="338"/>
        <v>5.4336527194047926E-2</v>
      </c>
      <c r="N276" s="5">
        <f t="shared" si="339"/>
        <v>0.13527973076668576</v>
      </c>
      <c r="O276" s="5">
        <f t="shared" si="340"/>
        <v>2.2978588038076838E-2</v>
      </c>
      <c r="P276" s="5">
        <f t="shared" si="341"/>
        <v>5.7208978264075228E-2</v>
      </c>
      <c r="Q276" s="5">
        <f t="shared" si="342"/>
        <v>0.16840058153653639</v>
      </c>
      <c r="R276" s="5">
        <f t="shared" si="343"/>
        <v>4.858752808566384E-3</v>
      </c>
      <c r="S276" s="5">
        <f t="shared" si="344"/>
        <v>1.50583197115786E-2</v>
      </c>
      <c r="T276" s="5">
        <f t="shared" si="345"/>
        <v>7.1215585322216154E-2</v>
      </c>
      <c r="U276" s="5">
        <f t="shared" si="346"/>
        <v>1.2096665093398514E-2</v>
      </c>
      <c r="V276" s="5">
        <f t="shared" si="347"/>
        <v>1.7615960090850719E-3</v>
      </c>
      <c r="W276" s="5">
        <f t="shared" si="348"/>
        <v>0.13975365809853368</v>
      </c>
      <c r="X276" s="5">
        <f t="shared" si="349"/>
        <v>5.9100975018002613E-2</v>
      </c>
      <c r="Y276" s="5">
        <f t="shared" si="350"/>
        <v>1.2496722073692963E-2</v>
      </c>
      <c r="Z276" s="5">
        <f t="shared" si="351"/>
        <v>6.8491237191866826E-4</v>
      </c>
      <c r="AA276" s="5">
        <f t="shared" si="352"/>
        <v>1.7052021182921509E-3</v>
      </c>
      <c r="AB276" s="5">
        <f t="shared" si="353"/>
        <v>2.122690714494294E-3</v>
      </c>
      <c r="AC276" s="5">
        <f t="shared" si="354"/>
        <v>1.1592007370328066E-4</v>
      </c>
      <c r="AD276" s="5">
        <f t="shared" si="355"/>
        <v>8.6984935445506603E-2</v>
      </c>
      <c r="AE276" s="5">
        <f t="shared" si="356"/>
        <v>3.6785402018477791E-2</v>
      </c>
      <c r="AF276" s="5">
        <f t="shared" si="357"/>
        <v>7.7781617858919223E-3</v>
      </c>
      <c r="AG276" s="5">
        <f t="shared" si="358"/>
        <v>1.0964458262930777E-3</v>
      </c>
      <c r="AH276" s="5">
        <f t="shared" si="359"/>
        <v>7.2411322775083146E-5</v>
      </c>
      <c r="AI276" s="5">
        <f t="shared" si="360"/>
        <v>1.8027991031686449E-4</v>
      </c>
      <c r="AJ276" s="5">
        <f t="shared" si="361"/>
        <v>2.2441825959185698E-4</v>
      </c>
      <c r="AK276" s="5">
        <f t="shared" si="362"/>
        <v>1.8624206897565698E-4</v>
      </c>
      <c r="AL276" s="5">
        <f t="shared" si="363"/>
        <v>4.8819233170186309E-6</v>
      </c>
      <c r="AM276" s="5">
        <f t="shared" si="364"/>
        <v>4.331266371073738E-2</v>
      </c>
      <c r="AN276" s="5">
        <f t="shared" si="365"/>
        <v>1.8316662982278648E-2</v>
      </c>
      <c r="AO276" s="5">
        <f t="shared" si="366"/>
        <v>3.8730028825634806E-3</v>
      </c>
      <c r="AP276" s="5">
        <f t="shared" si="367"/>
        <v>5.4595648209711755E-4</v>
      </c>
      <c r="AQ276" s="5">
        <f t="shared" si="368"/>
        <v>5.7720421862926702E-5</v>
      </c>
      <c r="AR276" s="5">
        <f t="shared" si="369"/>
        <v>6.1244619090162031E-6</v>
      </c>
      <c r="AS276" s="5">
        <f t="shared" si="370"/>
        <v>1.5247856293496994E-5</v>
      </c>
      <c r="AT276" s="5">
        <f t="shared" si="371"/>
        <v>1.8981024374146439E-5</v>
      </c>
      <c r="AU276" s="5">
        <f t="shared" si="372"/>
        <v>1.5752128445998684E-5</v>
      </c>
      <c r="AV276" s="5">
        <f t="shared" si="373"/>
        <v>9.804379324643239E-6</v>
      </c>
      <c r="AW276" s="5">
        <f t="shared" si="374"/>
        <v>1.4277782642154126E-7</v>
      </c>
      <c r="AX276" s="5">
        <f t="shared" si="375"/>
        <v>1.7972334597472488E-2</v>
      </c>
      <c r="AY276" s="5">
        <f t="shared" si="376"/>
        <v>7.6003913780311296E-3</v>
      </c>
      <c r="AZ276" s="5">
        <f t="shared" si="377"/>
        <v>1.6070797253956582E-3</v>
      </c>
      <c r="BA276" s="5">
        <f t="shared" si="378"/>
        <v>2.2654142533090003E-4</v>
      </c>
      <c r="BB276" s="5">
        <f t="shared" si="379"/>
        <v>2.3950748948525572E-5</v>
      </c>
      <c r="BC276" s="5">
        <f t="shared" si="380"/>
        <v>2.0257253148554474E-6</v>
      </c>
      <c r="BD276" s="5">
        <f t="shared" si="381"/>
        <v>4.3166630389533101E-7</v>
      </c>
      <c r="BE276" s="5">
        <f t="shared" si="382"/>
        <v>1.0747043358782681E-6</v>
      </c>
      <c r="BF276" s="5">
        <f t="shared" si="383"/>
        <v>1.3378266952191936E-6</v>
      </c>
      <c r="BG276" s="5">
        <f t="shared" si="384"/>
        <v>1.1102466087279516E-6</v>
      </c>
      <c r="BH276" s="5">
        <f t="shared" si="385"/>
        <v>6.9103543265181104E-7</v>
      </c>
      <c r="BI276" s="5">
        <f t="shared" si="386"/>
        <v>3.4408929722552241E-7</v>
      </c>
      <c r="BJ276" s="8">
        <f t="shared" si="387"/>
        <v>0.81243052797186999</v>
      </c>
      <c r="BK276" s="8">
        <f t="shared" si="388"/>
        <v>0.13608661455383825</v>
      </c>
      <c r="BL276" s="8">
        <f t="shared" si="389"/>
        <v>4.4496149753508539E-2</v>
      </c>
      <c r="BM276" s="8">
        <f t="shared" si="390"/>
        <v>0.54303479744294225</v>
      </c>
      <c r="BN276" s="8">
        <f t="shared" si="391"/>
        <v>0.44306315860798851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1.1717171717171699</v>
      </c>
      <c r="F277">
        <f>VLOOKUP(B277,home!$B$2:$E$405,3,FALSE)</f>
        <v>0.81</v>
      </c>
      <c r="G277">
        <f>VLOOKUP(C277,away!$B$2:$E$405,4,FALSE)</f>
        <v>1.1399999999999999</v>
      </c>
      <c r="H277">
        <f>VLOOKUP(A277,away!$A$2:$E$405,3,FALSE)</f>
        <v>0.85606060606060597</v>
      </c>
      <c r="I277">
        <f>VLOOKUP(C277,away!$B$2:$E$405,3,FALSE)</f>
        <v>0.56999999999999995</v>
      </c>
      <c r="J277">
        <f>VLOOKUP(B277,home!$B$2:$E$405,4,FALSE)</f>
        <v>0.97</v>
      </c>
      <c r="K277" s="3">
        <f t="shared" si="336"/>
        <v>1.0819636363636347</v>
      </c>
      <c r="L277" s="3">
        <f t="shared" si="337"/>
        <v>0.47331590909090898</v>
      </c>
      <c r="M277" s="5">
        <f t="shared" si="338"/>
        <v>0.21113035386000409</v>
      </c>
      <c r="N277" s="5">
        <f t="shared" si="339"/>
        <v>0.22843536540911097</v>
      </c>
      <c r="O277" s="5">
        <f t="shared" si="340"/>
        <v>9.9931355373933134E-2</v>
      </c>
      <c r="P277" s="5">
        <f t="shared" si="341"/>
        <v>0.10812209264712734</v>
      </c>
      <c r="Q277" s="5">
        <f t="shared" si="342"/>
        <v>0.12357937931604868</v>
      </c>
      <c r="R277" s="5">
        <f t="shared" si="343"/>
        <v>2.3649550157749926E-2</v>
      </c>
      <c r="S277" s="5">
        <f t="shared" si="344"/>
        <v>1.3842617492776082E-2</v>
      </c>
      <c r="T277" s="5">
        <f t="shared" si="345"/>
        <v>5.8492086265865849E-2</v>
      </c>
      <c r="U277" s="5">
        <f t="shared" si="346"/>
        <v>2.5587953287043278E-2</v>
      </c>
      <c r="V277" s="5">
        <f t="shared" si="347"/>
        <v>7.8766124217116793E-4</v>
      </c>
      <c r="W277" s="5">
        <f t="shared" si="348"/>
        <v>4.4569464874784324E-2</v>
      </c>
      <c r="X277" s="5">
        <f t="shared" si="349"/>
        <v>2.1095436784903877E-2</v>
      </c>
      <c r="Y277" s="5">
        <f t="shared" si="350"/>
        <v>4.9924029197582903E-3</v>
      </c>
      <c r="Z277" s="5">
        <f t="shared" si="351"/>
        <v>3.7312361108354859E-3</v>
      </c>
      <c r="AA277" s="5">
        <f t="shared" si="352"/>
        <v>4.0370617906108673E-3</v>
      </c>
      <c r="AB277" s="5">
        <f t="shared" si="353"/>
        <v>2.1839770275970103E-3</v>
      </c>
      <c r="AC277" s="5">
        <f t="shared" si="354"/>
        <v>2.5210604563594781E-5</v>
      </c>
      <c r="AD277" s="5">
        <f t="shared" si="355"/>
        <v>1.2055635071675733E-2</v>
      </c>
      <c r="AE277" s="5">
        <f t="shared" si="356"/>
        <v>5.7061238736184445E-3</v>
      </c>
      <c r="AF277" s="5">
        <f t="shared" si="357"/>
        <v>1.3503996043135265E-3</v>
      </c>
      <c r="AG277" s="5">
        <f t="shared" si="358"/>
        <v>2.1305520545055354E-4</v>
      </c>
      <c r="AH277" s="5">
        <f t="shared" si="359"/>
        <v>4.4151335295823131E-4</v>
      </c>
      <c r="AI277" s="5">
        <f t="shared" si="360"/>
        <v>4.7770139286978881E-4</v>
      </c>
      <c r="AJ277" s="5">
        <f t="shared" si="361"/>
        <v>2.58427768062685E-4</v>
      </c>
      <c r="AK277" s="5">
        <f t="shared" si="362"/>
        <v>9.320314922348022E-5</v>
      </c>
      <c r="AL277" s="5">
        <f t="shared" si="363"/>
        <v>5.1642471534387178E-7</v>
      </c>
      <c r="AM277" s="5">
        <f t="shared" si="364"/>
        <v>2.6087517521646494E-3</v>
      </c>
      <c r="AN277" s="5">
        <f t="shared" si="365"/>
        <v>1.2347637071683127E-3</v>
      </c>
      <c r="AO277" s="5">
        <f t="shared" si="366"/>
        <v>2.9221665328541544E-4</v>
      </c>
      <c r="AP277" s="5">
        <f t="shared" si="367"/>
        <v>4.6103596967096458E-5</v>
      </c>
      <c r="AQ277" s="5">
        <f t="shared" si="368"/>
        <v>5.4553914777105325E-6</v>
      </c>
      <c r="AR277" s="5">
        <f t="shared" si="369"/>
        <v>4.1795058806240146E-5</v>
      </c>
      <c r="AS277" s="5">
        <f t="shared" si="370"/>
        <v>4.5220733808031535E-5</v>
      </c>
      <c r="AT277" s="5">
        <f t="shared" si="371"/>
        <v>2.4463594794984874E-5</v>
      </c>
      <c r="AU277" s="5">
        <f t="shared" si="372"/>
        <v>8.8229066609694409E-6</v>
      </c>
      <c r="AV277" s="5">
        <f t="shared" si="373"/>
        <v>2.3865160435498576E-6</v>
      </c>
      <c r="AW277" s="5">
        <f t="shared" si="374"/>
        <v>7.3462936649792121E-9</v>
      </c>
      <c r="AX277" s="5">
        <f t="shared" si="375"/>
        <v>4.7042908869034442E-4</v>
      </c>
      <c r="AY277" s="5">
        <f t="shared" si="376"/>
        <v>2.2266157177627821E-4</v>
      </c>
      <c r="AZ277" s="5">
        <f t="shared" si="377"/>
        <v>5.2694632132449901E-5</v>
      </c>
      <c r="BA277" s="5">
        <f t="shared" si="378"/>
        <v>8.31373590399385E-6</v>
      </c>
      <c r="BB277" s="5">
        <f t="shared" si="379"/>
        <v>9.8375586683514463E-7</v>
      </c>
      <c r="BC277" s="5">
        <f t="shared" si="380"/>
        <v>9.3125460486918368E-8</v>
      </c>
      <c r="BD277" s="5">
        <f t="shared" si="381"/>
        <v>3.297044375730591E-6</v>
      </c>
      <c r="BE277" s="5">
        <f t="shared" si="382"/>
        <v>3.5672821220177397E-6</v>
      </c>
      <c r="BF277" s="5">
        <f t="shared" si="383"/>
        <v>1.9298347683366486E-6</v>
      </c>
      <c r="BG277" s="5">
        <f t="shared" si="384"/>
        <v>6.9600368117683094E-7</v>
      </c>
      <c r="BH277" s="5">
        <f t="shared" si="385"/>
        <v>1.8826266845213995E-7</v>
      </c>
      <c r="BI277" s="5">
        <f t="shared" si="386"/>
        <v>4.0738672269999746E-8</v>
      </c>
      <c r="BJ277" s="8">
        <f t="shared" si="387"/>
        <v>0.50543181633642387</v>
      </c>
      <c r="BK277" s="8">
        <f t="shared" si="388"/>
        <v>0.33413111384313393</v>
      </c>
      <c r="BL277" s="8">
        <f t="shared" si="389"/>
        <v>0.15679315127645022</v>
      </c>
      <c r="BM277" s="8">
        <f t="shared" si="390"/>
        <v>0.20501656657738665</v>
      </c>
      <c r="BN277" s="8">
        <f t="shared" si="391"/>
        <v>0.79484809676397417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1.1717171717171699</v>
      </c>
      <c r="F278">
        <f>VLOOKUP(B278,home!$B$2:$E$405,3,FALSE)</f>
        <v>0.76</v>
      </c>
      <c r="G278">
        <f>VLOOKUP(C278,away!$B$2:$E$405,4,FALSE)</f>
        <v>1.19</v>
      </c>
      <c r="H278">
        <f>VLOOKUP(A278,away!$A$2:$E$405,3,FALSE)</f>
        <v>0.85606060606060597</v>
      </c>
      <c r="I278">
        <f>VLOOKUP(C278,away!$B$2:$E$405,3,FALSE)</f>
        <v>0.62</v>
      </c>
      <c r="J278">
        <f>VLOOKUP(B278,home!$B$2:$E$405,4,FALSE)</f>
        <v>1.23</v>
      </c>
      <c r="K278" s="3">
        <f t="shared" si="336"/>
        <v>1.0597010101010085</v>
      </c>
      <c r="L278" s="3">
        <f t="shared" si="337"/>
        <v>0.65283181818181801</v>
      </c>
      <c r="M278" s="5">
        <f t="shared" si="338"/>
        <v>0.1804082702795361</v>
      </c>
      <c r="N278" s="5">
        <f t="shared" si="339"/>
        <v>0.19117882624580013</v>
      </c>
      <c r="O278" s="5">
        <f t="shared" si="340"/>
        <v>0.11777625910162638</v>
      </c>
      <c r="P278" s="5">
        <f t="shared" si="341"/>
        <v>0.12480762073591156</v>
      </c>
      <c r="Q278" s="5">
        <f t="shared" si="342"/>
        <v>0.10129619764129978</v>
      </c>
      <c r="R278" s="5">
        <f t="shared" si="343"/>
        <v>3.8444044683983818E-2</v>
      </c>
      <c r="S278" s="5">
        <f t="shared" si="344"/>
        <v>2.1585681977914911E-2</v>
      </c>
      <c r="T278" s="5">
        <f t="shared" si="345"/>
        <v>6.612938088107452E-2</v>
      </c>
      <c r="U278" s="5">
        <f t="shared" si="346"/>
        <v>4.0739192983985949E-2</v>
      </c>
      <c r="V278" s="5">
        <f t="shared" si="347"/>
        <v>1.6592351001372006E-3</v>
      </c>
      <c r="W278" s="5">
        <f t="shared" si="348"/>
        <v>3.5781227653292259E-2</v>
      </c>
      <c r="X278" s="5">
        <f t="shared" si="349"/>
        <v>2.3359123905676332E-2</v>
      </c>
      <c r="Y278" s="5">
        <f t="shared" si="350"/>
        <v>7.6247896652385239E-3</v>
      </c>
      <c r="Z278" s="5">
        <f t="shared" si="351"/>
        <v>8.3658318631027375E-3</v>
      </c>
      <c r="AA278" s="5">
        <f t="shared" si="352"/>
        <v>8.8652804756651719E-3</v>
      </c>
      <c r="AB278" s="5">
        <f t="shared" si="353"/>
        <v>4.6972733374455655E-3</v>
      </c>
      <c r="AC278" s="5">
        <f t="shared" si="354"/>
        <v>7.1741855559325564E-5</v>
      </c>
      <c r="AD278" s="5">
        <f t="shared" si="355"/>
        <v>9.4793507717119852E-3</v>
      </c>
      <c r="AE278" s="5">
        <f t="shared" si="356"/>
        <v>6.1884217994799548E-3</v>
      </c>
      <c r="AF278" s="5">
        <f t="shared" si="357"/>
        <v>2.0199993275152482E-3</v>
      </c>
      <c r="AG278" s="5">
        <f t="shared" si="358"/>
        <v>4.3957327790260979E-4</v>
      </c>
      <c r="AH278" s="5">
        <f t="shared" si="359"/>
        <v>1.3653703064481864E-3</v>
      </c>
      <c r="AI278" s="5">
        <f t="shared" si="360"/>
        <v>1.4468842929050664E-3</v>
      </c>
      <c r="AJ278" s="5">
        <f t="shared" si="361"/>
        <v>7.6663237334539101E-4</v>
      </c>
      <c r="AK278" s="5">
        <f t="shared" si="362"/>
        <v>2.7080036680341481E-4</v>
      </c>
      <c r="AL278" s="5">
        <f t="shared" si="363"/>
        <v>1.9852593865381155E-6</v>
      </c>
      <c r="AM278" s="5">
        <f t="shared" si="364"/>
        <v>2.0090555175769935E-3</v>
      </c>
      <c r="AN278" s="5">
        <f t="shared" si="365"/>
        <v>1.3115753663680021E-3</v>
      </c>
      <c r="AO278" s="5">
        <f t="shared" si="366"/>
        <v>4.2811906555425335E-4</v>
      </c>
      <c r="AP278" s="5">
        <f t="shared" si="367"/>
        <v>9.3163249321361397E-5</v>
      </c>
      <c r="AQ278" s="5">
        <f t="shared" si="368"/>
        <v>1.5204983360547593E-5</v>
      </c>
      <c r="AR278" s="5">
        <f t="shared" si="369"/>
        <v>1.7827143593000715E-4</v>
      </c>
      <c r="AS278" s="5">
        <f t="shared" si="370"/>
        <v>1.8891442072718577E-4</v>
      </c>
      <c r="AT278" s="5">
        <f t="shared" si="371"/>
        <v>1.0009640123362281E-4</v>
      </c>
      <c r="AU278" s="5">
        <f t="shared" si="372"/>
        <v>3.5357419164915316E-5</v>
      </c>
      <c r="AV278" s="5">
        <f t="shared" si="373"/>
        <v>9.3670732009063776E-6</v>
      </c>
      <c r="AW278" s="5">
        <f t="shared" si="374"/>
        <v>3.8150428376447705E-8</v>
      </c>
      <c r="AX278" s="5">
        <f t="shared" si="375"/>
        <v>3.5483302688755732E-4</v>
      </c>
      <c r="AY278" s="5">
        <f t="shared" si="376"/>
        <v>2.3164629009396194E-4</v>
      </c>
      <c r="AZ278" s="5">
        <f t="shared" si="377"/>
        <v>7.5613034368557001E-5</v>
      </c>
      <c r="BA278" s="5">
        <f t="shared" si="378"/>
        <v>1.6454198235023122E-5</v>
      </c>
      <c r="BB278" s="5">
        <f t="shared" si="379"/>
        <v>2.685456037623551E-6</v>
      </c>
      <c r="BC278" s="5">
        <f t="shared" si="380"/>
        <v>3.5063022953782478E-7</v>
      </c>
      <c r="BD278" s="5">
        <f t="shared" si="381"/>
        <v>1.9396877608011665E-5</v>
      </c>
      <c r="BE278" s="5">
        <f t="shared" si="382"/>
        <v>2.0554890794015594E-5</v>
      </c>
      <c r="BF278" s="5">
        <f t="shared" si="383"/>
        <v>1.0891019268467121E-5</v>
      </c>
      <c r="BG278" s="5">
        <f t="shared" si="384"/>
        <v>3.8470747066080523E-6</v>
      </c>
      <c r="BH278" s="5">
        <f t="shared" si="385"/>
        <v>1.0191872381316482E-6</v>
      </c>
      <c r="BI278" s="5">
        <f t="shared" si="386"/>
        <v>2.1600674914603301E-7</v>
      </c>
      <c r="BJ278" s="8">
        <f t="shared" si="387"/>
        <v>0.4480355919870247</v>
      </c>
      <c r="BK278" s="8">
        <f t="shared" si="388"/>
        <v>0.32876618149853959</v>
      </c>
      <c r="BL278" s="8">
        <f t="shared" si="389"/>
        <v>0.21493966972882997</v>
      </c>
      <c r="BM278" s="8">
        <f t="shared" si="390"/>
        <v>0.24596444824967373</v>
      </c>
      <c r="BN278" s="8">
        <f t="shared" si="391"/>
        <v>0.7539112186881578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1.1717171717171699</v>
      </c>
      <c r="F279">
        <f>VLOOKUP(B279,home!$B$2:$E$405,3,FALSE)</f>
        <v>1.75</v>
      </c>
      <c r="G279">
        <f>VLOOKUP(C279,away!$B$2:$E$405,4,FALSE)</f>
        <v>0.9</v>
      </c>
      <c r="H279">
        <f>VLOOKUP(A279,away!$A$2:$E$405,3,FALSE)</f>
        <v>0.85606060606060597</v>
      </c>
      <c r="I279">
        <f>VLOOKUP(C279,away!$B$2:$E$405,3,FALSE)</f>
        <v>0.81</v>
      </c>
      <c r="J279">
        <f>VLOOKUP(B279,home!$B$2:$E$405,4,FALSE)</f>
        <v>0.57999999999999996</v>
      </c>
      <c r="K279" s="3">
        <f t="shared" si="336"/>
        <v>1.8454545454545428</v>
      </c>
      <c r="L279" s="3">
        <f t="shared" si="337"/>
        <v>0.40217727272727266</v>
      </c>
      <c r="M279" s="5">
        <f t="shared" si="338"/>
        <v>0.10564912487702117</v>
      </c>
      <c r="N279" s="5">
        <f t="shared" si="339"/>
        <v>0.19497065772759337</v>
      </c>
      <c r="O279" s="5">
        <f t="shared" si="340"/>
        <v>4.2489676909063433E-2</v>
      </c>
      <c r="P279" s="5">
        <f t="shared" si="341"/>
        <v>7.8412767386726048E-2</v>
      </c>
      <c r="Q279" s="5">
        <f t="shared" si="342"/>
        <v>0.17990474326682454</v>
      </c>
      <c r="R279" s="5">
        <f t="shared" si="343"/>
        <v>8.5441911891750502E-3</v>
      </c>
      <c r="S279" s="5">
        <f t="shared" si="344"/>
        <v>1.4549486558459244E-2</v>
      </c>
      <c r="T279" s="5">
        <f t="shared" si="345"/>
        <v>7.2353598997751664E-2</v>
      </c>
      <c r="U279" s="5">
        <f t="shared" si="346"/>
        <v>1.5767916467295754E-2</v>
      </c>
      <c r="V279" s="5">
        <f t="shared" si="347"/>
        <v>1.1998474577814531E-3</v>
      </c>
      <c r="W279" s="5">
        <f t="shared" si="348"/>
        <v>0.11066867540353131</v>
      </c>
      <c r="X279" s="5">
        <f t="shared" si="349"/>
        <v>4.4508426050132027E-2</v>
      </c>
      <c r="Y279" s="5">
        <f t="shared" si="350"/>
        <v>8.9501387011127961E-3</v>
      </c>
      <c r="Z279" s="5">
        <f t="shared" si="351"/>
        <v>1.1454265033742717E-3</v>
      </c>
      <c r="AA279" s="5">
        <f t="shared" si="352"/>
        <v>2.1138325471361532E-3</v>
      </c>
      <c r="AB279" s="5">
        <f t="shared" si="353"/>
        <v>1.9504909412210842E-3</v>
      </c>
      <c r="AC279" s="5">
        <f t="shared" si="354"/>
        <v>5.5657914651498271E-5</v>
      </c>
      <c r="AD279" s="5">
        <f t="shared" si="355"/>
        <v>5.1058502515720035E-2</v>
      </c>
      <c r="AE279" s="5">
        <f t="shared" si="356"/>
        <v>2.0534569291310874E-2</v>
      </c>
      <c r="AF279" s="5">
        <f t="shared" si="357"/>
        <v>4.1292685371043057E-3</v>
      </c>
      <c r="AG279" s="5">
        <f t="shared" si="358"/>
        <v>5.5356598620371494E-4</v>
      </c>
      <c r="AH279" s="5">
        <f t="shared" si="359"/>
        <v>1.1516612680915019E-4</v>
      </c>
      <c r="AI279" s="5">
        <f t="shared" si="360"/>
        <v>2.1253385220234051E-4</v>
      </c>
      <c r="AJ279" s="5">
        <f t="shared" si="361"/>
        <v>1.9611078180488666E-4</v>
      </c>
      <c r="AK279" s="5">
        <f t="shared" si="362"/>
        <v>1.2063784456482406E-4</v>
      </c>
      <c r="AL279" s="5">
        <f t="shared" si="363"/>
        <v>1.6523718941840202E-6</v>
      </c>
      <c r="AM279" s="5">
        <f t="shared" si="364"/>
        <v>1.8845229110347559E-2</v>
      </c>
      <c r="AN279" s="5">
        <f t="shared" si="365"/>
        <v>7.5791228475201875E-3</v>
      </c>
      <c r="AO279" s="5">
        <f t="shared" si="366"/>
        <v>1.5240754782403147E-3</v>
      </c>
      <c r="AP279" s="5">
        <f t="shared" si="367"/>
        <v>2.0431617308973456E-4</v>
      </c>
      <c r="AQ279" s="5">
        <f t="shared" si="368"/>
        <v>2.0542830316825706E-5</v>
      </c>
      <c r="AR279" s="5">
        <f t="shared" si="369"/>
        <v>9.2634397581334582E-6</v>
      </c>
      <c r="AS279" s="5">
        <f t="shared" si="370"/>
        <v>1.7095257008191721E-5</v>
      </c>
      <c r="AT279" s="5">
        <f t="shared" si="371"/>
        <v>1.5774259875740524E-5</v>
      </c>
      <c r="AU279" s="5">
        <f t="shared" si="372"/>
        <v>9.703559862955521E-6</v>
      </c>
      <c r="AV279" s="5">
        <f t="shared" si="373"/>
        <v>4.4768696640453801E-6</v>
      </c>
      <c r="AW279" s="5">
        <f t="shared" si="374"/>
        <v>3.4066394861774618E-8</v>
      </c>
      <c r="AX279" s="5">
        <f t="shared" si="375"/>
        <v>5.7963356203038618E-3</v>
      </c>
      <c r="AY279" s="5">
        <f t="shared" si="376"/>
        <v>2.3311544515857512E-3</v>
      </c>
      <c r="AZ279" s="5">
        <f t="shared" si="377"/>
        <v>4.6876866982239915E-4</v>
      </c>
      <c r="BA279" s="5">
        <f t="shared" si="378"/>
        <v>6.2842701723054629E-5</v>
      </c>
      <c r="BB279" s="5">
        <f t="shared" si="379"/>
        <v>6.3184765974478969E-6</v>
      </c>
      <c r="BC279" s="5">
        <f t="shared" si="380"/>
        <v>5.0822953715053888E-7</v>
      </c>
      <c r="BD279" s="5">
        <f t="shared" si="381"/>
        <v>6.2092415633324978E-7</v>
      </c>
      <c r="BE279" s="5">
        <f t="shared" si="382"/>
        <v>1.145887306687723E-6</v>
      </c>
      <c r="BF279" s="5">
        <f t="shared" si="383"/>
        <v>1.0573414693527613E-6</v>
      </c>
      <c r="BG279" s="5">
        <f t="shared" si="384"/>
        <v>6.5042520690487948E-7</v>
      </c>
      <c r="BH279" s="5">
        <f t="shared" si="385"/>
        <v>3.0008253864020526E-7</v>
      </c>
      <c r="BI279" s="5">
        <f t="shared" si="386"/>
        <v>1.1075773698902109E-7</v>
      </c>
      <c r="BJ279" s="8">
        <f t="shared" si="387"/>
        <v>0.724471361066369</v>
      </c>
      <c r="BK279" s="8">
        <f t="shared" si="388"/>
        <v>0.20219969101811935</v>
      </c>
      <c r="BL279" s="8">
        <f t="shared" si="389"/>
        <v>7.1570755463856633E-2</v>
      </c>
      <c r="BM279" s="8">
        <f t="shared" si="390"/>
        <v>0.38708495231012491</v>
      </c>
      <c r="BN279" s="8">
        <f t="shared" si="391"/>
        <v>0.60997116135640361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1.4783783783783799</v>
      </c>
      <c r="F280">
        <f>VLOOKUP(B280,home!$B$2:$E$405,3,FALSE)</f>
        <v>0.64</v>
      </c>
      <c r="G280">
        <f>VLOOKUP(C280,away!$B$2:$E$405,4,FALSE)</f>
        <v>1.1100000000000001</v>
      </c>
      <c r="H280">
        <f>VLOOKUP(A280,away!$A$2:$E$405,3,FALSE)</f>
        <v>1.1756756756756801</v>
      </c>
      <c r="I280">
        <f>VLOOKUP(C280,away!$B$2:$E$405,3,FALSE)</f>
        <v>0.84</v>
      </c>
      <c r="J280">
        <f>VLOOKUP(B280,home!$B$2:$E$405,4,FALSE)</f>
        <v>0.7</v>
      </c>
      <c r="K280" s="3">
        <f t="shared" si="336"/>
        <v>1.0502400000000012</v>
      </c>
      <c r="L280" s="3">
        <f t="shared" si="337"/>
        <v>0.69129729729729983</v>
      </c>
      <c r="M280" s="5">
        <f t="shared" si="338"/>
        <v>0.17525078087545612</v>
      </c>
      <c r="N280" s="5">
        <f t="shared" si="339"/>
        <v>0.18405538010663924</v>
      </c>
      <c r="O280" s="5">
        <f t="shared" si="340"/>
        <v>0.12115039116844413</v>
      </c>
      <c r="P280" s="5">
        <f t="shared" si="341"/>
        <v>0.12723698682074691</v>
      </c>
      <c r="Q280" s="5">
        <f t="shared" si="342"/>
        <v>9.6651161201598501E-2</v>
      </c>
      <c r="R280" s="5">
        <f t="shared" si="343"/>
        <v>4.1875468990628051E-2</v>
      </c>
      <c r="S280" s="5">
        <f t="shared" si="344"/>
        <v>2.3094406105282905E-2</v>
      </c>
      <c r="T280" s="5">
        <f t="shared" si="345"/>
        <v>6.681468651931069E-2</v>
      </c>
      <c r="U280" s="5">
        <f t="shared" si="346"/>
        <v>4.397929255271725E-2</v>
      </c>
      <c r="V280" s="5">
        <f t="shared" si="347"/>
        <v>1.8630207970619283E-3</v>
      </c>
      <c r="W280" s="5">
        <f t="shared" si="348"/>
        <v>3.383563851345564E-2</v>
      </c>
      <c r="X280" s="5">
        <f t="shared" si="349"/>
        <v>2.3390485456680314E-2</v>
      </c>
      <c r="Y280" s="5">
        <f t="shared" si="350"/>
        <v>8.0848896893374496E-3</v>
      </c>
      <c r="Z280" s="5">
        <f t="shared" si="351"/>
        <v>9.6494661787593534E-3</v>
      </c>
      <c r="AA280" s="5">
        <f t="shared" si="352"/>
        <v>1.0134255359580234E-2</v>
      </c>
      <c r="AB280" s="5">
        <f t="shared" si="353"/>
        <v>5.3217001744227787E-3</v>
      </c>
      <c r="AC280" s="5">
        <f t="shared" si="354"/>
        <v>8.4537837512905538E-5</v>
      </c>
      <c r="AD280" s="5">
        <f t="shared" si="355"/>
        <v>8.8838852480929223E-3</v>
      </c>
      <c r="AE280" s="5">
        <f t="shared" si="356"/>
        <v>6.1414058615059898E-3</v>
      </c>
      <c r="AF280" s="5">
        <f t="shared" si="357"/>
        <v>2.1227686368324428E-3</v>
      </c>
      <c r="AG280" s="5">
        <f t="shared" si="358"/>
        <v>4.8915474047658044E-4</v>
      </c>
      <c r="AH280" s="5">
        <f t="shared" si="359"/>
        <v>1.6676624724345109E-3</v>
      </c>
      <c r="AI280" s="5">
        <f t="shared" si="360"/>
        <v>1.7514458350496227E-3</v>
      </c>
      <c r="AJ280" s="5">
        <f t="shared" si="361"/>
        <v>9.1971923690125886E-4</v>
      </c>
      <c r="AK280" s="5">
        <f t="shared" si="362"/>
        <v>3.2197531045439305E-4</v>
      </c>
      <c r="AL280" s="5">
        <f t="shared" si="363"/>
        <v>2.4550737323397428E-6</v>
      </c>
      <c r="AM280" s="5">
        <f t="shared" si="364"/>
        <v>1.8660423285914247E-3</v>
      </c>
      <c r="AN280" s="5">
        <f t="shared" si="365"/>
        <v>1.2899900183976117E-3</v>
      </c>
      <c r="AO280" s="5">
        <f t="shared" si="366"/>
        <v>4.4588330662938161E-4</v>
      </c>
      <c r="AP280" s="5">
        <f t="shared" si="367"/>
        <v>1.0274597492762491E-4</v>
      </c>
      <c r="AQ280" s="5">
        <f t="shared" si="368"/>
        <v>1.7757003693910808E-5</v>
      </c>
      <c r="AR280" s="5">
        <f t="shared" si="369"/>
        <v>2.305701119996221E-4</v>
      </c>
      <c r="AS280" s="5">
        <f t="shared" si="370"/>
        <v>2.4215395442648337E-4</v>
      </c>
      <c r="AT280" s="5">
        <f t="shared" si="371"/>
        <v>1.2715988454843507E-4</v>
      </c>
      <c r="AU280" s="5">
        <f t="shared" si="372"/>
        <v>4.4516132382716204E-5</v>
      </c>
      <c r="AV280" s="5">
        <f t="shared" si="373"/>
        <v>1.1688155718405979E-5</v>
      </c>
      <c r="AW280" s="5">
        <f t="shared" si="374"/>
        <v>4.9512568117340602E-8</v>
      </c>
      <c r="AX280" s="5">
        <f t="shared" si="375"/>
        <v>3.2663204919664316E-4</v>
      </c>
      <c r="AY280" s="5">
        <f t="shared" si="376"/>
        <v>2.2579985282031811E-4</v>
      </c>
      <c r="AZ280" s="5">
        <f t="shared" si="377"/>
        <v>7.8047413992406999E-5</v>
      </c>
      <c r="BA280" s="5">
        <f t="shared" si="378"/>
        <v>1.7984655451331475E-5</v>
      </c>
      <c r="BB280" s="5">
        <f t="shared" si="379"/>
        <v>3.1081859265821494E-6</v>
      </c>
      <c r="BC280" s="5">
        <f t="shared" si="380"/>
        <v>4.297361061087488E-7</v>
      </c>
      <c r="BD280" s="5">
        <f t="shared" si="381"/>
        <v>2.6565415877145737E-5</v>
      </c>
      <c r="BE280" s="5">
        <f t="shared" si="382"/>
        <v>2.7900062370813569E-5</v>
      </c>
      <c r="BF280" s="5">
        <f t="shared" si="383"/>
        <v>1.4650880752161638E-5</v>
      </c>
      <c r="BG280" s="5">
        <f t="shared" si="384"/>
        <v>5.1289803337167517E-6</v>
      </c>
      <c r="BH280" s="5">
        <f t="shared" si="385"/>
        <v>1.3466650764206718E-6</v>
      </c>
      <c r="BI280" s="5">
        <f t="shared" si="386"/>
        <v>2.8286430597200967E-7</v>
      </c>
      <c r="BJ280" s="8">
        <f t="shared" si="387"/>
        <v>0.43484387649966305</v>
      </c>
      <c r="BK280" s="8">
        <f t="shared" si="388"/>
        <v>0.32775798736261341</v>
      </c>
      <c r="BL280" s="8">
        <f t="shared" si="389"/>
        <v>0.2278538742084241</v>
      </c>
      <c r="BM280" s="8">
        <f t="shared" si="390"/>
        <v>0.25365928474569482</v>
      </c>
      <c r="BN280" s="8">
        <f t="shared" si="391"/>
        <v>0.74622016916351286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1.4783783783783799</v>
      </c>
      <c r="F281">
        <f>VLOOKUP(B281,home!$B$2:$E$405,3,FALSE)</f>
        <v>0.99</v>
      </c>
      <c r="G281">
        <f>VLOOKUP(C281,away!$B$2:$E$405,4,FALSE)</f>
        <v>1.23</v>
      </c>
      <c r="H281">
        <f>VLOOKUP(A281,away!$A$2:$E$405,3,FALSE)</f>
        <v>1.1756756756756801</v>
      </c>
      <c r="I281">
        <f>VLOOKUP(C281,away!$B$2:$E$405,3,FALSE)</f>
        <v>0.56000000000000005</v>
      </c>
      <c r="J281">
        <f>VLOOKUP(B281,home!$B$2:$E$405,4,FALSE)</f>
        <v>1.05</v>
      </c>
      <c r="K281" s="3">
        <f t="shared" si="336"/>
        <v>1.8002213513513532</v>
      </c>
      <c r="L281" s="3">
        <f t="shared" si="337"/>
        <v>0.69129729729729994</v>
      </c>
      <c r="M281" s="5">
        <f t="shared" si="338"/>
        <v>8.2784151025461342E-2</v>
      </c>
      <c r="N281" s="5">
        <f t="shared" si="339"/>
        <v>0.14902979622953053</v>
      </c>
      <c r="O281" s="5">
        <f t="shared" si="340"/>
        <v>5.7228459862952927E-2</v>
      </c>
      <c r="P281" s="5">
        <f t="shared" si="341"/>
        <v>0.10302389535024178</v>
      </c>
      <c r="Q281" s="5">
        <f t="shared" si="342"/>
        <v>0.13414331057997114</v>
      </c>
      <c r="R281" s="5">
        <f t="shared" si="343"/>
        <v>1.9780939815873179E-2</v>
      </c>
      <c r="S281" s="5">
        <f t="shared" si="344"/>
        <v>3.2053004354278887E-2</v>
      </c>
      <c r="T281" s="5">
        <f t="shared" si="345"/>
        <v>9.2732908054446353E-2</v>
      </c>
      <c r="U281" s="5">
        <f t="shared" si="346"/>
        <v>3.5610070206331002E-2</v>
      </c>
      <c r="V281" s="5">
        <f t="shared" si="347"/>
        <v>4.4321760269204046E-3</v>
      </c>
      <c r="W281" s="5">
        <f t="shared" si="348"/>
        <v>8.0495883949006614E-2</v>
      </c>
      <c r="X281" s="5">
        <f t="shared" si="349"/>
        <v>5.5646587017505383E-2</v>
      </c>
      <c r="Y281" s="5">
        <f t="shared" si="350"/>
        <v>1.923416760451024E-2</v>
      </c>
      <c r="Z281" s="5">
        <f t="shared" si="351"/>
        <v>4.5581700775712275E-3</v>
      </c>
      <c r="AA281" s="5">
        <f t="shared" si="352"/>
        <v>8.2057150967345775E-3</v>
      </c>
      <c r="AB281" s="5">
        <f t="shared" si="353"/>
        <v>7.3860517601238617E-3</v>
      </c>
      <c r="AC281" s="5">
        <f t="shared" si="354"/>
        <v>3.4473691032270995E-4</v>
      </c>
      <c r="AD281" s="5">
        <f t="shared" si="355"/>
        <v>3.6227602245225608E-2</v>
      </c>
      <c r="AE281" s="5">
        <f t="shared" si="356"/>
        <v>2.5044043519686057E-2</v>
      </c>
      <c r="AF281" s="5">
        <f t="shared" si="357"/>
        <v>8.6564397992774638E-3</v>
      </c>
      <c r="AG281" s="5">
        <f t="shared" si="358"/>
        <v>1.9947244791524311E-3</v>
      </c>
      <c r="AH281" s="5">
        <f t="shared" si="359"/>
        <v>7.8776266381160324E-4</v>
      </c>
      <c r="AI281" s="5">
        <f t="shared" si="360"/>
        <v>1.4181471671910661E-3</v>
      </c>
      <c r="AJ281" s="5">
        <f t="shared" si="361"/>
        <v>1.2764894048678975E-3</v>
      </c>
      <c r="AK281" s="5">
        <f t="shared" si="362"/>
        <v>7.659878271389901E-4</v>
      </c>
      <c r="AL281" s="5">
        <f t="shared" si="363"/>
        <v>1.7160840055739247E-5</v>
      </c>
      <c r="AM281" s="5">
        <f t="shared" si="364"/>
        <v>1.3043540614023881E-2</v>
      </c>
      <c r="AN281" s="5">
        <f t="shared" si="365"/>
        <v>9.0169643736622736E-3</v>
      </c>
      <c r="AO281" s="5">
        <f t="shared" si="366"/>
        <v>3.116701550669385E-3</v>
      </c>
      <c r="AP281" s="5">
        <f t="shared" si="367"/>
        <v>7.1818911948668329E-4</v>
      </c>
      <c r="AQ281" s="5">
        <f t="shared" si="368"/>
        <v>1.2412054931236794E-4</v>
      </c>
      <c r="AR281" s="5">
        <f t="shared" si="369"/>
        <v>1.0891564008093663E-4</v>
      </c>
      <c r="AS281" s="5">
        <f t="shared" si="370"/>
        <v>1.9607226076980133E-4</v>
      </c>
      <c r="AT281" s="5">
        <f t="shared" si="371"/>
        <v>1.7648673512276337E-4</v>
      </c>
      <c r="AU281" s="5">
        <f t="shared" si="372"/>
        <v>1.0590506293276311E-4</v>
      </c>
      <c r="AV281" s="5">
        <f t="shared" si="373"/>
        <v>4.7663138876942235E-5</v>
      </c>
      <c r="AW281" s="5">
        <f t="shared" si="374"/>
        <v>5.9323506040323259E-7</v>
      </c>
      <c r="AX281" s="5">
        <f t="shared" si="375"/>
        <v>3.9135433850973874E-3</v>
      </c>
      <c r="AY281" s="5">
        <f t="shared" si="376"/>
        <v>2.7054219649735502E-3</v>
      </c>
      <c r="AZ281" s="5">
        <f t="shared" si="377"/>
        <v>9.3512544621748275E-4</v>
      </c>
      <c r="BA281" s="5">
        <f t="shared" si="378"/>
        <v>2.154832312013592E-4</v>
      </c>
      <c r="BB281" s="5">
        <f t="shared" si="379"/>
        <v>3.7240743835597205E-5</v>
      </c>
      <c r="BC281" s="5">
        <f t="shared" si="380"/>
        <v>5.1488851125778884E-6</v>
      </c>
      <c r="BD281" s="5">
        <f t="shared" si="381"/>
        <v>1.2548847936892817E-5</v>
      </c>
      <c r="BE281" s="5">
        <f t="shared" si="382"/>
        <v>2.2590703990855827E-5</v>
      </c>
      <c r="BF281" s="5">
        <f t="shared" si="383"/>
        <v>2.0334133833198449E-5</v>
      </c>
      <c r="BG281" s="5">
        <f t="shared" si="384"/>
        <v>1.2201980629253256E-5</v>
      </c>
      <c r="BH281" s="5">
        <f t="shared" si="385"/>
        <v>5.4915665143893348E-6</v>
      </c>
      <c r="BI281" s="5">
        <f t="shared" si="386"/>
        <v>1.9772070583139632E-6</v>
      </c>
      <c r="BJ281" s="8">
        <f t="shared" si="387"/>
        <v>0.6370369433419043</v>
      </c>
      <c r="BK281" s="8">
        <f t="shared" si="388"/>
        <v>0.22536054647225442</v>
      </c>
      <c r="BL281" s="8">
        <f t="shared" si="389"/>
        <v>0.13316981108277129</v>
      </c>
      <c r="BM281" s="8">
        <f t="shared" si="390"/>
        <v>0.45143008938055712</v>
      </c>
      <c r="BN281" s="8">
        <f t="shared" si="391"/>
        <v>0.54599055286403086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1.4783783783783799</v>
      </c>
      <c r="F282">
        <f>VLOOKUP(B282,home!$B$2:$E$405,3,FALSE)</f>
        <v>0.52</v>
      </c>
      <c r="G282">
        <f>VLOOKUP(C282,away!$B$2:$E$405,4,FALSE)</f>
        <v>0.86</v>
      </c>
      <c r="H282">
        <f>VLOOKUP(A282,away!$A$2:$E$405,3,FALSE)</f>
        <v>1.1756756756756801</v>
      </c>
      <c r="I282">
        <f>VLOOKUP(C282,away!$B$2:$E$405,3,FALSE)</f>
        <v>0.53</v>
      </c>
      <c r="J282">
        <f>VLOOKUP(B282,home!$B$2:$E$405,4,FALSE)</f>
        <v>1</v>
      </c>
      <c r="K282" s="3">
        <f t="shared" si="336"/>
        <v>0.66113081081081149</v>
      </c>
      <c r="L282" s="3">
        <f t="shared" si="337"/>
        <v>0.62310810810811046</v>
      </c>
      <c r="M282" s="5">
        <f t="shared" si="338"/>
        <v>0.27686121730172808</v>
      </c>
      <c r="N282" s="5">
        <f t="shared" si="339"/>
        <v>0.18304148107675972</v>
      </c>
      <c r="O282" s="5">
        <f t="shared" si="340"/>
        <v>0.17251446932138823</v>
      </c>
      <c r="P282" s="5">
        <f t="shared" si="341"/>
        <v>0.11405463097904625</v>
      </c>
      <c r="Q282" s="5">
        <f t="shared" si="342"/>
        <v>6.0507181398144975E-2</v>
      </c>
      <c r="R282" s="5">
        <f t="shared" si="343"/>
        <v>5.3747582300062449E-2</v>
      </c>
      <c r="S282" s="5">
        <f t="shared" si="344"/>
        <v>1.1746371498458719E-2</v>
      </c>
      <c r="T282" s="5">
        <f t="shared" si="345"/>
        <v>3.7702515327952373E-2</v>
      </c>
      <c r="U282" s="5">
        <f t="shared" si="346"/>
        <v>3.5534182665161104E-2</v>
      </c>
      <c r="V282" s="5">
        <f t="shared" si="347"/>
        <v>5.3766531664267735E-4</v>
      </c>
      <c r="W282" s="5">
        <f t="shared" si="348"/>
        <v>1.3334387299210814E-2</v>
      </c>
      <c r="X282" s="5">
        <f t="shared" si="349"/>
        <v>8.3087648427920668E-3</v>
      </c>
      <c r="Y282" s="5">
        <f t="shared" si="350"/>
        <v>2.5886293709536734E-3</v>
      </c>
      <c r="Z282" s="5">
        <f t="shared" si="351"/>
        <v>1.1163518107458963E-2</v>
      </c>
      <c r="AA282" s="5">
        <f t="shared" si="352"/>
        <v>7.3805457778855178E-3</v>
      </c>
      <c r="AB282" s="5">
        <f t="shared" si="353"/>
        <v>2.439753107179882E-3</v>
      </c>
      <c r="AC282" s="5">
        <f t="shared" si="354"/>
        <v>1.3843402273340413E-5</v>
      </c>
      <c r="AD282" s="5">
        <f t="shared" si="355"/>
        <v>2.2039435716981574E-3</v>
      </c>
      <c r="AE282" s="5">
        <f t="shared" si="356"/>
        <v>1.3732951093378704E-3</v>
      </c>
      <c r="AF282" s="5">
        <f t="shared" si="357"/>
        <v>4.2785565872682064E-4</v>
      </c>
      <c r="AG282" s="5">
        <f t="shared" si="358"/>
        <v>8.8866776684206207E-5</v>
      </c>
      <c r="AH282" s="5">
        <f t="shared" si="359"/>
        <v>1.7390196619423461E-3</v>
      </c>
      <c r="AI282" s="5">
        <f t="shared" si="360"/>
        <v>1.1497194791158865E-3</v>
      </c>
      <c r="AJ282" s="5">
        <f t="shared" si="361"/>
        <v>3.800574857164349E-4</v>
      </c>
      <c r="AK282" s="5">
        <f t="shared" si="362"/>
        <v>8.3755904562141675E-5</v>
      </c>
      <c r="AL282" s="5">
        <f t="shared" si="363"/>
        <v>2.281148877648133E-7</v>
      </c>
      <c r="AM282" s="5">
        <f t="shared" si="364"/>
        <v>2.9141900010761586E-4</v>
      </c>
      <c r="AN282" s="5">
        <f t="shared" si="365"/>
        <v>1.8158554182381374E-4</v>
      </c>
      <c r="AO282" s="5">
        <f t="shared" si="366"/>
        <v>5.6573711712811382E-5</v>
      </c>
      <c r="AP282" s="5">
        <f t="shared" si="367"/>
        <v>1.175051282467452E-5</v>
      </c>
      <c r="AQ282" s="5">
        <f t="shared" si="368"/>
        <v>1.8304599538707564E-6</v>
      </c>
      <c r="AR282" s="5">
        <f t="shared" si="369"/>
        <v>2.167194503031403E-4</v>
      </c>
      <c r="AS282" s="5">
        <f t="shared" si="370"/>
        <v>1.432799058973885E-4</v>
      </c>
      <c r="AT282" s="5">
        <f t="shared" si="371"/>
        <v>4.7363380179418607E-5</v>
      </c>
      <c r="AU282" s="5">
        <f t="shared" si="372"/>
        <v>1.0437796646919915E-5</v>
      </c>
      <c r="AV282" s="5">
        <f t="shared" si="373"/>
        <v>1.7251872400641326E-6</v>
      </c>
      <c r="AW282" s="5">
        <f t="shared" si="374"/>
        <v>2.6103691547868699E-9</v>
      </c>
      <c r="AX282" s="5">
        <f t="shared" si="375"/>
        <v>3.2111013304470662E-5</v>
      </c>
      <c r="AY282" s="5">
        <f t="shared" si="376"/>
        <v>2.0008632749583075E-5</v>
      </c>
      <c r="AZ282" s="5">
        <f t="shared" si="377"/>
        <v>6.2337706492113467E-6</v>
      </c>
      <c r="BA282" s="5">
        <f t="shared" si="378"/>
        <v>1.2947710118699836E-6</v>
      </c>
      <c r="BB282" s="5">
        <f t="shared" si="379"/>
        <v>2.0169557890988222E-7</v>
      </c>
      <c r="BC282" s="5">
        <f t="shared" si="380"/>
        <v>2.5135630117661372E-8</v>
      </c>
      <c r="BD282" s="5">
        <f t="shared" si="381"/>
        <v>2.2506607778103234E-5</v>
      </c>
      <c r="BE282" s="5">
        <f t="shared" si="382"/>
        <v>1.4879811848938307E-5</v>
      </c>
      <c r="BF282" s="5">
        <f t="shared" si="383"/>
        <v>4.9187510362004513E-6</v>
      </c>
      <c r="BG282" s="5">
        <f t="shared" si="384"/>
        <v>1.0839792869132412E-6</v>
      </c>
      <c r="BH282" s="5">
        <f t="shared" si="385"/>
        <v>1.7916302621476903E-7</v>
      </c>
      <c r="BI282" s="5">
        <f t="shared" si="386"/>
        <v>2.3690039357737796E-8</v>
      </c>
      <c r="BJ282" s="8">
        <f t="shared" si="387"/>
        <v>0.31017995467760762</v>
      </c>
      <c r="BK282" s="8">
        <f t="shared" si="388"/>
        <v>0.40323396524578636</v>
      </c>
      <c r="BL282" s="8">
        <f t="shared" si="389"/>
        <v>0.27543220342629671</v>
      </c>
      <c r="BM282" s="8">
        <f t="shared" si="390"/>
        <v>0.13926307305763946</v>
      </c>
      <c r="BN282" s="8">
        <f t="shared" si="391"/>
        <v>0.86072656237712963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1.4783783783783799</v>
      </c>
      <c r="F283">
        <f>VLOOKUP(B283,home!$B$2:$E$405,3,FALSE)</f>
        <v>0.64</v>
      </c>
      <c r="G283">
        <f>VLOOKUP(C283,away!$B$2:$E$405,4,FALSE)</f>
        <v>0.95</v>
      </c>
      <c r="H283">
        <f>VLOOKUP(A283,away!$A$2:$E$405,3,FALSE)</f>
        <v>1.1756756756756801</v>
      </c>
      <c r="I283">
        <f>VLOOKUP(C283,away!$B$2:$E$405,3,FALSE)</f>
        <v>1.35</v>
      </c>
      <c r="J283">
        <f>VLOOKUP(B283,home!$B$2:$E$405,4,FALSE)</f>
        <v>1.28</v>
      </c>
      <c r="K283" s="3">
        <f t="shared" si="336"/>
        <v>0.89885405405405505</v>
      </c>
      <c r="L283" s="3">
        <f t="shared" si="337"/>
        <v>2.0315675675675755</v>
      </c>
      <c r="M283" s="5">
        <f t="shared" si="338"/>
        <v>5.3374529544773779E-2</v>
      </c>
      <c r="N283" s="5">
        <f t="shared" si="339"/>
        <v>4.7975912264547844E-2</v>
      </c>
      <c r="O283" s="5">
        <f t="shared" si="340"/>
        <v>0.10843396315733979</v>
      </c>
      <c r="P283" s="5">
        <f t="shared" si="341"/>
        <v>9.7466307381122899E-2</v>
      </c>
      <c r="Q283" s="5">
        <f t="shared" si="342"/>
        <v>2.1561671617965242E-2</v>
      </c>
      <c r="R283" s="5">
        <f t="shared" si="343"/>
        <v>0.11014546138663446</v>
      </c>
      <c r="S283" s="5">
        <f t="shared" si="344"/>
        <v>4.4495385512216198E-2</v>
      </c>
      <c r="T283" s="5">
        <f t="shared" si="345"/>
        <v>4.3803992761600491E-2</v>
      </c>
      <c r="U283" s="5">
        <f t="shared" si="346"/>
        <v>9.9004694503030746E-2</v>
      </c>
      <c r="V283" s="5">
        <f t="shared" si="347"/>
        <v>9.0280284088962853E-3</v>
      </c>
      <c r="W283" s="5">
        <f t="shared" si="348"/>
        <v>6.4602653153301073E-3</v>
      </c>
      <c r="X283" s="5">
        <f t="shared" si="349"/>
        <v>1.3124465492506364E-2</v>
      </c>
      <c r="Y283" s="5">
        <f t="shared" si="350"/>
        <v>1.333161921811787E-2</v>
      </c>
      <c r="Z283" s="5">
        <f t="shared" si="351"/>
        <v>7.4589315689284411E-2</v>
      </c>
      <c r="AA283" s="5">
        <f t="shared" si="352"/>
        <v>6.7044908796431019E-2</v>
      </c>
      <c r="AB283" s="5">
        <f t="shared" si="353"/>
        <v>3.0131794037678194E-2</v>
      </c>
      <c r="AC283" s="5">
        <f t="shared" si="354"/>
        <v>1.0303704307230218E-3</v>
      </c>
      <c r="AD283" s="5">
        <f t="shared" si="355"/>
        <v>1.4517089172373162E-3</v>
      </c>
      <c r="AE283" s="5">
        <f t="shared" si="356"/>
        <v>2.9492447538079737E-3</v>
      </c>
      <c r="AF283" s="5">
        <f t="shared" si="357"/>
        <v>2.9957949953275495E-3</v>
      </c>
      <c r="AG283" s="5">
        <f t="shared" si="358"/>
        <v>2.0287199838629013E-3</v>
      </c>
      <c r="AH283" s="5">
        <f t="shared" si="359"/>
        <v>3.7883308660352395E-2</v>
      </c>
      <c r="AI283" s="5">
        <f t="shared" si="360"/>
        <v>3.4051565570338838E-2</v>
      </c>
      <c r="AJ283" s="5">
        <f t="shared" si="361"/>
        <v>1.5303693879893273E-2</v>
      </c>
      <c r="AK283" s="5">
        <f t="shared" si="362"/>
        <v>4.5852624286481011E-3</v>
      </c>
      <c r="AL283" s="5">
        <f t="shared" si="363"/>
        <v>7.5261666546794616E-5</v>
      </c>
      <c r="AM283" s="5">
        <f t="shared" si="364"/>
        <v>2.6097488911303686E-4</v>
      </c>
      <c r="AN283" s="5">
        <f t="shared" si="365"/>
        <v>5.3018812067159014E-4</v>
      </c>
      <c r="AO283" s="5">
        <f t="shared" si="366"/>
        <v>5.3855649533300339E-4</v>
      </c>
      <c r="AP283" s="5">
        <f t="shared" si="367"/>
        <v>3.6470463640712924E-4</v>
      </c>
      <c r="AQ283" s="5">
        <f t="shared" si="368"/>
        <v>1.8523052776656224E-4</v>
      </c>
      <c r="AR283" s="5">
        <f t="shared" si="369"/>
        <v>1.5392500245304756E-2</v>
      </c>
      <c r="AS283" s="5">
        <f t="shared" si="370"/>
        <v>1.3835611247520214E-2</v>
      </c>
      <c r="AT283" s="5">
        <f t="shared" si="371"/>
        <v>6.2180976300747126E-3</v>
      </c>
      <c r="AU283" s="5">
        <f t="shared" si="372"/>
        <v>1.863054087765523E-3</v>
      </c>
      <c r="AV283" s="5">
        <f t="shared" si="373"/>
        <v>4.186534299275049E-4</v>
      </c>
      <c r="AW283" s="5">
        <f t="shared" si="374"/>
        <v>3.8176119605638316E-6</v>
      </c>
      <c r="AX283" s="5">
        <f t="shared" si="375"/>
        <v>3.90963895142601E-5</v>
      </c>
      <c r="AY283" s="5">
        <f t="shared" si="376"/>
        <v>7.9426956946159882E-5</v>
      </c>
      <c r="AZ283" s="5">
        <f t="shared" si="377"/>
        <v>8.0680614861202297E-5</v>
      </c>
      <c r="BA283" s="5">
        <f t="shared" si="378"/>
        <v>5.463604016114303E-5</v>
      </c>
      <c r="BB283" s="5">
        <f t="shared" si="379"/>
        <v>2.774920180292444E-5</v>
      </c>
      <c r="BC283" s="5">
        <f t="shared" si="380"/>
        <v>1.1274875681741795E-5</v>
      </c>
      <c r="BD283" s="5">
        <f t="shared" si="381"/>
        <v>5.211817380356182E-3</v>
      </c>
      <c r="BE283" s="5">
        <f t="shared" si="382"/>
        <v>4.6846631813225389E-3</v>
      </c>
      <c r="BF283" s="5">
        <f t="shared" si="383"/>
        <v>2.1054142462047652E-3</v>
      </c>
      <c r="BG283" s="5">
        <f t="shared" si="384"/>
        <v>6.3082004355477213E-4</v>
      </c>
      <c r="BH283" s="5">
        <f t="shared" si="385"/>
        <v>1.4175378838194059E-4</v>
      </c>
      <c r="BI283" s="5">
        <f t="shared" si="386"/>
        <v>2.5483193472925587E-5</v>
      </c>
      <c r="BJ283" s="8">
        <f t="shared" si="387"/>
        <v>0.15785591406856242</v>
      </c>
      <c r="BK283" s="8">
        <f t="shared" si="388"/>
        <v>0.20554930990122511</v>
      </c>
      <c r="BL283" s="8">
        <f t="shared" si="389"/>
        <v>0.5571125208942328</v>
      </c>
      <c r="BM283" s="8">
        <f t="shared" si="390"/>
        <v>0.55607360585593524</v>
      </c>
      <c r="BN283" s="8">
        <f t="shared" si="391"/>
        <v>0.43895784535238397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1.5424836601307199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1.44444444444444</v>
      </c>
      <c r="I284">
        <f>VLOOKUP(C284,away!$B$2:$E$405,3,FALSE)</f>
        <v>1.03</v>
      </c>
      <c r="J284">
        <f>VLOOKUP(B284,home!$B$2:$E$405,4,FALSE)</f>
        <v>0.9</v>
      </c>
      <c r="K284" s="3">
        <f t="shared" si="336"/>
        <v>0.88230065359477183</v>
      </c>
      <c r="L284" s="3">
        <f t="shared" si="337"/>
        <v>1.338999999999996</v>
      </c>
      <c r="M284" s="5">
        <f t="shared" si="338"/>
        <v>0.10846793782432658</v>
      </c>
      <c r="N284" s="5">
        <f t="shared" si="339"/>
        <v>9.5701332436480407E-2</v>
      </c>
      <c r="O284" s="5">
        <f t="shared" si="340"/>
        <v>0.14523856874677285</v>
      </c>
      <c r="P284" s="5">
        <f t="shared" si="341"/>
        <v>0.12814408413244688</v>
      </c>
      <c r="Q284" s="5">
        <f t="shared" si="342"/>
        <v>4.2218674079298593E-2</v>
      </c>
      <c r="R284" s="5">
        <f t="shared" si="343"/>
        <v>9.7237221775964153E-2</v>
      </c>
      <c r="S284" s="5">
        <f t="shared" si="344"/>
        <v>3.7847373674464842E-2</v>
      </c>
      <c r="T284" s="5">
        <f t="shared" si="345"/>
        <v>5.6530804592180649E-2</v>
      </c>
      <c r="U284" s="5">
        <f t="shared" si="346"/>
        <v>8.5792464326672951E-2</v>
      </c>
      <c r="V284" s="5">
        <f t="shared" si="347"/>
        <v>4.9681010030485275E-3</v>
      </c>
      <c r="W284" s="5">
        <f t="shared" si="348"/>
        <v>1.2416521244689938E-2</v>
      </c>
      <c r="X284" s="5">
        <f t="shared" si="349"/>
        <v>1.6625721946639777E-2</v>
      </c>
      <c r="Y284" s="5">
        <f t="shared" si="350"/>
        <v>1.1130920843275299E-2</v>
      </c>
      <c r="Z284" s="5">
        <f t="shared" si="351"/>
        <v>4.3400213319338542E-2</v>
      </c>
      <c r="AA284" s="5">
        <f t="shared" si="352"/>
        <v>3.8292036577804917E-2</v>
      </c>
      <c r="AB284" s="5">
        <f t="shared" si="353"/>
        <v>1.6892544450036091E-2</v>
      </c>
      <c r="AC284" s="5">
        <f t="shared" si="354"/>
        <v>3.6683233640446081E-4</v>
      </c>
      <c r="AD284" s="5">
        <f t="shared" si="355"/>
        <v>2.7387762023908246E-3</v>
      </c>
      <c r="AE284" s="5">
        <f t="shared" si="356"/>
        <v>3.6672213350013032E-3</v>
      </c>
      <c r="AF284" s="5">
        <f t="shared" si="357"/>
        <v>2.4552046837833658E-3</v>
      </c>
      <c r="AG284" s="5">
        <f t="shared" si="358"/>
        <v>1.095839690528639E-3</v>
      </c>
      <c r="AH284" s="5">
        <f t="shared" si="359"/>
        <v>1.4528221408648533E-2</v>
      </c>
      <c r="AI284" s="5">
        <f t="shared" si="360"/>
        <v>1.2818259244420156E-2</v>
      </c>
      <c r="AJ284" s="5">
        <f t="shared" si="361"/>
        <v>5.654779254649564E-3</v>
      </c>
      <c r="AK284" s="5">
        <f t="shared" si="362"/>
        <v>1.6630718107704895E-3</v>
      </c>
      <c r="AL284" s="5">
        <f t="shared" si="363"/>
        <v>1.7335037328670485E-5</v>
      </c>
      <c r="AM284" s="5">
        <f t="shared" si="364"/>
        <v>4.8328480668384657E-4</v>
      </c>
      <c r="AN284" s="5">
        <f t="shared" si="365"/>
        <v>6.4711835614966859E-4</v>
      </c>
      <c r="AO284" s="5">
        <f t="shared" si="366"/>
        <v>4.3324573944220188E-4</v>
      </c>
      <c r="AP284" s="5">
        <f t="shared" si="367"/>
        <v>1.9337201503770221E-4</v>
      </c>
      <c r="AQ284" s="5">
        <f t="shared" si="368"/>
        <v>6.4731282033870624E-5</v>
      </c>
      <c r="AR284" s="5">
        <f t="shared" si="369"/>
        <v>3.8906576932360624E-3</v>
      </c>
      <c r="AS284" s="5">
        <f t="shared" si="370"/>
        <v>3.4327298256557046E-3</v>
      </c>
      <c r="AT284" s="5">
        <f t="shared" si="371"/>
        <v>1.5143498843951475E-3</v>
      </c>
      <c r="AU284" s="5">
        <f t="shared" si="372"/>
        <v>4.453706309243354E-4</v>
      </c>
      <c r="AV284" s="5">
        <f t="shared" si="373"/>
        <v>9.8237699689114225E-5</v>
      </c>
      <c r="AW284" s="5">
        <f t="shared" si="374"/>
        <v>5.6887841862695158E-7</v>
      </c>
      <c r="AX284" s="5">
        <f t="shared" si="375"/>
        <v>7.1067083468263431E-5</v>
      </c>
      <c r="AY284" s="5">
        <f t="shared" si="376"/>
        <v>9.5158824764004447E-5</v>
      </c>
      <c r="AZ284" s="5">
        <f t="shared" si="377"/>
        <v>6.3708833179500795E-5</v>
      </c>
      <c r="BA284" s="5">
        <f t="shared" si="378"/>
        <v>2.843537587578377E-5</v>
      </c>
      <c r="BB284" s="5">
        <f t="shared" si="379"/>
        <v>9.5187420744185893E-6</v>
      </c>
      <c r="BC284" s="5">
        <f t="shared" si="380"/>
        <v>2.5491191275292883E-6</v>
      </c>
      <c r="BD284" s="5">
        <f t="shared" si="381"/>
        <v>8.6826510854051274E-4</v>
      </c>
      <c r="BE284" s="5">
        <f t="shared" si="382"/>
        <v>7.6607087275882982E-4</v>
      </c>
      <c r="BF284" s="5">
        <f t="shared" si="383"/>
        <v>3.3795241586751635E-4</v>
      </c>
      <c r="BG284" s="5">
        <f t="shared" si="384"/>
        <v>9.9391879134613968E-5</v>
      </c>
      <c r="BH284" s="5">
        <f t="shared" si="385"/>
        <v>2.1923379980620611E-5</v>
      </c>
      <c r="BI284" s="5">
        <f t="shared" si="386"/>
        <v>3.8686024971816214E-6</v>
      </c>
      <c r="BJ284" s="8">
        <f t="shared" si="387"/>
        <v>0.24667320723210565</v>
      </c>
      <c r="BK284" s="8">
        <f t="shared" si="388"/>
        <v>0.2799068228327839</v>
      </c>
      <c r="BL284" s="8">
        <f t="shared" si="389"/>
        <v>0.42959598558841916</v>
      </c>
      <c r="BM284" s="8">
        <f t="shared" si="390"/>
        <v>0.38247382003101255</v>
      </c>
      <c r="BN284" s="8">
        <f t="shared" si="391"/>
        <v>0.61700781899528956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1.64492753623188</v>
      </c>
      <c r="F285">
        <f>VLOOKUP(B285,home!$B$2:$E$405,3,FALSE)</f>
        <v>1.05</v>
      </c>
      <c r="G285">
        <f>VLOOKUP(C285,away!$B$2:$E$405,4,FALSE)</f>
        <v>0.56999999999999995</v>
      </c>
      <c r="H285">
        <f>VLOOKUP(A285,away!$A$2:$E$405,3,FALSE)</f>
        <v>1.35144927536232</v>
      </c>
      <c r="I285">
        <f>VLOOKUP(C285,away!$B$2:$E$405,3,FALSE)</f>
        <v>0.73</v>
      </c>
      <c r="J285">
        <f>VLOOKUP(B285,home!$B$2:$E$405,4,FALSE)</f>
        <v>1.04</v>
      </c>
      <c r="K285" s="3">
        <f t="shared" si="336"/>
        <v>0.98448913043478015</v>
      </c>
      <c r="L285" s="3">
        <f t="shared" si="337"/>
        <v>1.0260202898550732</v>
      </c>
      <c r="M285" s="5">
        <f t="shared" si="338"/>
        <v>0.13392043550200192</v>
      </c>
      <c r="N285" s="5">
        <f t="shared" si="339"/>
        <v>0.13184321309481289</v>
      </c>
      <c r="O285" s="5">
        <f t="shared" si="340"/>
        <v>0.13740508405128163</v>
      </c>
      <c r="P285" s="5">
        <f t="shared" si="341"/>
        <v>0.13527381171496411</v>
      </c>
      <c r="Q285" s="5">
        <f t="shared" si="342"/>
        <v>6.4899105106719882E-2</v>
      </c>
      <c r="R285" s="5">
        <f t="shared" si="343"/>
        <v>7.0490202082928333E-2</v>
      </c>
      <c r="S285" s="5">
        <f t="shared" si="344"/>
        <v>3.4160216227085857E-2</v>
      </c>
      <c r="T285" s="5">
        <f t="shared" si="345"/>
        <v>6.65877986329316E-2</v>
      </c>
      <c r="U285" s="5">
        <f t="shared" si="346"/>
        <v>6.9396837752794038E-2</v>
      </c>
      <c r="V285" s="5">
        <f t="shared" si="347"/>
        <v>3.8339370360911877E-3</v>
      </c>
      <c r="W285" s="5">
        <f t="shared" si="348"/>
        <v>2.129748785083669E-2</v>
      </c>
      <c r="X285" s="5">
        <f t="shared" si="349"/>
        <v>2.1851654657900361E-2</v>
      </c>
      <c r="Y285" s="5">
        <f t="shared" si="350"/>
        <v>1.1210120522955943E-2</v>
      </c>
      <c r="Z285" s="5">
        <f t="shared" si="351"/>
        <v>2.4108125857689608E-2</v>
      </c>
      <c r="AA285" s="5">
        <f t="shared" si="352"/>
        <v>2.3734187862049075E-2</v>
      </c>
      <c r="AB285" s="5">
        <f t="shared" si="353"/>
        <v>1.1683024984942204E-2</v>
      </c>
      <c r="AC285" s="5">
        <f t="shared" si="354"/>
        <v>2.420426328154908E-4</v>
      </c>
      <c r="AD285" s="5">
        <f t="shared" si="355"/>
        <v>5.2417863236788754E-3</v>
      </c>
      <c r="AE285" s="5">
        <f t="shared" si="356"/>
        <v>5.3781791231793585E-3</v>
      </c>
      <c r="AF285" s="5">
        <f t="shared" si="357"/>
        <v>2.7590604514284938E-3</v>
      </c>
      <c r="AG285" s="5">
        <f t="shared" si="358"/>
        <v>9.4361733470077762E-4</v>
      </c>
      <c r="AH285" s="5">
        <f t="shared" si="359"/>
        <v>6.1838565700923177E-3</v>
      </c>
      <c r="AI285" s="5">
        <f t="shared" si="360"/>
        <v>6.0879395774235869E-3</v>
      </c>
      <c r="AJ285" s="5">
        <f t="shared" si="361"/>
        <v>2.9967551703586151E-3</v>
      </c>
      <c r="AK285" s="5">
        <f t="shared" si="362"/>
        <v>9.8342429726409495E-4</v>
      </c>
      <c r="AL285" s="5">
        <f t="shared" si="363"/>
        <v>9.7795469125359881E-6</v>
      </c>
      <c r="AM285" s="5">
        <f t="shared" si="364"/>
        <v>1.0320963319447084E-3</v>
      </c>
      <c r="AN285" s="5">
        <f t="shared" si="365"/>
        <v>1.0589517776602676E-3</v>
      </c>
      <c r="AO285" s="5">
        <f t="shared" si="366"/>
        <v>5.4325300492876632E-4</v>
      </c>
      <c r="AP285" s="5">
        <f t="shared" si="367"/>
        <v>1.857962018605508E-4</v>
      </c>
      <c r="AQ285" s="5">
        <f t="shared" si="368"/>
        <v>4.7657668221733495E-5</v>
      </c>
      <c r="AR285" s="5">
        <f t="shared" si="369"/>
        <v>1.2689524620936644E-3</v>
      </c>
      <c r="AS285" s="5">
        <f t="shared" si="370"/>
        <v>1.2492699059696649E-3</v>
      </c>
      <c r="AT285" s="5">
        <f t="shared" si="371"/>
        <v>6.1494632170320737E-4</v>
      </c>
      <c r="AU285" s="5">
        <f t="shared" si="372"/>
        <v>2.0180265650588579E-4</v>
      </c>
      <c r="AV285" s="5">
        <f t="shared" si="373"/>
        <v>4.9668130455727017E-5</v>
      </c>
      <c r="AW285" s="5">
        <f t="shared" si="374"/>
        <v>2.7439936895388807E-7</v>
      </c>
      <c r="AX285" s="5">
        <f t="shared" si="375"/>
        <v>1.6934793672686196E-4</v>
      </c>
      <c r="AY285" s="5">
        <f t="shared" si="376"/>
        <v>1.7375441912685348E-4</v>
      </c>
      <c r="AZ285" s="5">
        <f t="shared" si="377"/>
        <v>8.9137779738067039E-5</v>
      </c>
      <c r="BA285" s="5">
        <f t="shared" si="378"/>
        <v>3.0485723534629742E-5</v>
      </c>
      <c r="BB285" s="5">
        <f t="shared" si="379"/>
        <v>7.8197427243606067E-6</v>
      </c>
      <c r="BC285" s="5">
        <f t="shared" si="380"/>
        <v>1.6046429393281148E-6</v>
      </c>
      <c r="BD285" s="5">
        <f t="shared" si="381"/>
        <v>2.169951621616083E-4</v>
      </c>
      <c r="BE285" s="5">
        <f t="shared" si="382"/>
        <v>2.1362937850503584E-4</v>
      </c>
      <c r="BF285" s="5">
        <f t="shared" si="383"/>
        <v>1.0515790053987262E-4</v>
      </c>
      <c r="BG285" s="5">
        <f t="shared" si="384"/>
        <v>3.4508936686948771E-5</v>
      </c>
      <c r="BH285" s="5">
        <f t="shared" si="385"/>
        <v>8.4934182677907673E-6</v>
      </c>
      <c r="BI285" s="5">
        <f t="shared" si="386"/>
        <v>1.6723355929752426E-6</v>
      </c>
      <c r="BJ285" s="8">
        <f t="shared" si="387"/>
        <v>0.33535192832855093</v>
      </c>
      <c r="BK285" s="8">
        <f t="shared" si="388"/>
        <v>0.30761397707899801</v>
      </c>
      <c r="BL285" s="8">
        <f t="shared" si="389"/>
        <v>0.33292640895761633</v>
      </c>
      <c r="BM285" s="8">
        <f t="shared" si="390"/>
        <v>0.32599510865038817</v>
      </c>
      <c r="BN285" s="8">
        <f t="shared" si="391"/>
        <v>0.67383185155270875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1.3323170731707299</v>
      </c>
      <c r="F286">
        <f>VLOOKUP(B286,home!$B$2:$E$405,3,FALSE)</f>
        <v>0.56000000000000005</v>
      </c>
      <c r="G286">
        <f>VLOOKUP(C286,away!$B$2:$E$405,4,FALSE)</f>
        <v>1.68</v>
      </c>
      <c r="H286">
        <f>VLOOKUP(A286,away!$A$2:$E$405,3,FALSE)</f>
        <v>1.3201219512195099</v>
      </c>
      <c r="I286">
        <f>VLOOKUP(C286,away!$B$2:$E$405,3,FALSE)</f>
        <v>0.84</v>
      </c>
      <c r="J286">
        <f>VLOOKUP(B286,home!$B$2:$E$405,4,FALSE)</f>
        <v>1.56</v>
      </c>
      <c r="K286" s="3">
        <f t="shared" si="336"/>
        <v>1.2534439024390229</v>
      </c>
      <c r="L286" s="3">
        <f t="shared" si="337"/>
        <v>1.7298878048780457</v>
      </c>
      <c r="M286" s="5">
        <f t="shared" si="338"/>
        <v>5.0623888603016948E-2</v>
      </c>
      <c r="N286" s="5">
        <f t="shared" si="339"/>
        <v>6.345420448720393E-2</v>
      </c>
      <c r="O286" s="5">
        <f t="shared" si="340"/>
        <v>8.7573647529863699E-2</v>
      </c>
      <c r="P286" s="5">
        <f t="shared" si="341"/>
        <v>0.10976865451065185</v>
      </c>
      <c r="Q286" s="5">
        <f t="shared" si="342"/>
        <v>3.976814284930235E-2</v>
      </c>
      <c r="R286" s="5">
        <f t="shared" si="343"/>
        <v>7.5746292445299845E-2</v>
      </c>
      <c r="S286" s="5">
        <f t="shared" si="344"/>
        <v>5.9503318717602359E-2</v>
      </c>
      <c r="T286" s="5">
        <f t="shared" si="345"/>
        <v>6.8794425337656187E-2</v>
      </c>
      <c r="U286" s="5">
        <f t="shared" si="346"/>
        <v>9.4943728397924101E-2</v>
      </c>
      <c r="V286" s="5">
        <f t="shared" si="347"/>
        <v>1.4335786292008572E-2</v>
      </c>
      <c r="W286" s="5">
        <f t="shared" si="348"/>
        <v>1.6615712055260679E-2</v>
      </c>
      <c r="X286" s="5">
        <f t="shared" si="349"/>
        <v>2.8743317653760578E-2</v>
      </c>
      <c r="Y286" s="5">
        <f t="shared" si="350"/>
        <v>2.4861357340488142E-2</v>
      </c>
      <c r="Z286" s="5">
        <f t="shared" si="351"/>
        <v>4.367752918861674E-2</v>
      </c>
      <c r="AA286" s="5">
        <f t="shared" si="352"/>
        <v>5.4747332635074093E-2</v>
      </c>
      <c r="AB286" s="5">
        <f t="shared" si="353"/>
        <v>3.431135513311729E-2</v>
      </c>
      <c r="AC286" s="5">
        <f t="shared" si="354"/>
        <v>1.9427833578802844E-3</v>
      </c>
      <c r="AD286" s="5">
        <f t="shared" si="355"/>
        <v>5.2067157400872664E-3</v>
      </c>
      <c r="AE286" s="5">
        <f t="shared" si="356"/>
        <v>9.0070340622435303E-3</v>
      </c>
      <c r="AF286" s="5">
        <f t="shared" si="357"/>
        <v>7.7905791911981274E-3</v>
      </c>
      <c r="AG286" s="5">
        <f t="shared" si="358"/>
        <v>4.4922759785967692E-3</v>
      </c>
      <c r="AH286" s="5">
        <f t="shared" si="359"/>
        <v>1.8889306272648242E-2</v>
      </c>
      <c r="AI286" s="5">
        <f t="shared" si="360"/>
        <v>2.3676685768754122E-2</v>
      </c>
      <c r="AJ286" s="5">
        <f t="shared" si="361"/>
        <v>1.483869870340483E-2</v>
      </c>
      <c r="AK286" s="5">
        <f t="shared" si="362"/>
        <v>6.1998254699708703E-3</v>
      </c>
      <c r="AL286" s="5">
        <f t="shared" si="363"/>
        <v>1.6850283222810019E-4</v>
      </c>
      <c r="AM286" s="5">
        <f t="shared" si="364"/>
        <v>1.3052652192291334E-3</v>
      </c>
      <c r="AN286" s="5">
        <f t="shared" si="365"/>
        <v>2.2579623848759467E-3</v>
      </c>
      <c r="AO286" s="5">
        <f t="shared" si="366"/>
        <v>1.953010796735125E-3</v>
      </c>
      <c r="AP286" s="5">
        <f t="shared" si="367"/>
        <v>1.1261631866890827E-3</v>
      </c>
      <c r="AQ286" s="5">
        <f t="shared" si="368"/>
        <v>4.8703399073901036E-4</v>
      </c>
      <c r="AR286" s="5">
        <f t="shared" si="369"/>
        <v>6.5352761127321123E-3</v>
      </c>
      <c r="AS286" s="5">
        <f t="shared" si="370"/>
        <v>8.1916019942594644E-3</v>
      </c>
      <c r="AT286" s="5">
        <f t="shared" si="371"/>
        <v>5.1338567854559355E-3</v>
      </c>
      <c r="AU286" s="5">
        <f t="shared" si="372"/>
        <v>2.145000494574981E-3</v>
      </c>
      <c r="AV286" s="5">
        <f t="shared" si="373"/>
        <v>6.7215944766342464E-4</v>
      </c>
      <c r="AW286" s="5">
        <f t="shared" si="374"/>
        <v>1.0149100270711592E-5</v>
      </c>
      <c r="AX286" s="5">
        <f t="shared" si="375"/>
        <v>2.7267945501808214E-4</v>
      </c>
      <c r="AY286" s="5">
        <f t="shared" si="376"/>
        <v>4.7170486387657188E-4</v>
      </c>
      <c r="AZ286" s="5">
        <f t="shared" si="377"/>
        <v>4.0799824576087028E-4</v>
      </c>
      <c r="BA286" s="5">
        <f t="shared" si="378"/>
        <v>2.3526372991778842E-4</v>
      </c>
      <c r="BB286" s="5">
        <f t="shared" si="379"/>
        <v>1.0174496432872608E-4</v>
      </c>
      <c r="BC286" s="5">
        <f t="shared" si="380"/>
        <v>3.5201474600002999E-5</v>
      </c>
      <c r="BD286" s="5">
        <f t="shared" si="381"/>
        <v>1.8842157414876825E-3</v>
      </c>
      <c r="BE286" s="5">
        <f t="shared" si="382"/>
        <v>2.3617587320473579E-3</v>
      </c>
      <c r="BF286" s="5">
        <f t="shared" si="383"/>
        <v>1.4801660408584401E-3</v>
      </c>
      <c r="BG286" s="5">
        <f t="shared" si="384"/>
        <v>6.1843503283710681E-4</v>
      </c>
      <c r="BH286" s="5">
        <f t="shared" si="385"/>
        <v>1.9379340524108715E-4</v>
      </c>
      <c r="BI286" s="5">
        <f t="shared" si="386"/>
        <v>4.8581832426467039E-5</v>
      </c>
      <c r="BJ286" s="8">
        <f t="shared" si="387"/>
        <v>0.27738779300756794</v>
      </c>
      <c r="BK286" s="8">
        <f t="shared" si="388"/>
        <v>0.2368146391772647</v>
      </c>
      <c r="BL286" s="8">
        <f t="shared" si="389"/>
        <v>0.44019171797564105</v>
      </c>
      <c r="BM286" s="8">
        <f t="shared" si="390"/>
        <v>0.57067529316014609</v>
      </c>
      <c r="BN286" s="8">
        <f t="shared" si="391"/>
        <v>0.42693483042533859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1.3323170731707299</v>
      </c>
      <c r="F287">
        <f>VLOOKUP(B287,home!$B$2:$E$405,3,FALSE)</f>
        <v>0.75</v>
      </c>
      <c r="G287">
        <f>VLOOKUP(C287,away!$B$2:$E$405,4,FALSE)</f>
        <v>0.7</v>
      </c>
      <c r="H287">
        <f>VLOOKUP(A287,away!$A$2:$E$405,3,FALSE)</f>
        <v>1.3201219512195099</v>
      </c>
      <c r="I287">
        <f>VLOOKUP(C287,away!$B$2:$E$405,3,FALSE)</f>
        <v>1.03</v>
      </c>
      <c r="J287">
        <f>VLOOKUP(B287,home!$B$2:$E$405,4,FALSE)</f>
        <v>0.9</v>
      </c>
      <c r="K287" s="3">
        <f t="shared" si="336"/>
        <v>0.69946646341463314</v>
      </c>
      <c r="L287" s="3">
        <f t="shared" si="337"/>
        <v>1.2237530487804857</v>
      </c>
      <c r="M287" s="5">
        <f t="shared" si="338"/>
        <v>0.14613571822268295</v>
      </c>
      <c r="N287" s="5">
        <f t="shared" si="339"/>
        <v>0.10221703400377741</v>
      </c>
      <c r="O287" s="5">
        <f t="shared" si="340"/>
        <v>0.17883403071073425</v>
      </c>
      <c r="P287" s="5">
        <f t="shared" si="341"/>
        <v>0.1250884069994212</v>
      </c>
      <c r="Q287" s="5">
        <f t="shared" si="342"/>
        <v>3.5748693637677735E-2</v>
      </c>
      <c r="R287" s="5">
        <f t="shared" si="343"/>
        <v>0.10942434515398204</v>
      </c>
      <c r="S287" s="5">
        <f t="shared" si="344"/>
        <v>2.6768112813134487E-2</v>
      </c>
      <c r="T287" s="5">
        <f t="shared" si="345"/>
        <v>4.3747572829027685E-2</v>
      </c>
      <c r="U287" s="5">
        <f t="shared" si="346"/>
        <v>7.6538659716317972E-2</v>
      </c>
      <c r="V287" s="5">
        <f t="shared" si="347"/>
        <v>2.5458682676769572E-3</v>
      </c>
      <c r="W287" s="5">
        <f t="shared" si="348"/>
        <v>8.3350041034798827E-3</v>
      </c>
      <c r="X287" s="5">
        <f t="shared" si="349"/>
        <v>1.0199986683231367E-2</v>
      </c>
      <c r="Y287" s="5">
        <f t="shared" si="350"/>
        <v>6.2411324005623697E-3</v>
      </c>
      <c r="Z287" s="5">
        <f t="shared" si="351"/>
        <v>4.4636125330997901E-2</v>
      </c>
      <c r="AA287" s="5">
        <f t="shared" si="352"/>
        <v>3.1221472725805423E-2</v>
      </c>
      <c r="AB287" s="5">
        <f t="shared" si="353"/>
        <v>1.0919186555057771E-2</v>
      </c>
      <c r="AC287" s="5">
        <f t="shared" si="354"/>
        <v>1.3619984983274941E-4</v>
      </c>
      <c r="AD287" s="5">
        <f t="shared" si="355"/>
        <v>1.4575139607018817E-3</v>
      </c>
      <c r="AE287" s="5">
        <f t="shared" si="356"/>
        <v>1.7836371530490489E-3</v>
      </c>
      <c r="AF287" s="5">
        <f t="shared" si="357"/>
        <v>1.0913657019809599E-3</v>
      </c>
      <c r="AG287" s="5">
        <f t="shared" si="358"/>
        <v>4.4518736837788488E-4</v>
      </c>
      <c r="AH287" s="5">
        <f t="shared" si="359"/>
        <v>1.3655898614889132E-2</v>
      </c>
      <c r="AI287" s="5">
        <f t="shared" si="360"/>
        <v>9.5518431089052884E-3</v>
      </c>
      <c r="AJ287" s="5">
        <f t="shared" si="361"/>
        <v>3.3405969592387079E-3</v>
      </c>
      <c r="AK287" s="5">
        <f t="shared" si="362"/>
        <v>7.7887851359079228E-4</v>
      </c>
      <c r="AL287" s="5">
        <f t="shared" si="363"/>
        <v>4.6633423933162879E-6</v>
      </c>
      <c r="AM287" s="5">
        <f t="shared" si="364"/>
        <v>2.0389642709392E-4</v>
      </c>
      <c r="AN287" s="5">
        <f t="shared" si="365"/>
        <v>2.4951887429163269E-4</v>
      </c>
      <c r="AO287" s="5">
        <f t="shared" si="366"/>
        <v>1.5267474157133014E-4</v>
      </c>
      <c r="AP287" s="5">
        <f t="shared" si="367"/>
        <v>6.2278726823229344E-5</v>
      </c>
      <c r="AQ287" s="5">
        <f t="shared" si="368"/>
        <v>1.9053445456023473E-5</v>
      </c>
      <c r="AR287" s="5">
        <f t="shared" si="369"/>
        <v>3.3422895127615607E-3</v>
      </c>
      <c r="AS287" s="5">
        <f t="shared" si="370"/>
        <v>2.3378194251991464E-3</v>
      </c>
      <c r="AT287" s="5">
        <f t="shared" si="371"/>
        <v>8.1761314272303859E-4</v>
      </c>
      <c r="AU287" s="5">
        <f t="shared" si="372"/>
        <v>1.9063099112726919E-4</v>
      </c>
      <c r="AV287" s="5">
        <f t="shared" si="373"/>
        <v>3.3334996295254314E-5</v>
      </c>
      <c r="AW287" s="5">
        <f t="shared" si="374"/>
        <v>1.1088057928603012E-7</v>
      </c>
      <c r="AX287" s="5">
        <f t="shared" si="375"/>
        <v>2.3769785460377294E-5</v>
      </c>
      <c r="AY287" s="5">
        <f t="shared" si="376"/>
        <v>2.9088347425994776E-5</v>
      </c>
      <c r="AZ287" s="5">
        <f t="shared" si="377"/>
        <v>1.7798476923273553E-5</v>
      </c>
      <c r="BA287" s="5">
        <f t="shared" si="378"/>
        <v>7.2603134661683767E-6</v>
      </c>
      <c r="BB287" s="5">
        <f t="shared" si="379"/>
        <v>2.2212076848313907E-6</v>
      </c>
      <c r="BC287" s="5">
        <f t="shared" si="380"/>
        <v>5.436419352574123E-7</v>
      </c>
      <c r="BD287" s="5">
        <f t="shared" si="381"/>
        <v>6.8168949685816623E-4</v>
      </c>
      <c r="BE287" s="5">
        <f t="shared" si="382"/>
        <v>4.7681894151428223E-4</v>
      </c>
      <c r="BF287" s="5">
        <f t="shared" si="383"/>
        <v>1.6675942935505186E-4</v>
      </c>
      <c r="BG287" s="5">
        <f t="shared" si="384"/>
        <v>3.8880876097340169E-5</v>
      </c>
      <c r="BH287" s="5">
        <f t="shared" si="385"/>
        <v>6.7989672245672666E-6</v>
      </c>
      <c r="BI287" s="5">
        <f t="shared" si="386"/>
        <v>9.5112991188801416E-7</v>
      </c>
      <c r="BJ287" s="8">
        <f t="shared" si="387"/>
        <v>0.21203523182999826</v>
      </c>
      <c r="BK287" s="8">
        <f t="shared" si="388"/>
        <v>0.30070805784256766</v>
      </c>
      <c r="BL287" s="8">
        <f t="shared" si="389"/>
        <v>0.442358498967589</v>
      </c>
      <c r="BM287" s="8">
        <f t="shared" si="390"/>
        <v>0.30226070777603042</v>
      </c>
      <c r="BN287" s="8">
        <f t="shared" si="391"/>
        <v>0.69744822872827561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1.33236994219653</v>
      </c>
      <c r="F288">
        <f>VLOOKUP(B288,home!$B$2:$E$405,3,FALSE)</f>
        <v>0.71</v>
      </c>
      <c r="G288">
        <f>VLOOKUP(C288,away!$B$2:$E$405,4,FALSE)</f>
        <v>0.84</v>
      </c>
      <c r="H288">
        <f>VLOOKUP(A288,away!$A$2:$E$405,3,FALSE)</f>
        <v>1.01445086705202</v>
      </c>
      <c r="I288">
        <f>VLOOKUP(C288,away!$B$2:$E$405,3,FALSE)</f>
        <v>1.03</v>
      </c>
      <c r="J288">
        <f>VLOOKUP(B288,home!$B$2:$E$405,4,FALSE)</f>
        <v>1.26</v>
      </c>
      <c r="K288" s="3">
        <f t="shared" si="336"/>
        <v>0.79462543352601045</v>
      </c>
      <c r="L288" s="3">
        <f t="shared" si="337"/>
        <v>1.3165543352601117</v>
      </c>
      <c r="M288" s="5">
        <f t="shared" si="338"/>
        <v>0.12109501800451812</v>
      </c>
      <c r="N288" s="5">
        <f t="shared" si="339"/>
        <v>9.6225181179680264E-2</v>
      </c>
      <c r="O288" s="5">
        <f t="shared" si="340"/>
        <v>0.15942817093224959</v>
      </c>
      <c r="P288" s="5">
        <f t="shared" si="341"/>
        <v>0.12668567944329776</v>
      </c>
      <c r="Q288" s="5">
        <f t="shared" si="342"/>
        <v>3.823148815551116E-2</v>
      </c>
      <c r="R288" s="5">
        <f t="shared" si="343"/>
        <v>0.10494792480172167</v>
      </c>
      <c r="S288" s="5">
        <f t="shared" si="344"/>
        <v>3.3133612019057603E-2</v>
      </c>
      <c r="T288" s="5">
        <f t="shared" si="345"/>
        <v>5.0333831474583826E-2</v>
      </c>
      <c r="U288" s="5">
        <f t="shared" si="346"/>
        <v>8.3394290243223243E-2</v>
      </c>
      <c r="V288" s="5">
        <f t="shared" si="347"/>
        <v>3.8514788911816122E-3</v>
      </c>
      <c r="W288" s="5">
        <f t="shared" si="348"/>
        <v>1.0126570949972531E-2</v>
      </c>
      <c r="X288" s="5">
        <f t="shared" si="349"/>
        <v>1.3332180885505442E-2</v>
      </c>
      <c r="Y288" s="5">
        <f t="shared" si="350"/>
        <v>8.7762702716420934E-3</v>
      </c>
      <c r="Z288" s="5">
        <f t="shared" si="351"/>
        <v>4.6056548458086294E-2</v>
      </c>
      <c r="AA288" s="5">
        <f t="shared" si="352"/>
        <v>3.6597704785218538E-2</v>
      </c>
      <c r="AB288" s="5">
        <f t="shared" si="353"/>
        <v>1.4540733515505611E-2</v>
      </c>
      <c r="AC288" s="5">
        <f t="shared" si="354"/>
        <v>2.5183076698325488E-4</v>
      </c>
      <c r="AD288" s="5">
        <f t="shared" si="355"/>
        <v>2.011707707813456E-3</v>
      </c>
      <c r="AE288" s="5">
        <f t="shared" si="356"/>
        <v>2.6485225039979878E-3</v>
      </c>
      <c r="AF288" s="5">
        <f t="shared" si="357"/>
        <v>1.7434618923362587E-3</v>
      </c>
      <c r="AG288" s="5">
        <f t="shared" si="358"/>
        <v>7.6512077090536655E-4</v>
      </c>
      <c r="AH288" s="5">
        <f t="shared" si="359"/>
        <v>1.5158987134902737E-2</v>
      </c>
      <c r="AI288" s="5">
        <f t="shared" si="360"/>
        <v>1.2045716723887304E-2</v>
      </c>
      <c r="AJ288" s="5">
        <f t="shared" si="361"/>
        <v>4.7859164369252307E-3</v>
      </c>
      <c r="AK288" s="5">
        <f t="shared" si="362"/>
        <v>1.2676703078369903E-3</v>
      </c>
      <c r="AL288" s="5">
        <f t="shared" si="363"/>
        <v>1.053828715523544E-5</v>
      </c>
      <c r="AM288" s="5">
        <f t="shared" si="364"/>
        <v>3.1971082188977695E-4</v>
      </c>
      <c r="AN288" s="5">
        <f t="shared" si="365"/>
        <v>4.2091666858855921E-4</v>
      </c>
      <c r="AO288" s="5">
        <f t="shared" si="366"/>
        <v>2.7707983240675567E-4</v>
      </c>
      <c r="AP288" s="5">
        <f t="shared" si="367"/>
        <v>1.2159688485608648E-4</v>
      </c>
      <c r="AQ288" s="5">
        <f t="shared" si="368"/>
        <v>4.0022226477851329E-5</v>
      </c>
      <c r="AR288" s="5">
        <f t="shared" si="369"/>
        <v>3.991526046121692E-3</v>
      </c>
      <c r="AS288" s="5">
        <f t="shared" si="370"/>
        <v>3.171768114829812E-3</v>
      </c>
      <c r="AT288" s="5">
        <f t="shared" si="371"/>
        <v>1.2601838066453078E-3</v>
      </c>
      <c r="AU288" s="5">
        <f t="shared" si="372"/>
        <v>3.3379136789266203E-4</v>
      </c>
      <c r="AV288" s="5">
        <f t="shared" si="373"/>
        <v>6.6309777604736642E-5</v>
      </c>
      <c r="AW288" s="5">
        <f t="shared" si="374"/>
        <v>3.0624483760066986E-7</v>
      </c>
      <c r="AX288" s="5">
        <f t="shared" si="375"/>
        <v>4.2341725074520173E-5</v>
      </c>
      <c r="AY288" s="5">
        <f t="shared" si="376"/>
        <v>5.5745181709251306E-5</v>
      </c>
      <c r="AZ288" s="5">
        <f t="shared" si="377"/>
        <v>3.6695780324588745E-5</v>
      </c>
      <c r="BA288" s="5">
        <f t="shared" si="378"/>
        <v>1.6103996224030009E-5</v>
      </c>
      <c r="BB288" s="5">
        <f t="shared" si="379"/>
        <v>5.3004465109397962E-6</v>
      </c>
      <c r="BC288" s="5">
        <f t="shared" si="380"/>
        <v>1.3956651665584244E-6</v>
      </c>
      <c r="BD288" s="5">
        <f t="shared" si="381"/>
        <v>8.7584348672086073E-4</v>
      </c>
      <c r="BE288" s="5">
        <f t="shared" si="382"/>
        <v>6.9596751033649661E-4</v>
      </c>
      <c r="BF288" s="5">
        <f t="shared" si="383"/>
        <v>2.7651674231057838E-4</v>
      </c>
      <c r="BG288" s="5">
        <f t="shared" si="384"/>
        <v>7.3242412078581152E-5</v>
      </c>
      <c r="BH288" s="5">
        <f t="shared" si="385"/>
        <v>1.4550070862608312E-5</v>
      </c>
      <c r="BI288" s="5">
        <f t="shared" si="386"/>
        <v>2.3123712734068612E-6</v>
      </c>
      <c r="BJ288" s="8">
        <f t="shared" si="387"/>
        <v>0.22553124502117738</v>
      </c>
      <c r="BK288" s="8">
        <f t="shared" si="388"/>
        <v>0.28508390259390287</v>
      </c>
      <c r="BL288" s="8">
        <f t="shared" si="389"/>
        <v>0.4429291265881477</v>
      </c>
      <c r="BM288" s="8">
        <f t="shared" si="390"/>
        <v>0.35293192120746392</v>
      </c>
      <c r="BN288" s="8">
        <f t="shared" si="391"/>
        <v>0.64661346251697849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1.1818181818181801</v>
      </c>
      <c r="F289">
        <f>VLOOKUP(B289,home!$B$2:$E$405,3,FALSE)</f>
        <v>0.57999999999999996</v>
      </c>
      <c r="G289">
        <f>VLOOKUP(C289,away!$B$2:$E$405,4,FALSE)</f>
        <v>1.1100000000000001</v>
      </c>
      <c r="H289">
        <f>VLOOKUP(A289,away!$A$2:$E$405,3,FALSE)</f>
        <v>1.0363636363636399</v>
      </c>
      <c r="I289">
        <f>VLOOKUP(C289,away!$B$2:$E$405,3,FALSE)</f>
        <v>0.53</v>
      </c>
      <c r="J289">
        <f>VLOOKUP(B289,home!$B$2:$E$405,4,FALSE)</f>
        <v>0.96</v>
      </c>
      <c r="K289" s="3">
        <f t="shared" si="336"/>
        <v>0.76085454545454434</v>
      </c>
      <c r="L289" s="3">
        <f t="shared" si="337"/>
        <v>0.52730181818182009</v>
      </c>
      <c r="M289" s="5">
        <f t="shared" si="338"/>
        <v>0.27577875042494687</v>
      </c>
      <c r="N289" s="5">
        <f t="shared" si="339"/>
        <v>0.20982751580059517</v>
      </c>
      <c r="O289" s="5">
        <f t="shared" si="340"/>
        <v>0.14541863651498488</v>
      </c>
      <c r="P289" s="5">
        <f t="shared" si="341"/>
        <v>0.11064243058622841</v>
      </c>
      <c r="Q289" s="5">
        <f t="shared" si="342"/>
        <v>7.9824109579159017E-2</v>
      </c>
      <c r="R289" s="5">
        <f t="shared" si="343"/>
        <v>3.8339755715936369E-2</v>
      </c>
      <c r="S289" s="5">
        <f t="shared" si="344"/>
        <v>1.1097435378147419E-2</v>
      </c>
      <c r="T289" s="5">
        <f t="shared" si="345"/>
        <v>4.2091398115835392E-2</v>
      </c>
      <c r="U289" s="5">
        <f t="shared" si="346"/>
        <v>2.917097740808703E-2</v>
      </c>
      <c r="V289" s="5">
        <f t="shared" si="347"/>
        <v>4.9469898992896162E-4</v>
      </c>
      <c r="W289" s="5">
        <f t="shared" si="348"/>
        <v>2.0244845536721595E-2</v>
      </c>
      <c r="X289" s="5">
        <f t="shared" si="349"/>
        <v>1.0675143860323401E-2</v>
      </c>
      <c r="Y289" s="5">
        <f t="shared" si="350"/>
        <v>2.8145113834505118E-3</v>
      </c>
      <c r="Z289" s="5">
        <f t="shared" si="351"/>
        <v>6.738874299220027E-3</v>
      </c>
      <c r="AA289" s="5">
        <f t="shared" si="352"/>
        <v>5.1273031418083643E-3</v>
      </c>
      <c r="AB289" s="5">
        <f t="shared" si="353"/>
        <v>1.95056595068413E-3</v>
      </c>
      <c r="AC289" s="5">
        <f t="shared" si="354"/>
        <v>1.2404576714565538E-5</v>
      </c>
      <c r="AD289" s="5">
        <f t="shared" si="355"/>
        <v>3.8508456871599417E-3</v>
      </c>
      <c r="AE289" s="5">
        <f t="shared" si="356"/>
        <v>2.0305579323770576E-3</v>
      </c>
      <c r="AF289" s="5">
        <f t="shared" si="357"/>
        <v>5.3535844483296993E-4</v>
      </c>
      <c r="AG289" s="5">
        <f t="shared" si="358"/>
        <v>9.409849377980557E-5</v>
      </c>
      <c r="AH289" s="5">
        <f t="shared" si="359"/>
        <v>8.8835516761936453E-4</v>
      </c>
      <c r="AI289" s="5">
        <f t="shared" si="360"/>
        <v>6.7590906726122712E-4</v>
      </c>
      <c r="AJ289" s="5">
        <f t="shared" si="361"/>
        <v>2.5713424306982296E-4</v>
      </c>
      <c r="AK289" s="5">
        <f t="shared" si="362"/>
        <v>6.5213919210562837E-5</v>
      </c>
      <c r="AL289" s="5">
        <f t="shared" si="363"/>
        <v>1.9906863976691817E-7</v>
      </c>
      <c r="AM289" s="5">
        <f t="shared" si="364"/>
        <v>5.8598668898393418E-4</v>
      </c>
      <c r="AN289" s="5">
        <f t="shared" si="365"/>
        <v>3.0899184653157324E-4</v>
      </c>
      <c r="AO289" s="5">
        <f t="shared" si="366"/>
        <v>8.1465981239728244E-5</v>
      </c>
      <c r="AP289" s="5">
        <f t="shared" si="367"/>
        <v>1.4319053342558253E-5</v>
      </c>
      <c r="AQ289" s="5">
        <f t="shared" si="368"/>
        <v>1.8876157155433582E-6</v>
      </c>
      <c r="AR289" s="5">
        <f t="shared" si="369"/>
        <v>9.3686259015381352E-5</v>
      </c>
      <c r="AS289" s="5">
        <f t="shared" si="370"/>
        <v>7.1281616018484687E-5</v>
      </c>
      <c r="AT289" s="5">
        <f t="shared" si="371"/>
        <v>2.7117470777504763E-5</v>
      </c>
      <c r="AU289" s="5">
        <f t="shared" si="372"/>
        <v>6.8774836340984264E-6</v>
      </c>
      <c r="AV289" s="5">
        <f t="shared" si="373"/>
        <v>1.3081911710732564E-6</v>
      </c>
      <c r="AW289" s="5">
        <f t="shared" si="374"/>
        <v>2.2185093146193765E-9</v>
      </c>
      <c r="AX289" s="5">
        <f t="shared" si="375"/>
        <v>7.4308439314880746E-5</v>
      </c>
      <c r="AY289" s="5">
        <f t="shared" si="376"/>
        <v>3.9182975156990061E-5</v>
      </c>
      <c r="AZ289" s="5">
        <f t="shared" si="377"/>
        <v>1.0330627021026974E-5</v>
      </c>
      <c r="BA289" s="5">
        <f t="shared" si="378"/>
        <v>1.815786137048588E-6</v>
      </c>
      <c r="BB289" s="5">
        <f t="shared" si="379"/>
        <v>2.3936683287376594E-7</v>
      </c>
      <c r="BC289" s="5">
        <f t="shared" si="380"/>
        <v>2.5243713237352147E-8</v>
      </c>
      <c r="BD289" s="5">
        <f t="shared" si="381"/>
        <v>8.2334891195772488E-6</v>
      </c>
      <c r="BE289" s="5">
        <f t="shared" si="382"/>
        <v>6.2644876215808831E-6</v>
      </c>
      <c r="BF289" s="5">
        <f t="shared" si="383"/>
        <v>2.3831819409117713E-6</v>
      </c>
      <c r="BG289" s="5">
        <f t="shared" si="384"/>
        <v>6.0441827079596817E-7</v>
      </c>
      <c r="BH289" s="5">
        <f t="shared" si="385"/>
        <v>1.14968597172722E-7</v>
      </c>
      <c r="BI289" s="5">
        <f t="shared" si="386"/>
        <v>1.7494875948679609E-8</v>
      </c>
      <c r="BJ289" s="8">
        <f t="shared" si="387"/>
        <v>0.37310693845822418</v>
      </c>
      <c r="BK289" s="8">
        <f t="shared" si="388"/>
        <v>0.39806510199976308</v>
      </c>
      <c r="BL289" s="8">
        <f t="shared" si="389"/>
        <v>0.22211174018970425</v>
      </c>
      <c r="BM289" s="8">
        <f t="shared" si="390"/>
        <v>0.14015227556841311</v>
      </c>
      <c r="BN289" s="8">
        <f t="shared" si="391"/>
        <v>0.85983119862185076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1.62917933130699</v>
      </c>
      <c r="F290">
        <f>VLOOKUP(B290,home!$B$2:$E$405,3,FALSE)</f>
        <v>0.61</v>
      </c>
      <c r="G290">
        <f>VLOOKUP(C290,away!$B$2:$E$405,4,FALSE)</f>
        <v>0.97</v>
      </c>
      <c r="H290">
        <f>VLOOKUP(A290,away!$A$2:$E$405,3,FALSE)</f>
        <v>1.4103343465045599</v>
      </c>
      <c r="I290">
        <f>VLOOKUP(C290,away!$B$2:$E$405,3,FALSE)</f>
        <v>1.01</v>
      </c>
      <c r="J290">
        <f>VLOOKUP(B290,home!$B$2:$E$405,4,FALSE)</f>
        <v>1.46</v>
      </c>
      <c r="K290" s="3">
        <f t="shared" si="336"/>
        <v>0.96398541033434593</v>
      </c>
      <c r="L290" s="3">
        <f t="shared" si="337"/>
        <v>2.079679027355624</v>
      </c>
      <c r="M290" s="5">
        <f t="shared" si="338"/>
        <v>4.7659922296227418E-2</v>
      </c>
      <c r="N290" s="5">
        <f t="shared" si="339"/>
        <v>4.5943469751231834E-2</v>
      </c>
      <c r="O290" s="5">
        <f t="shared" si="340"/>
        <v>9.9117340844862845E-2</v>
      </c>
      <c r="P290" s="5">
        <f t="shared" si="341"/>
        <v>9.5547670485584338E-2</v>
      </c>
      <c r="Q290" s="5">
        <f t="shared" si="342"/>
        <v>2.2144417270162413E-2</v>
      </c>
      <c r="R290" s="5">
        <f t="shared" si="343"/>
        <v>0.10306612750116015</v>
      </c>
      <c r="S290" s="5">
        <f t="shared" si="344"/>
        <v>4.7888020455000055E-2</v>
      </c>
      <c r="T290" s="5">
        <f t="shared" si="345"/>
        <v>4.6053280169768444E-2</v>
      </c>
      <c r="U290" s="5">
        <f t="shared" si="346"/>
        <v>9.9354243210777876E-2</v>
      </c>
      <c r="V290" s="5">
        <f t="shared" si="347"/>
        <v>1.0667217463021931E-2</v>
      </c>
      <c r="W290" s="5">
        <f t="shared" si="348"/>
        <v>7.1156317229308305E-3</v>
      </c>
      <c r="X290" s="5">
        <f t="shared" si="349"/>
        <v>1.4798230060565611E-2</v>
      </c>
      <c r="Y290" s="5">
        <f t="shared" si="350"/>
        <v>1.5387784349470929E-2</v>
      </c>
      <c r="Z290" s="5">
        <f t="shared" si="351"/>
        <v>7.144815459830782E-2</v>
      </c>
      <c r="AA290" s="5">
        <f t="shared" si="352"/>
        <v>6.8874978628081548E-2</v>
      </c>
      <c r="AB290" s="5">
        <f t="shared" si="353"/>
        <v>3.3197237267280251E-2</v>
      </c>
      <c r="AC290" s="5">
        <f t="shared" si="354"/>
        <v>1.3365891744691963E-3</v>
      </c>
      <c r="AD290" s="5">
        <f t="shared" si="355"/>
        <v>1.714841291554391E-3</v>
      </c>
      <c r="AE290" s="5">
        <f t="shared" si="356"/>
        <v>3.5663194692890973E-3</v>
      </c>
      <c r="AF290" s="5">
        <f t="shared" si="357"/>
        <v>3.7083999025652888E-3</v>
      </c>
      <c r="AG290" s="5">
        <f t="shared" si="358"/>
        <v>2.5707605008042237E-3</v>
      </c>
      <c r="AH290" s="5">
        <f t="shared" si="359"/>
        <v>3.7147307165340766E-2</v>
      </c>
      <c r="AI290" s="5">
        <f t="shared" si="360"/>
        <v>3.5809462140597013E-2</v>
      </c>
      <c r="AJ290" s="5">
        <f t="shared" si="361"/>
        <v>1.7259899527727815E-2</v>
      </c>
      <c r="AK290" s="5">
        <f t="shared" si="362"/>
        <v>5.5460971095220952E-3</v>
      </c>
      <c r="AL290" s="5">
        <f t="shared" si="363"/>
        <v>1.0718270266830964E-4</v>
      </c>
      <c r="AM290" s="5">
        <f t="shared" si="364"/>
        <v>3.3061639721946803E-4</v>
      </c>
      <c r="AN290" s="5">
        <f t="shared" si="365"/>
        <v>6.8757598739720377E-4</v>
      </c>
      <c r="AO290" s="5">
        <f t="shared" si="366"/>
        <v>7.1496868035164998E-4</v>
      </c>
      <c r="AP290" s="5">
        <f t="shared" si="367"/>
        <v>4.956351232478179E-4</v>
      </c>
      <c r="AQ290" s="5">
        <f t="shared" si="368"/>
        <v>2.5769049275982668E-4</v>
      </c>
      <c r="AR290" s="5">
        <f t="shared" si="369"/>
        <v>1.5450895126899308E-2</v>
      </c>
      <c r="AS290" s="5">
        <f t="shared" si="370"/>
        <v>1.4894437478936977E-2</v>
      </c>
      <c r="AT290" s="5">
        <f t="shared" si="371"/>
        <v>7.1790102124161606E-3</v>
      </c>
      <c r="AU290" s="5">
        <f t="shared" si="372"/>
        <v>2.3068203684701513E-3</v>
      </c>
      <c r="AV290" s="5">
        <f t="shared" si="373"/>
        <v>5.5593529486683128E-4</v>
      </c>
      <c r="AW290" s="5">
        <f t="shared" si="374"/>
        <v>5.9688267899466898E-6</v>
      </c>
      <c r="AX290" s="5">
        <f t="shared" si="375"/>
        <v>5.3118230556145304E-5</v>
      </c>
      <c r="AY290" s="5">
        <f t="shared" si="376"/>
        <v>1.1046887005785603E-4</v>
      </c>
      <c r="AZ290" s="5">
        <f t="shared" si="377"/>
        <v>1.1486989611749847E-4</v>
      </c>
      <c r="BA290" s="5">
        <f t="shared" si="378"/>
        <v>7.9630837943360256E-5</v>
      </c>
      <c r="BB290" s="5">
        <f t="shared" si="379"/>
        <v>4.1401645900390199E-5</v>
      </c>
      <c r="BC290" s="5">
        <f t="shared" si="380"/>
        <v>1.7220426935409102E-5</v>
      </c>
      <c r="BD290" s="5">
        <f t="shared" si="381"/>
        <v>5.3554837582139433E-3</v>
      </c>
      <c r="BE290" s="5">
        <f t="shared" si="382"/>
        <v>5.1626082082007934E-3</v>
      </c>
      <c r="BF290" s="5">
        <f t="shared" si="383"/>
        <v>2.4883394959889522E-3</v>
      </c>
      <c r="BG290" s="5">
        <f t="shared" si="384"/>
        <v>7.9957432336402322E-4</v>
      </c>
      <c r="BH290" s="5">
        <f t="shared" si="385"/>
        <v>1.9269449555021868E-4</v>
      </c>
      <c r="BI290" s="5">
        <f t="shared" si="386"/>
        <v>3.7150936472429491E-5</v>
      </c>
      <c r="BJ290" s="8">
        <f t="shared" si="387"/>
        <v>0.16590633107682973</v>
      </c>
      <c r="BK290" s="8">
        <f t="shared" si="388"/>
        <v>0.20331707144702907</v>
      </c>
      <c r="BL290" s="8">
        <f t="shared" si="389"/>
        <v>0.55379564309473006</v>
      </c>
      <c r="BM290" s="8">
        <f t="shared" si="390"/>
        <v>0.58088375202439979</v>
      </c>
      <c r="BN290" s="8">
        <f t="shared" si="391"/>
        <v>0.41347894814922903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1.2721893491124301</v>
      </c>
      <c r="F291">
        <f>VLOOKUP(B291,home!$B$2:$E$405,3,FALSE)</f>
        <v>1.1599999999999999</v>
      </c>
      <c r="G291">
        <f>VLOOKUP(C291,away!$B$2:$E$405,4,FALSE)</f>
        <v>1.53</v>
      </c>
      <c r="H291">
        <f>VLOOKUP(A291,away!$A$2:$E$405,3,FALSE)</f>
        <v>1.07692307692308</v>
      </c>
      <c r="I291">
        <f>VLOOKUP(C291,away!$B$2:$E$405,3,FALSE)</f>
        <v>1.1100000000000001</v>
      </c>
      <c r="J291">
        <f>VLOOKUP(B291,home!$B$2:$E$405,4,FALSE)</f>
        <v>0.71</v>
      </c>
      <c r="K291" s="3">
        <f t="shared" si="336"/>
        <v>2.2578816568047406</v>
      </c>
      <c r="L291" s="3">
        <f t="shared" si="337"/>
        <v>0.84872307692307936</v>
      </c>
      <c r="M291" s="5">
        <f t="shared" si="338"/>
        <v>4.4752644827026587E-2</v>
      </c>
      <c r="N291" s="5">
        <f t="shared" si="339"/>
        <v>0.10104617584844089</v>
      </c>
      <c r="O291" s="5">
        <f t="shared" si="340"/>
        <v>3.7982602418039732E-2</v>
      </c>
      <c r="P291" s="5">
        <f t="shared" si="341"/>
        <v>8.5760221277399296E-2</v>
      </c>
      <c r="Q291" s="5">
        <f t="shared" si="342"/>
        <v>0.11407515346923044</v>
      </c>
      <c r="R291" s="5">
        <f t="shared" si="343"/>
        <v>1.6118355596892335E-2</v>
      </c>
      <c r="S291" s="5">
        <f t="shared" si="344"/>
        <v>4.1085926775811701E-2</v>
      </c>
      <c r="T291" s="5">
        <f t="shared" si="345"/>
        <v>9.6818215252877746E-2</v>
      </c>
      <c r="U291" s="5">
        <f t="shared" si="346"/>
        <v>3.6393339440079227E-2</v>
      </c>
      <c r="V291" s="5">
        <f t="shared" si="347"/>
        <v>8.7481810921131355E-3</v>
      </c>
      <c r="W291" s="5">
        <f t="shared" si="348"/>
        <v>8.5856065505120385E-2</v>
      </c>
      <c r="X291" s="5">
        <f t="shared" si="349"/>
        <v>7.2868024088015224E-2</v>
      </c>
      <c r="Y291" s="5">
        <f t="shared" si="350"/>
        <v>3.0922386806642665E-2</v>
      </c>
      <c r="Z291" s="5">
        <f t="shared" si="351"/>
        <v>4.5600067857116009E-3</v>
      </c>
      <c r="AA291" s="5">
        <f t="shared" si="352"/>
        <v>1.0295955676363371E-2</v>
      </c>
      <c r="AB291" s="5">
        <f t="shared" si="353"/>
        <v>1.162352473046775E-2</v>
      </c>
      <c r="AC291" s="5">
        <f t="shared" si="354"/>
        <v>1.0477676083924178E-3</v>
      </c>
      <c r="AD291" s="5">
        <f t="shared" si="355"/>
        <v>4.8463208857359406E-2</v>
      </c>
      <c r="AE291" s="5">
        <f t="shared" si="356"/>
        <v>4.113184373898391E-2</v>
      </c>
      <c r="AF291" s="5">
        <f t="shared" si="357"/>
        <v>1.7454772488834855E-2</v>
      </c>
      <c r="AG291" s="5">
        <f t="shared" si="358"/>
        <v>4.9380894045720795E-3</v>
      </c>
      <c r="AH291" s="5">
        <f t="shared" si="359"/>
        <v>9.6754574748981754E-4</v>
      </c>
      <c r="AI291" s="5">
        <f t="shared" si="360"/>
        <v>2.1846037953766905E-3</v>
      </c>
      <c r="AJ291" s="5">
        <f t="shared" si="361"/>
        <v>2.4662884184835231E-3</v>
      </c>
      <c r="AK291" s="5">
        <f t="shared" si="362"/>
        <v>1.8561957934946408E-3</v>
      </c>
      <c r="AL291" s="5">
        <f t="shared" si="363"/>
        <v>8.0314164483757781E-5</v>
      </c>
      <c r="AM291" s="5">
        <f t="shared" si="364"/>
        <v>2.188483806178574E-2</v>
      </c>
      <c r="AN291" s="5">
        <f t="shared" si="365"/>
        <v>1.8574167097762113E-2</v>
      </c>
      <c r="AO291" s="5">
        <f t="shared" si="366"/>
        <v>7.882162125248041E-3</v>
      </c>
      <c r="AP291" s="5">
        <f t="shared" si="367"/>
        <v>2.2299242972490256E-3</v>
      </c>
      <c r="AQ291" s="5">
        <f t="shared" si="368"/>
        <v>4.7314705271668203E-4</v>
      </c>
      <c r="AR291" s="5">
        <f t="shared" si="369"/>
        <v>1.6423568077467978E-4</v>
      </c>
      <c r="AS291" s="5">
        <f t="shared" si="370"/>
        <v>3.708247310139885E-4</v>
      </c>
      <c r="AT291" s="5">
        <f t="shared" si="371"/>
        <v>4.1863917902301831E-4</v>
      </c>
      <c r="AU291" s="5">
        <f t="shared" si="372"/>
        <v>3.1507924104528975E-4</v>
      </c>
      <c r="AV291" s="5">
        <f t="shared" si="373"/>
        <v>1.7785290969902983E-4</v>
      </c>
      <c r="AW291" s="5">
        <f t="shared" si="374"/>
        <v>4.2752038855024275E-6</v>
      </c>
      <c r="AX291" s="5">
        <f t="shared" si="375"/>
        <v>8.2355624036413722E-3</v>
      </c>
      <c r="AY291" s="5">
        <f t="shared" si="376"/>
        <v>6.9897118634105367E-3</v>
      </c>
      <c r="AZ291" s="5">
        <f t="shared" si="377"/>
        <v>2.9661648797597701E-3</v>
      </c>
      <c r="BA291" s="5">
        <f t="shared" si="378"/>
        <v>8.3915086113696283E-4</v>
      </c>
      <c r="BB291" s="5">
        <f t="shared" si="379"/>
        <v>1.7805167521670366E-4</v>
      </c>
      <c r="BC291" s="5">
        <f t="shared" si="380"/>
        <v>3.0223313128245912E-5</v>
      </c>
      <c r="BD291" s="5">
        <f t="shared" si="381"/>
        <v>2.3231768721273806E-5</v>
      </c>
      <c r="BE291" s="5">
        <f t="shared" si="382"/>
        <v>5.2454584450894246E-5</v>
      </c>
      <c r="BF291" s="5">
        <f t="shared" si="383"/>
        <v>5.9218122023494642E-5</v>
      </c>
      <c r="BG291" s="5">
        <f t="shared" si="384"/>
        <v>4.456917048909114E-5</v>
      </c>
      <c r="BH291" s="5">
        <f t="shared" si="385"/>
        <v>2.5157978126580524E-5</v>
      </c>
      <c r="BI291" s="5">
        <f t="shared" si="386"/>
        <v>1.1360747466860198E-5</v>
      </c>
      <c r="BJ291" s="8">
        <f t="shared" si="387"/>
        <v>0.68385703909113305</v>
      </c>
      <c r="BK291" s="8">
        <f t="shared" si="388"/>
        <v>0.18846476760863748</v>
      </c>
      <c r="BL291" s="8">
        <f t="shared" si="389"/>
        <v>0.12155103572952128</v>
      </c>
      <c r="BM291" s="8">
        <f t="shared" si="390"/>
        <v>0.59171225911844905</v>
      </c>
      <c r="BN291" s="8">
        <f t="shared" si="391"/>
        <v>0.39973515343702926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1.34756097560976</v>
      </c>
      <c r="F292">
        <f>VLOOKUP(B292,home!$B$2:$E$405,3,FALSE)</f>
        <v>1.1599999999999999</v>
      </c>
      <c r="G292">
        <f>VLOOKUP(C292,away!$B$2:$E$405,4,FALSE)</f>
        <v>0.7</v>
      </c>
      <c r="H292">
        <f>VLOOKUP(A292,away!$A$2:$E$405,3,FALSE)</f>
        <v>1.1341463414634101</v>
      </c>
      <c r="I292">
        <f>VLOOKUP(C292,away!$B$2:$E$405,3,FALSE)</f>
        <v>1.05</v>
      </c>
      <c r="J292">
        <f>VLOOKUP(B292,home!$B$2:$E$405,4,FALSE)</f>
        <v>1.49</v>
      </c>
      <c r="K292" s="3">
        <f t="shared" si="336"/>
        <v>1.0942195121951248</v>
      </c>
      <c r="L292" s="3">
        <f t="shared" si="337"/>
        <v>1.7743719512195051</v>
      </c>
      <c r="M292" s="5">
        <f t="shared" si="338"/>
        <v>5.6778845363337965E-2</v>
      </c>
      <c r="N292" s="5">
        <f t="shared" si="339"/>
        <v>6.2128520476474103E-2</v>
      </c>
      <c r="O292" s="5">
        <f t="shared" si="340"/>
        <v>0.10074679063533652</v>
      </c>
      <c r="P292" s="5">
        <f t="shared" si="341"/>
        <v>0.11023910410422232</v>
      </c>
      <c r="Q292" s="5">
        <f t="shared" si="342"/>
        <v>3.3991119684586152E-2</v>
      </c>
      <c r="R292" s="5">
        <f t="shared" si="343"/>
        <v>8.9381139739362528E-2</v>
      </c>
      <c r="S292" s="5">
        <f t="shared" si="344"/>
        <v>5.3508749587696455E-2</v>
      </c>
      <c r="T292" s="5">
        <f t="shared" si="345"/>
        <v>6.0312889358874848E-2</v>
      </c>
      <c r="U292" s="5">
        <f t="shared" si="346"/>
        <v>9.7802587125049564E-2</v>
      </c>
      <c r="V292" s="5">
        <f t="shared" si="347"/>
        <v>1.1543337974122103E-2</v>
      </c>
      <c r="W292" s="5">
        <f t="shared" si="348"/>
        <v>1.2397915466744656E-2</v>
      </c>
      <c r="X292" s="5">
        <f t="shared" si="349"/>
        <v>2.1998513457782191E-2</v>
      </c>
      <c r="Y292" s="5">
        <f t="shared" si="350"/>
        <v>1.9516772624006768E-2</v>
      </c>
      <c r="Z292" s="5">
        <f t="shared" si="351"/>
        <v>5.286512910718532E-2</v>
      </c>
      <c r="AA292" s="5">
        <f t="shared" si="352"/>
        <v>5.7846055783796618E-2</v>
      </c>
      <c r="AB292" s="5">
        <f t="shared" si="353"/>
        <v>3.1648141471078951E-2</v>
      </c>
      <c r="AC292" s="5">
        <f t="shared" si="354"/>
        <v>1.4007497296047717E-3</v>
      </c>
      <c r="AD292" s="5">
        <f t="shared" si="355"/>
        <v>3.3915102535644324E-3</v>
      </c>
      <c r="AE292" s="5">
        <f t="shared" si="356"/>
        <v>6.0178006661980796E-3</v>
      </c>
      <c r="AF292" s="5">
        <f t="shared" si="357"/>
        <v>5.3389083550659635E-3</v>
      </c>
      <c r="AG292" s="5">
        <f t="shared" si="358"/>
        <v>3.1577364117868372E-3</v>
      </c>
      <c r="AH292" s="5">
        <f t="shared" si="359"/>
        <v>2.3450600571346857E-2</v>
      </c>
      <c r="AI292" s="5">
        <f t="shared" si="360"/>
        <v>2.5660104717861874E-2</v>
      </c>
      <c r="AJ292" s="5">
        <f t="shared" si="361"/>
        <v>1.4038893633627319E-2</v>
      </c>
      <c r="AK292" s="5">
        <f t="shared" si="362"/>
        <v>5.1205437811823098E-3</v>
      </c>
      <c r="AL292" s="5">
        <f t="shared" si="363"/>
        <v>1.0878516058416991E-4</v>
      </c>
      <c r="AM292" s="5">
        <f t="shared" si="364"/>
        <v>7.4221133905200771E-4</v>
      </c>
      <c r="AN292" s="5">
        <f t="shared" si="365"/>
        <v>1.3169589818909525E-3</v>
      </c>
      <c r="AO292" s="5">
        <f t="shared" si="366"/>
        <v>1.1683875391869513E-3</v>
      </c>
      <c r="AP292" s="5">
        <f t="shared" si="367"/>
        <v>6.9105135922923559E-4</v>
      </c>
      <c r="AQ292" s="5">
        <f t="shared" si="368"/>
        <v>3.0654553716711735E-4</v>
      </c>
      <c r="AR292" s="5">
        <f t="shared" si="369"/>
        <v>8.322017578609996E-3</v>
      </c>
      <c r="AS292" s="5">
        <f t="shared" si="370"/>
        <v>9.1061140153458845E-3</v>
      </c>
      <c r="AT292" s="5">
        <f t="shared" si="371"/>
        <v>4.9820438179324807E-3</v>
      </c>
      <c r="AU292" s="5">
        <f t="shared" si="372"/>
        <v>1.8171498520642721E-3</v>
      </c>
      <c r="AV292" s="5">
        <f t="shared" si="373"/>
        <v>4.9709020617780275E-4</v>
      </c>
      <c r="AW292" s="5">
        <f t="shared" si="374"/>
        <v>5.8670025223358862E-6</v>
      </c>
      <c r="AX292" s="5">
        <f t="shared" si="375"/>
        <v>1.3535702156052963E-4</v>
      </c>
      <c r="AY292" s="5">
        <f t="shared" si="376"/>
        <v>2.4017370245761754E-4</v>
      </c>
      <c r="AZ292" s="5">
        <f t="shared" si="377"/>
        <v>2.1307874053066788E-4</v>
      </c>
      <c r="BA292" s="5">
        <f t="shared" si="378"/>
        <v>1.260269801995986E-4</v>
      </c>
      <c r="BB292" s="5">
        <f t="shared" si="379"/>
        <v>5.5904684690765902E-5</v>
      </c>
      <c r="BC292" s="5">
        <f t="shared" si="380"/>
        <v>1.9839140891413107E-5</v>
      </c>
      <c r="BD292" s="5">
        <f t="shared" si="381"/>
        <v>2.4610590948402049E-3</v>
      </c>
      <c r="BE292" s="5">
        <f t="shared" si="382"/>
        <v>2.6929388822394245E-3</v>
      </c>
      <c r="BF292" s="5">
        <f t="shared" si="383"/>
        <v>1.4733331350476537E-3</v>
      </c>
      <c r="BG292" s="5">
        <f t="shared" si="384"/>
        <v>5.3738328811091924E-4</v>
      </c>
      <c r="BH292" s="5">
        <f t="shared" si="385"/>
        <v>1.4700381984463555E-4</v>
      </c>
      <c r="BI292" s="5">
        <f t="shared" si="386"/>
        <v>3.217088960824344E-5</v>
      </c>
      <c r="BJ292" s="8">
        <f t="shared" si="387"/>
        <v>0.2332672217819409</v>
      </c>
      <c r="BK292" s="8">
        <f t="shared" si="388"/>
        <v>0.2338197456220254</v>
      </c>
      <c r="BL292" s="8">
        <f t="shared" si="389"/>
        <v>0.47776316203846414</v>
      </c>
      <c r="BM292" s="8">
        <f t="shared" si="390"/>
        <v>0.5442154318463609</v>
      </c>
      <c r="BN292" s="8">
        <f t="shared" si="391"/>
        <v>0.4532655200033196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1.1717171717171699</v>
      </c>
      <c r="F293">
        <f>VLOOKUP(B293,home!$B$2:$E$405,3,FALSE)</f>
        <v>0.81</v>
      </c>
      <c r="G293">
        <f>VLOOKUP(C293,away!$B$2:$E$405,4,FALSE)</f>
        <v>1.28</v>
      </c>
      <c r="H293">
        <f>VLOOKUP(A293,away!$A$2:$E$405,3,FALSE)</f>
        <v>0.85606060606060597</v>
      </c>
      <c r="I293">
        <f>VLOOKUP(C293,away!$B$2:$E$405,3,FALSE)</f>
        <v>0.66</v>
      </c>
      <c r="J293">
        <f>VLOOKUP(B293,home!$B$2:$E$405,4,FALSE)</f>
        <v>1.3</v>
      </c>
      <c r="K293" s="3">
        <f t="shared" ref="K293:K296" si="392">E293*F293*G293</f>
        <v>1.2148363636363619</v>
      </c>
      <c r="L293" s="3">
        <f t="shared" ref="L293:L296" si="393">H293*I293*J293</f>
        <v>0.73449999999999993</v>
      </c>
      <c r="M293" s="5">
        <f t="shared" ref="M293:M296" si="394">_xlfn.POISSON.DIST(0,K293,FALSE) * _xlfn.POISSON.DIST(0,L293,FALSE)</f>
        <v>0.14236852117064411</v>
      </c>
      <c r="N293" s="5">
        <f t="shared" ref="N293:N296" si="395">_xlfn.POISSON.DIST(1,K293,FALSE) * _xlfn.POISSON.DIST(0,L293,FALSE)</f>
        <v>0.1729544565552317</v>
      </c>
      <c r="O293" s="5">
        <f t="shared" ref="O293:O296" si="396">_xlfn.POISSON.DIST(0,K293,FALSE) * _xlfn.POISSON.DIST(1,L293,FALSE)</f>
        <v>0.1045696787998381</v>
      </c>
      <c r="P293" s="5">
        <f t="shared" ref="P293:P296" si="397">_xlfn.POISSON.DIST(1,K293,FALSE) * _xlfn.POISSON.DIST(1,L293,FALSE)</f>
        <v>0.12703504833981769</v>
      </c>
      <c r="Q293" s="5">
        <f t="shared" ref="Q293:Q296" si="398">_xlfn.POISSON.DIST(2,K293,FALSE) * _xlfn.POISSON.DIST(0,L293,FALSE)</f>
        <v>0.10505568153813045</v>
      </c>
      <c r="R293" s="5">
        <f t="shared" ref="R293:R296" si="399">_xlfn.POISSON.DIST(0,K293,FALSE) * _xlfn.POISSON.DIST(2,L293,FALSE)</f>
        <v>3.8403214539240525E-2</v>
      </c>
      <c r="S293" s="5">
        <f t="shared" ref="S293:S296" si="400">_xlfn.POISSON.DIST(2,K293,FALSE) * _xlfn.POISSON.DIST(2,L293,FALSE)</f>
        <v>2.8338257948463178E-2</v>
      </c>
      <c r="T293" s="5">
        <f t="shared" ref="T293:T296" si="401">_xlfn.POISSON.DIST(2,K293,FALSE) * _xlfn.POISSON.DIST(1,L293,FALSE)</f>
        <v>7.7163398089756821E-2</v>
      </c>
      <c r="U293" s="5">
        <f t="shared" ref="U293:U296" si="402">_xlfn.POISSON.DIST(1,K293,FALSE) * _xlfn.POISSON.DIST(2,L293,FALSE)</f>
        <v>4.6653621502798025E-2</v>
      </c>
      <c r="V293" s="5">
        <f t="shared" ref="V293:V296" si="403">_xlfn.POISSON.DIST(3,K293,FALSE) * _xlfn.POISSON.DIST(3,L293,FALSE)</f>
        <v>2.8095723679708575E-3</v>
      </c>
      <c r="W293" s="5">
        <f t="shared" ref="W293:W296" si="404">_xlfn.POISSON.DIST(3,K293,FALSE) * _xlfn.POISSON.DIST(0,L293,FALSE)</f>
        <v>4.2541820713040676E-2</v>
      </c>
      <c r="X293" s="5">
        <f t="shared" ref="X293:X296" si="405">_xlfn.POISSON.DIST(3,K293,FALSE) * _xlfn.POISSON.DIST(1,L293,FALSE)</f>
        <v>3.1246967313728381E-2</v>
      </c>
      <c r="Y293" s="5">
        <f t="shared" ref="Y293:Y296" si="406">_xlfn.POISSON.DIST(3,K293,FALSE) * _xlfn.POISSON.DIST(2,L293,FALSE)</f>
        <v>1.1475448745966742E-2</v>
      </c>
      <c r="Z293" s="5">
        <f t="shared" ref="Z293:Z296" si="407">_xlfn.POISSON.DIST(0,K293,FALSE) * _xlfn.POISSON.DIST(3,L293,FALSE)</f>
        <v>9.4023870263573884E-3</v>
      </c>
      <c r="AA293" s="5">
        <f t="shared" ref="AA293:AA296" si="408">_xlfn.POISSON.DIST(1,K293,FALSE) * _xlfn.POISSON.DIST(3,L293,FALSE)</f>
        <v>1.1422361664601716E-2</v>
      </c>
      <c r="AB293" s="5">
        <f t="shared" ref="AB293:AB296" si="409">_xlfn.POISSON.DIST(2,K293,FALSE) * _xlfn.POISSON.DIST(3,L293,FALSE)</f>
        <v>6.9381501543820685E-3</v>
      </c>
      <c r="AC293" s="5">
        <f t="shared" ref="AC293:AC296" si="410">_xlfn.POISSON.DIST(4,K293,FALSE) * _xlfn.POISSON.DIST(4,L293,FALSE)</f>
        <v>1.5668586647728537E-4</v>
      </c>
      <c r="AD293" s="5">
        <f t="shared" ref="AD293:AD296" si="411">_xlfn.POISSON.DIST(4,K293,FALSE) * _xlfn.POISSON.DIST(0,L293,FALSE)</f>
        <v>1.2920337694375101E-2</v>
      </c>
      <c r="AE293" s="5">
        <f t="shared" ref="AE293:AE296" si="412">_xlfn.POISSON.DIST(4,K293,FALSE) * _xlfn.POISSON.DIST(1,L293,FALSE)</f>
        <v>9.4899880365185117E-3</v>
      </c>
      <c r="AF293" s="5">
        <f t="shared" ref="AF293:AF296" si="413">_xlfn.POISSON.DIST(4,K293,FALSE) * _xlfn.POISSON.DIST(2,L293,FALSE)</f>
        <v>3.4851981064114219E-3</v>
      </c>
      <c r="AG293" s="5">
        <f t="shared" ref="AG293:AG296" si="414">_xlfn.POISSON.DIST(4,K293,FALSE) * _xlfn.POISSON.DIST(3,L293,FALSE)</f>
        <v>8.5329266971972983E-4</v>
      </c>
      <c r="AH293" s="5">
        <f t="shared" ref="AH293:AH296" si="415">_xlfn.POISSON.DIST(0,K293,FALSE) * _xlfn.POISSON.DIST(4,L293,FALSE)</f>
        <v>1.7265133177148751E-3</v>
      </c>
      <c r="AI293" s="5">
        <f t="shared" ref="AI293:AI296" si="416">_xlfn.POISSON.DIST(1,K293,FALSE) * _xlfn.POISSON.DIST(4,L293,FALSE)</f>
        <v>2.0974311606624901E-3</v>
      </c>
      <c r="AJ293" s="5">
        <f t="shared" ref="AJ293:AJ296" si="417">_xlfn.POISSON.DIST(2,K293,FALSE) * _xlfn.POISSON.DIST(4,L293,FALSE)</f>
        <v>1.2740178220984073E-3</v>
      </c>
      <c r="AK293" s="5">
        <f t="shared" ref="AK293:AK296" si="418">_xlfn.POISSON.DIST(3,K293,FALSE) * _xlfn.POISSON.DIST(4,L293,FALSE)</f>
        <v>5.1590772606864858E-4</v>
      </c>
      <c r="AL293" s="5">
        <f t="shared" ref="AL293:AL296" si="419">_xlfn.POISSON.DIST(5,K293,FALSE) * _xlfn.POISSON.DIST(5,L293,FALSE)</f>
        <v>5.5924150812103589E-6</v>
      </c>
      <c r="AM293" s="5">
        <f t="shared" ref="AM293:AM296" si="420">_xlfn.POISSON.DIST(5,K293,FALSE) * _xlfn.POISSON.DIST(0,L293,FALSE)</f>
        <v>3.1392192123176912E-3</v>
      </c>
      <c r="AN293" s="5">
        <f t="shared" ref="AN293:AN296" si="421">_xlfn.POISSON.DIST(5,K293,FALSE) * _xlfn.POISSON.DIST(1,L293,FALSE)</f>
        <v>2.3057565114473441E-3</v>
      </c>
      <c r="AO293" s="5">
        <f t="shared" ref="AO293:AO296" si="422">_xlfn.POISSON.DIST(5,K293,FALSE) * _xlfn.POISSON.DIST(2,L293,FALSE)</f>
        <v>8.4678907882903686E-4</v>
      </c>
      <c r="AP293" s="5">
        <f t="shared" ref="AP293:AP296" si="423">_xlfn.POISSON.DIST(5,K293,FALSE) * _xlfn.POISSON.DIST(3,L293,FALSE)</f>
        <v>2.0732219279997587E-4</v>
      </c>
      <c r="AQ293" s="5">
        <f t="shared" ref="AQ293:AQ296" si="424">_xlfn.POISSON.DIST(5,K293,FALSE) * _xlfn.POISSON.DIST(4,L293,FALSE)</f>
        <v>3.8069537652895564E-5</v>
      </c>
      <c r="AR293" s="5">
        <f t="shared" ref="AR293:AR296" si="425">_xlfn.POISSON.DIST(0,K293,FALSE) * _xlfn.POISSON.DIST(5,L293,FALSE)</f>
        <v>2.536248063723152E-4</v>
      </c>
      <c r="AS293" s="5">
        <f t="shared" ref="AS293:AS296" si="426">_xlfn.POISSON.DIST(1,K293,FALSE) * _xlfn.POISSON.DIST(5,L293,FALSE)</f>
        <v>3.0811263750131983E-4</v>
      </c>
      <c r="AT293" s="5">
        <f t="shared" ref="AT293:AT296" si="427">_xlfn.POISSON.DIST(2,K293,FALSE) * _xlfn.POISSON.DIST(5,L293,FALSE)</f>
        <v>1.8715321806625604E-4</v>
      </c>
      <c r="AU293" s="5">
        <f t="shared" ref="AU293:AU296" si="428">_xlfn.POISSON.DIST(3,K293,FALSE) * _xlfn.POISSON.DIST(5,L293,FALSE)</f>
        <v>7.5786844959484497E-5</v>
      </c>
      <c r="AV293" s="5">
        <f t="shared" ref="AV293:AV296" si="429">_xlfn.POISSON.DIST(4,K293,FALSE) * _xlfn.POISSON.DIST(5,L293,FALSE)</f>
        <v>2.3017153785513224E-5</v>
      </c>
      <c r="AW293" s="5">
        <f t="shared" ref="AW293:AW296" si="430">_xlfn.POISSON.DIST(6,K293,FALSE) * _xlfn.POISSON.DIST(6,L293,FALSE)</f>
        <v>1.3861380356342803E-7</v>
      </c>
      <c r="AX293" s="5">
        <f t="shared" ref="AX293:AX296" si="431">_xlfn.POISSON.DIST(6,K293,FALSE) * _xlfn.POISSON.DIST(0,L293,FALSE)</f>
        <v>6.3560627542490439E-4</v>
      </c>
      <c r="AY293" s="5">
        <f t="shared" ref="AY293:AY296" si="432">_xlfn.POISSON.DIST(6,K293,FALSE) * _xlfn.POISSON.DIST(1,L293,FALSE)</f>
        <v>4.6685280929959226E-4</v>
      </c>
      <c r="AZ293" s="5">
        <f t="shared" ref="AZ293:AZ296" si="433">_xlfn.POISSON.DIST(6,K293,FALSE) * _xlfn.POISSON.DIST(2,L293,FALSE)</f>
        <v>1.714516942152752E-4</v>
      </c>
      <c r="BA293" s="5">
        <f t="shared" ref="BA293:BA296" si="434">_xlfn.POISSON.DIST(6,K293,FALSE) * _xlfn.POISSON.DIST(3,L293,FALSE)</f>
        <v>4.1977089800373214E-5</v>
      </c>
      <c r="BB293" s="5">
        <f t="shared" ref="BB293:BB296" si="435">_xlfn.POISSON.DIST(6,K293,FALSE) * _xlfn.POISSON.DIST(4,L293,FALSE)</f>
        <v>7.7080431145935296E-6</v>
      </c>
      <c r="BC293" s="5">
        <f t="shared" ref="BC293:BC296" si="436">_xlfn.POISSON.DIST(6,K293,FALSE) * _xlfn.POISSON.DIST(5,L293,FALSE)</f>
        <v>1.1323115335337897E-6</v>
      </c>
      <c r="BD293" s="5">
        <f t="shared" ref="BD293:BD296" si="437">_xlfn.POISSON.DIST(0,K293,FALSE) * _xlfn.POISSON.DIST(6,L293,FALSE)</f>
        <v>3.1047903380077568E-5</v>
      </c>
      <c r="BE293" s="5">
        <f t="shared" ref="BE293:BE296" si="438">_xlfn.POISSON.DIST(1,K293,FALSE) * _xlfn.POISSON.DIST(6,L293,FALSE)</f>
        <v>3.7718122040786548E-5</v>
      </c>
      <c r="BF293" s="5">
        <f t="shared" ref="BF293:BF296" si="439">_xlfn.POISSON.DIST(2,K293,FALSE) * _xlfn.POISSON.DIST(6,L293,FALSE)</f>
        <v>2.2910673111610831E-5</v>
      </c>
      <c r="BG293" s="5">
        <f t="shared" ref="BG293:BG296" si="440">_xlfn.POISSON.DIST(3,K293,FALSE) * _xlfn.POISSON.DIST(6,L293,FALSE)</f>
        <v>9.2775729371235553E-6</v>
      </c>
      <c r="BH293" s="5">
        <f t="shared" ref="BH293:BH296" si="441">_xlfn.POISSON.DIST(4,K293,FALSE) * _xlfn.POISSON.DIST(6,L293,FALSE)</f>
        <v>2.8176832425765759E-6</v>
      </c>
      <c r="BI293" s="5">
        <f t="shared" ref="BI293:BI296" si="442">_xlfn.POISSON.DIST(5,K293,FALSE) * _xlfn.POISSON.DIST(6,L293,FALSE)</f>
        <v>6.8460481285816769E-7</v>
      </c>
      <c r="BJ293" s="8">
        <f t="shared" ref="BJ293:BJ296" si="443">SUM(N293,Q293,T293,W293,X293,Y293,AD293,AE293,AF293,AG293,AM293,AN293,AO293,AP293,AQ293,AX293,AY293,AZ293,BA293,BB293,BC293)</f>
        <v>0.47504847421931473</v>
      </c>
      <c r="BK293" s="8">
        <f t="shared" ref="BK293:BK296" si="444">SUM(M293,P293,S293,V293,AC293,AL293,AY293)</f>
        <v>0.30118053091775387</v>
      </c>
      <c r="BL293" s="8">
        <f t="shared" ref="BL293:BL296" si="445">SUM(O293,R293,U293,AA293,AB293,AH293,AI293,AJ293,AK293,AR293,AS293,AT293,AU293,AV293,BD293,BE293,BF293,BG293,BH293,BI293)</f>
        <v>0.21455304790761481</v>
      </c>
      <c r="BM293" s="8">
        <f t="shared" ref="BM293:BM296" si="446">SUM(S293:BI293)</f>
        <v>0.30933112493264209</v>
      </c>
      <c r="BN293" s="8">
        <f t="shared" ref="BN293:BN296" si="447">SUM(M293:R293)</f>
        <v>0.69038660094290261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1.4783783783783799</v>
      </c>
      <c r="F294">
        <f>VLOOKUP(B294,home!$B$2:$E$405,3,FALSE)</f>
        <v>0.75</v>
      </c>
      <c r="G294">
        <f>VLOOKUP(C294,away!$B$2:$E$405,4,FALSE)</f>
        <v>1.07</v>
      </c>
      <c r="H294">
        <f>VLOOKUP(A294,away!$A$2:$E$405,3,FALSE)</f>
        <v>1.1756756756756801</v>
      </c>
      <c r="I294">
        <f>VLOOKUP(C294,away!$B$2:$E$405,3,FALSE)</f>
        <v>0.72</v>
      </c>
      <c r="J294">
        <f>VLOOKUP(B294,home!$B$2:$E$405,4,FALSE)</f>
        <v>1.1299999999999999</v>
      </c>
      <c r="K294" s="3">
        <f t="shared" si="392"/>
        <v>1.1863986486486497</v>
      </c>
      <c r="L294" s="3">
        <f t="shared" si="393"/>
        <v>0.95652972972973316</v>
      </c>
      <c r="M294" s="5">
        <f t="shared" si="394"/>
        <v>0.11731080909996355</v>
      </c>
      <c r="N294" s="5">
        <f t="shared" si="395"/>
        <v>0.1391773853880765</v>
      </c>
      <c r="O294" s="5">
        <f t="shared" si="396"/>
        <v>0.11221127652276446</v>
      </c>
      <c r="P294" s="5">
        <f t="shared" si="397"/>
        <v>0.13312730682974772</v>
      </c>
      <c r="Q294" s="5">
        <f t="shared" si="398"/>
        <v>8.2559930973433171E-2</v>
      </c>
      <c r="R294" s="5">
        <f t="shared" si="399"/>
        <v>5.366671100247411E-2</v>
      </c>
      <c r="S294" s="5">
        <f t="shared" si="400"/>
        <v>3.7769068254911775E-2</v>
      </c>
      <c r="T294" s="5">
        <f t="shared" si="401"/>
        <v>7.8971028460523451E-2</v>
      </c>
      <c r="U294" s="5">
        <f t="shared" si="402"/>
        <v>6.3670113410752918E-2</v>
      </c>
      <c r="V294" s="5">
        <f t="shared" si="403"/>
        <v>4.7623671934430307E-3</v>
      </c>
      <c r="W294" s="5">
        <f t="shared" si="404"/>
        <v>3.2649663513135613E-2</v>
      </c>
      <c r="X294" s="5">
        <f t="shared" si="405"/>
        <v>3.1230373815986336E-2</v>
      </c>
      <c r="Y294" s="5">
        <f t="shared" si="406"/>
        <v>1.493639051278197E-2</v>
      </c>
      <c r="Z294" s="5">
        <f t="shared" si="407"/>
        <v>1.7111268190226753E-2</v>
      </c>
      <c r="AA294" s="5">
        <f t="shared" si="408"/>
        <v>2.0300785457549649E-2</v>
      </c>
      <c r="AB294" s="5">
        <f t="shared" si="409"/>
        <v>1.2042412216671537E-2</v>
      </c>
      <c r="AC294" s="5">
        <f t="shared" si="410"/>
        <v>3.3777850665553676E-4</v>
      </c>
      <c r="AD294" s="5">
        <f t="shared" si="411"/>
        <v>9.6838791677043099E-3</v>
      </c>
      <c r="AE294" s="5">
        <f t="shared" si="412"/>
        <v>9.2629183230195956E-3</v>
      </c>
      <c r="AF294" s="5">
        <f t="shared" si="413"/>
        <v>4.4301283800132632E-3</v>
      </c>
      <c r="AG294" s="5">
        <f t="shared" si="414"/>
        <v>1.4125165006673693E-3</v>
      </c>
      <c r="AH294" s="5">
        <f t="shared" si="415"/>
        <v>4.0918591843326435E-3</v>
      </c>
      <c r="AI294" s="5">
        <f t="shared" si="416"/>
        <v>4.8545762067528156E-3</v>
      </c>
      <c r="AJ294" s="5">
        <f t="shared" si="417"/>
        <v>2.8797313257267151E-3</v>
      </c>
      <c r="AK294" s="5">
        <f t="shared" si="418"/>
        <v>1.1388364511044522E-3</v>
      </c>
      <c r="AL294" s="5">
        <f t="shared" si="419"/>
        <v>1.53327875721009E-5</v>
      </c>
      <c r="AM294" s="5">
        <f t="shared" si="420"/>
        <v>2.2977882316482373E-3</v>
      </c>
      <c r="AN294" s="5">
        <f t="shared" si="421"/>
        <v>2.1979027561946497E-3</v>
      </c>
      <c r="AO294" s="5">
        <f t="shared" si="422"/>
        <v>1.0511796646775519E-3</v>
      </c>
      <c r="AP294" s="5">
        <f t="shared" si="423"/>
        <v>3.3516153351713677E-4</v>
      </c>
      <c r="AQ294" s="5">
        <f t="shared" si="424"/>
        <v>8.014799276773742E-5</v>
      </c>
      <c r="AR294" s="5">
        <f t="shared" si="425"/>
        <v>7.8279699193636615E-4</v>
      </c>
      <c r="AS294" s="5">
        <f t="shared" si="426"/>
        <v>9.2870929339953297E-4</v>
      </c>
      <c r="AT294" s="5">
        <f t="shared" si="427"/>
        <v>5.5090972533832427E-4</v>
      </c>
      <c r="AU294" s="5">
        <f t="shared" si="428"/>
        <v>2.1786618455626208E-4</v>
      </c>
      <c r="AV294" s="5">
        <f t="shared" si="429"/>
        <v>6.4619036735946695E-5</v>
      </c>
      <c r="AW294" s="5">
        <f t="shared" si="430"/>
        <v>4.8333443139617495E-7</v>
      </c>
      <c r="AX294" s="5">
        <f t="shared" si="431"/>
        <v>4.5434880881804025E-4</v>
      </c>
      <c r="AY294" s="5">
        <f t="shared" si="432"/>
        <v>4.3459814330174624E-4</v>
      </c>
      <c r="AZ294" s="5">
        <f t="shared" si="433"/>
        <v>2.0785302227673157E-4</v>
      </c>
      <c r="BA294" s="5">
        <f t="shared" si="434"/>
        <v>6.6272531740623421E-5</v>
      </c>
      <c r="BB294" s="5">
        <f t="shared" si="435"/>
        <v>1.5847911718590919E-5</v>
      </c>
      <c r="BC294" s="5">
        <f t="shared" si="436"/>
        <v>3.0317997425928892E-6</v>
      </c>
      <c r="BD294" s="5">
        <f t="shared" si="437"/>
        <v>1.2479476585502337E-4</v>
      </c>
      <c r="BE294" s="5">
        <f t="shared" si="438"/>
        <v>1.4805634156882439E-4</v>
      </c>
      <c r="BF294" s="5">
        <f t="shared" si="439"/>
        <v>8.7826921780558115E-5</v>
      </c>
      <c r="BG294" s="5">
        <f t="shared" si="440"/>
        <v>3.4732580438474905E-5</v>
      </c>
      <c r="BH294" s="5">
        <f t="shared" si="441"/>
        <v>1.0301671624071796E-5</v>
      </c>
      <c r="BI294" s="5">
        <f t="shared" si="442"/>
        <v>2.4443778587241799E-6</v>
      </c>
      <c r="BJ294" s="8">
        <f t="shared" si="443"/>
        <v>0.4114583474317452</v>
      </c>
      <c r="BK294" s="8">
        <f t="shared" si="444"/>
        <v>0.2937572608155955</v>
      </c>
      <c r="BL294" s="8">
        <f t="shared" si="445"/>
        <v>0.27780935966922143</v>
      </c>
      <c r="BM294" s="8">
        <f t="shared" si="446"/>
        <v>0.36164870148145906</v>
      </c>
      <c r="BN294" s="8">
        <f t="shared" si="447"/>
        <v>0.63805341981645958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1.4783783783783799</v>
      </c>
      <c r="F295">
        <f>VLOOKUP(B295,home!$B$2:$E$405,3,FALSE)</f>
        <v>1.5</v>
      </c>
      <c r="G295">
        <f>VLOOKUP(C295,away!$B$2:$E$405,4,FALSE)</f>
        <v>1.51</v>
      </c>
      <c r="H295">
        <f>VLOOKUP(A295,away!$A$2:$E$405,3,FALSE)</f>
        <v>1.1756756756756801</v>
      </c>
      <c r="I295">
        <f>VLOOKUP(C295,away!$B$2:$E$405,3,FALSE)</f>
        <v>0.68</v>
      </c>
      <c r="J295">
        <f>VLOOKUP(B295,home!$B$2:$E$405,4,FALSE)</f>
        <v>0.85</v>
      </c>
      <c r="K295" s="3">
        <f t="shared" si="392"/>
        <v>3.3485270270270302</v>
      </c>
      <c r="L295" s="3">
        <f t="shared" si="393"/>
        <v>0.67954054054054314</v>
      </c>
      <c r="M295" s="5">
        <f t="shared" si="394"/>
        <v>1.7808710854010961E-2</v>
      </c>
      <c r="N295" s="5">
        <f t="shared" si="395"/>
        <v>5.9632949611165324E-2</v>
      </c>
      <c r="O295" s="5">
        <f t="shared" si="396"/>
        <v>1.2101741000064847E-2</v>
      </c>
      <c r="P295" s="5">
        <f t="shared" si="397"/>
        <v>4.052300681279826E-2</v>
      </c>
      <c r="Q295" s="5">
        <f t="shared" si="398"/>
        <v>9.9841271737164117E-2</v>
      </c>
      <c r="R295" s="5">
        <f t="shared" si="399"/>
        <v>4.1118118103328589E-3</v>
      </c>
      <c r="S295" s="5">
        <f t="shared" si="400"/>
        <v>2.3052118912642267E-2</v>
      </c>
      <c r="T295" s="5">
        <f t="shared" si="401"/>
        <v>6.7846191764527747E-2</v>
      </c>
      <c r="U295" s="5">
        <f t="shared" si="402"/>
        <v>1.3768512976948519E-2</v>
      </c>
      <c r="V295" s="5">
        <f t="shared" si="403"/>
        <v>5.8282412678964442E-3</v>
      </c>
      <c r="W295" s="5">
        <f t="shared" si="404"/>
        <v>0.11144039894154797</v>
      </c>
      <c r="X295" s="5">
        <f t="shared" si="405"/>
        <v>7.5728268934793272E-2</v>
      </c>
      <c r="Y295" s="5">
        <f t="shared" si="406"/>
        <v>2.5730214403074519E-2</v>
      </c>
      <c r="Z295" s="5">
        <f t="shared" si="407"/>
        <v>9.3138094006486026E-4</v>
      </c>
      <c r="AA295" s="5">
        <f t="shared" si="408"/>
        <v>3.1187542502650271E-3</v>
      </c>
      <c r="AB295" s="5">
        <f t="shared" si="409"/>
        <v>5.2216164488339354E-3</v>
      </c>
      <c r="AC295" s="5">
        <f t="shared" si="410"/>
        <v>8.2887056838959244E-4</v>
      </c>
      <c r="AD295" s="5">
        <f t="shared" si="411"/>
        <v>9.3290296939611966E-2</v>
      </c>
      <c r="AE295" s="5">
        <f t="shared" si="412"/>
        <v>6.3394538809531692E-2</v>
      </c>
      <c r="AF295" s="5">
        <f t="shared" si="413"/>
        <v>2.1539579584973802E-2</v>
      </c>
      <c r="AG295" s="5">
        <f t="shared" si="414"/>
        <v>4.8790058513963827E-3</v>
      </c>
      <c r="AH295" s="5">
        <f t="shared" si="415"/>
        <v>1.5822777686520854E-4</v>
      </c>
      <c r="AI295" s="5">
        <f t="shared" si="416"/>
        <v>5.2982998725955308E-4</v>
      </c>
      <c r="AJ295" s="5">
        <f t="shared" si="417"/>
        <v>8.8707501603400071E-4</v>
      </c>
      <c r="AK295" s="5">
        <f t="shared" si="418"/>
        <v>9.9013155539676222E-4</v>
      </c>
      <c r="AL295" s="5">
        <f t="shared" si="419"/>
        <v>7.5442468497857602E-5</v>
      </c>
      <c r="AM295" s="5">
        <f t="shared" si="420"/>
        <v>6.2477016132333515E-2</v>
      </c>
      <c r="AN295" s="5">
        <f t="shared" si="421"/>
        <v>4.2455665313926153E-2</v>
      </c>
      <c r="AO295" s="5">
        <f t="shared" si="422"/>
        <v>1.4425172878216881E-2</v>
      </c>
      <c r="AP295" s="5">
        <f t="shared" si="423"/>
        <v>3.2674965916847615E-3</v>
      </c>
      <c r="AQ295" s="5">
        <f t="shared" si="424"/>
        <v>5.550991000319611E-4</v>
      </c>
      <c r="AR295" s="5">
        <f t="shared" si="425"/>
        <v>2.1504437803902458E-5</v>
      </c>
      <c r="AS295" s="5">
        <f t="shared" si="426"/>
        <v>7.2008191187389168E-5</v>
      </c>
      <c r="AT295" s="5">
        <f t="shared" si="427"/>
        <v>1.2056068717915119E-4</v>
      </c>
      <c r="AU295" s="5">
        <f t="shared" si="428"/>
        <v>1.3456690647211295E-4</v>
      </c>
      <c r="AV295" s="5">
        <f t="shared" si="429"/>
        <v>1.1265023081632221E-4</v>
      </c>
      <c r="AW295" s="5">
        <f t="shared" si="430"/>
        <v>4.7685085904408122E-6</v>
      </c>
      <c r="AX295" s="5">
        <f t="shared" si="431"/>
        <v>3.4867662847853767E-2</v>
      </c>
      <c r="AY295" s="5">
        <f t="shared" si="432"/>
        <v>2.3693990459015962E-2</v>
      </c>
      <c r="AZ295" s="5">
        <f t="shared" si="433"/>
        <v>8.0505135420410878E-3</v>
      </c>
      <c r="BA295" s="5">
        <f t="shared" si="434"/>
        <v>1.8235501079958551E-3</v>
      </c>
      <c r="BB295" s="5">
        <f t="shared" si="435"/>
        <v>3.0979405652256718E-4</v>
      </c>
      <c r="BC295" s="5">
        <f t="shared" si="436"/>
        <v>4.2103524125118584E-5</v>
      </c>
      <c r="BD295" s="5">
        <f t="shared" si="437"/>
        <v>2.4355228815473939E-6</v>
      </c>
      <c r="BE295" s="5">
        <f t="shared" si="438"/>
        <v>8.155414193804201E-6</v>
      </c>
      <c r="BF295" s="5">
        <f t="shared" si="439"/>
        <v>1.3654312422276617E-5</v>
      </c>
      <c r="BG295" s="5">
        <f t="shared" si="440"/>
        <v>1.5240611393821387E-5</v>
      </c>
      <c r="BH295" s="5">
        <f t="shared" si="441"/>
        <v>1.2758399790156754E-5</v>
      </c>
      <c r="BI295" s="5">
        <f t="shared" si="442"/>
        <v>8.5443693037911728E-6</v>
      </c>
      <c r="BJ295" s="8">
        <f t="shared" si="443"/>
        <v>0.81529078113153453</v>
      </c>
      <c r="BK295" s="8">
        <f t="shared" si="444"/>
        <v>0.11181038134325134</v>
      </c>
      <c r="BL295" s="8">
        <f t="shared" si="445"/>
        <v>4.1409779905444991E-2</v>
      </c>
      <c r="BM295" s="8">
        <f t="shared" si="446"/>
        <v>0.71173360954433385</v>
      </c>
      <c r="BN295" s="8">
        <f t="shared" si="447"/>
        <v>0.23401949182553636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1.4783783783783799</v>
      </c>
      <c r="F296" s="15">
        <f>VLOOKUP(B296,home!$B$2:$E$405,3,FALSE)</f>
        <v>1.1299999999999999</v>
      </c>
      <c r="G296" s="15">
        <f>VLOOKUP(C296,away!$B$2:$E$405,4,FALSE)</f>
        <v>1.07</v>
      </c>
      <c r="H296" s="15">
        <f>VLOOKUP(A296,away!$A$2:$E$405,3,FALSE)</f>
        <v>1.1756756756756801</v>
      </c>
      <c r="I296" s="15">
        <f>VLOOKUP(C296,away!$B$2:$E$405,3,FALSE)</f>
        <v>0.8</v>
      </c>
      <c r="J296" s="15">
        <f>VLOOKUP(B296,home!$B$2:$E$405,4,FALSE)</f>
        <v>1.04</v>
      </c>
      <c r="K296" s="17">
        <f t="shared" si="392"/>
        <v>1.787507297297299</v>
      </c>
      <c r="L296" s="17">
        <f t="shared" si="393"/>
        <v>0.97816216216216589</v>
      </c>
      <c r="M296" s="18">
        <f t="shared" si="394"/>
        <v>6.2933953511624841E-2</v>
      </c>
      <c r="N296" s="18">
        <f t="shared" si="395"/>
        <v>0.11249490114979838</v>
      </c>
      <c r="O296" s="18">
        <f t="shared" si="396"/>
        <v>6.1559612040344186E-2</v>
      </c>
      <c r="P296" s="18">
        <f t="shared" si="397"/>
        <v>0.11003825574090591</v>
      </c>
      <c r="Q296" s="18">
        <f t="shared" si="398"/>
        <v>0.10054272835700148</v>
      </c>
      <c r="R296" s="18">
        <f t="shared" si="399"/>
        <v>3.0107641607623577E-2</v>
      </c>
      <c r="S296" s="18">
        <f t="shared" si="400"/>
        <v>4.8099702350116957E-2</v>
      </c>
      <c r="T296" s="18">
        <f t="shared" si="401"/>
        <v>9.8347092559367869E-2</v>
      </c>
      <c r="U296" s="18">
        <f t="shared" si="402"/>
        <v>5.3817629078038928E-2</v>
      </c>
      <c r="V296" s="18">
        <f t="shared" si="403"/>
        <v>9.3445536558257984E-3</v>
      </c>
      <c r="W296" s="18">
        <f t="shared" si="404"/>
        <v>5.9906953542773402E-2</v>
      </c>
      <c r="X296" s="18">
        <f t="shared" si="405"/>
        <v>5.859871520594765E-2</v>
      </c>
      <c r="Y296" s="18">
        <f t="shared" si="406"/>
        <v>2.8659522982887365E-2</v>
      </c>
      <c r="Z296" s="18">
        <f t="shared" si="407"/>
        <v>9.8167186041722247E-3</v>
      </c>
      <c r="AA296" s="18">
        <f t="shared" si="408"/>
        <v>1.7547456140472005E-2</v>
      </c>
      <c r="AB296" s="18">
        <f t="shared" si="409"/>
        <v>1.5683102950049009E-2</v>
      </c>
      <c r="AC296" s="18">
        <f t="shared" si="410"/>
        <v>1.0211681528700177E-3</v>
      </c>
      <c r="AD296" s="18">
        <f t="shared" si="411"/>
        <v>2.6771029154139425E-2</v>
      </c>
      <c r="AE296" s="18">
        <f t="shared" si="412"/>
        <v>2.6186407760719399E-2</v>
      </c>
      <c r="AF296" s="18">
        <f t="shared" si="413"/>
        <v>1.2807276617242701E-2</v>
      </c>
      <c r="AG296" s="18">
        <f t="shared" si="414"/>
        <v>4.1758644624436906E-3</v>
      </c>
      <c r="AH296" s="18">
        <f t="shared" si="415"/>
        <v>2.4005856737986651E-3</v>
      </c>
      <c r="AI296" s="18">
        <f t="shared" si="416"/>
        <v>4.2910644097024671E-3</v>
      </c>
      <c r="AJ296" s="18">
        <f t="shared" si="417"/>
        <v>3.8351544727579442E-3</v>
      </c>
      <c r="AK296" s="18">
        <f t="shared" si="418"/>
        <v>2.2851222021057333E-3</v>
      </c>
      <c r="AL296" s="18">
        <f t="shared" si="419"/>
        <v>7.141935701797191E-5</v>
      </c>
      <c r="AM296" s="18">
        <f t="shared" si="420"/>
        <v>9.5706819938365922E-3</v>
      </c>
      <c r="AN296" s="18">
        <f t="shared" si="421"/>
        <v>9.3616789924577098E-3</v>
      </c>
      <c r="AO296" s="18">
        <f t="shared" si="422"/>
        <v>4.5786200823652789E-3</v>
      </c>
      <c r="AP296" s="18">
        <f t="shared" si="423"/>
        <v>1.4928776398285119E-3</v>
      </c>
      <c r="AQ296" s="18">
        <f t="shared" si="424"/>
        <v>3.6506910500455207E-4</v>
      </c>
      <c r="AR296" s="18">
        <f t="shared" si="425"/>
        <v>4.6963241462768461E-4</v>
      </c>
      <c r="AS296" s="18">
        <f t="shared" si="426"/>
        <v>8.3947136819433694E-4</v>
      </c>
      <c r="AT296" s="18">
        <f t="shared" si="427"/>
        <v>7.5028059825976267E-4</v>
      </c>
      <c r="AU296" s="18">
        <f t="shared" si="428"/>
        <v>4.4704401480330296E-4</v>
      </c>
      <c r="AV296" s="18">
        <f t="shared" si="429"/>
        <v>1.9977360966849639E-4</v>
      </c>
      <c r="AW296" s="18">
        <f t="shared" si="430"/>
        <v>3.4687429501182455E-6</v>
      </c>
      <c r="AX296" s="18">
        <f t="shared" si="431"/>
        <v>2.8512773173491276E-3</v>
      </c>
      <c r="AY296" s="18">
        <f t="shared" si="432"/>
        <v>2.7890115856621625E-3</v>
      </c>
      <c r="AZ296" s="18">
        <f t="shared" si="433"/>
        <v>1.3640528014633156E-3</v>
      </c>
      <c r="BA296" s="18">
        <f t="shared" si="434"/>
        <v>4.4475494586090555E-4</v>
      </c>
      <c r="BB296" s="18">
        <f t="shared" si="435"/>
        <v>1.0876061486890508E-4</v>
      </c>
      <c r="BC296" s="18">
        <f t="shared" si="436"/>
        <v>2.1277103639650969E-5</v>
      </c>
      <c r="BD296" s="18">
        <f t="shared" si="437"/>
        <v>7.6562776352275764E-5</v>
      </c>
      <c r="BE296" s="18">
        <f t="shared" si="438"/>
        <v>1.3685652143103399E-4</v>
      </c>
      <c r="BF296" s="18">
        <f t="shared" si="439"/>
        <v>1.2231601537034876E-4</v>
      </c>
      <c r="BG296" s="18">
        <f t="shared" si="440"/>
        <v>7.2880256683608986E-5</v>
      </c>
      <c r="BH296" s="18">
        <f t="shared" si="441"/>
        <v>3.2568497662712822E-5</v>
      </c>
      <c r="BI296" s="18">
        <f t="shared" si="442"/>
        <v>1.1643285446821838E-5</v>
      </c>
      <c r="BJ296" s="19">
        <f t="shared" si="443"/>
        <v>0.56143855397465814</v>
      </c>
      <c r="BK296" s="19">
        <f t="shared" si="444"/>
        <v>0.23429806435402364</v>
      </c>
      <c r="BL296" s="19">
        <f t="shared" si="445"/>
        <v>0.1946863979333929</v>
      </c>
      <c r="BM296" s="19">
        <f t="shared" si="446"/>
        <v>0.51977709961623642</v>
      </c>
      <c r="BN296" s="19">
        <f t="shared" si="447"/>
        <v>0.47767709240729839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1.22813688212928</v>
      </c>
      <c r="F297">
        <f>VLOOKUP(B297,home!$B$2:$E$405,3,FALSE)</f>
        <v>1</v>
      </c>
      <c r="G297">
        <f>VLOOKUP(C297,away!$B$2:$E$405,4,FALSE)</f>
        <v>0.78</v>
      </c>
      <c r="H297">
        <f>VLOOKUP(A297,away!$A$2:$E$405,3,FALSE)</f>
        <v>1.0437262357414501</v>
      </c>
      <c r="I297">
        <f>VLOOKUP(C297,away!$B$2:$E$405,3,FALSE)</f>
        <v>1.22</v>
      </c>
      <c r="J297">
        <f>VLOOKUP(B297,home!$B$2:$E$405,4,FALSE)</f>
        <v>0.96</v>
      </c>
      <c r="K297" s="3">
        <f t="shared" ref="K297:K338" si="448">E297*F297*G297</f>
        <v>0.95794676806083845</v>
      </c>
      <c r="L297" s="3">
        <f t="shared" ref="L297:L338" si="449">H297*I297*J297</f>
        <v>1.2224121673003863</v>
      </c>
      <c r="M297" s="5">
        <f t="shared" ref="M297:M338" si="450">_xlfn.POISSON.DIST(0,K297,FALSE) * _xlfn.POISSON.DIST(0,L297,FALSE)</f>
        <v>0.11300096331877471</v>
      </c>
      <c r="N297" s="5">
        <f t="shared" ref="N297:N338" si="451">_xlfn.POISSON.DIST(1,K297,FALSE) * _xlfn.POISSON.DIST(0,L297,FALSE)</f>
        <v>0.10824890759898159</v>
      </c>
      <c r="O297" s="5">
        <f t="shared" ref="O297:O338" si="452">_xlfn.POISSON.DIST(0,K297,FALSE) * _xlfn.POISSON.DIST(1,L297,FALSE)</f>
        <v>0.13813375247753484</v>
      </c>
      <c r="P297" s="5">
        <f t="shared" ref="P297:P338" si="453">_xlfn.POISSON.DIST(1,K297,FALSE) * _xlfn.POISSON.DIST(1,L297,FALSE)</f>
        <v>0.13232478174597034</v>
      </c>
      <c r="Q297" s="5">
        <f t="shared" ref="Q297:Q338" si="454">_xlfn.POISSON.DIST(2,K297,FALSE) * _xlfn.POISSON.DIST(0,L297,FALSE)</f>
        <v>5.184834559028037E-2</v>
      </c>
      <c r="R297" s="5">
        <f t="shared" ref="R297:R338" si="455">_xlfn.POISSON.DIST(0,K297,FALSE) * _xlfn.POISSON.DIST(2,L297,FALSE)</f>
        <v>8.4428189871699255E-2</v>
      </c>
      <c r="S297" s="5">
        <f t="shared" ref="S297:S338" si="456">_xlfn.POISSON.DIST(2,K297,FALSE) * _xlfn.POISSON.DIST(2,L297,FALSE)</f>
        <v>3.8738271227661054E-2</v>
      </c>
      <c r="T297" s="5">
        <f t="shared" ref="T297:T338" si="457">_xlfn.POISSON.DIST(2,K297,FALSE) * _xlfn.POISSON.DIST(1,L297,FALSE)</f>
        <v>6.3380048503954053E-2</v>
      </c>
      <c r="U297" s="5">
        <f t="shared" ref="U297:U338" si="458">_xlfn.POISSON.DIST(1,K297,FALSE) * _xlfn.POISSON.DIST(2,L297,FALSE)</f>
        <v>8.0877711620821122E-2</v>
      </c>
      <c r="V297" s="5">
        <f t="shared" ref="V297:V338" si="459">_xlfn.POISSON.DIST(3,K297,FALSE) * _xlfn.POISSON.DIST(3,L297,FALSE)</f>
        <v>5.0403044116397464E-3</v>
      </c>
      <c r="W297" s="5">
        <f t="shared" ref="W297:W338" si="460">_xlfn.POISSON.DIST(3,K297,FALSE) * _xlfn.POISSON.DIST(0,L297,FALSE)</f>
        <v>1.6555985029170172E-2</v>
      </c>
      <c r="X297" s="5">
        <f t="shared" ref="X297:X338" si="461">_xlfn.POISSON.DIST(3,K297,FALSE) * _xlfn.POISSON.DIST(1,L297,FALSE)</f>
        <v>2.023823754130066E-2</v>
      </c>
      <c r="Y297" s="5">
        <f t="shared" ref="Y297:Y338" si="462">_xlfn.POISSON.DIST(3,K297,FALSE) * _xlfn.POISSON.DIST(2,L297,FALSE)</f>
        <v>1.2369733907600693E-2</v>
      </c>
      <c r="Z297" s="5">
        <f t="shared" ref="Z297:Z338" si="463">_xlfn.POISSON.DIST(0,K297,FALSE) * _xlfn.POISSON.DIST(3,L297,FALSE)</f>
        <v>3.4402015520770803E-2</v>
      </c>
      <c r="AA297" s="5">
        <f t="shared" ref="AA297:AA338" si="464">_xlfn.POISSON.DIST(1,K297,FALSE) * _xlfn.POISSON.DIST(3,L297,FALSE)</f>
        <v>3.2955299582901193E-2</v>
      </c>
      <c r="AB297" s="5">
        <f t="shared" ref="AB297:AB338" si="465">_xlfn.POISSON.DIST(2,K297,FALSE) * _xlfn.POISSON.DIST(3,L297,FALSE)</f>
        <v>1.5784711362958448E-2</v>
      </c>
      <c r="AC297" s="5">
        <f t="shared" ref="AC297:AC338" si="466">_xlfn.POISSON.DIST(4,K297,FALSE) * _xlfn.POISSON.DIST(4,L297,FALSE)</f>
        <v>3.6888910148159565E-4</v>
      </c>
      <c r="AD297" s="5">
        <f t="shared" ref="AD297:AD338" si="467">_xlfn.POISSON.DIST(4,K297,FALSE) * _xlfn.POISSON.DIST(0,L297,FALSE)</f>
        <v>3.9649380876892971E-3</v>
      </c>
      <c r="AE297" s="5">
        <f t="shared" ref="AE297:AE338" si="468">_xlfn.POISSON.DIST(4,K297,FALSE) * _xlfn.POISSON.DIST(1,L297,FALSE)</f>
        <v>4.8467885609841223E-3</v>
      </c>
      <c r="AF297" s="5">
        <f t="shared" ref="AF297:AF338" si="469">_xlfn.POISSON.DIST(4,K297,FALSE) * _xlfn.POISSON.DIST(2,L297,FALSE)</f>
        <v>2.9623866546396615E-3</v>
      </c>
      <c r="AG297" s="5">
        <f t="shared" ref="AG297:AG338" si="470">_xlfn.POISSON.DIST(4,K297,FALSE) * _xlfn.POISSON.DIST(3,L297,FALSE)</f>
        <v>1.2070858302932698E-3</v>
      </c>
      <c r="AH297" s="5">
        <f t="shared" ref="AH297:AH338" si="471">_xlfn.POISSON.DIST(0,K297,FALSE) * _xlfn.POISSON.DIST(4,L297,FALSE)</f>
        <v>1.0513360588061745E-2</v>
      </c>
      <c r="AI297" s="5">
        <f t="shared" ref="AI297:AI338" si="472">_xlfn.POISSON.DIST(1,K297,FALSE) * _xlfn.POISSON.DIST(4,L297,FALSE)</f>
        <v>1.0071239796791944E-2</v>
      </c>
      <c r="AJ297" s="5">
        <f t="shared" ref="AJ297:AJ338" si="473">_xlfn.POISSON.DIST(2,K297,FALSE) * _xlfn.POISSON.DIST(4,L297,FALSE)</f>
        <v>4.8238558068512682E-3</v>
      </c>
      <c r="AK297" s="5">
        <f t="shared" ref="AK297:AK338" si="474">_xlfn.POISSON.DIST(3,K297,FALSE) * _xlfn.POISSON.DIST(4,L297,FALSE)</f>
        <v>1.5403323599215606E-3</v>
      </c>
      <c r="AL297" s="5">
        <f t="shared" ref="AL297:AL338" si="475">_xlfn.POISSON.DIST(5,K297,FALSE) * _xlfn.POISSON.DIST(5,L297,FALSE)</f>
        <v>1.7278850872914328E-5</v>
      </c>
      <c r="AM297" s="5">
        <f t="shared" ref="AM297:AM338" si="476">_xlfn.POISSON.DIST(5,K297,FALSE) * _xlfn.POISSON.DIST(0,L297,FALSE)</f>
        <v>7.5963992533265696E-4</v>
      </c>
      <c r="AN297" s="5">
        <f t="shared" ref="AN297:AN338" si="477">_xlfn.POISSON.DIST(5,K297,FALSE) * _xlfn.POISSON.DIST(1,L297,FALSE)</f>
        <v>9.2859308749379673E-4</v>
      </c>
      <c r="AO297" s="5">
        <f t="shared" ref="AO297:AO338" si="478">_xlfn.POISSON.DIST(5,K297,FALSE) * _xlfn.POISSON.DIST(2,L297,FALSE)</f>
        <v>5.6756174431172484E-4</v>
      </c>
      <c r="AP297" s="5">
        <f t="shared" ref="AP297:AP338" si="479">_xlfn.POISSON.DIST(5,K297,FALSE) * _xlfn.POISSON.DIST(3,L297,FALSE)</f>
        <v>2.3126479398029439E-4</v>
      </c>
      <c r="AQ297" s="5">
        <f t="shared" ref="AQ297:AQ338" si="480">_xlfn.POISSON.DIST(5,K297,FALSE) * _xlfn.POISSON.DIST(4,L297,FALSE)</f>
        <v>7.0675224507432268E-5</v>
      </c>
      <c r="AR297" s="5">
        <f t="shared" ref="AR297:AR338" si="481">_xlfn.POISSON.DIST(0,K297,FALSE) * _xlfn.POISSON.DIST(5,L297,FALSE)</f>
        <v>2.5703319804126039E-3</v>
      </c>
      <c r="AS297" s="5">
        <f t="shared" ref="AS297:AS338" si="482">_xlfn.POISSON.DIST(1,K297,FALSE) * _xlfn.POISSON.DIST(5,L297,FALSE)</f>
        <v>2.462241213479668E-3</v>
      </c>
      <c r="AT297" s="5">
        <f t="shared" ref="AT297:AT338" si="483">_xlfn.POISSON.DIST(2,K297,FALSE) * _xlfn.POISSON.DIST(5,L297,FALSE)</f>
        <v>1.1793480063195224E-3</v>
      </c>
      <c r="AU297" s="5">
        <f t="shared" ref="AU297:AU338" si="484">_xlfn.POISSON.DIST(3,K297,FALSE) * _xlfn.POISSON.DIST(5,L297,FALSE)</f>
        <v>3.7658420369092666E-4</v>
      </c>
      <c r="AV297" s="5">
        <f t="shared" ref="AV297:AV338" si="485">_xlfn.POISSON.DIST(4,K297,FALSE) * _xlfn.POISSON.DIST(5,L297,FALSE)</f>
        <v>9.0186905207121886E-5</v>
      </c>
      <c r="AW297" s="5">
        <f t="shared" ref="AW297:AW338" si="486">_xlfn.POISSON.DIST(6,K297,FALSE) * _xlfn.POISSON.DIST(6,L297,FALSE)</f>
        <v>5.6204539801861558E-7</v>
      </c>
      <c r="AX297" s="5">
        <f t="shared" ref="AX297:AX338" si="487">_xlfn.POISSON.DIST(6,K297,FALSE) * _xlfn.POISSON.DIST(0,L297,FALSE)</f>
        <v>1.2128243522706584E-4</v>
      </c>
      <c r="AY297" s="5">
        <f t="shared" ref="AY297:AY338" si="488">_xlfn.POISSON.DIST(6,K297,FALSE) * _xlfn.POISSON.DIST(1,L297,FALSE)</f>
        <v>1.4825712450138625E-4</v>
      </c>
      <c r="AZ297" s="5">
        <f t="shared" ref="AZ297:AZ338" si="489">_xlfn.POISSON.DIST(6,K297,FALSE) * _xlfn.POISSON.DIST(2,L297,FALSE)</f>
        <v>9.0615656439731415E-5</v>
      </c>
      <c r="BA297" s="5">
        <f t="shared" ref="BA297:BA338" si="490">_xlfn.POISSON.DIST(6,K297,FALSE) * _xlfn.POISSON.DIST(3,L297,FALSE)</f>
        <v>3.6923226993279762E-5</v>
      </c>
      <c r="BB297" s="5">
        <f t="shared" ref="BB297:BB338" si="491">_xlfn.POISSON.DIST(6,K297,FALSE) * _xlfn.POISSON.DIST(4,L297,FALSE)</f>
        <v>1.1283850483144812E-5</v>
      </c>
      <c r="BC297" s="5">
        <f t="shared" ref="BC297:BC338" si="492">_xlfn.POISSON.DIST(6,K297,FALSE) * _xlfn.POISSON.DIST(5,L297,FALSE)</f>
        <v>2.7587032249189119E-6</v>
      </c>
      <c r="BD297" s="5">
        <f t="shared" ref="BD297:BD338" si="493">_xlfn.POISSON.DIST(0,K297,FALSE) * _xlfn.POISSON.DIST(6,L297,FALSE)</f>
        <v>5.2366751447627778E-4</v>
      </c>
      <c r="BE297" s="5">
        <f t="shared" ref="BE297:BE338" si="494">_xlfn.POISSON.DIST(1,K297,FALSE) * _xlfn.POISSON.DIST(6,L297,FALSE)</f>
        <v>5.0164560303100252E-4</v>
      </c>
      <c r="BF297" s="5">
        <f t="shared" ref="BF297:BF338" si="495">_xlfn.POISSON.DIST(2,K297,FALSE) * _xlfn.POISSON.DIST(6,L297,FALSE)</f>
        <v>2.4027489206773962E-4</v>
      </c>
      <c r="BG297" s="5">
        <f t="shared" ref="BG297:BG338" si="496">_xlfn.POISSON.DIST(3,K297,FALSE) * _xlfn.POISSON.DIST(6,L297,FALSE)</f>
        <v>7.6723518767486004E-5</v>
      </c>
      <c r="BH297" s="5">
        <f t="shared" ref="BH297:BH338" si="497">_xlfn.POISSON.DIST(4,K297,FALSE) * _xlfn.POISSON.DIST(6,L297,FALSE)</f>
        <v>1.837426170939207E-5</v>
      </c>
      <c r="BI297" s="5">
        <f t="shared" ref="BI297:BI338" si="498">_xlfn.POISSON.DIST(5,K297,FALSE) * _xlfn.POISSON.DIST(6,L297,FALSE)</f>
        <v>3.5203129240032309E-6</v>
      </c>
      <c r="BJ297" s="8">
        <f t="shared" ref="BJ297:BJ338" si="499">SUM(N297,Q297,T297,W297,X297,Y297,AD297,AE297,AF297,AG297,AM297,AN297,AO297,AP297,AQ297,AX297,AY297,AZ297,BA297,BB297,BC297)</f>
        <v>0.28859131307738939</v>
      </c>
      <c r="BK297" s="8">
        <f t="shared" ref="BK297:BK338" si="500">SUM(M297,P297,S297,V297,AC297,AL297,AY297)</f>
        <v>0.28963874578090182</v>
      </c>
      <c r="BL297" s="8">
        <f t="shared" ref="BL297:BL338" si="501">SUM(O297,R297,U297,AA297,AB297,AH297,AI297,AJ297,AK297,AR297,AS297,AT297,AU297,AV297,BD297,BE297,BF297,BG297,BH297,BI297)</f>
        <v>0.3871713518796272</v>
      </c>
      <c r="BM297" s="8">
        <f t="shared" ref="BM297:BM338" si="502">SUM(S297:BI297)</f>
        <v>0.37167079057634456</v>
      </c>
      <c r="BN297" s="8">
        <f t="shared" ref="BN297:BN338" si="503">SUM(M297:R297)</f>
        <v>0.62798494060324117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1.22813688212928</v>
      </c>
      <c r="F298">
        <f>VLOOKUP(B298,home!$B$2:$E$405,3,FALSE)</f>
        <v>0.81</v>
      </c>
      <c r="G298">
        <f>VLOOKUP(C298,away!$B$2:$E$405,4,FALSE)</f>
        <v>0.78</v>
      </c>
      <c r="H298">
        <f>VLOOKUP(A298,away!$A$2:$E$405,3,FALSE)</f>
        <v>1.0437262357414501</v>
      </c>
      <c r="I298">
        <f>VLOOKUP(C298,away!$B$2:$E$405,3,FALSE)</f>
        <v>1.07</v>
      </c>
      <c r="J298">
        <f>VLOOKUP(B298,home!$B$2:$E$405,4,FALSE)</f>
        <v>0.74</v>
      </c>
      <c r="K298" s="3">
        <f t="shared" si="448"/>
        <v>0.77593688212927914</v>
      </c>
      <c r="L298" s="3">
        <f t="shared" si="449"/>
        <v>0.82642243346008026</v>
      </c>
      <c r="M298" s="5">
        <f t="shared" si="450"/>
        <v>0.20142074186602738</v>
      </c>
      <c r="N298" s="5">
        <f t="shared" si="451"/>
        <v>0.15628978243969166</v>
      </c>
      <c r="O298" s="5">
        <f t="shared" si="452"/>
        <v>0.16645861964225703</v>
      </c>
      <c r="P298" s="5">
        <f t="shared" si="453"/>
        <v>0.12916138232875649</v>
      </c>
      <c r="Q298" s="5">
        <f t="shared" si="454"/>
        <v>6.0635503247458838E-2</v>
      </c>
      <c r="R298" s="5">
        <f t="shared" si="455"/>
        <v>6.8782568757579973E-2</v>
      </c>
      <c r="S298" s="5">
        <f t="shared" si="456"/>
        <v>2.0706237265489123E-2</v>
      </c>
      <c r="T298" s="5">
        <f t="shared" si="457"/>
        <v>5.0110540147841533E-2</v>
      </c>
      <c r="U298" s="5">
        <f t="shared" si="458"/>
        <v>5.3370931946599372E-2</v>
      </c>
      <c r="V298" s="5">
        <f t="shared" si="459"/>
        <v>1.475323192890688E-3</v>
      </c>
      <c r="W298" s="5">
        <f t="shared" si="460"/>
        <v>1.5683107778724333E-2</v>
      </c>
      <c r="X298" s="5">
        <f t="shared" si="461"/>
        <v>1.2960872094710078E-2</v>
      </c>
      <c r="Y298" s="5">
        <f t="shared" si="462"/>
        <v>5.3555777281375748E-3</v>
      </c>
      <c r="Z298" s="5">
        <f t="shared" si="463"/>
        <v>1.8947819284091515E-2</v>
      </c>
      <c r="AA298" s="5">
        <f t="shared" si="464"/>
        <v>1.4702311818447E-2</v>
      </c>
      <c r="AB298" s="5">
        <f t="shared" si="465"/>
        <v>5.7040329962491079E-3</v>
      </c>
      <c r="AC298" s="5">
        <f t="shared" si="466"/>
        <v>5.912833914536129E-5</v>
      </c>
      <c r="AD298" s="5">
        <f t="shared" si="467"/>
        <v>3.0422754379802004E-3</v>
      </c>
      <c r="AE298" s="5">
        <f t="shared" si="468"/>
        <v>2.514204670711429E-3</v>
      </c>
      <c r="AF298" s="5">
        <f t="shared" si="469"/>
        <v>1.0388975710930192E-3</v>
      </c>
      <c r="AG298" s="5">
        <f t="shared" si="470"/>
        <v>2.8618941960615332E-4</v>
      </c>
      <c r="AH298" s="5">
        <f t="shared" si="471"/>
        <v>3.9147257303801851E-3</v>
      </c>
      <c r="AI298" s="5">
        <f t="shared" si="472"/>
        <v>3.037580077622466E-3</v>
      </c>
      <c r="AJ298" s="5">
        <f t="shared" si="473"/>
        <v>1.1784852073241949E-3</v>
      </c>
      <c r="AK298" s="5">
        <f t="shared" si="474"/>
        <v>3.0481004580220435E-4</v>
      </c>
      <c r="AL298" s="5">
        <f t="shared" si="475"/>
        <v>1.5166457928941838E-6</v>
      </c>
      <c r="AM298" s="5">
        <f t="shared" si="476"/>
        <v>4.7212274358496899E-4</v>
      </c>
      <c r="AN298" s="5">
        <f t="shared" si="477"/>
        <v>3.9017282664533957E-4</v>
      </c>
      <c r="AO298" s="5">
        <f t="shared" si="478"/>
        <v>1.6122378843311976E-4</v>
      </c>
      <c r="AP298" s="5">
        <f t="shared" si="479"/>
        <v>4.4412985189517343E-5</v>
      </c>
      <c r="AQ298" s="5">
        <f t="shared" si="480"/>
        <v>9.1759718243868528E-6</v>
      </c>
      <c r="AR298" s="5">
        <f t="shared" si="481"/>
        <v>6.4704343288591681E-4</v>
      </c>
      <c r="AS298" s="5">
        <f t="shared" si="482"/>
        <v>5.0206486391572388E-4</v>
      </c>
      <c r="AT298" s="5">
        <f t="shared" si="483"/>
        <v>1.9478532256671376E-4</v>
      </c>
      <c r="AU298" s="5">
        <f t="shared" si="484"/>
        <v>5.0380371958987274E-5</v>
      </c>
      <c r="AV298" s="5">
        <f t="shared" si="485"/>
        <v>9.7729971845924854E-6</v>
      </c>
      <c r="AW298" s="5">
        <f t="shared" si="486"/>
        <v>2.7015322544697236E-8</v>
      </c>
      <c r="AX298" s="5">
        <f t="shared" si="487"/>
        <v>6.1056241606606974E-5</v>
      </c>
      <c r="AY298" s="5">
        <f t="shared" si="488"/>
        <v>5.0458247766458734E-5</v>
      </c>
      <c r="AZ298" s="5">
        <f t="shared" si="489"/>
        <v>2.0849913953644242E-5</v>
      </c>
      <c r="BA298" s="5">
        <f t="shared" si="490"/>
        <v>5.7436122090013206E-6</v>
      </c>
      <c r="BB298" s="5">
        <f t="shared" si="491"/>
        <v>1.1866624946534744E-6</v>
      </c>
      <c r="BC298" s="5">
        <f t="shared" si="492"/>
        <v>1.9613690130546683E-7</v>
      </c>
      <c r="BD298" s="5">
        <f t="shared" si="493"/>
        <v>8.912186805999055E-5</v>
      </c>
      <c r="BE298" s="5">
        <f t="shared" si="494"/>
        <v>6.9152944432006062E-5</v>
      </c>
      <c r="BF298" s="5">
        <f t="shared" si="495"/>
        <v>2.6829160046315031E-5</v>
      </c>
      <c r="BG298" s="5">
        <f t="shared" si="496"/>
        <v>6.9392449321617057E-6</v>
      </c>
      <c r="BH298" s="5">
        <f t="shared" si="497"/>
        <v>1.3461040192482384E-6</v>
      </c>
      <c r="BI298" s="5">
        <f t="shared" si="498"/>
        <v>2.0889835114343396E-7</v>
      </c>
      <c r="BJ298" s="8">
        <f t="shared" si="499"/>
        <v>0.30913354966656392</v>
      </c>
      <c r="BK298" s="8">
        <f t="shared" si="500"/>
        <v>0.35287478788586835</v>
      </c>
      <c r="BL298" s="8">
        <f t="shared" si="501"/>
        <v>0.31905171143061428</v>
      </c>
      <c r="BM298" s="8">
        <f t="shared" si="502"/>
        <v>0.21720883875292274</v>
      </c>
      <c r="BN298" s="8">
        <f t="shared" si="503"/>
        <v>0.78274859828177135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1.22813688212928</v>
      </c>
      <c r="F299">
        <f>VLOOKUP(B299,home!$B$2:$E$405,3,FALSE)</f>
        <v>0.93</v>
      </c>
      <c r="G299">
        <f>VLOOKUP(C299,away!$B$2:$E$405,4,FALSE)</f>
        <v>1.04</v>
      </c>
      <c r="H299">
        <f>VLOOKUP(A299,away!$A$2:$E$405,3,FALSE)</f>
        <v>1.0437262357414501</v>
      </c>
      <c r="I299">
        <f>VLOOKUP(C299,away!$B$2:$E$405,3,FALSE)</f>
        <v>0.85</v>
      </c>
      <c r="J299">
        <f>VLOOKUP(B299,home!$B$2:$E$405,4,FALSE)</f>
        <v>1.48</v>
      </c>
      <c r="K299" s="3">
        <f t="shared" si="448"/>
        <v>1.1878539923954397</v>
      </c>
      <c r="L299" s="3">
        <f t="shared" si="449"/>
        <v>1.3130076045627441</v>
      </c>
      <c r="M299" s="5">
        <f t="shared" si="450"/>
        <v>8.2014304897894866E-2</v>
      </c>
      <c r="N299" s="5">
        <f t="shared" si="451"/>
        <v>9.7421019506501269E-2</v>
      </c>
      <c r="O299" s="5">
        <f t="shared" si="452"/>
        <v>0.10768540601386348</v>
      </c>
      <c r="P299" s="5">
        <f t="shared" si="453"/>
        <v>0.12791453945629161</v>
      </c>
      <c r="Q299" s="5">
        <f t="shared" si="454"/>
        <v>5.7860973482015791E-2</v>
      </c>
      <c r="R299" s="5">
        <f t="shared" si="455"/>
        <v>7.0695878498314699E-2</v>
      </c>
      <c r="S299" s="5">
        <f t="shared" si="456"/>
        <v>4.9875840027802182E-2</v>
      </c>
      <c r="T299" s="5">
        <f t="shared" si="457"/>
        <v>7.597189818929001E-2</v>
      </c>
      <c r="U299" s="5">
        <f t="shared" si="458"/>
        <v>8.3976381520126028E-2</v>
      </c>
      <c r="V299" s="5">
        <f t="shared" si="459"/>
        <v>8.6432687499450895E-3</v>
      </c>
      <c r="W299" s="5">
        <f t="shared" si="460"/>
        <v>2.29101294514997E-2</v>
      </c>
      <c r="X299" s="5">
        <f t="shared" si="461"/>
        <v>3.0081174191335998E-2</v>
      </c>
      <c r="Y299" s="5">
        <f t="shared" si="462"/>
        <v>1.9748405233700361E-2</v>
      </c>
      <c r="Z299" s="5">
        <f t="shared" si="463"/>
        <v>3.0941408693176995E-2</v>
      </c>
      <c r="AA299" s="5">
        <f t="shared" si="464"/>
        <v>3.6753875846529255E-2</v>
      </c>
      <c r="AB299" s="5">
        <f t="shared" si="465"/>
        <v>2.1829119080153055E-2</v>
      </c>
      <c r="AC299" s="5">
        <f t="shared" si="466"/>
        <v>8.4253574949715981E-4</v>
      </c>
      <c r="AD299" s="5">
        <f t="shared" si="467"/>
        <v>6.8034721838150644E-3</v>
      </c>
      <c r="AE299" s="5">
        <f t="shared" si="468"/>
        <v>8.93301071478028E-3</v>
      </c>
      <c r="AF299" s="5">
        <f t="shared" si="469"/>
        <v>5.8645555000734909E-3</v>
      </c>
      <c r="AG299" s="5">
        <f t="shared" si="470"/>
        <v>2.5667353229922533E-3</v>
      </c>
      <c r="AH299" s="5">
        <f t="shared" si="471"/>
        <v>1.0156576227506296E-2</v>
      </c>
      <c r="AI299" s="5">
        <f t="shared" si="472"/>
        <v>1.2064529620911967E-2</v>
      </c>
      <c r="AJ299" s="5">
        <f t="shared" si="473"/>
        <v>7.1654498382866623E-3</v>
      </c>
      <c r="AK299" s="5">
        <f t="shared" si="474"/>
        <v>2.8371693992393556E-3</v>
      </c>
      <c r="AL299" s="5">
        <f t="shared" si="475"/>
        <v>5.2562816941051478E-5</v>
      </c>
      <c r="AM299" s="5">
        <f t="shared" si="476"/>
        <v>1.616306319139208E-3</v>
      </c>
      <c r="AN299" s="5">
        <f t="shared" si="477"/>
        <v>2.1222224883325979E-3</v>
      </c>
      <c r="AO299" s="5">
        <f t="shared" si="478"/>
        <v>1.3932471328773853E-3</v>
      </c>
      <c r="AP299" s="5">
        <f t="shared" si="479"/>
        <v>6.0978136016774892E-4</v>
      </c>
      <c r="AQ299" s="5">
        <f t="shared" si="480"/>
        <v>2.0016189075521693E-4</v>
      </c>
      <c r="AR299" s="5">
        <f t="shared" si="481"/>
        <v>2.6671323646073942E-3</v>
      </c>
      <c r="AS299" s="5">
        <f t="shared" si="482"/>
        <v>3.1681638275459826E-3</v>
      </c>
      <c r="AT299" s="5">
        <f t="shared" si="483"/>
        <v>1.8816580255566569E-3</v>
      </c>
      <c r="AU299" s="5">
        <f t="shared" si="484"/>
        <v>7.4504499932679822E-4</v>
      </c>
      <c r="AV299" s="5">
        <f t="shared" si="485"/>
        <v>2.2125116924114866E-4</v>
      </c>
      <c r="AW299" s="5">
        <f t="shared" si="486"/>
        <v>2.2772275756279328E-6</v>
      </c>
      <c r="AX299" s="5">
        <f t="shared" si="487"/>
        <v>3.1998931902058091E-4</v>
      </c>
      <c r="AY299" s="5">
        <f t="shared" si="488"/>
        <v>4.2014840925287667E-4</v>
      </c>
      <c r="AZ299" s="5">
        <f t="shared" si="489"/>
        <v>2.7582902819698354E-4</v>
      </c>
      <c r="BA299" s="5">
        <f t="shared" si="490"/>
        <v>1.2072187052726365E-4</v>
      </c>
      <c r="BB299" s="5">
        <f t="shared" si="491"/>
        <v>3.9627183509834036E-5</v>
      </c>
      <c r="BC299" s="5">
        <f t="shared" si="492"/>
        <v>1.0406158659163105E-5</v>
      </c>
      <c r="BD299" s="5">
        <f t="shared" si="493"/>
        <v>5.836608461841533E-4</v>
      </c>
      <c r="BE299" s="5">
        <f t="shared" si="494"/>
        <v>6.9330386634474707E-4</v>
      </c>
      <c r="BF299" s="5">
        <f t="shared" si="495"/>
        <v>4.1177188279040118E-4</v>
      </c>
      <c r="BG299" s="5">
        <f t="shared" si="496"/>
        <v>1.6304162497625499E-4</v>
      </c>
      <c r="BH299" s="5">
        <f t="shared" si="497"/>
        <v>4.8417411288671117E-5</v>
      </c>
      <c r="BI299" s="5">
        <f t="shared" si="498"/>
        <v>1.1502563060139996E-5</v>
      </c>
      <c r="BJ299" s="8">
        <f t="shared" si="499"/>
        <v>0.33528981493644305</v>
      </c>
      <c r="BK299" s="8">
        <f t="shared" si="500"/>
        <v>0.26976320010762483</v>
      </c>
      <c r="BL299" s="8">
        <f t="shared" si="501"/>
        <v>0.3637593346258533</v>
      </c>
      <c r="BM299" s="8">
        <f t="shared" si="502"/>
        <v>0.45574376532653921</v>
      </c>
      <c r="BN299" s="8">
        <f t="shared" si="503"/>
        <v>0.5435921218548817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1.3339768339768301</v>
      </c>
      <c r="F300">
        <f>VLOOKUP(B300,home!$B$2:$E$405,3,FALSE)</f>
        <v>0.99</v>
      </c>
      <c r="G300">
        <f>VLOOKUP(C300,away!$B$2:$E$405,4,FALSE)</f>
        <v>0.82</v>
      </c>
      <c r="H300">
        <f>VLOOKUP(A300,away!$A$2:$E$405,3,FALSE)</f>
        <v>1.25096525096525</v>
      </c>
      <c r="I300">
        <f>VLOOKUP(C300,away!$B$2:$E$405,3,FALSE)</f>
        <v>1.07</v>
      </c>
      <c r="J300">
        <f>VLOOKUP(B300,home!$B$2:$E$405,4,FALSE)</f>
        <v>1.02</v>
      </c>
      <c r="K300" s="3">
        <f t="shared" si="448"/>
        <v>1.0829223938223906</v>
      </c>
      <c r="L300" s="3">
        <f t="shared" si="449"/>
        <v>1.365303474903474</v>
      </c>
      <c r="M300" s="5">
        <f t="shared" si="450"/>
        <v>8.6446818536619063E-2</v>
      </c>
      <c r="N300" s="5">
        <f t="shared" si="451"/>
        <v>9.3615195668005316E-2</v>
      </c>
      <c r="O300" s="5">
        <f t="shared" si="452"/>
        <v>0.11802614174239605</v>
      </c>
      <c r="P300" s="5">
        <f t="shared" si="453"/>
        <v>0.12781315194929632</v>
      </c>
      <c r="Q300" s="5">
        <f t="shared" si="454"/>
        <v>5.0688995895473911E-2</v>
      </c>
      <c r="R300" s="5">
        <f t="shared" si="455"/>
        <v>8.0570750725171669E-2</v>
      </c>
      <c r="S300" s="5">
        <f t="shared" si="456"/>
        <v>4.724350209688128E-2</v>
      </c>
      <c r="T300" s="5">
        <f t="shared" si="457"/>
        <v>6.9205862235458451E-2</v>
      </c>
      <c r="U300" s="5">
        <f t="shared" si="458"/>
        <v>8.7251870247370009E-2</v>
      </c>
      <c r="V300" s="5">
        <f t="shared" si="459"/>
        <v>7.7611504896475496E-3</v>
      </c>
      <c r="W300" s="5">
        <f t="shared" si="460"/>
        <v>1.8297416258526648E-2</v>
      </c>
      <c r="X300" s="5">
        <f t="shared" si="461"/>
        <v>2.4981525999521755E-2</v>
      </c>
      <c r="Y300" s="5">
        <f t="shared" si="462"/>
        <v>1.7053682127769271E-2</v>
      </c>
      <c r="Z300" s="5">
        <f t="shared" si="463"/>
        <v>3.6667841980219482E-2</v>
      </c>
      <c r="AA300" s="5">
        <f t="shared" si="464"/>
        <v>3.9708427213520428E-2</v>
      </c>
      <c r="AB300" s="5">
        <f t="shared" si="465"/>
        <v>2.1500572526493851E-2</v>
      </c>
      <c r="AC300" s="5">
        <f t="shared" si="466"/>
        <v>7.1718740176545249E-4</v>
      </c>
      <c r="AD300" s="5">
        <f t="shared" si="467"/>
        <v>4.953670453862101E-3</v>
      </c>
      <c r="AE300" s="5">
        <f t="shared" si="468"/>
        <v>6.7632634841845955E-3</v>
      </c>
      <c r="AF300" s="5">
        <f t="shared" si="469"/>
        <v>4.6169535683225037E-3</v>
      </c>
      <c r="AG300" s="5">
        <f t="shared" si="470"/>
        <v>2.1011809167662352E-3</v>
      </c>
      <c r="AH300" s="5">
        <f t="shared" si="471"/>
        <v>1.2515683018201291E-2</v>
      </c>
      <c r="AI300" s="5">
        <f t="shared" si="472"/>
        <v>1.3553513414392784E-2</v>
      </c>
      <c r="AJ300" s="5">
        <f t="shared" si="473"/>
        <v>7.3387015957090589E-3</v>
      </c>
      <c r="AK300" s="5">
        <f t="shared" si="474"/>
        <v>2.6490814331911511E-3</v>
      </c>
      <c r="AL300" s="5">
        <f t="shared" si="475"/>
        <v>4.2414970919555065E-5</v>
      </c>
      <c r="AM300" s="5">
        <f t="shared" si="476"/>
        <v>1.0728881332207193E-3</v>
      </c>
      <c r="AN300" s="5">
        <f t="shared" si="477"/>
        <v>1.4648178964689494E-3</v>
      </c>
      <c r="AO300" s="5">
        <f t="shared" si="478"/>
        <v>9.9996048207492733E-4</v>
      </c>
      <c r="AP300" s="5">
        <f t="shared" si="479"/>
        <v>4.5508317364768359E-4</v>
      </c>
      <c r="AQ300" s="5">
        <f t="shared" si="480"/>
        <v>1.5533165958782095E-4</v>
      </c>
      <c r="AR300" s="5">
        <f t="shared" si="481"/>
        <v>3.4175411031081228E-3</v>
      </c>
      <c r="AS300" s="5">
        <f t="shared" si="482"/>
        <v>3.7009317923642612E-3</v>
      </c>
      <c r="AT300" s="5">
        <f t="shared" si="483"/>
        <v>2.0039109579802483E-3</v>
      </c>
      <c r="AU300" s="5">
        <f t="shared" si="484"/>
        <v>7.2336001720763033E-4</v>
      </c>
      <c r="AV300" s="5">
        <f t="shared" si="485"/>
        <v>1.9583569035747312E-4</v>
      </c>
      <c r="AW300" s="5">
        <f t="shared" si="486"/>
        <v>1.7419801544645783E-6</v>
      </c>
      <c r="AX300" s="5">
        <f t="shared" si="487"/>
        <v>1.9364243092183614E-4</v>
      </c>
      <c r="AY300" s="5">
        <f t="shared" si="488"/>
        <v>2.643806838263388E-4</v>
      </c>
      <c r="AZ300" s="5">
        <f t="shared" si="489"/>
        <v>1.8047993316272856E-4</v>
      </c>
      <c r="BA300" s="5">
        <f t="shared" si="490"/>
        <v>8.2136626632473315E-5</v>
      </c>
      <c r="BB300" s="5">
        <f t="shared" si="491"/>
        <v>2.8035355439541279E-5</v>
      </c>
      <c r="BC300" s="5">
        <f t="shared" si="492"/>
        <v>7.6553536403519388E-6</v>
      </c>
      <c r="BD300" s="5">
        <f t="shared" si="493"/>
        <v>7.7766345728316245E-4</v>
      </c>
      <c r="BE300" s="5">
        <f t="shared" si="494"/>
        <v>8.4214917274927868E-4</v>
      </c>
      <c r="BF300" s="5">
        <f t="shared" si="495"/>
        <v>4.5599109905459742E-4</v>
      </c>
      <c r="BG300" s="5">
        <f t="shared" si="496"/>
        <v>1.6460099084996917E-4</v>
      </c>
      <c r="BH300" s="5">
        <f t="shared" si="497"/>
        <v>4.4562524759196503E-5</v>
      </c>
      <c r="BI300" s="5">
        <f t="shared" si="498"/>
        <v>9.6515511973997292E-6</v>
      </c>
      <c r="BJ300" s="8">
        <f t="shared" si="499"/>
        <v>0.29718215833651407</v>
      </c>
      <c r="BK300" s="8">
        <f t="shared" si="500"/>
        <v>0.27028860612895556</v>
      </c>
      <c r="BL300" s="8">
        <f t="shared" si="501"/>
        <v>0.39545094027335753</v>
      </c>
      <c r="BM300" s="8">
        <f t="shared" si="502"/>
        <v>0.44216585349841242</v>
      </c>
      <c r="BN300" s="8">
        <f t="shared" si="503"/>
        <v>0.5571610545169623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1.3339768339768301</v>
      </c>
      <c r="F301">
        <f>VLOOKUP(B301,home!$B$2:$E$405,3,FALSE)</f>
        <v>0.78</v>
      </c>
      <c r="G301">
        <f>VLOOKUP(C301,away!$B$2:$E$405,4,FALSE)</f>
        <v>0.55000000000000004</v>
      </c>
      <c r="H301">
        <f>VLOOKUP(A301,away!$A$2:$E$405,3,FALSE)</f>
        <v>1.25096525096525</v>
      </c>
      <c r="I301">
        <f>VLOOKUP(C301,away!$B$2:$E$405,3,FALSE)</f>
        <v>1.19</v>
      </c>
      <c r="J301">
        <f>VLOOKUP(B301,home!$B$2:$E$405,4,FALSE)</f>
        <v>1.38</v>
      </c>
      <c r="K301" s="3">
        <f t="shared" si="448"/>
        <v>0.57227606177606016</v>
      </c>
      <c r="L301" s="3">
        <f t="shared" si="449"/>
        <v>2.0543351351351333</v>
      </c>
      <c r="M301" s="5">
        <f t="shared" si="450"/>
        <v>7.2323136296185267E-2</v>
      </c>
      <c r="N301" s="5">
        <f t="shared" si="451"/>
        <v>4.1388799614874142E-2</v>
      </c>
      <c r="O301" s="5">
        <f t="shared" si="452"/>
        <v>0.14857595997642042</v>
      </c>
      <c r="P301" s="5">
        <f t="shared" si="453"/>
        <v>8.5026465249903427E-2</v>
      </c>
      <c r="Q301" s="5">
        <f t="shared" si="454"/>
        <v>1.1842909622619344E-2</v>
      </c>
      <c r="R301" s="5">
        <f t="shared" si="455"/>
        <v>0.15261240740799592</v>
      </c>
      <c r="S301" s="5">
        <f t="shared" si="456"/>
        <v>2.4990273386672663E-2</v>
      </c>
      <c r="T301" s="5">
        <f t="shared" si="457"/>
        <v>2.4329305339976879E-2</v>
      </c>
      <c r="U301" s="5">
        <f t="shared" si="458"/>
        <v>8.7336427489611554E-2</v>
      </c>
      <c r="V301" s="5">
        <f t="shared" si="459"/>
        <v>3.2644150506165137E-3</v>
      </c>
      <c r="W301" s="5">
        <f t="shared" si="460"/>
        <v>2.2591378929341347E-3</v>
      </c>
      <c r="X301" s="5">
        <f t="shared" si="461"/>
        <v>4.6410263485697463E-3</v>
      </c>
      <c r="Y301" s="5">
        <f t="shared" si="462"/>
        <v>4.7671117454773726E-3</v>
      </c>
      <c r="Z301" s="5">
        <f t="shared" si="463"/>
        <v>0.10450567686526779</v>
      </c>
      <c r="AA301" s="5">
        <f t="shared" si="464"/>
        <v>5.9806097189696983E-2</v>
      </c>
      <c r="AB301" s="5">
        <f t="shared" si="465"/>
        <v>1.7112798884958039E-2</v>
      </c>
      <c r="AC301" s="5">
        <f t="shared" si="466"/>
        <v>2.3986244848208654E-4</v>
      </c>
      <c r="AD301" s="5">
        <f t="shared" si="467"/>
        <v>3.2321263409435327E-4</v>
      </c>
      <c r="AE301" s="5">
        <f t="shared" si="468"/>
        <v>6.6398707033960567E-4</v>
      </c>
      <c r="AF301" s="5">
        <f t="shared" si="469"/>
        <v>6.8202598393704767E-4</v>
      </c>
      <c r="AG301" s="5">
        <f t="shared" si="470"/>
        <v>4.670366472923291E-4</v>
      </c>
      <c r="AH301" s="5">
        <f t="shared" si="471"/>
        <v>5.3672420951349609E-2</v>
      </c>
      <c r="AI301" s="5">
        <f t="shared" si="472"/>
        <v>3.0715441688025258E-2</v>
      </c>
      <c r="AJ301" s="5">
        <f t="shared" si="473"/>
        <v>8.7888560024676557E-3</v>
      </c>
      <c r="AK301" s="5">
        <f t="shared" si="474"/>
        <v>1.6765506335363592E-3</v>
      </c>
      <c r="AL301" s="5">
        <f t="shared" si="475"/>
        <v>1.1279740998563199E-5</v>
      </c>
      <c r="AM301" s="5">
        <f t="shared" si="476"/>
        <v>3.6993370671156675E-5</v>
      </c>
      <c r="AN301" s="5">
        <f t="shared" si="477"/>
        <v>7.5996781136834722E-5</v>
      </c>
      <c r="AO301" s="5">
        <f t="shared" si="478"/>
        <v>7.8061428823287261E-5</v>
      </c>
      <c r="AP301" s="5">
        <f t="shared" si="479"/>
        <v>5.3454778643509817E-5</v>
      </c>
      <c r="AQ301" s="5">
        <f t="shared" si="480"/>
        <v>2.7453507477058337E-5</v>
      </c>
      <c r="AR301" s="5">
        <f t="shared" si="481"/>
        <v>2.2052228029624095E-2</v>
      </c>
      <c r="AS301" s="5">
        <f t="shared" si="482"/>
        <v>1.2619962210180927E-2</v>
      </c>
      <c r="AT301" s="5">
        <f t="shared" si="483"/>
        <v>3.6110511367025214E-3</v>
      </c>
      <c r="AU301" s="5">
        <f t="shared" si="484"/>
        <v>6.8883937446136145E-4</v>
      </c>
      <c r="AV301" s="5">
        <f t="shared" si="485"/>
        <v>9.8551571103258176E-5</v>
      </c>
      <c r="AW301" s="5">
        <f t="shared" si="486"/>
        <v>3.6836087898104897E-7</v>
      </c>
      <c r="AX301" s="5">
        <f t="shared" si="487"/>
        <v>3.528403413251922E-6</v>
      </c>
      <c r="AY301" s="5">
        <f t="shared" si="488"/>
        <v>7.2485231027741528E-6</v>
      </c>
      <c r="AZ301" s="5">
        <f t="shared" si="489"/>
        <v>7.4454478439338385E-6</v>
      </c>
      <c r="BA301" s="5">
        <f t="shared" si="490"/>
        <v>5.0984817008698034E-6</v>
      </c>
      <c r="BB301" s="5">
        <f t="shared" si="491"/>
        <v>2.6184975234850924E-6</v>
      </c>
      <c r="BC301" s="5">
        <f t="shared" si="492"/>
        <v>1.0758542927519511E-6</v>
      </c>
      <c r="BD301" s="5">
        <f t="shared" si="493"/>
        <v>7.5504444748781029E-3</v>
      </c>
      <c r="BE301" s="5">
        <f t="shared" si="494"/>
        <v>4.3209386287420539E-3</v>
      </c>
      <c r="BF301" s="5">
        <f t="shared" si="495"/>
        <v>1.236384870816276E-3</v>
      </c>
      <c r="BG301" s="5">
        <f t="shared" si="496"/>
        <v>2.3585115490341375E-4</v>
      </c>
      <c r="BH301" s="5">
        <f t="shared" si="497"/>
        <v>3.3742992523365283E-5</v>
      </c>
      <c r="BI301" s="5">
        <f t="shared" si="498"/>
        <v>3.8620613747621074E-6</v>
      </c>
      <c r="BJ301" s="8">
        <f t="shared" si="499"/>
        <v>9.1663527974743864E-2</v>
      </c>
      <c r="BK301" s="8">
        <f t="shared" si="500"/>
        <v>0.18586268069596129</v>
      </c>
      <c r="BL301" s="8">
        <f t="shared" si="501"/>
        <v>0.61274881672937209</v>
      </c>
      <c r="BM301" s="8">
        <f t="shared" si="502"/>
        <v>0.48300414393512253</v>
      </c>
      <c r="BN301" s="8">
        <f t="shared" si="503"/>
        <v>0.51176967816799857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1.3339768339768301</v>
      </c>
      <c r="F302">
        <f>VLOOKUP(B302,home!$B$2:$E$405,3,FALSE)</f>
        <v>1</v>
      </c>
      <c r="G302">
        <f>VLOOKUP(C302,away!$B$2:$E$405,4,FALSE)</f>
        <v>0.96</v>
      </c>
      <c r="H302">
        <f>VLOOKUP(A302,away!$A$2:$E$405,3,FALSE)</f>
        <v>1.25096525096525</v>
      </c>
      <c r="I302">
        <f>VLOOKUP(C302,away!$B$2:$E$405,3,FALSE)</f>
        <v>0.68</v>
      </c>
      <c r="J302">
        <f>VLOOKUP(B302,home!$B$2:$E$405,4,FALSE)</f>
        <v>1.26</v>
      </c>
      <c r="K302" s="3">
        <f t="shared" si="448"/>
        <v>1.2806177606177569</v>
      </c>
      <c r="L302" s="3">
        <f t="shared" si="449"/>
        <v>1.0718270270270263</v>
      </c>
      <c r="M302" s="5">
        <f t="shared" si="450"/>
        <v>9.5136289644054212E-2</v>
      </c>
      <c r="N302" s="5">
        <f t="shared" si="451"/>
        <v>0.12183322219745098</v>
      </c>
      <c r="O302" s="5">
        <f t="shared" si="452"/>
        <v>0.10196964649156866</v>
      </c>
      <c r="P302" s="5">
        <f t="shared" si="453"/>
        <v>0.13058414034101695</v>
      </c>
      <c r="Q302" s="5">
        <f t="shared" si="454"/>
        <v>7.8010894089672642E-2</v>
      </c>
      <c r="R302" s="5">
        <f t="shared" si="455"/>
        <v>5.464691152302744E-2</v>
      </c>
      <c r="S302" s="5">
        <f t="shared" si="456"/>
        <v>4.4809971495635648E-2</v>
      </c>
      <c r="T302" s="5">
        <f t="shared" si="457"/>
        <v>8.3614184687854032E-2</v>
      </c>
      <c r="U302" s="5">
        <f t="shared" si="458"/>
        <v>6.9981805459296095E-2</v>
      </c>
      <c r="V302" s="5">
        <f t="shared" si="459"/>
        <v>6.83402216190867E-3</v>
      </c>
      <c r="W302" s="5">
        <f t="shared" si="460"/>
        <v>3.3300712164301867E-2</v>
      </c>
      <c r="X302" s="5">
        <f t="shared" si="461"/>
        <v>3.5692603316946396E-2</v>
      </c>
      <c r="Y302" s="5">
        <f t="shared" si="462"/>
        <v>1.9128148450028817E-2</v>
      </c>
      <c r="Z302" s="5">
        <f t="shared" si="463"/>
        <v>1.9524012237978484E-2</v>
      </c>
      <c r="AA302" s="5">
        <f t="shared" si="464"/>
        <v>2.5002796830473687E-2</v>
      </c>
      <c r="AB302" s="5">
        <f t="shared" si="465"/>
        <v>1.6009512843110984E-2</v>
      </c>
      <c r="AC302" s="5">
        <f t="shared" si="466"/>
        <v>5.8627398678727776E-4</v>
      </c>
      <c r="AD302" s="5">
        <f t="shared" si="467"/>
        <v>1.0661370859706188E-2</v>
      </c>
      <c r="AE302" s="5">
        <f t="shared" si="468"/>
        <v>1.1427145432591452E-2</v>
      </c>
      <c r="AF302" s="5">
        <f t="shared" si="469"/>
        <v>6.1239616582099794E-3</v>
      </c>
      <c r="AG302" s="5">
        <f t="shared" si="470"/>
        <v>2.1879425392489003E-3</v>
      </c>
      <c r="AH302" s="5">
        <f t="shared" si="471"/>
        <v>5.2315909981679384E-3</v>
      </c>
      <c r="AI302" s="5">
        <f t="shared" si="472"/>
        <v>6.6996683485418401E-3</v>
      </c>
      <c r="AJ302" s="5">
        <f t="shared" si="473"/>
        <v>4.2898571386956593E-3</v>
      </c>
      <c r="AK302" s="5">
        <f t="shared" si="474"/>
        <v>1.8312224141088446E-3</v>
      </c>
      <c r="AL302" s="5">
        <f t="shared" si="475"/>
        <v>3.2188804022252365E-5</v>
      </c>
      <c r="AM302" s="5">
        <f t="shared" si="476"/>
        <v>2.7306281750944694E-3</v>
      </c>
      <c r="AN302" s="5">
        <f t="shared" si="477"/>
        <v>2.9267610788277386E-3</v>
      </c>
      <c r="AO302" s="5">
        <f t="shared" si="478"/>
        <v>1.5684908129691738E-3</v>
      </c>
      <c r="AP302" s="5">
        <f t="shared" si="479"/>
        <v>5.6038361499465103E-4</v>
      </c>
      <c r="AQ302" s="5">
        <f t="shared" si="480"/>
        <v>1.501585760135936E-4</v>
      </c>
      <c r="AR302" s="5">
        <f t="shared" si="481"/>
        <v>1.1214721252375392E-3</v>
      </c>
      <c r="AS302" s="5">
        <f t="shared" si="482"/>
        <v>1.4361771216169338E-3</v>
      </c>
      <c r="AT302" s="5">
        <f t="shared" si="483"/>
        <v>9.1959696466776706E-4</v>
      </c>
      <c r="AU302" s="5">
        <f t="shared" si="484"/>
        <v>3.9255073518790749E-4</v>
      </c>
      <c r="AV302" s="5">
        <f t="shared" si="485"/>
        <v>1.2567686085629802E-4</v>
      </c>
      <c r="AW302" s="5">
        <f t="shared" si="486"/>
        <v>1.2272882168360259E-6</v>
      </c>
      <c r="AX302" s="5">
        <f t="shared" si="487"/>
        <v>5.8281515644487147E-4</v>
      </c>
      <c r="AY302" s="5">
        <f t="shared" si="488"/>
        <v>6.2467703643859771E-4</v>
      </c>
      <c r="AZ302" s="5">
        <f t="shared" si="489"/>
        <v>3.3477286540901778E-4</v>
      </c>
      <c r="BA302" s="5">
        <f t="shared" si="490"/>
        <v>1.1960620168688879E-4</v>
      </c>
      <c r="BB302" s="5">
        <f t="shared" si="491"/>
        <v>3.2049289892013217E-5</v>
      </c>
      <c r="BC302" s="5">
        <f t="shared" si="492"/>
        <v>6.8702590206567725E-6</v>
      </c>
      <c r="BD302" s="5">
        <f t="shared" si="493"/>
        <v>2.0033735564783868E-4</v>
      </c>
      <c r="BE302" s="5">
        <f t="shared" si="494"/>
        <v>2.5655557575781827E-4</v>
      </c>
      <c r="BF302" s="5">
        <f t="shared" si="495"/>
        <v>1.6427481345048829E-4</v>
      </c>
      <c r="BG302" s="5">
        <f t="shared" si="496"/>
        <v>7.0124414575621372E-5</v>
      </c>
      <c r="BH302" s="5">
        <f t="shared" si="497"/>
        <v>2.2450642689615855E-5</v>
      </c>
      <c r="BI302" s="5">
        <f t="shared" si="498"/>
        <v>5.7501383531210545E-6</v>
      </c>
      <c r="BJ302" s="8">
        <f t="shared" si="499"/>
        <v>0.41161739846280287</v>
      </c>
      <c r="BK302" s="8">
        <f t="shared" si="500"/>
        <v>0.27860756346986359</v>
      </c>
      <c r="BL302" s="8">
        <f t="shared" si="501"/>
        <v>0.29037797879503208</v>
      </c>
      <c r="BM302" s="8">
        <f t="shared" si="502"/>
        <v>0.41732239893066442</v>
      </c>
      <c r="BN302" s="8">
        <f t="shared" si="503"/>
        <v>0.58218110428679093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1.3339768339768301</v>
      </c>
      <c r="F303">
        <f>VLOOKUP(B303,home!$B$2:$E$405,3,FALSE)</f>
        <v>0.96</v>
      </c>
      <c r="G303">
        <f>VLOOKUP(C303,away!$B$2:$E$405,4,FALSE)</f>
        <v>1.43</v>
      </c>
      <c r="H303">
        <f>VLOOKUP(A303,away!$A$2:$E$405,3,FALSE)</f>
        <v>1.25096525096525</v>
      </c>
      <c r="I303">
        <f>VLOOKUP(C303,away!$B$2:$E$405,3,FALSE)</f>
        <v>1.06</v>
      </c>
      <c r="J303">
        <f>VLOOKUP(B303,home!$B$2:$E$405,4,FALSE)</f>
        <v>0.69</v>
      </c>
      <c r="K303" s="3">
        <f t="shared" si="448"/>
        <v>1.8312833976833922</v>
      </c>
      <c r="L303" s="3">
        <f t="shared" si="449"/>
        <v>0.91495598455598393</v>
      </c>
      <c r="M303" s="5">
        <f t="shared" si="450"/>
        <v>6.41687220659133E-2</v>
      </c>
      <c r="N303" s="5">
        <f t="shared" si="451"/>
        <v>0.11751111536986696</v>
      </c>
      <c r="O303" s="5">
        <f t="shared" si="452"/>
        <v>5.8711556275517003E-2</v>
      </c>
      <c r="P303" s="5">
        <f t="shared" si="453"/>
        <v>0.10751749825950845</v>
      </c>
      <c r="Q303" s="5">
        <f t="shared" si="454"/>
        <v>0.10759807731004757</v>
      </c>
      <c r="R303" s="5">
        <f t="shared" si="455"/>
        <v>2.6859244888439854E-2</v>
      </c>
      <c r="S303" s="5">
        <f t="shared" si="456"/>
        <v>4.5037566823089861E-2</v>
      </c>
      <c r="T303" s="5">
        <f t="shared" si="457"/>
        <v>9.8447504761545457E-2</v>
      </c>
      <c r="U303" s="5">
        <f t="shared" si="458"/>
        <v>4.9186889238512409E-2</v>
      </c>
      <c r="V303" s="5">
        <f t="shared" si="459"/>
        <v>8.3847123932991041E-3</v>
      </c>
      <c r="W303" s="5">
        <f t="shared" si="460"/>
        <v>6.5680857533514755E-2</v>
      </c>
      <c r="X303" s="5">
        <f t="shared" si="461"/>
        <v>6.0095093671058301E-2</v>
      </c>
      <c r="Y303" s="5">
        <f t="shared" si="462"/>
        <v>2.7492182798393612E-2</v>
      </c>
      <c r="Z303" s="5">
        <f t="shared" si="463"/>
        <v>8.1916756171109221E-3</v>
      </c>
      <c r="AA303" s="5">
        <f t="shared" si="464"/>
        <v>1.5001279556823085E-2</v>
      </c>
      <c r="AB303" s="5">
        <f t="shared" si="465"/>
        <v>1.3735797098208701E-2</v>
      </c>
      <c r="AC303" s="5">
        <f t="shared" si="466"/>
        <v>8.780595038449994E-4</v>
      </c>
      <c r="AD303" s="5">
        <f t="shared" si="467"/>
        <v>3.007006598668345E-2</v>
      </c>
      <c r="AE303" s="5">
        <f t="shared" si="468"/>
        <v>2.7512786830509364E-2</v>
      </c>
      <c r="AF303" s="5">
        <f t="shared" si="469"/>
        <v>1.2586494481193799E-2</v>
      </c>
      <c r="AG303" s="5">
        <f t="shared" si="470"/>
        <v>3.8386961500497105E-3</v>
      </c>
      <c r="AH303" s="5">
        <f t="shared" si="471"/>
        <v>1.8737556573542424E-3</v>
      </c>
      <c r="AI303" s="5">
        <f t="shared" si="472"/>
        <v>3.431377626628155E-3</v>
      </c>
      <c r="AJ303" s="5">
        <f t="shared" si="473"/>
        <v>3.1419124394131922E-3</v>
      </c>
      <c r="AK303" s="5">
        <f t="shared" si="474"/>
        <v>1.9179106957574355E-3</v>
      </c>
      <c r="AL303" s="5">
        <f t="shared" si="475"/>
        <v>5.8849082940704996E-5</v>
      </c>
      <c r="AM303" s="5">
        <f t="shared" si="476"/>
        <v>1.101336252173148E-2</v>
      </c>
      <c r="AN303" s="5">
        <f t="shared" si="477"/>
        <v>1.0076741949342799E-2</v>
      </c>
      <c r="AO303" s="5">
        <f t="shared" si="478"/>
        <v>4.6098876756887628E-3</v>
      </c>
      <c r="AP303" s="5">
        <f t="shared" si="479"/>
        <v>1.4059481056674359E-3</v>
      </c>
      <c r="AQ303" s="5">
        <f t="shared" si="480"/>
        <v>3.2159515831389236E-4</v>
      </c>
      <c r="AR303" s="5">
        <f t="shared" si="481"/>
        <v>3.4288079045837925E-4</v>
      </c>
      <c r="AS303" s="5">
        <f t="shared" si="482"/>
        <v>6.2791189895098796E-4</v>
      </c>
      <c r="AT303" s="5">
        <f t="shared" si="483"/>
        <v>5.7494231787839824E-4</v>
      </c>
      <c r="AU303" s="5">
        <f t="shared" si="484"/>
        <v>3.5096077378543941E-4</v>
      </c>
      <c r="AV303" s="5">
        <f t="shared" si="485"/>
        <v>1.6067715956784808E-4</v>
      </c>
      <c r="AW303" s="5">
        <f t="shared" si="486"/>
        <v>2.7390058448619576E-6</v>
      </c>
      <c r="AX303" s="5">
        <f t="shared" si="487"/>
        <v>3.3614313231192308E-3</v>
      </c>
      <c r="AY303" s="5">
        <f t="shared" si="488"/>
        <v>3.0755617057618796E-3</v>
      </c>
      <c r="AZ303" s="5">
        <f t="shared" si="489"/>
        <v>1.4070017942790208E-3</v>
      </c>
      <c r="BA303" s="5">
        <f t="shared" si="490"/>
        <v>4.2911490398553251E-4</v>
      </c>
      <c r="BB303" s="5">
        <f t="shared" si="491"/>
        <v>9.8155312365932339E-5</v>
      </c>
      <c r="BC303" s="5">
        <f t="shared" si="492"/>
        <v>1.7961558093034358E-5</v>
      </c>
      <c r="BD303" s="5">
        <f t="shared" si="493"/>
        <v>5.2286805203196715E-5</v>
      </c>
      <c r="BE303" s="5">
        <f t="shared" si="494"/>
        <v>9.5751958286519742E-5</v>
      </c>
      <c r="BF303" s="5">
        <f t="shared" si="495"/>
        <v>8.7674485752888191E-5</v>
      </c>
      <c r="BG303" s="5">
        <f t="shared" si="496"/>
        <v>5.3518943386564422E-5</v>
      </c>
      <c r="BH303" s="5">
        <f t="shared" si="497"/>
        <v>2.450208812134322E-5</v>
      </c>
      <c r="BI303" s="5">
        <f t="shared" si="498"/>
        <v>8.9740534370382458E-6</v>
      </c>
      <c r="BJ303" s="8">
        <f t="shared" si="499"/>
        <v>0.58664963690121208</v>
      </c>
      <c r="BK303" s="8">
        <f t="shared" si="500"/>
        <v>0.22912096983435828</v>
      </c>
      <c r="BL303" s="8">
        <f t="shared" si="501"/>
        <v>0.17623980475148268</v>
      </c>
      <c r="BM303" s="8">
        <f t="shared" si="502"/>
        <v>0.51476305023495361</v>
      </c>
      <c r="BN303" s="8">
        <f t="shared" si="503"/>
        <v>0.48236621416929315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1.3339768339768301</v>
      </c>
      <c r="F304">
        <f>VLOOKUP(B304,home!$B$2:$E$405,3,FALSE)</f>
        <v>1.1200000000000001</v>
      </c>
      <c r="G304">
        <f>VLOOKUP(C304,away!$B$2:$E$405,4,FALSE)</f>
        <v>0.92</v>
      </c>
      <c r="H304">
        <f>VLOOKUP(A304,away!$A$2:$E$405,3,FALSE)</f>
        <v>1.25096525096525</v>
      </c>
      <c r="I304">
        <f>VLOOKUP(C304,away!$B$2:$E$405,3,FALSE)</f>
        <v>0.99</v>
      </c>
      <c r="J304">
        <f>VLOOKUP(B304,home!$B$2:$E$405,4,FALSE)</f>
        <v>1.02</v>
      </c>
      <c r="K304" s="3">
        <f t="shared" si="448"/>
        <v>1.3745297297297259</v>
      </c>
      <c r="L304" s="3">
        <f t="shared" si="449"/>
        <v>1.2632247104247096</v>
      </c>
      <c r="M304" s="5">
        <f t="shared" si="450"/>
        <v>7.1521695613573591E-2</v>
      </c>
      <c r="N304" s="5">
        <f t="shared" si="451"/>
        <v>9.830869694153703E-2</v>
      </c>
      <c r="O304" s="5">
        <f t="shared" si="452"/>
        <v>9.0347973230540737E-2</v>
      </c>
      <c r="P304" s="5">
        <f t="shared" si="453"/>
        <v>0.12418597522620366</v>
      </c>
      <c r="Q304" s="5">
        <f t="shared" si="454"/>
        <v>6.7564113318566224E-2</v>
      </c>
      <c r="R304" s="5">
        <f t="shared" si="455"/>
        <v>5.706489616080463E-2</v>
      </c>
      <c r="S304" s="5">
        <f t="shared" si="456"/>
        <v>5.3907266566385809E-2</v>
      </c>
      <c r="T304" s="5">
        <f t="shared" si="457"/>
        <v>8.5348657481948087E-2</v>
      </c>
      <c r="U304" s="5">
        <f t="shared" si="458"/>
        <v>7.8437396296965653E-2</v>
      </c>
      <c r="V304" s="5">
        <f t="shared" si="459"/>
        <v>1.0400148767438463E-2</v>
      </c>
      <c r="W304" s="5">
        <f t="shared" si="460"/>
        <v>3.0956294139732467E-2</v>
      </c>
      <c r="X304" s="5">
        <f t="shared" si="461"/>
        <v>3.9104755700485681E-2</v>
      </c>
      <c r="Y304" s="5">
        <f t="shared" si="462"/>
        <v>2.4699046847987523E-2</v>
      </c>
      <c r="Z304" s="5">
        <f t="shared" si="463"/>
        <v>2.4028595642716196E-2</v>
      </c>
      <c r="AA304" s="5">
        <f t="shared" si="464"/>
        <v>3.3028019074567559E-2</v>
      </c>
      <c r="AB304" s="5">
        <f t="shared" si="465"/>
        <v>2.2698997066036793E-2</v>
      </c>
      <c r="AC304" s="5">
        <f t="shared" si="466"/>
        <v>1.1286370923028275E-3</v>
      </c>
      <c r="AD304" s="5">
        <f t="shared" si="467"/>
        <v>1.0637586654330093E-2</v>
      </c>
      <c r="AE304" s="5">
        <f t="shared" si="468"/>
        <v>1.3437662321033886E-2</v>
      </c>
      <c r="AF304" s="5">
        <f t="shared" si="469"/>
        <v>8.4873935471365333E-3</v>
      </c>
      <c r="AG304" s="5">
        <f t="shared" si="470"/>
        <v>3.5738284186140334E-3</v>
      </c>
      <c r="AH304" s="5">
        <f t="shared" si="471"/>
        <v>7.5883789431706499E-3</v>
      </c>
      <c r="AI304" s="5">
        <f t="shared" si="472"/>
        <v>1.0430452457843095E-2</v>
      </c>
      <c r="AJ304" s="5">
        <f t="shared" si="473"/>
        <v>7.1684834989189138E-3</v>
      </c>
      <c r="AK304" s="5">
        <f t="shared" si="474"/>
        <v>3.284431228780338E-3</v>
      </c>
      <c r="AL304" s="5">
        <f t="shared" si="475"/>
        <v>7.8387905533656448E-5</v>
      </c>
      <c r="AM304" s="5">
        <f t="shared" si="476"/>
        <v>2.9243358217905763E-3</v>
      </c>
      <c r="AN304" s="5">
        <f t="shared" si="477"/>
        <v>3.694093271666006E-3</v>
      </c>
      <c r="AO304" s="5">
        <f t="shared" si="478"/>
        <v>2.3332349516910797E-3</v>
      </c>
      <c r="AP304" s="5">
        <f t="shared" si="479"/>
        <v>9.8246668206759227E-4</v>
      </c>
      <c r="AQ304" s="5">
        <f t="shared" si="480"/>
        <v>3.1026904748918983E-4</v>
      </c>
      <c r="AR304" s="5">
        <f t="shared" si="481"/>
        <v>1.9171655586159412E-3</v>
      </c>
      <c r="AS304" s="5">
        <f t="shared" si="482"/>
        <v>2.6352010571315085E-3</v>
      </c>
      <c r="AT304" s="5">
        <f t="shared" si="483"/>
        <v>1.8110810984212303E-3</v>
      </c>
      <c r="AU304" s="5">
        <f t="shared" si="484"/>
        <v>8.297949375771829E-4</v>
      </c>
      <c r="AV304" s="5">
        <f t="shared" si="485"/>
        <v>2.8514445281976501E-4</v>
      </c>
      <c r="AW304" s="5">
        <f t="shared" si="486"/>
        <v>3.780779155784024E-6</v>
      </c>
      <c r="AX304" s="5">
        <f t="shared" si="487"/>
        <v>6.6993108779412486E-4</v>
      </c>
      <c r="AY304" s="5">
        <f t="shared" si="488"/>
        <v>8.4627350438324419E-4</v>
      </c>
      <c r="AZ304" s="5">
        <f t="shared" si="489"/>
        <v>5.3451680125731404E-4</v>
      </c>
      <c r="BA304" s="5">
        <f t="shared" si="490"/>
        <v>2.2507161049513762E-4</v>
      </c>
      <c r="BB304" s="5">
        <f t="shared" si="491"/>
        <v>7.1079004998135804E-5</v>
      </c>
      <c r="BC304" s="5">
        <f t="shared" si="492"/>
        <v>1.7957751101209313E-5</v>
      </c>
      <c r="BD304" s="5">
        <f t="shared" si="493"/>
        <v>4.0363515126980816E-4</v>
      </c>
      <c r="BE304" s="5">
        <f t="shared" si="494"/>
        <v>5.5480851538430636E-4</v>
      </c>
      <c r="BF304" s="5">
        <f t="shared" si="495"/>
        <v>3.8130039935147062E-4</v>
      </c>
      <c r="BG304" s="5">
        <f t="shared" si="496"/>
        <v>1.7470291162213783E-4</v>
      </c>
      <c r="BH304" s="5">
        <f t="shared" si="497"/>
        <v>6.0033586473743328E-5</v>
      </c>
      <c r="BI304" s="5">
        <f t="shared" si="498"/>
        <v>1.650358987809211E-5</v>
      </c>
      <c r="BJ304" s="8">
        <f t="shared" si="499"/>
        <v>0.3947272649061051</v>
      </c>
      <c r="BK304" s="8">
        <f t="shared" si="500"/>
        <v>0.26206838467582128</v>
      </c>
      <c r="BL304" s="8">
        <f t="shared" si="501"/>
        <v>0.31911839921617341</v>
      </c>
      <c r="BM304" s="8">
        <f t="shared" si="502"/>
        <v>0.49010680122436268</v>
      </c>
      <c r="BN304" s="8">
        <f t="shared" si="503"/>
        <v>0.50899335049122585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1.3339768339768301</v>
      </c>
      <c r="F305">
        <f>VLOOKUP(B305,home!$B$2:$E$405,3,FALSE)</f>
        <v>1.19</v>
      </c>
      <c r="G305">
        <f>VLOOKUP(C305,away!$B$2:$E$405,4,FALSE)</f>
        <v>1.1200000000000001</v>
      </c>
      <c r="H305">
        <f>VLOOKUP(A305,away!$A$2:$E$405,3,FALSE)</f>
        <v>1.25096525096525</v>
      </c>
      <c r="I305">
        <f>VLOOKUP(C305,away!$B$2:$E$405,3,FALSE)</f>
        <v>0.92</v>
      </c>
      <c r="J305">
        <f>VLOOKUP(B305,home!$B$2:$E$405,4,FALSE)</f>
        <v>1.0900000000000001</v>
      </c>
      <c r="K305" s="3">
        <f t="shared" si="448"/>
        <v>1.7779243243243192</v>
      </c>
      <c r="L305" s="3">
        <f t="shared" si="449"/>
        <v>1.2544679536679528</v>
      </c>
      <c r="M305" s="5">
        <f t="shared" si="450"/>
        <v>4.8200191833167302E-2</v>
      </c>
      <c r="N305" s="5">
        <f t="shared" si="451"/>
        <v>8.5696293497286552E-2</v>
      </c>
      <c r="O305" s="5">
        <f t="shared" si="452"/>
        <v>6.0465596015356157E-2</v>
      </c>
      <c r="P305" s="5">
        <f t="shared" si="453"/>
        <v>0.10750325394046935</v>
      </c>
      <c r="Q305" s="5">
        <f t="shared" si="454"/>
        <v>7.6180762356630877E-2</v>
      </c>
      <c r="R305" s="5">
        <f t="shared" si="455"/>
        <v>3.7926076250348481E-2</v>
      </c>
      <c r="S305" s="5">
        <f t="shared" si="456"/>
        <v>5.9942446120289733E-2</v>
      </c>
      <c r="T305" s="5">
        <f t="shared" si="457"/>
        <v>9.5566325062387353E-2</v>
      </c>
      <c r="U305" s="5">
        <f t="shared" si="458"/>
        <v>6.7429693491673437E-2</v>
      </c>
      <c r="V305" s="5">
        <f t="shared" si="459"/>
        <v>1.4854731121280147E-2</v>
      </c>
      <c r="W305" s="5">
        <f t="shared" si="460"/>
        <v>4.5147876813141502E-2</v>
      </c>
      <c r="X305" s="5">
        <f t="shared" si="461"/>
        <v>5.6636564638234438E-2</v>
      </c>
      <c r="Y305" s="5">
        <f t="shared" si="462"/>
        <v>3.5524377672254352E-2</v>
      </c>
      <c r="Z305" s="5">
        <f t="shared" si="463"/>
        <v>1.5859015754809806E-2</v>
      </c>
      <c r="AA305" s="5">
        <f t="shared" si="464"/>
        <v>2.819612987031896E-2</v>
      </c>
      <c r="AB305" s="5">
        <f t="shared" si="465"/>
        <v>2.50652925741238E-2</v>
      </c>
      <c r="AC305" s="5">
        <f t="shared" si="466"/>
        <v>2.0707022513983789E-3</v>
      </c>
      <c r="AD305" s="5">
        <f t="shared" si="467"/>
        <v>2.0067377094420552E-2</v>
      </c>
      <c r="AE305" s="5">
        <f t="shared" si="468"/>
        <v>2.5173881479120898E-2</v>
      </c>
      <c r="AF305" s="5">
        <f t="shared" si="469"/>
        <v>1.5789913792496186E-2</v>
      </c>
      <c r="AG305" s="5">
        <f t="shared" si="470"/>
        <v>6.6026469479553603E-3</v>
      </c>
      <c r="AH305" s="5">
        <f t="shared" si="471"/>
        <v>4.9736567602810212E-3</v>
      </c>
      <c r="AI305" s="5">
        <f t="shared" si="472"/>
        <v>8.8427853349437174E-3</v>
      </c>
      <c r="AJ305" s="5">
        <f t="shared" si="473"/>
        <v>7.8609015708874051E-3</v>
      </c>
      <c r="AK305" s="5">
        <f t="shared" si="474"/>
        <v>4.6586960379999898E-3</v>
      </c>
      <c r="AL305" s="5">
        <f t="shared" si="475"/>
        <v>1.8473555519254339E-4</v>
      </c>
      <c r="AM305" s="5">
        <f t="shared" si="476"/>
        <v>7.1356555723117903E-3</v>
      </c>
      <c r="AN305" s="5">
        <f t="shared" si="477"/>
        <v>8.951451243877296E-3</v>
      </c>
      <c r="AO305" s="5">
        <f t="shared" si="478"/>
        <v>5.6146543621326019E-3</v>
      </c>
      <c r="AP305" s="5">
        <f t="shared" si="479"/>
        <v>2.3478013227391107E-3</v>
      </c>
      <c r="AQ305" s="5">
        <f t="shared" si="480"/>
        <v>7.3631038023886134E-4</v>
      </c>
      <c r="AR305" s="5">
        <f t="shared" si="481"/>
        <v>1.2478586036633028E-3</v>
      </c>
      <c r="AS305" s="5">
        <f t="shared" si="482"/>
        <v>2.2185981647703662E-3</v>
      </c>
      <c r="AT305" s="5">
        <f t="shared" si="483"/>
        <v>1.9722498215232645E-3</v>
      </c>
      <c r="AU305" s="5">
        <f t="shared" si="484"/>
        <v>1.1688369771101698E-3</v>
      </c>
      <c r="AV305" s="5">
        <f t="shared" si="485"/>
        <v>5.1952592319346965E-4</v>
      </c>
      <c r="AW305" s="5">
        <f t="shared" si="486"/>
        <v>1.1445132700368575E-5</v>
      </c>
      <c r="AX305" s="5">
        <f t="shared" si="487"/>
        <v>2.1144426020022521E-3</v>
      </c>
      <c r="AY305" s="5">
        <f t="shared" si="488"/>
        <v>2.6525004840821068E-3</v>
      </c>
      <c r="AZ305" s="5">
        <f t="shared" si="489"/>
        <v>1.6637384271848675E-3</v>
      </c>
      <c r="BA305" s="5">
        <f t="shared" si="490"/>
        <v>6.9570218006311327E-4</v>
      </c>
      <c r="BB305" s="5">
        <f t="shared" si="491"/>
        <v>2.1818402254652683E-4</v>
      </c>
      <c r="BC305" s="5">
        <f t="shared" si="492"/>
        <v>5.4740972857396822E-5</v>
      </c>
      <c r="BD305" s="5">
        <f t="shared" si="493"/>
        <v>2.6089977150074175E-4</v>
      </c>
      <c r="BE305" s="5">
        <f t="shared" si="494"/>
        <v>4.638600499618256E-4</v>
      </c>
      <c r="BF305" s="5">
        <f t="shared" si="495"/>
        <v>4.1235403295471191E-4</v>
      </c>
      <c r="BG305" s="5">
        <f t="shared" si="496"/>
        <v>2.4437808847447147E-4</v>
      </c>
      <c r="BH305" s="5">
        <f t="shared" si="497"/>
        <v>1.0862143695766084E-4</v>
      </c>
      <c r="BI305" s="5">
        <f t="shared" si="498"/>
        <v>3.8624138982017126E-5</v>
      </c>
      <c r="BJ305" s="8">
        <f t="shared" si="499"/>
        <v>0.49457120092396395</v>
      </c>
      <c r="BK305" s="8">
        <f t="shared" si="500"/>
        <v>0.23540856130587956</v>
      </c>
      <c r="BL305" s="8">
        <f t="shared" si="501"/>
        <v>0.25407463491502502</v>
      </c>
      <c r="BM305" s="8">
        <f t="shared" si="502"/>
        <v>0.58130018365503755</v>
      </c>
      <c r="BN305" s="8">
        <f t="shared" si="503"/>
        <v>0.41597217389325869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1.3339768339768301</v>
      </c>
      <c r="F306">
        <f>VLOOKUP(B306,home!$B$2:$E$405,3,FALSE)</f>
        <v>1.19</v>
      </c>
      <c r="G306">
        <f>VLOOKUP(C306,away!$B$2:$E$405,4,FALSE)</f>
        <v>0.78</v>
      </c>
      <c r="H306">
        <f>VLOOKUP(A306,away!$A$2:$E$405,3,FALSE)</f>
        <v>1.25096525096525</v>
      </c>
      <c r="I306">
        <f>VLOOKUP(C306,away!$B$2:$E$405,3,FALSE)</f>
        <v>0.68</v>
      </c>
      <c r="J306">
        <f>VLOOKUP(B306,home!$B$2:$E$405,4,FALSE)</f>
        <v>0.76</v>
      </c>
      <c r="K306" s="3">
        <f t="shared" si="448"/>
        <v>1.2381972972972937</v>
      </c>
      <c r="L306" s="3">
        <f t="shared" si="449"/>
        <v>0.64649884169884131</v>
      </c>
      <c r="M306" s="5">
        <f t="shared" si="450"/>
        <v>0.15187520136985785</v>
      </c>
      <c r="N306" s="5">
        <f t="shared" si="451"/>
        <v>0.18805146386264024</v>
      </c>
      <c r="O306" s="5">
        <f t="shared" si="452"/>
        <v>9.8187141768391384E-2</v>
      </c>
      <c r="P306" s="5">
        <f t="shared" si="453"/>
        <v>0.12157505356696843</v>
      </c>
      <c r="Q306" s="5">
        <f t="shared" si="454"/>
        <v>0.11642240715376044</v>
      </c>
      <c r="R306" s="5">
        <f t="shared" si="455"/>
        <v>3.1738936711492471E-2</v>
      </c>
      <c r="S306" s="5">
        <f t="shared" si="456"/>
        <v>2.4329998440325816E-2</v>
      </c>
      <c r="T306" s="5">
        <f t="shared" si="457"/>
        <v>7.5266951372697011E-2</v>
      </c>
      <c r="U306" s="5">
        <f t="shared" si="458"/>
        <v>3.9299065655259834E-2</v>
      </c>
      <c r="V306" s="5">
        <f t="shared" si="459"/>
        <v>2.1639995916146381E-3</v>
      </c>
      <c r="W306" s="5">
        <f t="shared" si="460"/>
        <v>4.8051303294210437E-2</v>
      </c>
      <c r="X306" s="5">
        <f t="shared" si="461"/>
        <v>3.1065111921826764E-2</v>
      </c>
      <c r="Y306" s="5">
        <f t="shared" si="462"/>
        <v>1.0041779437352934E-2</v>
      </c>
      <c r="Z306" s="5">
        <f t="shared" si="463"/>
        <v>6.839728606910905E-3</v>
      </c>
      <c r="AA306" s="5">
        <f t="shared" si="464"/>
        <v>8.4689334753240662E-3</v>
      </c>
      <c r="AB306" s="5">
        <f t="shared" si="465"/>
        <v>5.2431052700684187E-3</v>
      </c>
      <c r="AC306" s="5">
        <f t="shared" si="466"/>
        <v>1.0826667384491021E-4</v>
      </c>
      <c r="AD306" s="5">
        <f t="shared" si="467"/>
        <v>1.4874248467625976E-2</v>
      </c>
      <c r="AE306" s="5">
        <f t="shared" si="468"/>
        <v>9.6161844054609581E-3</v>
      </c>
      <c r="AF306" s="5">
        <f t="shared" si="469"/>
        <v>3.1084260398464851E-3</v>
      </c>
      <c r="AG306" s="5">
        <f t="shared" si="470"/>
        <v>6.6986461142242294E-4</v>
      </c>
      <c r="AH306" s="5">
        <f t="shared" si="471"/>
        <v>1.1054691554755823E-3</v>
      </c>
      <c r="AI306" s="5">
        <f t="shared" si="472"/>
        <v>1.3687889205553877E-3</v>
      </c>
      <c r="AJ306" s="5">
        <f t="shared" si="473"/>
        <v>8.4741537100108068E-4</v>
      </c>
      <c r="AK306" s="5">
        <f t="shared" si="474"/>
        <v>3.4975580735390724E-4</v>
      </c>
      <c r="AL306" s="5">
        <f t="shared" si="475"/>
        <v>3.4666690950178444E-6</v>
      </c>
      <c r="AM306" s="5">
        <f t="shared" si="476"/>
        <v>3.6834508503885751E-3</v>
      </c>
      <c r="AN306" s="5">
        <f t="shared" si="477"/>
        <v>2.3813467082308259E-3</v>
      </c>
      <c r="AO306" s="5">
        <f t="shared" si="478"/>
        <v>7.6976894427728873E-4</v>
      </c>
      <c r="AP306" s="5">
        <f t="shared" si="479"/>
        <v>1.6588491028366901E-4</v>
      </c>
      <c r="AQ306" s="5">
        <f t="shared" si="480"/>
        <v>2.6811100588427054E-5</v>
      </c>
      <c r="AR306" s="5">
        <f t="shared" si="481"/>
        <v>1.4293690570975213E-4</v>
      </c>
      <c r="AS306" s="5">
        <f t="shared" si="482"/>
        <v>1.769840903338532E-4</v>
      </c>
      <c r="AT306" s="5">
        <f t="shared" si="483"/>
        <v>1.0957061115799857E-4</v>
      </c>
      <c r="AU306" s="5">
        <f t="shared" si="484"/>
        <v>4.5223344866348847E-5</v>
      </c>
      <c r="AV306" s="5">
        <f t="shared" si="485"/>
        <v>1.3998855847064144E-5</v>
      </c>
      <c r="AW306" s="5">
        <f t="shared" si="486"/>
        <v>7.7084576518588142E-8</v>
      </c>
      <c r="AX306" s="5">
        <f t="shared" si="487"/>
        <v>7.6013981461309254E-4</v>
      </c>
      <c r="AY306" s="5">
        <f t="shared" si="488"/>
        <v>4.9142950967653626E-4</v>
      </c>
      <c r="AZ306" s="5">
        <f t="shared" si="489"/>
        <v>1.5885430439125512E-4</v>
      </c>
      <c r="BA306" s="5">
        <f t="shared" si="490"/>
        <v>3.4233041262607198E-5</v>
      </c>
      <c r="BB306" s="5">
        <f t="shared" si="491"/>
        <v>5.5329053810260479E-6</v>
      </c>
      <c r="BC306" s="5">
        <f t="shared" si="492"/>
        <v>7.1540338401252556E-7</v>
      </c>
      <c r="BD306" s="5">
        <f t="shared" si="493"/>
        <v>1.5401423996228532E-5</v>
      </c>
      <c r="BE306" s="5">
        <f t="shared" si="494"/>
        <v>1.9070001566659856E-5</v>
      </c>
      <c r="BF306" s="5">
        <f t="shared" si="495"/>
        <v>1.1806212199646696E-5</v>
      </c>
      <c r="BG306" s="5">
        <f t="shared" si="496"/>
        <v>4.8728066789736255E-6</v>
      </c>
      <c r="BH306" s="5">
        <f t="shared" si="497"/>
        <v>1.5083740150393361E-6</v>
      </c>
      <c r="BI306" s="5">
        <f t="shared" si="498"/>
        <v>3.7353292574703431E-7</v>
      </c>
      <c r="BJ306" s="8">
        <f t="shared" si="499"/>
        <v>0.50564590805932108</v>
      </c>
      <c r="BK306" s="8">
        <f t="shared" si="500"/>
        <v>0.30054741582138311</v>
      </c>
      <c r="BL306" s="8">
        <f t="shared" si="501"/>
        <v>0.18715035829421944</v>
      </c>
      <c r="BM306" s="8">
        <f t="shared" si="502"/>
        <v>0.29184185392362377</v>
      </c>
      <c r="BN306" s="8">
        <f t="shared" si="503"/>
        <v>0.70785020443311075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1.3339768339768301</v>
      </c>
      <c r="F307">
        <f>VLOOKUP(B307,home!$B$2:$E$405,3,FALSE)</f>
        <v>0.89</v>
      </c>
      <c r="G307">
        <f>VLOOKUP(C307,away!$B$2:$E$405,4,FALSE)</f>
        <v>1.64</v>
      </c>
      <c r="H307">
        <f>VLOOKUP(A307,away!$A$2:$E$405,3,FALSE)</f>
        <v>1.25096525096525</v>
      </c>
      <c r="I307">
        <f>VLOOKUP(C307,away!$B$2:$E$405,3,FALSE)</f>
        <v>0.89</v>
      </c>
      <c r="J307">
        <f>VLOOKUP(B307,home!$B$2:$E$405,4,FALSE)</f>
        <v>1.45</v>
      </c>
      <c r="K307" s="3">
        <f t="shared" si="448"/>
        <v>1.9470725868725811</v>
      </c>
      <c r="L307" s="3">
        <f t="shared" si="449"/>
        <v>1.6143706563706552</v>
      </c>
      <c r="M307" s="5">
        <f t="shared" si="450"/>
        <v>2.8397810176666524E-2</v>
      </c>
      <c r="N307" s="5">
        <f t="shared" si="451"/>
        <v>5.5292597722198585E-2</v>
      </c>
      <c r="O307" s="5">
        <f t="shared" si="452"/>
        <v>4.5844591454394408E-2</v>
      </c>
      <c r="P307" s="5">
        <f t="shared" si="453"/>
        <v>8.926274727722433E-2</v>
      </c>
      <c r="Q307" s="5">
        <f t="shared" si="454"/>
        <v>5.382935064093311E-2</v>
      </c>
      <c r="R307" s="5">
        <f t="shared" si="455"/>
        <v>3.7005081598637628E-2</v>
      </c>
      <c r="S307" s="5">
        <f t="shared" si="456"/>
        <v>7.0144828086291286E-2</v>
      </c>
      <c r="T307" s="5">
        <f t="shared" si="457"/>
        <v>8.6900524126209341E-2</v>
      </c>
      <c r="U307" s="5">
        <f t="shared" si="458"/>
        <v>7.2051579955690295E-2</v>
      </c>
      <c r="V307" s="5">
        <f t="shared" si="459"/>
        <v>2.4498446352488563E-2</v>
      </c>
      <c r="W307" s="5">
        <f t="shared" si="460"/>
        <v>3.4936551000704287E-2</v>
      </c>
      <c r="X307" s="5">
        <f t="shared" si="461"/>
        <v>5.6400542770333857E-2</v>
      </c>
      <c r="Y307" s="5">
        <f t="shared" si="462"/>
        <v>4.5525690625902553E-2</v>
      </c>
      <c r="Z307" s="5">
        <f t="shared" si="463"/>
        <v>1.9913305956480762E-2</v>
      </c>
      <c r="AA307" s="5">
        <f t="shared" si="464"/>
        <v>3.8772652141870166E-2</v>
      </c>
      <c r="AB307" s="5">
        <f t="shared" si="465"/>
        <v>3.7746584052890941E-2</v>
      </c>
      <c r="AC307" s="5">
        <f t="shared" si="466"/>
        <v>4.8128680782128586E-3</v>
      </c>
      <c r="AD307" s="5">
        <f t="shared" si="467"/>
        <v>1.7006000183336794E-2</v>
      </c>
      <c r="AE307" s="5">
        <f t="shared" si="468"/>
        <v>2.7453987678212902E-2</v>
      </c>
      <c r="AF307" s="5">
        <f t="shared" si="469"/>
        <v>2.2160456054034227E-2</v>
      </c>
      <c r="AG307" s="5">
        <f t="shared" si="470"/>
        <v>1.1925063328474766E-2</v>
      </c>
      <c r="AH307" s="5">
        <f t="shared" si="471"/>
        <v>8.0368642018683809E-3</v>
      </c>
      <c r="AI307" s="5">
        <f t="shared" si="472"/>
        <v>1.5648357971875505E-2</v>
      </c>
      <c r="AJ307" s="5">
        <f t="shared" si="473"/>
        <v>1.5234244418303913E-2</v>
      </c>
      <c r="AK307" s="5">
        <f t="shared" si="474"/>
        <v>9.8873932295320596E-3</v>
      </c>
      <c r="AL307" s="5">
        <f t="shared" si="475"/>
        <v>6.0513092280211115E-4</v>
      </c>
      <c r="AM307" s="5">
        <f t="shared" si="476"/>
        <v>6.6223833538650318E-3</v>
      </c>
      <c r="AN307" s="5">
        <f t="shared" si="477"/>
        <v>1.0690981361717193E-2</v>
      </c>
      <c r="AO307" s="5">
        <f t="shared" si="478"/>
        <v>8.6296032990809159E-3</v>
      </c>
      <c r="AP307" s="5">
        <f t="shared" si="479"/>
        <v>4.6437927807185427E-3</v>
      </c>
      <c r="AQ307" s="5">
        <f t="shared" si="480"/>
        <v>1.8742006998644757E-3</v>
      </c>
      <c r="AR307" s="5">
        <f t="shared" si="481"/>
        <v>2.5948955473464159E-3</v>
      </c>
      <c r="AS307" s="5">
        <f t="shared" si="482"/>
        <v>5.0524499860359279E-3</v>
      </c>
      <c r="AT307" s="5">
        <f t="shared" si="483"/>
        <v>4.9187434321776562E-3</v>
      </c>
      <c r="AU307" s="5">
        <f t="shared" si="484"/>
        <v>3.1923834995508894E-3</v>
      </c>
      <c r="AV307" s="5">
        <f t="shared" si="485"/>
        <v>1.5539505996899736E-3</v>
      </c>
      <c r="AW307" s="5">
        <f t="shared" si="486"/>
        <v>5.2836281209008662E-5</v>
      </c>
      <c r="AX307" s="5">
        <f t="shared" si="487"/>
        <v>2.1490435146786515E-3</v>
      </c>
      <c r="AY307" s="5">
        <f t="shared" si="488"/>
        <v>3.4693527893608746E-3</v>
      </c>
      <c r="AZ307" s="5">
        <f t="shared" si="489"/>
        <v>2.8004106698709401E-3</v>
      </c>
      <c r="BA307" s="5">
        <f t="shared" si="490"/>
        <v>1.5069669370756454E-3</v>
      </c>
      <c r="BB307" s="5">
        <f t="shared" si="491"/>
        <v>6.0820080083392124E-4</v>
      </c>
      <c r="BC307" s="5">
        <f t="shared" si="492"/>
        <v>1.9637230520948314E-4</v>
      </c>
      <c r="BD307" s="5">
        <f t="shared" si="493"/>
        <v>6.9818720466382079E-4</v>
      </c>
      <c r="BE307" s="5">
        <f t="shared" si="494"/>
        <v>1.3594211667061215E-3</v>
      </c>
      <c r="BF307" s="5">
        <f t="shared" si="495"/>
        <v>1.3234458438539155E-3</v>
      </c>
      <c r="BG307" s="5">
        <f t="shared" si="496"/>
        <v>8.5894837425946977E-4</v>
      </c>
      <c r="BH307" s="5">
        <f t="shared" si="497"/>
        <v>4.1810870826484601E-4</v>
      </c>
      <c r="BI307" s="5">
        <f t="shared" si="498"/>
        <v>1.6281760083903743E-4</v>
      </c>
      <c r="BJ307" s="8">
        <f t="shared" si="499"/>
        <v>0.45462207264261612</v>
      </c>
      <c r="BK307" s="8">
        <f t="shared" si="500"/>
        <v>0.22119118368304655</v>
      </c>
      <c r="BL307" s="8">
        <f t="shared" si="501"/>
        <v>0.30236070098845136</v>
      </c>
      <c r="BM307" s="8">
        <f t="shared" si="502"/>
        <v>0.68503856789238837</v>
      </c>
      <c r="BN307" s="8">
        <f t="shared" si="503"/>
        <v>0.30963217887005462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1.24665391969407</v>
      </c>
      <c r="F308">
        <f>VLOOKUP(B308,home!$B$2:$E$405,3,FALSE)</f>
        <v>1.31</v>
      </c>
      <c r="G308">
        <f>VLOOKUP(C308,away!$B$2:$E$405,4,FALSE)</f>
        <v>1.22</v>
      </c>
      <c r="H308">
        <f>VLOOKUP(A308,away!$A$2:$E$405,3,FALSE)</f>
        <v>1.0879541108986599</v>
      </c>
      <c r="I308">
        <f>VLOOKUP(C308,away!$B$2:$E$405,3,FALSE)</f>
        <v>0.73</v>
      </c>
      <c r="J308">
        <f>VLOOKUP(B308,home!$B$2:$E$405,4,FALSE)</f>
        <v>1.1299999999999999</v>
      </c>
      <c r="K308" s="3">
        <f t="shared" si="448"/>
        <v>1.9924022944550628</v>
      </c>
      <c r="L308" s="3">
        <f t="shared" si="449"/>
        <v>0.89745334608030447</v>
      </c>
      <c r="M308" s="5">
        <f t="shared" si="450"/>
        <v>5.5584236142904392E-2</v>
      </c>
      <c r="N308" s="5">
        <f t="shared" si="451"/>
        <v>0.11074615962665474</v>
      </c>
      <c r="O308" s="5">
        <f t="shared" si="452"/>
        <v>4.9884258715767349E-2</v>
      </c>
      <c r="P308" s="5">
        <f t="shared" si="453"/>
        <v>9.9389511522484833E-2</v>
      </c>
      <c r="Q308" s="5">
        <f t="shared" si="454"/>
        <v>0.11032545127111679</v>
      </c>
      <c r="R308" s="5">
        <f t="shared" si="455"/>
        <v>2.2384397450600495E-2</v>
      </c>
      <c r="S308" s="5">
        <f t="shared" si="456"/>
        <v>4.4429300851061324E-2</v>
      </c>
      <c r="T308" s="5">
        <f t="shared" si="457"/>
        <v>9.9011945401083351E-2</v>
      </c>
      <c r="U308" s="5">
        <f t="shared" si="458"/>
        <v>4.4598724840570488E-2</v>
      </c>
      <c r="V308" s="5">
        <f t="shared" si="459"/>
        <v>8.8270560450102332E-3</v>
      </c>
      <c r="W308" s="5">
        <f t="shared" si="460"/>
        <v>7.3270894083121096E-2</v>
      </c>
      <c r="X308" s="5">
        <f t="shared" si="461"/>
        <v>6.5757209065192612E-2</v>
      </c>
      <c r="Y308" s="5">
        <f t="shared" si="462"/>
        <v>2.9507013652229616E-2</v>
      </c>
      <c r="Z308" s="5">
        <f t="shared" si="463"/>
        <v>6.6963174640109514E-3</v>
      </c>
      <c r="AA308" s="5">
        <f t="shared" si="464"/>
        <v>1.3341758279694927E-2</v>
      </c>
      <c r="AB308" s="5">
        <f t="shared" si="465"/>
        <v>1.3291074904264503E-2</v>
      </c>
      <c r="AC308" s="5">
        <f t="shared" si="466"/>
        <v>9.864721202604372E-4</v>
      </c>
      <c r="AD308" s="5">
        <f t="shared" si="467"/>
        <v>3.6496274371996089E-2</v>
      </c>
      <c r="AE308" s="5">
        <f t="shared" si="468"/>
        <v>3.2753703554612754E-2</v>
      </c>
      <c r="AF308" s="5">
        <f t="shared" si="469"/>
        <v>1.4697460425804786E-2</v>
      </c>
      <c r="AG308" s="5">
        <f t="shared" si="470"/>
        <v>4.3967616793404544E-3</v>
      </c>
      <c r="AH308" s="5">
        <f t="shared" si="471"/>
        <v>1.5024081286231514E-3</v>
      </c>
      <c r="AI308" s="5">
        <f t="shared" si="472"/>
        <v>2.9934014026767042E-3</v>
      </c>
      <c r="AJ308" s="5">
        <f t="shared" si="473"/>
        <v>2.9820299114590347E-3</v>
      </c>
      <c r="AK308" s="5">
        <f t="shared" si="474"/>
        <v>1.9804677459082025E-3</v>
      </c>
      <c r="AL308" s="5">
        <f t="shared" si="475"/>
        <v>7.0555962601458359E-5</v>
      </c>
      <c r="AM308" s="5">
        <f t="shared" si="476"/>
        <v>1.4543052159565308E-2</v>
      </c>
      <c r="AN308" s="5">
        <f t="shared" si="477"/>
        <v>1.3051710822822284E-2</v>
      </c>
      <c r="AO308" s="5">
        <f t="shared" si="478"/>
        <v>5.8566507750071901E-3</v>
      </c>
      <c r="AP308" s="5">
        <f t="shared" si="479"/>
        <v>1.752023611618004E-3</v>
      </c>
      <c r="AQ308" s="5">
        <f t="shared" si="480"/>
        <v>3.9308986316456928E-4</v>
      </c>
      <c r="AR308" s="5">
        <f t="shared" si="481"/>
        <v>2.6966824044221923E-4</v>
      </c>
      <c r="AS308" s="5">
        <f t="shared" si="482"/>
        <v>5.3728762099873714E-4</v>
      </c>
      <c r="AT308" s="5">
        <f t="shared" si="483"/>
        <v>5.3524654443009309E-4</v>
      </c>
      <c r="AU308" s="5">
        <f t="shared" si="484"/>
        <v>3.5547548107388701E-4</v>
      </c>
      <c r="AV308" s="5">
        <f t="shared" si="485"/>
        <v>1.7706254102853243E-4</v>
      </c>
      <c r="AW308" s="5">
        <f t="shared" si="486"/>
        <v>3.5044521535490299E-6</v>
      </c>
      <c r="AX308" s="5">
        <f t="shared" si="487"/>
        <v>4.8292684151829265E-3</v>
      </c>
      <c r="AY308" s="5">
        <f t="shared" si="488"/>
        <v>4.3340430983258467E-3</v>
      </c>
      <c r="AZ308" s="5">
        <f t="shared" si="489"/>
        <v>1.9448007403243901E-3</v>
      </c>
      <c r="BA308" s="5">
        <f t="shared" si="490"/>
        <v>5.8178931062119249E-4</v>
      </c>
      <c r="BB308" s="5">
        <f t="shared" si="491"/>
        <v>1.3053219088268568E-4</v>
      </c>
      <c r="BC308" s="5">
        <f t="shared" si="492"/>
        <v>2.3429310295771861E-5</v>
      </c>
      <c r="BD308" s="5">
        <f t="shared" si="493"/>
        <v>4.0335777452742944E-5</v>
      </c>
      <c r="BE308" s="5">
        <f t="shared" si="494"/>
        <v>8.036509554547383E-5</v>
      </c>
      <c r="BF308" s="5">
        <f t="shared" si="495"/>
        <v>8.0059800379451206E-5</v>
      </c>
      <c r="BG308" s="5">
        <f t="shared" si="496"/>
        <v>5.3170443323210953E-5</v>
      </c>
      <c r="BH308" s="5">
        <f t="shared" si="497"/>
        <v>2.6484228318589596E-5</v>
      </c>
      <c r="BI308" s="5">
        <f t="shared" si="498"/>
        <v>1.0553447453765936E-5</v>
      </c>
      <c r="BJ308" s="8">
        <f t="shared" si="499"/>
        <v>0.62440326342896235</v>
      </c>
      <c r="BK308" s="8">
        <f t="shared" si="500"/>
        <v>0.21362117574264858</v>
      </c>
      <c r="BL308" s="8">
        <f t="shared" si="501"/>
        <v>0.1551242306000116</v>
      </c>
      <c r="BM308" s="8">
        <f t="shared" si="502"/>
        <v>0.54720043385993256</v>
      </c>
      <c r="BN308" s="8">
        <f t="shared" si="503"/>
        <v>0.44831401472952859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1.24665391969407</v>
      </c>
      <c r="F309">
        <f>VLOOKUP(B309,home!$B$2:$E$405,3,FALSE)</f>
        <v>1.1299999999999999</v>
      </c>
      <c r="G309">
        <f>VLOOKUP(C309,away!$B$2:$E$405,4,FALSE)</f>
        <v>1.06</v>
      </c>
      <c r="H309">
        <f>VLOOKUP(A309,away!$A$2:$E$405,3,FALSE)</f>
        <v>1.0879541108986599</v>
      </c>
      <c r="I309">
        <f>VLOOKUP(C309,away!$B$2:$E$405,3,FALSE)</f>
        <v>1.1299999999999999</v>
      </c>
      <c r="J309">
        <f>VLOOKUP(B309,home!$B$2:$E$405,4,FALSE)</f>
        <v>1.25</v>
      </c>
      <c r="K309" s="3">
        <f t="shared" si="448"/>
        <v>1.493242065009557</v>
      </c>
      <c r="L309" s="3">
        <f t="shared" si="449"/>
        <v>1.5367351816443571</v>
      </c>
      <c r="M309" s="5">
        <f t="shared" si="450"/>
        <v>4.8316737481010383E-2</v>
      </c>
      <c r="N309" s="5">
        <f t="shared" si="451"/>
        <v>7.2148584850668607E-2</v>
      </c>
      <c r="O309" s="5">
        <f t="shared" si="452"/>
        <v>7.4250030349343202E-2</v>
      </c>
      <c r="P309" s="5">
        <f t="shared" si="453"/>
        <v>0.11087326864587553</v>
      </c>
      <c r="Q309" s="5">
        <f t="shared" si="454"/>
        <v>5.3867650914964815E-2</v>
      </c>
      <c r="R309" s="5">
        <f t="shared" si="455"/>
        <v>5.7051316937998482E-2</v>
      </c>
      <c r="S309" s="5">
        <f t="shared" si="456"/>
        <v>6.3605710676615329E-2</v>
      </c>
      <c r="T309" s="5">
        <f t="shared" si="457"/>
        <v>8.278031431356328E-2</v>
      </c>
      <c r="U309" s="5">
        <f t="shared" si="458"/>
        <v>8.5191426316011579E-2</v>
      </c>
      <c r="V309" s="5">
        <f t="shared" si="459"/>
        <v>1.6217460529839682E-2</v>
      </c>
      <c r="W309" s="5">
        <f t="shared" si="460"/>
        <v>2.6812480763158668E-2</v>
      </c>
      <c r="X309" s="5">
        <f t="shared" si="461"/>
        <v>4.1203682495908465E-2</v>
      </c>
      <c r="Y309" s="5">
        <f t="shared" si="462"/>
        <v>3.1659574252383166E-2</v>
      </c>
      <c r="Z309" s="5">
        <f t="shared" si="463"/>
        <v>2.9224255299254962E-2</v>
      </c>
      <c r="AA309" s="5">
        <f t="shared" si="464"/>
        <v>4.3638887331425971E-2</v>
      </c>
      <c r="AB309" s="5">
        <f t="shared" si="465"/>
        <v>3.2581711116748957E-2</v>
      </c>
      <c r="AC309" s="5">
        <f t="shared" si="466"/>
        <v>2.3259057727996013E-3</v>
      </c>
      <c r="AD309" s="5">
        <f t="shared" si="467"/>
        <v>1.0009381035702022E-2</v>
      </c>
      <c r="AE309" s="5">
        <f t="shared" si="468"/>
        <v>1.5381767984047131E-2</v>
      </c>
      <c r="AF309" s="5">
        <f t="shared" si="469"/>
        <v>1.1818852008488014E-2</v>
      </c>
      <c r="AG309" s="5">
        <f t="shared" si="470"/>
        <v>6.054148562697201E-3</v>
      </c>
      <c r="AH309" s="5">
        <f t="shared" si="471"/>
        <v>1.1227485318930409E-2</v>
      </c>
      <c r="AI309" s="5">
        <f t="shared" si="472"/>
        <v>1.6765353362504128E-2</v>
      </c>
      <c r="AJ309" s="5">
        <f t="shared" si="473"/>
        <v>1.2517365437820293E-2</v>
      </c>
      <c r="AK309" s="5">
        <f t="shared" si="474"/>
        <v>6.2304855382833433E-3</v>
      </c>
      <c r="AL309" s="5">
        <f t="shared" si="475"/>
        <v>2.1349187800103926E-4</v>
      </c>
      <c r="AM309" s="5">
        <f t="shared" si="476"/>
        <v>2.9892857614438346E-3</v>
      </c>
      <c r="AN309" s="5">
        <f t="shared" si="477"/>
        <v>4.5937405975992815E-3</v>
      </c>
      <c r="AO309" s="5">
        <f t="shared" si="478"/>
        <v>3.5296813958393949E-3</v>
      </c>
      <c r="AP309" s="5">
        <f t="shared" si="479"/>
        <v>1.8080618603273201E-3</v>
      </c>
      <c r="AQ309" s="5">
        <f t="shared" si="480"/>
        <v>6.9462806783858455E-4</v>
      </c>
      <c r="AR309" s="5">
        <f t="shared" si="481"/>
        <v>3.4507343381991757E-3</v>
      </c>
      <c r="AS309" s="5">
        <f t="shared" si="482"/>
        <v>5.1527816689719242E-3</v>
      </c>
      <c r="AT309" s="5">
        <f t="shared" si="483"/>
        <v>3.8471751699595143E-3</v>
      </c>
      <c r="AU309" s="5">
        <f t="shared" si="484"/>
        <v>1.9149212650812794E-3</v>
      </c>
      <c r="AV309" s="5">
        <f t="shared" si="485"/>
        <v>7.1486024605017101E-4</v>
      </c>
      <c r="AW309" s="5">
        <f t="shared" si="486"/>
        <v>1.3608432592343146E-5</v>
      </c>
      <c r="AX309" s="5">
        <f t="shared" si="487"/>
        <v>7.4395454055367605E-4</v>
      </c>
      <c r="AY309" s="5">
        <f t="shared" si="488"/>
        <v>1.1432611160128974E-3</v>
      </c>
      <c r="AZ309" s="5">
        <f t="shared" si="489"/>
        <v>8.7844478939150543E-4</v>
      </c>
      <c r="BA309" s="5">
        <f t="shared" si="490"/>
        <v>4.4997900433003132E-4</v>
      </c>
      <c r="BB309" s="5">
        <f t="shared" si="491"/>
        <v>1.7287464173881438E-4</v>
      </c>
      <c r="BC309" s="5">
        <f t="shared" si="492"/>
        <v>5.3132508794840033E-5</v>
      </c>
      <c r="BD309" s="5">
        <f t="shared" si="493"/>
        <v>8.8381081000315489E-4</v>
      </c>
      <c r="BE309" s="5">
        <f t="shared" si="494"/>
        <v>1.3197434790068803E-3</v>
      </c>
      <c r="BF309" s="5">
        <f t="shared" si="495"/>
        <v>9.8534823893756552E-4</v>
      </c>
      <c r="BG309" s="5">
        <f t="shared" si="496"/>
        <v>4.9045447968822022E-4</v>
      </c>
      <c r="BH309" s="5">
        <f t="shared" si="497"/>
        <v>1.8309181501070652E-4</v>
      </c>
      <c r="BI309" s="5">
        <f t="shared" si="498"/>
        <v>5.4680079986586986E-5</v>
      </c>
      <c r="BJ309" s="8">
        <f t="shared" si="499"/>
        <v>0.3687934814654516</v>
      </c>
      <c r="BK309" s="8">
        <f t="shared" si="500"/>
        <v>0.24269583610015447</v>
      </c>
      <c r="BL309" s="8">
        <f t="shared" si="501"/>
        <v>0.35845166329996164</v>
      </c>
      <c r="BM309" s="8">
        <f t="shared" si="502"/>
        <v>0.58152799430154101</v>
      </c>
      <c r="BN309" s="8">
        <f t="shared" si="503"/>
        <v>0.41650758917986103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1.24665391969407</v>
      </c>
      <c r="F310">
        <f>VLOOKUP(B310,home!$B$2:$E$405,3,FALSE)</f>
        <v>0.84</v>
      </c>
      <c r="G310">
        <f>VLOOKUP(C310,away!$B$2:$E$405,4,FALSE)</f>
        <v>1.17</v>
      </c>
      <c r="H310">
        <f>VLOOKUP(A310,away!$A$2:$E$405,3,FALSE)</f>
        <v>1.0879541108986599</v>
      </c>
      <c r="I310">
        <f>VLOOKUP(C310,away!$B$2:$E$405,3,FALSE)</f>
        <v>0.84</v>
      </c>
      <c r="J310">
        <f>VLOOKUP(B310,home!$B$2:$E$405,4,FALSE)</f>
        <v>0.79</v>
      </c>
      <c r="K310" s="3">
        <f t="shared" si="448"/>
        <v>1.225211472275332</v>
      </c>
      <c r="L310" s="3">
        <f t="shared" si="449"/>
        <v>0.72196634799235071</v>
      </c>
      <c r="M310" s="5">
        <f t="shared" si="450"/>
        <v>0.14267616170619526</v>
      </c>
      <c r="N310" s="5">
        <f t="shared" si="451"/>
        <v>0.17480847014264084</v>
      </c>
      <c r="O310" s="5">
        <f t="shared" si="452"/>
        <v>0.10300738741258789</v>
      </c>
      <c r="P310" s="5">
        <f t="shared" si="453"/>
        <v>0.12620583278701231</v>
      </c>
      <c r="Q310" s="5">
        <f t="shared" si="454"/>
        <v>0.10708867153483172</v>
      </c>
      <c r="R310" s="5">
        <f t="shared" si="455"/>
        <v>3.7183933653249651E-2</v>
      </c>
      <c r="S310" s="5">
        <f t="shared" si="456"/>
        <v>2.7909203680189287E-2</v>
      </c>
      <c r="T310" s="5">
        <f t="shared" si="457"/>
        <v>7.7314417099354854E-2</v>
      </c>
      <c r="U310" s="5">
        <f t="shared" si="458"/>
        <v>4.5558182096286266E-2</v>
      </c>
      <c r="V310" s="5">
        <f t="shared" si="459"/>
        <v>2.7430450817658237E-3</v>
      </c>
      <c r="W310" s="5">
        <f t="shared" si="460"/>
        <v>4.3735422971733544E-2</v>
      </c>
      <c r="X310" s="5">
        <f t="shared" si="461"/>
        <v>3.1575503600803231E-2</v>
      </c>
      <c r="Y310" s="5">
        <f t="shared" si="462"/>
        <v>1.1398225510345613E-2</v>
      </c>
      <c r="Z310" s="5">
        <f t="shared" si="463"/>
        <v>8.9485162612088411E-3</v>
      </c>
      <c r="AA310" s="5">
        <f t="shared" si="464"/>
        <v>1.0963824783075433E-2</v>
      </c>
      <c r="AB310" s="5">
        <f t="shared" si="465"/>
        <v>6.7165019521203129E-3</v>
      </c>
      <c r="AC310" s="5">
        <f t="shared" si="466"/>
        <v>1.516494963036727E-4</v>
      </c>
      <c r="AD310" s="5">
        <f t="shared" si="467"/>
        <v>1.3396285492445505E-2</v>
      </c>
      <c r="AE310" s="5">
        <f t="shared" si="468"/>
        <v>9.6716673136437916E-3</v>
      </c>
      <c r="AF310" s="5">
        <f t="shared" si="469"/>
        <v>3.4913091647141982E-3</v>
      </c>
      <c r="AG310" s="5">
        <f t="shared" si="470"/>
        <v>8.4020257578697817E-4</v>
      </c>
      <c r="AH310" s="5">
        <f t="shared" si="471"/>
        <v>1.6151319012637775E-3</v>
      </c>
      <c r="AI310" s="5">
        <f t="shared" si="472"/>
        <v>1.978878134666249E-3</v>
      </c>
      <c r="AJ310" s="5">
        <f t="shared" si="473"/>
        <v>1.212272096413949E-3</v>
      </c>
      <c r="AK310" s="5">
        <f t="shared" si="474"/>
        <v>4.9509656001521258E-4</v>
      </c>
      <c r="AL310" s="5">
        <f t="shared" si="475"/>
        <v>5.3657319467698883E-6</v>
      </c>
      <c r="AM310" s="5">
        <f t="shared" si="476"/>
        <v>3.2826565342439656E-3</v>
      </c>
      <c r="AN310" s="5">
        <f t="shared" si="477"/>
        <v>2.3699675497413429E-3</v>
      </c>
      <c r="AO310" s="5">
        <f t="shared" si="478"/>
        <v>8.5551840837356846E-4</v>
      </c>
      <c r="AP310" s="5">
        <f t="shared" si="479"/>
        <v>2.0588516697789795E-4</v>
      </c>
      <c r="AQ310" s="5">
        <f t="shared" si="480"/>
        <v>3.7160540527207069E-5</v>
      </c>
      <c r="AR310" s="5">
        <f t="shared" si="481"/>
        <v>2.3321417605627037E-4</v>
      </c>
      <c r="AS310" s="5">
        <f t="shared" si="482"/>
        <v>2.857366840013815E-4</v>
      </c>
      <c r="AT310" s="5">
        <f t="shared" si="483"/>
        <v>1.7504393164420197E-4</v>
      </c>
      <c r="AU310" s="5">
        <f t="shared" si="484"/>
        <v>7.1488611067551774E-5</v>
      </c>
      <c r="AV310" s="5">
        <f t="shared" si="485"/>
        <v>2.189716660424842E-5</v>
      </c>
      <c r="AW310" s="5">
        <f t="shared" si="486"/>
        <v>1.3184221229777012E-7</v>
      </c>
      <c r="AX310" s="5">
        <f t="shared" si="487"/>
        <v>6.7032474088254816E-4</v>
      </c>
      <c r="AY310" s="5">
        <f t="shared" si="488"/>
        <v>4.8395190514389206E-4</v>
      </c>
      <c r="AZ310" s="5">
        <f t="shared" si="489"/>
        <v>1.7469849478033813E-4</v>
      </c>
      <c r="BA310" s="5">
        <f t="shared" si="490"/>
        <v>4.2042144758773831E-5</v>
      </c>
      <c r="BB310" s="5">
        <f t="shared" si="491"/>
        <v>7.5882534283144211E-6</v>
      </c>
      <c r="BC310" s="5">
        <f t="shared" si="492"/>
        <v>1.0956927230561199E-6</v>
      </c>
      <c r="BD310" s="5">
        <f t="shared" si="493"/>
        <v>2.8062131164565097E-5</v>
      </c>
      <c r="BE310" s="5">
        <f t="shared" si="494"/>
        <v>3.4382045039320279E-5</v>
      </c>
      <c r="BF310" s="5">
        <f t="shared" si="495"/>
        <v>2.1062638011231187E-5</v>
      </c>
      <c r="BG310" s="5">
        <f t="shared" si="496"/>
        <v>8.6020619092476462E-6</v>
      </c>
      <c r="BH310" s="5">
        <f t="shared" si="497"/>
        <v>2.6348362341082149E-6</v>
      </c>
      <c r="BI310" s="5">
        <f t="shared" si="498"/>
        <v>6.4564631631922352E-7</v>
      </c>
      <c r="BJ310" s="8">
        <f t="shared" si="499"/>
        <v>0.48145106483788119</v>
      </c>
      <c r="BK310" s="8">
        <f t="shared" si="500"/>
        <v>0.30017521038855705</v>
      </c>
      <c r="BL310" s="8">
        <f t="shared" si="501"/>
        <v>0.20961397851772717</v>
      </c>
      <c r="BM310" s="8">
        <f t="shared" si="502"/>
        <v>0.30873449270592479</v>
      </c>
      <c r="BN310" s="8">
        <f t="shared" si="503"/>
        <v>0.69097045723651762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1.24665391969407</v>
      </c>
      <c r="F311">
        <f>VLOOKUP(B311,home!$B$2:$E$405,3,FALSE)</f>
        <v>0.69</v>
      </c>
      <c r="G311">
        <f>VLOOKUP(C311,away!$B$2:$E$405,4,FALSE)</f>
        <v>0.98</v>
      </c>
      <c r="H311">
        <f>VLOOKUP(A311,away!$A$2:$E$405,3,FALSE)</f>
        <v>1.0879541108986599</v>
      </c>
      <c r="I311">
        <f>VLOOKUP(C311,away!$B$2:$E$405,3,FALSE)</f>
        <v>0.77</v>
      </c>
      <c r="J311">
        <f>VLOOKUP(B311,home!$B$2:$E$405,4,FALSE)</f>
        <v>1.04</v>
      </c>
      <c r="K311" s="3">
        <f t="shared" si="448"/>
        <v>0.84298738049713007</v>
      </c>
      <c r="L311" s="3">
        <f t="shared" si="449"/>
        <v>0.87123365200764691</v>
      </c>
      <c r="M311" s="5">
        <f t="shared" si="450"/>
        <v>0.18010396121617242</v>
      </c>
      <c r="N311" s="5">
        <f t="shared" si="451"/>
        <v>0.15182536648277789</v>
      </c>
      <c r="O311" s="5">
        <f t="shared" si="452"/>
        <v>0.1569126318714095</v>
      </c>
      <c r="P311" s="5">
        <f t="shared" si="453"/>
        <v>0.13227536850818997</v>
      </c>
      <c r="Q311" s="5">
        <f t="shared" si="454"/>
        <v>6.3993433992166837E-2</v>
      </c>
      <c r="R311" s="5">
        <f t="shared" si="455"/>
        <v>6.8353782655729778E-2</v>
      </c>
      <c r="S311" s="5">
        <f t="shared" si="456"/>
        <v>2.4287046486690941E-2</v>
      </c>
      <c r="T311" s="5">
        <f t="shared" si="457"/>
        <v>5.5753233201505804E-2</v>
      </c>
      <c r="U311" s="5">
        <f t="shared" si="458"/>
        <v>5.7621376188023807E-2</v>
      </c>
      <c r="V311" s="5">
        <f t="shared" si="459"/>
        <v>1.9819281673079192E-3</v>
      </c>
      <c r="W311" s="5">
        <f t="shared" si="460"/>
        <v>1.7981885763357578E-2</v>
      </c>
      <c r="X311" s="5">
        <f t="shared" si="461"/>
        <v>1.5666424003594335E-2</v>
      </c>
      <c r="Y311" s="5">
        <f t="shared" si="462"/>
        <v>6.8245578992758753E-3</v>
      </c>
      <c r="Z311" s="5">
        <f t="shared" si="463"/>
        <v>1.9850705230562808E-2</v>
      </c>
      <c r="AA311" s="5">
        <f t="shared" si="464"/>
        <v>1.6733894003332819E-2</v>
      </c>
      <c r="AB311" s="5">
        <f t="shared" si="465"/>
        <v>7.0532307356930817E-3</v>
      </c>
      <c r="AC311" s="5">
        <f t="shared" si="466"/>
        <v>9.0975330621946557E-5</v>
      </c>
      <c r="AD311" s="5">
        <f t="shared" si="467"/>
        <v>3.7896256940128585E-3</v>
      </c>
      <c r="AE311" s="5">
        <f t="shared" si="468"/>
        <v>3.3016494331368361E-3</v>
      </c>
      <c r="AF311" s="5">
        <f t="shared" si="469"/>
        <v>1.4382540466403911E-3</v>
      </c>
      <c r="AG311" s="5">
        <f t="shared" si="470"/>
        <v>4.1768510852309502E-4</v>
      </c>
      <c r="AH311" s="5">
        <f t="shared" si="471"/>
        <v>4.3236506032376318E-3</v>
      </c>
      <c r="AI311" s="5">
        <f t="shared" si="472"/>
        <v>3.6447828962081277E-3</v>
      </c>
      <c r="AJ311" s="5">
        <f t="shared" si="473"/>
        <v>1.5362529930776159E-3</v>
      </c>
      <c r="AK311" s="5">
        <f t="shared" si="474"/>
        <v>4.3168062880512514E-4</v>
      </c>
      <c r="AL311" s="5">
        <f t="shared" si="475"/>
        <v>2.6726331396406488E-6</v>
      </c>
      <c r="AM311" s="5">
        <f t="shared" si="476"/>
        <v>6.3892132737210401E-4</v>
      </c>
      <c r="AN311" s="5">
        <f t="shared" si="477"/>
        <v>5.5664976139197149E-4</v>
      </c>
      <c r="AO311" s="5">
        <f t="shared" si="478"/>
        <v>2.4248600225335623E-4</v>
      </c>
      <c r="AP311" s="5">
        <f t="shared" si="479"/>
        <v>7.042065510130871E-5</v>
      </c>
      <c r="AQ311" s="5">
        <f t="shared" si="480"/>
        <v>1.5338211130171022E-5</v>
      </c>
      <c r="AR311" s="5">
        <f t="shared" si="481"/>
        <v>7.5338198101275791E-4</v>
      </c>
      <c r="AS311" s="5">
        <f t="shared" si="482"/>
        <v>6.3509150268768332E-4</v>
      </c>
      <c r="AT311" s="5">
        <f t="shared" si="483"/>
        <v>2.6768706111333804E-4</v>
      </c>
      <c r="AU311" s="5">
        <f t="shared" si="484"/>
        <v>7.5218938146969354E-5</v>
      </c>
      <c r="AV311" s="5">
        <f t="shared" si="485"/>
        <v>1.5852153908072329E-5</v>
      </c>
      <c r="AW311" s="5">
        <f t="shared" si="486"/>
        <v>5.4524609478936428E-8</v>
      </c>
      <c r="AX311" s="5">
        <f t="shared" si="487"/>
        <v>8.9767102684193176E-5</v>
      </c>
      <c r="AY311" s="5">
        <f t="shared" si="488"/>
        <v>7.8208120701695052E-5</v>
      </c>
      <c r="AZ311" s="5">
        <f t="shared" si="489"/>
        <v>3.4068773307796311E-5</v>
      </c>
      <c r="BA311" s="5">
        <f t="shared" si="490"/>
        <v>9.8939539294573441E-6</v>
      </c>
      <c r="BB311" s="5">
        <f t="shared" si="491"/>
        <v>2.1549864036891316E-6</v>
      </c>
      <c r="BC311" s="5">
        <f t="shared" si="492"/>
        <v>3.7549933490258165E-7</v>
      </c>
      <c r="BD311" s="5">
        <f t="shared" si="493"/>
        <v>1.0939528911241675E-4</v>
      </c>
      <c r="BE311" s="5">
        <f t="shared" si="494"/>
        <v>9.2218848207602398E-5</v>
      </c>
      <c r="BF311" s="5">
        <f t="shared" si="495"/>
        <v>3.8869662641494596E-5</v>
      </c>
      <c r="BG311" s="5">
        <f t="shared" si="496"/>
        <v>1.0922211696986897E-5</v>
      </c>
      <c r="BH311" s="5">
        <f t="shared" si="497"/>
        <v>2.3018216569195236E-6</v>
      </c>
      <c r="BI311" s="5">
        <f t="shared" si="498"/>
        <v>3.8808132178763078E-7</v>
      </c>
      <c r="BJ311" s="8">
        <f t="shared" si="499"/>
        <v>0.3227304000186022</v>
      </c>
      <c r="BK311" s="8">
        <f t="shared" si="500"/>
        <v>0.33882016046282454</v>
      </c>
      <c r="BL311" s="8">
        <f t="shared" si="501"/>
        <v>0.31861261012702358</v>
      </c>
      <c r="BM311" s="8">
        <f t="shared" si="502"/>
        <v>0.24647117751647438</v>
      </c>
      <c r="BN311" s="8">
        <f t="shared" si="503"/>
        <v>0.75346454472644642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1.24665391969407</v>
      </c>
      <c r="F312">
        <f>VLOOKUP(B312,home!$B$2:$E$405,3,FALSE)</f>
        <v>0.84</v>
      </c>
      <c r="G312">
        <f>VLOOKUP(C312,away!$B$2:$E$405,4,FALSE)</f>
        <v>0.88</v>
      </c>
      <c r="H312">
        <f>VLOOKUP(A312,away!$A$2:$E$405,3,FALSE)</f>
        <v>1.0879541108986599</v>
      </c>
      <c r="I312">
        <f>VLOOKUP(C312,away!$B$2:$E$405,3,FALSE)</f>
        <v>0.69</v>
      </c>
      <c r="J312">
        <f>VLOOKUP(B312,home!$B$2:$E$405,4,FALSE)</f>
        <v>0.74</v>
      </c>
      <c r="K312" s="3">
        <f t="shared" si="448"/>
        <v>0.9215265774378566</v>
      </c>
      <c r="L312" s="3">
        <f t="shared" si="449"/>
        <v>0.5555093690248557</v>
      </c>
      <c r="M312" s="5">
        <f t="shared" si="450"/>
        <v>0.22831341963636537</v>
      </c>
      <c r="N312" s="5">
        <f t="shared" si="451"/>
        <v>0.2103968841806329</v>
      </c>
      <c r="O312" s="5">
        <f t="shared" si="452"/>
        <v>0.12683024368210444</v>
      </c>
      <c r="P312" s="5">
        <f t="shared" si="453"/>
        <v>0.11687744037597902</v>
      </c>
      <c r="Q312" s="5">
        <f t="shared" si="454"/>
        <v>9.6943160291283872E-2</v>
      </c>
      <c r="R312" s="5">
        <f t="shared" si="455"/>
        <v>3.5227694320557251E-2</v>
      </c>
      <c r="S312" s="5">
        <f t="shared" si="456"/>
        <v>1.495787686352092E-2</v>
      </c>
      <c r="T312" s="5">
        <f t="shared" si="457"/>
        <v>5.3852833804686549E-2</v>
      </c>
      <c r="U312" s="5">
        <f t="shared" si="458"/>
        <v>3.2463256578250145E-2</v>
      </c>
      <c r="V312" s="5">
        <f t="shared" si="459"/>
        <v>8.5079846430783181E-4</v>
      </c>
      <c r="W312" s="5">
        <f t="shared" si="460"/>
        <v>2.9778566236412122E-2</v>
      </c>
      <c r="X312" s="5">
        <f t="shared" si="461"/>
        <v>1.6542272540454168E-2</v>
      </c>
      <c r="Y312" s="5">
        <f t="shared" si="462"/>
        <v>4.5946936905924456E-3</v>
      </c>
      <c r="Z312" s="5">
        <f t="shared" si="463"/>
        <v>6.5231047480710852E-3</v>
      </c>
      <c r="AA312" s="5">
        <f t="shared" si="464"/>
        <v>6.0112143927585791E-3</v>
      </c>
      <c r="AB312" s="5">
        <f t="shared" si="465"/>
        <v>2.7697469128019985E-3</v>
      </c>
      <c r="AC312" s="5">
        <f t="shared" si="466"/>
        <v>2.7221118600499307E-5</v>
      </c>
      <c r="AD312" s="5">
        <f t="shared" si="467"/>
        <v>6.860435056211844E-3</v>
      </c>
      <c r="AE312" s="5">
        <f t="shared" si="468"/>
        <v>3.8110359493122416E-3</v>
      </c>
      <c r="AF312" s="5">
        <f t="shared" si="469"/>
        <v>1.0585330877667426E-3</v>
      </c>
      <c r="AG312" s="5">
        <f t="shared" si="470"/>
        <v>1.9600834922574515E-4</v>
      </c>
      <c r="AH312" s="5">
        <f t="shared" si="471"/>
        <v>9.0591145067100206E-4</v>
      </c>
      <c r="AI312" s="5">
        <f t="shared" si="472"/>
        <v>8.3482147859861215E-4</v>
      </c>
      <c r="AJ312" s="5">
        <f t="shared" si="473"/>
        <v>3.8465508997229494E-4</v>
      </c>
      <c r="AK312" s="5">
        <f t="shared" si="474"/>
        <v>1.1815662951873994E-4</v>
      </c>
      <c r="AL312" s="5">
        <f t="shared" si="475"/>
        <v>5.5739775108524788E-7</v>
      </c>
      <c r="AM312" s="5">
        <f t="shared" si="476"/>
        <v>1.2644146474171183E-3</v>
      </c>
      <c r="AN312" s="5">
        <f t="shared" si="477"/>
        <v>7.0239418297246873E-4</v>
      </c>
      <c r="AO312" s="5">
        <f t="shared" si="478"/>
        <v>1.9509327469488253E-4</v>
      </c>
      <c r="AP312" s="5">
        <f t="shared" si="479"/>
        <v>3.6125380642249021E-5</v>
      </c>
      <c r="AQ312" s="5">
        <f t="shared" si="480"/>
        <v>5.0169968515896214E-6</v>
      </c>
      <c r="AR312" s="5">
        <f t="shared" si="481"/>
        <v>1.0064845967092806E-4</v>
      </c>
      <c r="AS312" s="5">
        <f t="shared" si="482"/>
        <v>9.2750230564942469E-5</v>
      </c>
      <c r="AT312" s="5">
        <f t="shared" si="483"/>
        <v>4.2735901264541754E-5</v>
      </c>
      <c r="AU312" s="5">
        <f t="shared" si="484"/>
        <v>1.3127422942011779E-5</v>
      </c>
      <c r="AV312" s="5">
        <f t="shared" si="485"/>
        <v>3.0243172835828282E-6</v>
      </c>
      <c r="AW312" s="5">
        <f t="shared" si="486"/>
        <v>7.9261441138835886E-9</v>
      </c>
      <c r="AX312" s="5">
        <f t="shared" si="487"/>
        <v>1.9419861708276512E-4</v>
      </c>
      <c r="AY312" s="5">
        <f t="shared" si="488"/>
        <v>1.0787915124114641E-4</v>
      </c>
      <c r="AZ312" s="5">
        <f t="shared" si="489"/>
        <v>2.9963939618453107E-5</v>
      </c>
      <c r="BA312" s="5">
        <f t="shared" si="490"/>
        <v>5.5484163969819211E-6</v>
      </c>
      <c r="BB312" s="5">
        <f t="shared" si="491"/>
        <v>7.7054932294364738E-7</v>
      </c>
      <c r="BC312" s="5">
        <f t="shared" si="492"/>
        <v>8.5609473638191102E-8</v>
      </c>
      <c r="BD312" s="5">
        <f t="shared" si="493"/>
        <v>9.3185270541868079E-6</v>
      </c>
      <c r="BE312" s="5">
        <f t="shared" si="494"/>
        <v>8.5872703430068419E-6</v>
      </c>
      <c r="BF312" s="5">
        <f t="shared" si="495"/>
        <v>3.9566989243623519E-6</v>
      </c>
      <c r="BG312" s="5">
        <f t="shared" si="496"/>
        <v>1.215401072573229E-6</v>
      </c>
      <c r="BH312" s="5">
        <f t="shared" si="497"/>
        <v>2.8000609765567694E-7</v>
      </c>
      <c r="BI312" s="5">
        <f t="shared" si="498"/>
        <v>5.1606612166873248E-8</v>
      </c>
      <c r="BJ312" s="8">
        <f t="shared" si="499"/>
        <v>0.42657591395229283</v>
      </c>
      <c r="BK312" s="8">
        <f t="shared" si="500"/>
        <v>0.36113519300776586</v>
      </c>
      <c r="BL312" s="8">
        <f t="shared" si="501"/>
        <v>0.20582139637706304</v>
      </c>
      <c r="BM312" s="8">
        <f t="shared" si="502"/>
        <v>0.18535889437317299</v>
      </c>
      <c r="BN312" s="8">
        <f t="shared" si="503"/>
        <v>0.81458884248692287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1.24665391969407</v>
      </c>
      <c r="F313">
        <f>VLOOKUP(B313,home!$B$2:$E$405,3,FALSE)</f>
        <v>1.2</v>
      </c>
      <c r="G313">
        <f>VLOOKUP(C313,away!$B$2:$E$405,4,FALSE)</f>
        <v>0.95</v>
      </c>
      <c r="H313">
        <f>VLOOKUP(A313,away!$A$2:$E$405,3,FALSE)</f>
        <v>1.0879541108986599</v>
      </c>
      <c r="I313">
        <f>VLOOKUP(C313,away!$B$2:$E$405,3,FALSE)</f>
        <v>1.02</v>
      </c>
      <c r="J313">
        <f>VLOOKUP(B313,home!$B$2:$E$405,4,FALSE)</f>
        <v>0.63</v>
      </c>
      <c r="K313" s="3">
        <f t="shared" si="448"/>
        <v>1.4211854684512397</v>
      </c>
      <c r="L313" s="3">
        <f t="shared" si="449"/>
        <v>0.69911931166347885</v>
      </c>
      <c r="M313" s="5">
        <f t="shared" si="450"/>
        <v>0.11999505083230692</v>
      </c>
      <c r="N313" s="5">
        <f t="shared" si="451"/>
        <v>0.17053522252894243</v>
      </c>
      <c r="O313" s="5">
        <f t="shared" si="452"/>
        <v>8.3890857340906566E-2</v>
      </c>
      <c r="P313" s="5">
        <f t="shared" si="453"/>
        <v>0.11922446738881241</v>
      </c>
      <c r="Q313" s="5">
        <f t="shared" si="454"/>
        <v>0.12118109005861576</v>
      </c>
      <c r="R313" s="5">
        <f t="shared" si="455"/>
        <v>2.9324859219516847E-2</v>
      </c>
      <c r="S313" s="5">
        <f t="shared" si="456"/>
        <v>2.9614708118276323E-2</v>
      </c>
      <c r="T313" s="5">
        <f t="shared" si="457"/>
        <v>8.4720040268409486E-2</v>
      </c>
      <c r="U313" s="5">
        <f t="shared" si="458"/>
        <v>4.1676063787155708E-2</v>
      </c>
      <c r="V313" s="5">
        <f t="shared" si="459"/>
        <v>3.269392064076713E-3</v>
      </c>
      <c r="W313" s="5">
        <f t="shared" si="460"/>
        <v>5.7406934747461898E-2</v>
      </c>
      <c r="X313" s="5">
        <f t="shared" si="461"/>
        <v>4.0134296705355808E-2</v>
      </c>
      <c r="Y313" s="5">
        <f t="shared" si="462"/>
        <v>1.4029330943373088E-2</v>
      </c>
      <c r="Z313" s="5">
        <f t="shared" si="463"/>
        <v>6.8338584640590143E-3</v>
      </c>
      <c r="AA313" s="5">
        <f t="shared" si="464"/>
        <v>9.712180342573179E-3</v>
      </c>
      <c r="AB313" s="5">
        <f t="shared" si="465"/>
        <v>6.9014047849213942E-3</v>
      </c>
      <c r="AC313" s="5">
        <f t="shared" si="466"/>
        <v>2.0302479395040317E-4</v>
      </c>
      <c r="AD313" s="5">
        <f t="shared" si="467"/>
        <v>2.0396475362855351E-2</v>
      </c>
      <c r="AE313" s="5">
        <f t="shared" si="468"/>
        <v>1.4259569816040537E-2</v>
      </c>
      <c r="AF313" s="5">
        <f t="shared" si="469"/>
        <v>4.9845703172037899E-3</v>
      </c>
      <c r="AG313" s="5">
        <f t="shared" si="470"/>
        <v>1.1616031230339075E-3</v>
      </c>
      <c r="AH313" s="5">
        <f t="shared" si="471"/>
        <v>1.1944206063496442E-3</v>
      </c>
      <c r="AI313" s="5">
        <f t="shared" si="472"/>
        <v>1.6974932089628327E-3</v>
      </c>
      <c r="AJ313" s="5">
        <f t="shared" si="473"/>
        <v>1.2062263406863211E-3</v>
      </c>
      <c r="AK313" s="5">
        <f t="shared" si="474"/>
        <v>5.7142378234883789E-4</v>
      </c>
      <c r="AL313" s="5">
        <f t="shared" si="475"/>
        <v>8.068840425523021E-6</v>
      </c>
      <c r="AM313" s="5">
        <f t="shared" si="476"/>
        <v>5.7974348786627491E-3</v>
      </c>
      <c r="AN313" s="5">
        <f t="shared" si="477"/>
        <v>4.0530986817845444E-3</v>
      </c>
      <c r="AO313" s="5">
        <f t="shared" si="478"/>
        <v>1.416799780256682E-3</v>
      </c>
      <c r="AP313" s="5">
        <f t="shared" si="479"/>
        <v>3.3017069571267325E-4</v>
      </c>
      <c r="AQ313" s="5">
        <f t="shared" si="480"/>
        <v>5.7707177379524007E-5</v>
      </c>
      <c r="AR313" s="5">
        <f t="shared" si="481"/>
        <v>1.6700850242956766E-4</v>
      </c>
      <c r="AS313" s="5">
        <f t="shared" si="482"/>
        <v>2.3735005676070513E-4</v>
      </c>
      <c r="AT313" s="5">
        <f t="shared" si="483"/>
        <v>1.6865922580219556E-4</v>
      </c>
      <c r="AU313" s="5">
        <f t="shared" si="484"/>
        <v>7.9898680276772237E-5</v>
      </c>
      <c r="AV313" s="5">
        <f t="shared" si="485"/>
        <v>2.8387710839445101E-5</v>
      </c>
      <c r="AW313" s="5">
        <f t="shared" si="486"/>
        <v>2.2269511105890445E-7</v>
      </c>
      <c r="AX313" s="5">
        <f t="shared" si="487"/>
        <v>1.3732050339746468E-3</v>
      </c>
      <c r="AY313" s="5">
        <f t="shared" si="488"/>
        <v>9.6003415812517909E-4</v>
      </c>
      <c r="AZ313" s="5">
        <f t="shared" si="489"/>
        <v>3.3558920990095129E-4</v>
      </c>
      <c r="BA313" s="5">
        <f t="shared" si="490"/>
        <v>7.8205632475881266E-5</v>
      </c>
      <c r="BB313" s="5">
        <f t="shared" si="491"/>
        <v>1.3668766986186278E-5</v>
      </c>
      <c r="BC313" s="5">
        <f t="shared" si="492"/>
        <v>1.9112197933342076E-6</v>
      </c>
      <c r="BD313" s="5">
        <f t="shared" si="493"/>
        <v>1.9459811543417954E-5</v>
      </c>
      <c r="BE313" s="5">
        <f t="shared" si="494"/>
        <v>2.7656001384305286E-5</v>
      </c>
      <c r="BF313" s="5">
        <f t="shared" si="495"/>
        <v>1.9652153641421028E-5</v>
      </c>
      <c r="BG313" s="5">
        <f t="shared" si="496"/>
        <v>9.3097850596528925E-6</v>
      </c>
      <c r="BH313" s="5">
        <f t="shared" si="497"/>
        <v>3.3077328102957876E-6</v>
      </c>
      <c r="BI313" s="5">
        <f t="shared" si="498"/>
        <v>9.4018036070235064E-7</v>
      </c>
      <c r="BJ313" s="8">
        <f t="shared" si="499"/>
        <v>0.54322695910634433</v>
      </c>
      <c r="BK313" s="8">
        <f t="shared" si="500"/>
        <v>0.27327474619597353</v>
      </c>
      <c r="BL313" s="8">
        <f t="shared" si="501"/>
        <v>0.17693655925432977</v>
      </c>
      <c r="BM313" s="8">
        <f t="shared" si="502"/>
        <v>0.35516076418859177</v>
      </c>
      <c r="BN313" s="8">
        <f t="shared" si="503"/>
        <v>0.64415154736910096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1.24665391969407</v>
      </c>
      <c r="F314">
        <f>VLOOKUP(B314,home!$B$2:$E$405,3,FALSE)</f>
        <v>0.73</v>
      </c>
      <c r="G314">
        <f>VLOOKUP(C314,away!$B$2:$E$405,4,FALSE)</f>
        <v>0.95</v>
      </c>
      <c r="H314">
        <f>VLOOKUP(A314,away!$A$2:$E$405,3,FALSE)</f>
        <v>1.0879541108986599</v>
      </c>
      <c r="I314">
        <f>VLOOKUP(C314,away!$B$2:$E$405,3,FALSE)</f>
        <v>0.88</v>
      </c>
      <c r="J314">
        <f>VLOOKUP(B314,home!$B$2:$E$405,4,FALSE)</f>
        <v>1.04</v>
      </c>
      <c r="K314" s="3">
        <f t="shared" si="448"/>
        <v>0.86455449330783751</v>
      </c>
      <c r="L314" s="3">
        <f t="shared" si="449"/>
        <v>0.99569560229445353</v>
      </c>
      <c r="M314" s="5">
        <f t="shared" si="450"/>
        <v>0.15563370219583042</v>
      </c>
      <c r="N314" s="5">
        <f t="shared" si="451"/>
        <v>0.13455381654353904</v>
      </c>
      <c r="O314" s="5">
        <f t="shared" si="452"/>
        <v>0.15496379284519296</v>
      </c>
      <c r="P314" s="5">
        <f t="shared" si="453"/>
        <v>0.13397464340433651</v>
      </c>
      <c r="Q314" s="5">
        <f t="shared" si="454"/>
        <v>5.8164553342217568E-2</v>
      </c>
      <c r="R314" s="5">
        <f t="shared" si="455"/>
        <v>7.7148383525413672E-2</v>
      </c>
      <c r="S314" s="5">
        <f t="shared" si="456"/>
        <v>2.8832452132915989E-2</v>
      </c>
      <c r="T314" s="5">
        <f t="shared" si="457"/>
        <v>5.7914189972267181E-2</v>
      </c>
      <c r="U314" s="5">
        <f t="shared" si="458"/>
        <v>6.6698981628332737E-2</v>
      </c>
      <c r="V314" s="5">
        <f t="shared" si="459"/>
        <v>2.7577699277781852E-3</v>
      </c>
      <c r="W314" s="5">
        <f t="shared" si="460"/>
        <v>1.6762141981085863E-2</v>
      </c>
      <c r="X314" s="5">
        <f t="shared" si="461"/>
        <v>1.6689991055602434E-2</v>
      </c>
      <c r="Y314" s="5">
        <f t="shared" si="462"/>
        <v>8.3090753481985524E-3</v>
      </c>
      <c r="Z314" s="5">
        <f t="shared" si="463"/>
        <v>2.5605435400126761E-2</v>
      </c>
      <c r="AA314" s="5">
        <f t="shared" si="464"/>
        <v>2.2137294228283158E-2</v>
      </c>
      <c r="AB314" s="5">
        <f t="shared" si="465"/>
        <v>9.5694485973699308E-3</v>
      </c>
      <c r="AC314" s="5">
        <f t="shared" si="466"/>
        <v>1.4837372844555373E-4</v>
      </c>
      <c r="AD314" s="5">
        <f t="shared" si="467"/>
        <v>3.6229462918029296E-3</v>
      </c>
      <c r="AE314" s="5">
        <f t="shared" si="468"/>
        <v>3.6073516900971747E-3</v>
      </c>
      <c r="AF314" s="5">
        <f t="shared" si="469"/>
        <v>1.7959121068796106E-3</v>
      </c>
      <c r="AG314" s="5">
        <f t="shared" si="470"/>
        <v>5.9606059564246507E-4</v>
      </c>
      <c r="AH314" s="5">
        <f t="shared" si="471"/>
        <v>6.3738048556852321E-3</v>
      </c>
      <c r="AI314" s="5">
        <f t="shared" si="472"/>
        <v>5.510501627449981E-3</v>
      </c>
      <c r="AJ314" s="5">
        <f t="shared" si="473"/>
        <v>2.3820644711960159E-3</v>
      </c>
      <c r="AK314" s="5">
        <f t="shared" si="474"/>
        <v>6.8647484730715777E-4</v>
      </c>
      <c r="AL314" s="5">
        <f t="shared" si="475"/>
        <v>5.1090007057860737E-6</v>
      </c>
      <c r="AM314" s="5">
        <f t="shared" si="476"/>
        <v>6.2644689911823821E-4</v>
      </c>
      <c r="AN314" s="5">
        <f t="shared" si="477"/>
        <v>6.2375042252302694E-4</v>
      </c>
      <c r="AO314" s="5">
        <f t="shared" si="478"/>
        <v>3.1053277631774259E-4</v>
      </c>
      <c r="AP314" s="5">
        <f t="shared" si="479"/>
        <v>1.0306537324928787E-4</v>
      </c>
      <c r="AQ314" s="5">
        <f t="shared" si="480"/>
        <v>2.5655434723288079E-5</v>
      </c>
      <c r="AR314" s="5">
        <f t="shared" si="481"/>
        <v>1.2692738929377643E-3</v>
      </c>
      <c r="AS314" s="5">
        <f t="shared" si="482"/>
        <v>1.0973564473776753E-3</v>
      </c>
      <c r="AT314" s="5">
        <f t="shared" si="483"/>
        <v>4.7436222367034736E-4</v>
      </c>
      <c r="AU314" s="5">
        <f t="shared" si="484"/>
        <v>1.3670399730989874E-4</v>
      </c>
      <c r="AV314" s="5">
        <f t="shared" si="485"/>
        <v>2.9547013781853869E-5</v>
      </c>
      <c r="AW314" s="5">
        <f t="shared" si="486"/>
        <v>1.2216658196866831E-7</v>
      </c>
      <c r="AX314" s="5">
        <f t="shared" si="487"/>
        <v>9.0266246908572384E-5</v>
      </c>
      <c r="AY314" s="5">
        <f t="shared" si="488"/>
        <v>8.9877705082490826E-5</v>
      </c>
      <c r="AZ314" s="5">
        <f t="shared" si="489"/>
        <v>4.4745417847476982E-5</v>
      </c>
      <c r="BA314" s="5">
        <f t="shared" si="490"/>
        <v>1.4850938591186865E-5</v>
      </c>
      <c r="BB314" s="5">
        <f t="shared" si="491"/>
        <v>3.6967535612974364E-6</v>
      </c>
      <c r="BC314" s="5">
        <f t="shared" si="492"/>
        <v>7.3616825275004362E-7</v>
      </c>
      <c r="BD314" s="5">
        <f t="shared" si="493"/>
        <v>2.1063507221754873E-4</v>
      </c>
      <c r="BE314" s="5">
        <f t="shared" si="494"/>
        <v>1.8210549813390262E-4</v>
      </c>
      <c r="BF314" s="5">
        <f t="shared" si="495"/>
        <v>7.8720063333863766E-5</v>
      </c>
      <c r="BG314" s="5">
        <f t="shared" si="496"/>
        <v>2.2685928156256487E-5</v>
      </c>
      <c r="BH314" s="5">
        <f t="shared" si="497"/>
        <v>4.9033052805875823E-6</v>
      </c>
      <c r="BI314" s="5">
        <f t="shared" si="498"/>
        <v>8.4783492247840834E-7</v>
      </c>
      <c r="BJ314" s="8">
        <f t="shared" si="499"/>
        <v>0.30394966306350824</v>
      </c>
      <c r="BK314" s="8">
        <f t="shared" si="500"/>
        <v>0.32144192809509492</v>
      </c>
      <c r="BL314" s="8">
        <f t="shared" si="501"/>
        <v>0.34897788790335299</v>
      </c>
      <c r="BM314" s="8">
        <f t="shared" si="502"/>
        <v>0.28544626706705212</v>
      </c>
      <c r="BN314" s="8">
        <f t="shared" si="503"/>
        <v>0.7144388918565302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1.4045801526717601</v>
      </c>
      <c r="F315">
        <f>VLOOKUP(B315,home!$B$2:$E$405,3,FALSE)</f>
        <v>0.79</v>
      </c>
      <c r="G315">
        <f>VLOOKUP(C315,away!$B$2:$E$405,4,FALSE)</f>
        <v>0.95</v>
      </c>
      <c r="H315">
        <f>VLOOKUP(A315,away!$A$2:$E$405,3,FALSE)</f>
        <v>1.2264631043256999</v>
      </c>
      <c r="I315">
        <f>VLOOKUP(C315,away!$B$2:$E$405,3,FALSE)</f>
        <v>0.83</v>
      </c>
      <c r="J315">
        <f>VLOOKUP(B315,home!$B$2:$E$405,4,FALSE)</f>
        <v>0.91</v>
      </c>
      <c r="K315" s="3">
        <f t="shared" si="448"/>
        <v>1.0541374045801559</v>
      </c>
      <c r="L315" s="3">
        <f t="shared" si="449"/>
        <v>0.92634758269720108</v>
      </c>
      <c r="M315" s="5">
        <f t="shared" si="450"/>
        <v>0.13800229172259415</v>
      </c>
      <c r="N315" s="5">
        <f t="shared" si="451"/>
        <v>0.14547337762256893</v>
      </c>
      <c r="O315" s="5">
        <f t="shared" si="452"/>
        <v>0.12783808934389906</v>
      </c>
      <c r="P315" s="5">
        <f t="shared" si="453"/>
        <v>0.13475891170746385</v>
      </c>
      <c r="Q315" s="5">
        <f t="shared" si="454"/>
        <v>7.6674464361281849E-2</v>
      </c>
      <c r="R315" s="5">
        <f t="shared" si="455"/>
        <v>5.9211252520174847E-2</v>
      </c>
      <c r="S315" s="5">
        <f t="shared" si="456"/>
        <v>3.2897939697052909E-2</v>
      </c>
      <c r="T315" s="5">
        <f t="shared" si="457"/>
        <v>7.102720471567614E-2</v>
      </c>
      <c r="U315" s="5">
        <f t="shared" si="458"/>
        <v>6.2416796053557329E-2</v>
      </c>
      <c r="V315" s="5">
        <f t="shared" si="459"/>
        <v>3.5694178179979641E-3</v>
      </c>
      <c r="W315" s="5">
        <f t="shared" si="460"/>
        <v>2.6941806953125116E-2</v>
      </c>
      <c r="X315" s="5">
        <f t="shared" si="461"/>
        <v>2.4957477744522099E-2</v>
      </c>
      <c r="Y315" s="5">
        <f t="shared" si="462"/>
        <v>1.1559649589428617E-2</v>
      </c>
      <c r="Z315" s="5">
        <f t="shared" si="463"/>
        <v>1.8283400213512508E-2</v>
      </c>
      <c r="AA315" s="5">
        <f t="shared" si="464"/>
        <v>1.9273216047972344E-2</v>
      </c>
      <c r="AB315" s="5">
        <f t="shared" si="465"/>
        <v>1.0158308971361085E-2</v>
      </c>
      <c r="AC315" s="5">
        <f t="shared" si="466"/>
        <v>2.1784550394892248E-4</v>
      </c>
      <c r="AD315" s="5">
        <f t="shared" si="467"/>
        <v>7.1000916140667248E-3</v>
      </c>
      <c r="AE315" s="5">
        <f t="shared" si="468"/>
        <v>6.5771527036193799E-3</v>
      </c>
      <c r="AF315" s="5">
        <f t="shared" si="469"/>
        <v>3.0463647540140862E-3</v>
      </c>
      <c r="AG315" s="5">
        <f t="shared" si="470"/>
        <v>9.4066420863163412E-4</v>
      </c>
      <c r="AH315" s="5">
        <f t="shared" si="471"/>
        <v>4.2341958978182005E-3</v>
      </c>
      <c r="AI315" s="5">
        <f t="shared" si="472"/>
        <v>4.4634242742100207E-3</v>
      </c>
      <c r="AJ315" s="5">
        <f t="shared" si="473"/>
        <v>2.3525312399779084E-3</v>
      </c>
      <c r="AK315" s="5">
        <f t="shared" si="474"/>
        <v>8.2663039183468315E-4</v>
      </c>
      <c r="AL315" s="5">
        <f t="shared" si="475"/>
        <v>8.5090247896845545E-6</v>
      </c>
      <c r="AM315" s="5">
        <f t="shared" si="476"/>
        <v>1.496894429266726E-3</v>
      </c>
      <c r="AN315" s="5">
        <f t="shared" si="477"/>
        <v>1.3866445361041383E-3</v>
      </c>
      <c r="AO315" s="5">
        <f t="shared" si="478"/>
        <v>6.4225740704017503E-4</v>
      </c>
      <c r="AP315" s="5">
        <f t="shared" si="479"/>
        <v>1.9831786549367948E-4</v>
      </c>
      <c r="AQ315" s="5">
        <f t="shared" si="480"/>
        <v>4.5927818826434665E-5</v>
      </c>
      <c r="AR315" s="5">
        <f t="shared" si="481"/>
        <v>7.8446742692205929E-4</v>
      </c>
      <c r="AS315" s="5">
        <f t="shared" si="482"/>
        <v>8.2693645739329263E-4</v>
      </c>
      <c r="AT315" s="5">
        <f t="shared" si="483"/>
        <v>4.3585232547463702E-4</v>
      </c>
      <c r="AU315" s="5">
        <f t="shared" si="484"/>
        <v>1.531494130520198E-4</v>
      </c>
      <c r="AV315" s="5">
        <f t="shared" si="485"/>
        <v>4.0360131196907593E-5</v>
      </c>
      <c r="AW315" s="5">
        <f t="shared" si="486"/>
        <v>2.3080673879409549E-7</v>
      </c>
      <c r="AX315" s="5">
        <f t="shared" si="487"/>
        <v>2.6298873476628663E-4</v>
      </c>
      <c r="AY315" s="5">
        <f t="shared" si="488"/>
        <v>2.4361897872734502E-4</v>
      </c>
      <c r="AZ315" s="5">
        <f t="shared" si="489"/>
        <v>1.1283792602161843E-4</v>
      </c>
      <c r="BA315" s="5">
        <f t="shared" si="490"/>
        <v>3.4842380002230613E-5</v>
      </c>
      <c r="BB315" s="5">
        <f t="shared" si="491"/>
        <v>8.0690386226209064E-6</v>
      </c>
      <c r="BC315" s="5">
        <f t="shared" si="492"/>
        <v>1.4949468845510465E-6</v>
      </c>
      <c r="BD315" s="5">
        <f t="shared" si="493"/>
        <v>1.2111491743899041E-4</v>
      </c>
      <c r="BE315" s="5">
        <f t="shared" si="494"/>
        <v>1.276717647250772E-4</v>
      </c>
      <c r="BF315" s="5">
        <f t="shared" si="495"/>
        <v>6.7291791352730581E-5</v>
      </c>
      <c r="BG315" s="5">
        <f t="shared" si="496"/>
        <v>2.3644931428705607E-5</v>
      </c>
      <c r="BH315" s="5">
        <f t="shared" si="497"/>
        <v>6.2312516619328703E-6</v>
      </c>
      <c r="BI315" s="5">
        <f t="shared" si="498"/>
        <v>1.3137190908391403E-6</v>
      </c>
      <c r="BJ315" s="8">
        <f t="shared" si="499"/>
        <v>0.37873214832869034</v>
      </c>
      <c r="BK315" s="8">
        <f t="shared" si="500"/>
        <v>0.30969853445257478</v>
      </c>
      <c r="BL315" s="8">
        <f t="shared" si="501"/>
        <v>0.29336247887054268</v>
      </c>
      <c r="BM315" s="8">
        <f t="shared" si="502"/>
        <v>0.31787478641534905</v>
      </c>
      <c r="BN315" s="8">
        <f t="shared" si="503"/>
        <v>0.68195838727798275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1.4045801526717601</v>
      </c>
      <c r="F316">
        <f>VLOOKUP(B316,home!$B$2:$E$405,3,FALSE)</f>
        <v>1.3</v>
      </c>
      <c r="G316">
        <f>VLOOKUP(C316,away!$B$2:$E$405,4,FALSE)</f>
        <v>0.83</v>
      </c>
      <c r="H316">
        <f>VLOOKUP(A316,away!$A$2:$E$405,3,FALSE)</f>
        <v>1.2264631043256999</v>
      </c>
      <c r="I316">
        <f>VLOOKUP(C316,away!$B$2:$E$405,3,FALSE)</f>
        <v>1.03</v>
      </c>
      <c r="J316">
        <f>VLOOKUP(B316,home!$B$2:$E$405,4,FALSE)</f>
        <v>1.25</v>
      </c>
      <c r="K316" s="3">
        <f t="shared" si="448"/>
        <v>1.5155419847328291</v>
      </c>
      <c r="L316" s="3">
        <f t="shared" si="449"/>
        <v>1.5790712468193389</v>
      </c>
      <c r="M316" s="5">
        <f t="shared" si="450"/>
        <v>4.5292526793327105E-2</v>
      </c>
      <c r="N316" s="5">
        <f t="shared" si="451"/>
        <v>6.8642725949923794E-2</v>
      </c>
      <c r="O316" s="5">
        <f t="shared" si="452"/>
        <v>7.1520126755137345E-2</v>
      </c>
      <c r="P316" s="5">
        <f t="shared" si="453"/>
        <v>0.10839175485082433</v>
      </c>
      <c r="Q316" s="5">
        <f t="shared" si="454"/>
        <v>5.2015466561809602E-2</v>
      </c>
      <c r="R316" s="5">
        <f t="shared" si="455"/>
        <v>5.6467687863955951E-2</v>
      </c>
      <c r="S316" s="5">
        <f t="shared" si="456"/>
        <v>6.4849398738845279E-2</v>
      </c>
      <c r="T316" s="5">
        <f t="shared" si="457"/>
        <v>8.2136127637646314E-2</v>
      </c>
      <c r="U316" s="5">
        <f t="shared" si="458"/>
        <v>8.5579151738613676E-2</v>
      </c>
      <c r="V316" s="5">
        <f t="shared" si="459"/>
        <v>1.7243806546714823E-2</v>
      </c>
      <c r="W316" s="5">
        <f t="shared" si="460"/>
        <v>2.6277207809963E-2</v>
      </c>
      <c r="X316" s="5">
        <f t="shared" si="461"/>
        <v>4.1493583299409144E-2</v>
      </c>
      <c r="Y316" s="5">
        <f t="shared" si="462"/>
        <v>3.2760662157800054E-2</v>
      </c>
      <c r="Z316" s="5">
        <f t="shared" si="463"/>
        <v>2.9722167426780726E-2</v>
      </c>
      <c r="AA316" s="5">
        <f t="shared" si="464"/>
        <v>4.50451926125447E-2</v>
      </c>
      <c r="AB316" s="5">
        <f t="shared" si="465"/>
        <v>3.413394030734429E-2</v>
      </c>
      <c r="AC316" s="5">
        <f t="shared" si="466"/>
        <v>2.5791871532627811E-3</v>
      </c>
      <c r="AD316" s="5">
        <f t="shared" si="467"/>
        <v>9.9560529193870838E-3</v>
      </c>
      <c r="AE316" s="5">
        <f t="shared" si="468"/>
        <v>1.5721316896815881E-2</v>
      </c>
      <c r="AF316" s="5">
        <f t="shared" si="469"/>
        <v>1.2412539736948499E-2</v>
      </c>
      <c r="AG316" s="5">
        <f t="shared" si="470"/>
        <v>6.5334281995392852E-3</v>
      </c>
      <c r="AH316" s="5">
        <f t="shared" si="471"/>
        <v>1.1733354994194941E-2</v>
      </c>
      <c r="AI316" s="5">
        <f t="shared" si="472"/>
        <v>1.7782392115477049E-2</v>
      </c>
      <c r="AJ316" s="5">
        <f t="shared" si="473"/>
        <v>1.3474980919993754E-2</v>
      </c>
      <c r="AK316" s="5">
        <f t="shared" si="474"/>
        <v>6.8072997759081105E-3</v>
      </c>
      <c r="AL316" s="5">
        <f t="shared" si="475"/>
        <v>2.4689514268569568E-4</v>
      </c>
      <c r="AM316" s="5">
        <f t="shared" si="476"/>
        <v>3.0177632403105945E-3</v>
      </c>
      <c r="AN316" s="5">
        <f t="shared" si="477"/>
        <v>4.7652631624828185E-3</v>
      </c>
      <c r="AO316" s="5">
        <f t="shared" si="478"/>
        <v>3.7623450217020059E-3</v>
      </c>
      <c r="AP316" s="5">
        <f t="shared" si="479"/>
        <v>1.9803369481278398E-3</v>
      </c>
      <c r="AQ316" s="5">
        <f t="shared" si="480"/>
        <v>7.8177328345065784E-4</v>
      </c>
      <c r="AR316" s="5">
        <f t="shared" si="481"/>
        <v>3.7055607000114638E-3</v>
      </c>
      <c r="AS316" s="5">
        <f t="shared" si="482"/>
        <v>5.6159328178433448E-3</v>
      </c>
      <c r="AT316" s="5">
        <f t="shared" si="483"/>
        <v>4.2555909844402672E-3</v>
      </c>
      <c r="AU316" s="5">
        <f t="shared" si="484"/>
        <v>2.1498422689232451E-3</v>
      </c>
      <c r="AV316" s="5">
        <f t="shared" si="485"/>
        <v>8.1454405477661602E-4</v>
      </c>
      <c r="AW316" s="5">
        <f t="shared" si="486"/>
        <v>1.6412689094237775E-5</v>
      </c>
      <c r="AX316" s="5">
        <f t="shared" si="487"/>
        <v>7.6225781511234851E-4</v>
      </c>
      <c r="AY316" s="5">
        <f t="shared" si="488"/>
        <v>1.203659398507241E-3</v>
      </c>
      <c r="AZ316" s="5">
        <f t="shared" si="489"/>
        <v>9.5033197357332255E-4</v>
      </c>
      <c r="BA316" s="5">
        <f t="shared" si="490"/>
        <v>5.0021396480090313E-4</v>
      </c>
      <c r="BB316" s="5">
        <f t="shared" si="491"/>
        <v>1.9746837226865168E-4</v>
      </c>
      <c r="BC316" s="5">
        <f t="shared" si="492"/>
        <v>6.2363325761129036E-5</v>
      </c>
      <c r="BD316" s="5">
        <f t="shared" si="493"/>
        <v>9.7522405912197447E-4</v>
      </c>
      <c r="BE316" s="5">
        <f t="shared" si="494"/>
        <v>1.4779930061209229E-3</v>
      </c>
      <c r="BF316" s="5">
        <f t="shared" si="495"/>
        <v>1.1199802269588723E-3</v>
      </c>
      <c r="BG316" s="5">
        <f t="shared" si="496"/>
        <v>5.6579235200892436E-4</v>
      </c>
      <c r="BH316" s="5">
        <f t="shared" si="497"/>
        <v>2.1437051602756524E-4</v>
      </c>
      <c r="BI316" s="5">
        <f t="shared" si="498"/>
        <v>6.4977503465723374E-5</v>
      </c>
      <c r="BJ316" s="8">
        <f t="shared" si="499"/>
        <v>0.36593288767534016</v>
      </c>
      <c r="BK316" s="8">
        <f t="shared" si="500"/>
        <v>0.23980722862416723</v>
      </c>
      <c r="BL316" s="8">
        <f t="shared" si="501"/>
        <v>0.36350393557286881</v>
      </c>
      <c r="BM316" s="8">
        <f t="shared" si="502"/>
        <v>0.59544868381476579</v>
      </c>
      <c r="BN316" s="8">
        <f t="shared" si="503"/>
        <v>0.40233028877497817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1.4045801526717601</v>
      </c>
      <c r="F317">
        <f>VLOOKUP(B317,home!$B$2:$E$405,3,FALSE)</f>
        <v>1.1599999999999999</v>
      </c>
      <c r="G317">
        <f>VLOOKUP(C317,away!$B$2:$E$405,4,FALSE)</f>
        <v>0.76</v>
      </c>
      <c r="H317">
        <f>VLOOKUP(A317,away!$A$2:$E$405,3,FALSE)</f>
        <v>1.2264631043256999</v>
      </c>
      <c r="I317">
        <f>VLOOKUP(C317,away!$B$2:$E$405,3,FALSE)</f>
        <v>0.85</v>
      </c>
      <c r="J317">
        <f>VLOOKUP(B317,home!$B$2:$E$405,4,FALSE)</f>
        <v>0.71</v>
      </c>
      <c r="K317" s="3">
        <f t="shared" si="448"/>
        <v>1.2382778625954236</v>
      </c>
      <c r="L317" s="3">
        <f t="shared" si="449"/>
        <v>0.7401704834605598</v>
      </c>
      <c r="M317" s="5">
        <f t="shared" si="450"/>
        <v>0.13828363928332996</v>
      </c>
      <c r="N317" s="5">
        <f t="shared" si="451"/>
        <v>0.17123356928367839</v>
      </c>
      <c r="O317" s="5">
        <f t="shared" si="452"/>
        <v>0.102353468143028</v>
      </c>
      <c r="P317" s="5">
        <f t="shared" si="453"/>
        <v>0.12674203376137749</v>
      </c>
      <c r="Q317" s="5">
        <f t="shared" si="454"/>
        <v>0.10601736908858937</v>
      </c>
      <c r="R317" s="5">
        <f t="shared" si="455"/>
        <v>3.7879507999645012E-2</v>
      </c>
      <c r="S317" s="5">
        <f t="shared" si="456"/>
        <v>2.9040932111024154E-2</v>
      </c>
      <c r="T317" s="5">
        <f t="shared" si="457"/>
        <v>7.8470927333517793E-2</v>
      </c>
      <c r="U317" s="5">
        <f t="shared" si="458"/>
        <v>4.6905356201966675E-2</v>
      </c>
      <c r="V317" s="5">
        <f t="shared" si="459"/>
        <v>2.9574534205789407E-3</v>
      </c>
      <c r="W317" s="5">
        <f t="shared" si="460"/>
        <v>4.3759653731002865E-2</v>
      </c>
      <c r="X317" s="5">
        <f t="shared" si="461"/>
        <v>3.2389604058143076E-2</v>
      </c>
      <c r="Y317" s="5">
        <f t="shared" si="462"/>
        <v>1.1986914447405933E-2</v>
      </c>
      <c r="Z317" s="5">
        <f t="shared" si="463"/>
        <v>9.3457645831151338E-3</v>
      </c>
      <c r="AA317" s="5">
        <f t="shared" si="464"/>
        <v>1.1572653392299818E-2</v>
      </c>
      <c r="AB317" s="5">
        <f t="shared" si="465"/>
        <v>7.1650802535873507E-3</v>
      </c>
      <c r="AC317" s="5">
        <f t="shared" si="466"/>
        <v>1.6941341688238274E-4</v>
      </c>
      <c r="AD317" s="5">
        <f t="shared" si="467"/>
        <v>1.3546652622485512E-2</v>
      </c>
      <c r="AE317" s="5">
        <f t="shared" si="468"/>
        <v>1.0026832420857361E-2</v>
      </c>
      <c r="AF317" s="5">
        <f t="shared" si="469"/>
        <v>3.7107827002620035E-3</v>
      </c>
      <c r="AG317" s="5">
        <f t="shared" si="470"/>
        <v>9.155372750900032E-4</v>
      </c>
      <c r="AH317" s="5">
        <f t="shared" si="471"/>
        <v>1.729364772448226E-3</v>
      </c>
      <c r="AI317" s="5">
        <f t="shared" si="472"/>
        <v>2.1414341140750105E-3</v>
      </c>
      <c r="AJ317" s="5">
        <f t="shared" si="473"/>
        <v>1.3258452288328645E-3</v>
      </c>
      <c r="AK317" s="5">
        <f t="shared" si="474"/>
        <v>5.4725493203050004E-4</v>
      </c>
      <c r="AL317" s="5">
        <f t="shared" si="475"/>
        <v>6.2109447259031443E-6</v>
      </c>
      <c r="AM317" s="5">
        <f t="shared" si="476"/>
        <v>3.3549040109388095E-3</v>
      </c>
      <c r="AN317" s="5">
        <f t="shared" si="477"/>
        <v>2.4832009237403495E-3</v>
      </c>
      <c r="AO317" s="5">
        <f t="shared" si="478"/>
        <v>9.1899601412730137E-4</v>
      </c>
      <c r="AP317" s="5">
        <f t="shared" si="479"/>
        <v>2.2673790802497747E-4</v>
      </c>
      <c r="AQ317" s="5">
        <f t="shared" si="480"/>
        <v>4.1956176750420868E-5</v>
      </c>
      <c r="AR317" s="5">
        <f t="shared" si="481"/>
        <v>2.5600495194053296E-4</v>
      </c>
      <c r="AS317" s="5">
        <f t="shared" si="482"/>
        <v>3.1700526470276733E-4</v>
      </c>
      <c r="AT317" s="5">
        <f t="shared" si="483"/>
        <v>1.9627030080381967E-4</v>
      </c>
      <c r="AU317" s="5">
        <f t="shared" si="484"/>
        <v>8.1012389523438233E-5</v>
      </c>
      <c r="AV317" s="5">
        <f t="shared" si="485"/>
        <v>2.507896213570773E-5</v>
      </c>
      <c r="AW317" s="5">
        <f t="shared" si="486"/>
        <v>1.5812663703790105E-7</v>
      </c>
      <c r="AX317" s="5">
        <f t="shared" si="487"/>
        <v>6.9238389464635361E-4</v>
      </c>
      <c r="AY317" s="5">
        <f t="shared" si="488"/>
        <v>5.1248212204069686E-4</v>
      </c>
      <c r="AZ317" s="5">
        <f t="shared" si="489"/>
        <v>1.8966207001787805E-4</v>
      </c>
      <c r="BA317" s="5">
        <f t="shared" si="490"/>
        <v>4.6794088686421135E-5</v>
      </c>
      <c r="BB317" s="5">
        <f t="shared" si="491"/>
        <v>8.6589008115311582E-6</v>
      </c>
      <c r="BC317" s="5">
        <f t="shared" si="492"/>
        <v>1.2818125599816107E-6</v>
      </c>
      <c r="BD317" s="5">
        <f t="shared" si="493"/>
        <v>3.1581218174353605E-5</v>
      </c>
      <c r="BE317" s="5">
        <f t="shared" si="494"/>
        <v>3.9106323339098329E-5</v>
      </c>
      <c r="BF317" s="5">
        <f t="shared" si="495"/>
        <v>2.4212247239152109E-5</v>
      </c>
      <c r="BG317" s="5">
        <f t="shared" si="496"/>
        <v>9.9938299199764076E-6</v>
      </c>
      <c r="BH317" s="5">
        <f t="shared" si="497"/>
        <v>3.093784588112643E-6</v>
      </c>
      <c r="BI317" s="5">
        <f t="shared" si="498"/>
        <v>7.6619299341975719E-7</v>
      </c>
      <c r="BJ317" s="8">
        <f t="shared" si="499"/>
        <v>0.48053490088337697</v>
      </c>
      <c r="BK317" s="8">
        <f t="shared" si="500"/>
        <v>0.29771216505995957</v>
      </c>
      <c r="BL317" s="8">
        <f t="shared" si="501"/>
        <v>0.21260409050327381</v>
      </c>
      <c r="BM317" s="8">
        <f t="shared" si="502"/>
        <v>0.31717500947467359</v>
      </c>
      <c r="BN317" s="8">
        <f t="shared" si="503"/>
        <v>0.68250958755964819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1.4045801526717601</v>
      </c>
      <c r="F318">
        <f>VLOOKUP(B318,home!$B$2:$E$405,3,FALSE)</f>
        <v>1.03</v>
      </c>
      <c r="G318">
        <f>VLOOKUP(C318,away!$B$2:$E$405,4,FALSE)</f>
        <v>1.76</v>
      </c>
      <c r="H318">
        <f>VLOOKUP(A318,away!$A$2:$E$405,3,FALSE)</f>
        <v>1.2264631043256999</v>
      </c>
      <c r="I318">
        <f>VLOOKUP(C318,away!$B$2:$E$405,3,FALSE)</f>
        <v>0.67</v>
      </c>
      <c r="J318">
        <f>VLOOKUP(B318,home!$B$2:$E$405,4,FALSE)</f>
        <v>0.54</v>
      </c>
      <c r="K318" s="3">
        <f t="shared" si="448"/>
        <v>2.5462229007633668</v>
      </c>
      <c r="L318" s="3">
        <f t="shared" si="449"/>
        <v>0.44373435114503829</v>
      </c>
      <c r="M318" s="5">
        <f t="shared" si="450"/>
        <v>5.028958646149128E-2</v>
      </c>
      <c r="N318" s="5">
        <f t="shared" si="451"/>
        <v>0.12804849671816845</v>
      </c>
      <c r="O318" s="5">
        <f t="shared" si="452"/>
        <v>2.2315217017842129E-2</v>
      </c>
      <c r="P318" s="5">
        <f t="shared" si="453"/>
        <v>5.6819516606334025E-2</v>
      </c>
      <c r="Q318" s="5">
        <f t="shared" si="454"/>
        <v>0.1630200073760617</v>
      </c>
      <c r="R318" s="5">
        <f t="shared" si="455"/>
        <v>4.9510141720364477E-3</v>
      </c>
      <c r="S318" s="5">
        <f t="shared" si="456"/>
        <v>1.6049333940385591E-2</v>
      </c>
      <c r="T318" s="5">
        <f t="shared" si="457"/>
        <v>7.2337577196676092E-2</v>
      </c>
      <c r="U318" s="5">
        <f t="shared" si="458"/>
        <v>1.2606385666843181E-2</v>
      </c>
      <c r="V318" s="5">
        <f t="shared" si="459"/>
        <v>2.0148094278913758E-3</v>
      </c>
      <c r="W318" s="5">
        <f t="shared" si="460"/>
        <v>0.13836175868784711</v>
      </c>
      <c r="X318" s="5">
        <f t="shared" si="461"/>
        <v>6.139586521463819E-2</v>
      </c>
      <c r="Y318" s="5">
        <f t="shared" si="462"/>
        <v>1.3621727207002854E-2</v>
      </c>
      <c r="Z318" s="5">
        <f t="shared" si="463"/>
        <v>7.3231168704616088E-4</v>
      </c>
      <c r="AA318" s="5">
        <f t="shared" si="464"/>
        <v>1.8646287880535904E-3</v>
      </c>
      <c r="AB318" s="5">
        <f t="shared" si="465"/>
        <v>2.3738802607823481E-3</v>
      </c>
      <c r="AC318" s="5">
        <f t="shared" si="466"/>
        <v>1.4227659467126291E-4</v>
      </c>
      <c r="AD318" s="5">
        <f t="shared" si="467"/>
        <v>8.8074969640222753E-2</v>
      </c>
      <c r="AE318" s="5">
        <f t="shared" si="468"/>
        <v>3.9081889505423184E-2</v>
      </c>
      <c r="AF318" s="5">
        <f t="shared" si="469"/>
        <v>8.6709884406055201E-3</v>
      </c>
      <c r="AG318" s="5">
        <f t="shared" si="470"/>
        <v>1.2825384764927397E-3</v>
      </c>
      <c r="AH318" s="5">
        <f t="shared" si="471"/>
        <v>8.1237962821839111E-5</v>
      </c>
      <c r="AI318" s="5">
        <f t="shared" si="472"/>
        <v>2.0684996134832972E-4</v>
      </c>
      <c r="AJ318" s="5">
        <f t="shared" si="473"/>
        <v>2.6334305430356731E-4</v>
      </c>
      <c r="AK318" s="5">
        <f t="shared" si="474"/>
        <v>2.2351003854157131E-4</v>
      </c>
      <c r="AL318" s="5">
        <f t="shared" si="475"/>
        <v>6.4300288806763516E-6</v>
      </c>
      <c r="AM318" s="5">
        <f t="shared" si="476"/>
        <v>4.4851700936394692E-2</v>
      </c>
      <c r="AN318" s="5">
        <f t="shared" si="477"/>
        <v>1.9902240412762402E-2</v>
      </c>
      <c r="AO318" s="5">
        <f t="shared" si="478"/>
        <v>4.4156538679448422E-3</v>
      </c>
      <c r="AP318" s="5">
        <f t="shared" si="479"/>
        <v>6.5312576799119457E-4</v>
      </c>
      <c r="AQ318" s="5">
        <f t="shared" si="480"/>
        <v>7.2453584718919366E-5</v>
      </c>
      <c r="AR318" s="5">
        <f t="shared" si="481"/>
        <v>7.2096149442187068E-6</v>
      </c>
      <c r="AS318" s="5">
        <f t="shared" si="482"/>
        <v>1.8357286676655471E-5</v>
      </c>
      <c r="AT318" s="5">
        <f t="shared" si="483"/>
        <v>2.337087186598921E-5</v>
      </c>
      <c r="AU318" s="5">
        <f t="shared" si="484"/>
        <v>1.9835816385329333E-5</v>
      </c>
      <c r="AV318" s="5">
        <f t="shared" si="485"/>
        <v>1.2626602483915695E-5</v>
      </c>
      <c r="AW318" s="5">
        <f t="shared" si="486"/>
        <v>2.0180405707991146E-7</v>
      </c>
      <c r="AX318" s="5">
        <f t="shared" si="487"/>
        <v>1.903373801040632E-2</v>
      </c>
      <c r="AY318" s="5">
        <f t="shared" si="488"/>
        <v>8.4459233859122979E-3</v>
      </c>
      <c r="AZ318" s="5">
        <f t="shared" si="489"/>
        <v>1.8738731667342495E-3</v>
      </c>
      <c r="BA318" s="5">
        <f t="shared" si="490"/>
        <v>2.7716729792297355E-4</v>
      </c>
      <c r="BB318" s="5">
        <f t="shared" si="491"/>
        <v>3.0747162775618534E-5</v>
      </c>
      <c r="BC318" s="5">
        <f t="shared" si="492"/>
        <v>2.7287144647579939E-6</v>
      </c>
      <c r="BD318" s="5">
        <f t="shared" si="493"/>
        <v>5.3319230154640979E-7</v>
      </c>
      <c r="BE318" s="5">
        <f t="shared" si="494"/>
        <v>1.3576264487081953E-6</v>
      </c>
      <c r="BF318" s="5">
        <f t="shared" si="495"/>
        <v>1.7284097771914253E-6</v>
      </c>
      <c r="BG318" s="5">
        <f t="shared" si="496"/>
        <v>1.4669721855293718E-6</v>
      </c>
      <c r="BH318" s="5">
        <f t="shared" si="497"/>
        <v>9.3380954339444318E-7</v>
      </c>
      <c r="BI318" s="5">
        <f t="shared" si="498"/>
        <v>4.7553744886846287E-7</v>
      </c>
      <c r="BJ318" s="8">
        <f t="shared" si="499"/>
        <v>0.8134551707711668</v>
      </c>
      <c r="BK318" s="8">
        <f t="shared" si="500"/>
        <v>0.13376787644556651</v>
      </c>
      <c r="BL318" s="8">
        <f t="shared" si="501"/>
        <v>4.4973962662634356E-2</v>
      </c>
      <c r="BM318" s="8">
        <f t="shared" si="502"/>
        <v>0.5590397616326247</v>
      </c>
      <c r="BN318" s="8">
        <f t="shared" si="503"/>
        <v>0.42544383835193411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1.4045801526717601</v>
      </c>
      <c r="F319">
        <f>VLOOKUP(B319,home!$B$2:$E$405,3,FALSE)</f>
        <v>1.38</v>
      </c>
      <c r="G319">
        <f>VLOOKUP(C319,away!$B$2:$E$405,4,FALSE)</f>
        <v>0.67</v>
      </c>
      <c r="H319">
        <f>VLOOKUP(A319,away!$A$2:$E$405,3,FALSE)</f>
        <v>1.2264631043256999</v>
      </c>
      <c r="I319">
        <f>VLOOKUP(C319,away!$B$2:$E$405,3,FALSE)</f>
        <v>1.19</v>
      </c>
      <c r="J319">
        <f>VLOOKUP(B319,home!$B$2:$E$405,4,FALSE)</f>
        <v>0.66</v>
      </c>
      <c r="K319" s="3">
        <f t="shared" si="448"/>
        <v>1.2986748091603093</v>
      </c>
      <c r="L319" s="3">
        <f t="shared" si="449"/>
        <v>0.96326412213740475</v>
      </c>
      <c r="M319" s="5">
        <f t="shared" si="450"/>
        <v>0.10414835235768349</v>
      </c>
      <c r="N319" s="5">
        <f t="shared" si="451"/>
        <v>0.13525484162247528</v>
      </c>
      <c r="O319" s="5">
        <f t="shared" si="452"/>
        <v>0.1003223712058811</v>
      </c>
      <c r="P319" s="5">
        <f t="shared" si="453"/>
        <v>0.13028613628030736</v>
      </c>
      <c r="Q319" s="5">
        <f t="shared" si="454"/>
        <v>8.7826027816037974E-2</v>
      </c>
      <c r="R319" s="5">
        <f t="shared" si="455"/>
        <v>4.8318470415187949E-2</v>
      </c>
      <c r="S319" s="5">
        <f t="shared" si="456"/>
        <v>4.074590937491325E-2</v>
      </c>
      <c r="T319" s="5">
        <f t="shared" si="457"/>
        <v>8.45996615850311E-2</v>
      </c>
      <c r="U319" s="5">
        <f t="shared" si="458"/>
        <v>6.2749980345362263E-2</v>
      </c>
      <c r="V319" s="5">
        <f t="shared" si="459"/>
        <v>5.6635313222913649E-3</v>
      </c>
      <c r="W319" s="5">
        <f t="shared" si="460"/>
        <v>3.801914997110039E-2</v>
      </c>
      <c r="X319" s="5">
        <f t="shared" si="461"/>
        <v>3.6622483121322352E-2</v>
      </c>
      <c r="Y319" s="5">
        <f t="shared" si="462"/>
        <v>1.7638562027176247E-2</v>
      </c>
      <c r="Z319" s="5">
        <f t="shared" si="463"/>
        <v>1.5514482995836062E-2</v>
      </c>
      <c r="AA319" s="5">
        <f t="shared" si="464"/>
        <v>2.0148268243838263E-2</v>
      </c>
      <c r="AB319" s="5">
        <f t="shared" si="465"/>
        <v>1.3083024208238689E-2</v>
      </c>
      <c r="AC319" s="5">
        <f t="shared" si="466"/>
        <v>4.42805621128367E-4</v>
      </c>
      <c r="AD319" s="5">
        <f t="shared" si="467"/>
        <v>1.2343628083288982E-2</v>
      </c>
      <c r="AE319" s="5">
        <f t="shared" si="468"/>
        <v>1.1890174069639978E-2</v>
      </c>
      <c r="AF319" s="5">
        <f t="shared" si="469"/>
        <v>5.7266890436263431E-3</v>
      </c>
      <c r="AG319" s="5">
        <f t="shared" si="470"/>
        <v>1.8387713647875412E-3</v>
      </c>
      <c r="AH319" s="5">
        <f t="shared" si="471"/>
        <v>3.7361362108499284E-3</v>
      </c>
      <c r="AI319" s="5">
        <f t="shared" si="472"/>
        <v>4.8520259806224524E-3</v>
      </c>
      <c r="AJ319" s="5">
        <f t="shared" si="473"/>
        <v>3.1506019572128631E-3</v>
      </c>
      <c r="AK319" s="5">
        <f t="shared" si="474"/>
        <v>1.3638691318411712E-3</v>
      </c>
      <c r="AL319" s="5">
        <f t="shared" si="475"/>
        <v>2.2157406120793206E-5</v>
      </c>
      <c r="AM319" s="5">
        <f t="shared" si="476"/>
        <v>3.2060717690822311E-3</v>
      </c>
      <c r="AN319" s="5">
        <f t="shared" si="477"/>
        <v>3.0882939081545114E-3</v>
      </c>
      <c r="AO319" s="5">
        <f t="shared" si="478"/>
        <v>1.4874213601703751E-3</v>
      </c>
      <c r="AP319" s="5">
        <f t="shared" si="479"/>
        <v>4.7759321025098037E-4</v>
      </c>
      <c r="AQ319" s="5">
        <f t="shared" si="480"/>
        <v>1.1501210110279885E-4</v>
      </c>
      <c r="AR319" s="5">
        <f t="shared" si="481"/>
        <v>7.1977719346602554E-4</v>
      </c>
      <c r="AS319" s="5">
        <f t="shared" si="482"/>
        <v>9.3475650936243376E-4</v>
      </c>
      <c r="AT319" s="5">
        <f t="shared" si="483"/>
        <v>6.0697236570380784E-4</v>
      </c>
      <c r="AU319" s="5">
        <f t="shared" si="484"/>
        <v>2.6275324039865813E-4</v>
      </c>
      <c r="AV319" s="5">
        <f t="shared" si="485"/>
        <v>8.5307753582744968E-5</v>
      </c>
      <c r="AW319" s="5">
        <f t="shared" si="486"/>
        <v>7.6994945941189876E-7</v>
      </c>
      <c r="AX319" s="5">
        <f t="shared" si="487"/>
        <v>6.9394077381118753E-4</v>
      </c>
      <c r="AY319" s="5">
        <f t="shared" si="488"/>
        <v>6.6844825030058493E-4</v>
      </c>
      <c r="AZ319" s="5">
        <f t="shared" si="489"/>
        <v>3.219461085100385E-4</v>
      </c>
      <c r="BA319" s="5">
        <f t="shared" si="490"/>
        <v>1.0337304519649199E-4</v>
      </c>
      <c r="BB319" s="5">
        <f t="shared" si="491"/>
        <v>2.489388640846727E-5</v>
      </c>
      <c r="BC319" s="5">
        <f t="shared" si="492"/>
        <v>4.795877527568102E-6</v>
      </c>
      <c r="BD319" s="5">
        <f t="shared" si="493"/>
        <v>1.1555592439976262E-4</v>
      </c>
      <c r="BE319" s="5">
        <f t="shared" si="494"/>
        <v>1.5006956806720486E-4</v>
      </c>
      <c r="BF319" s="5">
        <f t="shared" si="495"/>
        <v>9.744578383522367E-5</v>
      </c>
      <c r="BG319" s="5">
        <f t="shared" si="496"/>
        <v>4.2183461575228633E-5</v>
      </c>
      <c r="BH319" s="5">
        <f t="shared" si="497"/>
        <v>1.3695649727732807E-5</v>
      </c>
      <c r="BI319" s="5">
        <f t="shared" si="498"/>
        <v>3.5572390592979696E-6</v>
      </c>
      <c r="BJ319" s="8">
        <f t="shared" si="499"/>
        <v>0.44195177899500143</v>
      </c>
      <c r="BK319" s="8">
        <f t="shared" si="500"/>
        <v>0.28197734061274521</v>
      </c>
      <c r="BL319" s="8">
        <f t="shared" si="501"/>
        <v>0.26075682238821274</v>
      </c>
      <c r="BM319" s="8">
        <f t="shared" si="502"/>
        <v>0.3933765469933812</v>
      </c>
      <c r="BN319" s="8">
        <f t="shared" si="503"/>
        <v>0.60615619969757317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1.4045801526717601</v>
      </c>
      <c r="F320">
        <f>VLOOKUP(B320,home!$B$2:$E$405,3,FALSE)</f>
        <v>1.0900000000000001</v>
      </c>
      <c r="G320">
        <f>VLOOKUP(C320,away!$B$2:$E$405,4,FALSE)</f>
        <v>0.71</v>
      </c>
      <c r="H320">
        <f>VLOOKUP(A320,away!$A$2:$E$405,3,FALSE)</f>
        <v>1.2264631043256999</v>
      </c>
      <c r="I320">
        <f>VLOOKUP(C320,away!$B$2:$E$405,3,FALSE)</f>
        <v>0.86</v>
      </c>
      <c r="J320">
        <f>VLOOKUP(B320,home!$B$2:$E$405,4,FALSE)</f>
        <v>0.72</v>
      </c>
      <c r="K320" s="3">
        <f t="shared" si="448"/>
        <v>1.0870045801526751</v>
      </c>
      <c r="L320" s="3">
        <f t="shared" si="449"/>
        <v>0.75942595419847336</v>
      </c>
      <c r="M320" s="5">
        <f t="shared" si="450"/>
        <v>0.15779942185645118</v>
      </c>
      <c r="N320" s="5">
        <f t="shared" si="451"/>
        <v>0.17152869430340659</v>
      </c>
      <c r="O320" s="5">
        <f t="shared" si="452"/>
        <v>0.11983697651530285</v>
      </c>
      <c r="P320" s="5">
        <f t="shared" si="453"/>
        <v>0.13026334234378278</v>
      </c>
      <c r="Q320" s="5">
        <f t="shared" si="454"/>
        <v>9.3226238167705505E-2</v>
      </c>
      <c r="R320" s="5">
        <f t="shared" si="455"/>
        <v>4.5503655119196955E-2</v>
      </c>
      <c r="S320" s="5">
        <f t="shared" si="456"/>
        <v>2.688308068392305E-2</v>
      </c>
      <c r="T320" s="5">
        <f t="shared" si="457"/>
        <v>7.0798424876843888E-2</v>
      </c>
      <c r="U320" s="5">
        <f t="shared" si="458"/>
        <v>4.9462681528254816E-2</v>
      </c>
      <c r="V320" s="5">
        <f t="shared" si="459"/>
        <v>2.4657743786293141E-3</v>
      </c>
      <c r="W320" s="5">
        <f t="shared" si="460"/>
        <v>3.3779115959566675E-2</v>
      </c>
      <c r="X320" s="5">
        <f t="shared" si="461"/>
        <v>2.56527373695748E-2</v>
      </c>
      <c r="Y320" s="5">
        <f t="shared" si="462"/>
        <v>9.7406772773460885E-3</v>
      </c>
      <c r="Z320" s="5">
        <f t="shared" si="463"/>
        <v>1.1518885569471466E-2</v>
      </c>
      <c r="AA320" s="5">
        <f t="shared" si="464"/>
        <v>1.2521081372270039E-2</v>
      </c>
      <c r="AB320" s="5">
        <f t="shared" si="465"/>
        <v>6.8052364000609367E-3</v>
      </c>
      <c r="AC320" s="5">
        <f t="shared" si="466"/>
        <v>1.2721846832798898E-4</v>
      </c>
      <c r="AD320" s="5">
        <f t="shared" si="467"/>
        <v>9.179513440389326E-3</v>
      </c>
      <c r="AE320" s="5">
        <f t="shared" si="468"/>
        <v>6.9711607535453734E-3</v>
      </c>
      <c r="AF320" s="5">
        <f t="shared" si="469"/>
        <v>2.6470402035660718E-3</v>
      </c>
      <c r="AG320" s="5">
        <f t="shared" si="470"/>
        <v>6.7007701079829513E-4</v>
      </c>
      <c r="AH320" s="5">
        <f t="shared" si="471"/>
        <v>2.1869351662247229E-3</v>
      </c>
      <c r="AI320" s="5">
        <f t="shared" si="472"/>
        <v>2.3772085421832258E-3</v>
      </c>
      <c r="AJ320" s="5">
        <f t="shared" si="473"/>
        <v>1.2920182866656151E-3</v>
      </c>
      <c r="AK320" s="5">
        <f t="shared" si="474"/>
        <v>4.6814326508217856E-4</v>
      </c>
      <c r="AL320" s="5">
        <f t="shared" si="475"/>
        <v>4.2007512314806449E-6</v>
      </c>
      <c r="AM320" s="5">
        <f t="shared" si="476"/>
        <v>1.9956346306552481E-3</v>
      </c>
      <c r="AN320" s="5">
        <f t="shared" si="477"/>
        <v>1.5155367336168793E-3</v>
      </c>
      <c r="AO320" s="5">
        <f t="shared" si="478"/>
        <v>5.7546896502491814E-4</v>
      </c>
      <c r="AP320" s="5">
        <f t="shared" si="479"/>
        <v>1.4567535595855211E-4</v>
      </c>
      <c r="AQ320" s="5">
        <f t="shared" si="480"/>
        <v>2.7657411550506422E-5</v>
      </c>
      <c r="AR320" s="5">
        <f t="shared" si="481"/>
        <v>3.3216306507608152E-4</v>
      </c>
      <c r="AS320" s="5">
        <f t="shared" si="482"/>
        <v>3.6106277309525176E-4</v>
      </c>
      <c r="AT320" s="5">
        <f t="shared" si="483"/>
        <v>1.9623844403858233E-4</v>
      </c>
      <c r="AU320" s="5">
        <f t="shared" si="484"/>
        <v>7.1104029157324479E-5</v>
      </c>
      <c r="AV320" s="5">
        <f t="shared" si="485"/>
        <v>1.9322601340330265E-5</v>
      </c>
      <c r="AW320" s="5">
        <f t="shared" si="486"/>
        <v>9.6325500036301501E-8</v>
      </c>
      <c r="AX320" s="5">
        <f t="shared" si="487"/>
        <v>3.6154399730559095E-4</v>
      </c>
      <c r="AY320" s="5">
        <f t="shared" si="488"/>
        <v>2.7456589513852862E-4</v>
      </c>
      <c r="AZ320" s="5">
        <f t="shared" si="489"/>
        <v>1.0425623345296754E-4</v>
      </c>
      <c r="BA320" s="5">
        <f t="shared" si="490"/>
        <v>2.6391629857052896E-5</v>
      </c>
      <c r="BB320" s="5">
        <f t="shared" si="491"/>
        <v>5.0106221717613276E-6</v>
      </c>
      <c r="BC320" s="5">
        <f t="shared" si="492"/>
        <v>7.6103930478357478E-7</v>
      </c>
      <c r="BD320" s="5">
        <f t="shared" si="493"/>
        <v>4.2042208774148795E-5</v>
      </c>
      <c r="BE320" s="5">
        <f t="shared" si="494"/>
        <v>4.5700073497234726E-5</v>
      </c>
      <c r="BF320" s="5">
        <f t="shared" si="495"/>
        <v>2.4838094602404013E-5</v>
      </c>
      <c r="BG320" s="5">
        <f t="shared" si="496"/>
        <v>8.9997075316928678E-6</v>
      </c>
      <c r="BH320" s="5">
        <f t="shared" si="497"/>
        <v>2.4456808267461681E-6</v>
      </c>
      <c r="BI320" s="5">
        <f t="shared" si="498"/>
        <v>5.3169325205293332E-7</v>
      </c>
      <c r="BJ320" s="8">
        <f t="shared" si="499"/>
        <v>0.42922618187677947</v>
      </c>
      <c r="BK320" s="8">
        <f t="shared" si="500"/>
        <v>0.3178176043774843</v>
      </c>
      <c r="BL320" s="8">
        <f t="shared" si="501"/>
        <v>0.24155838456643322</v>
      </c>
      <c r="BM320" s="8">
        <f t="shared" si="502"/>
        <v>0.28168825851468421</v>
      </c>
      <c r="BN320" s="8">
        <f t="shared" si="503"/>
        <v>0.71815832830584581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1.4045801526717601</v>
      </c>
      <c r="F321">
        <f>VLOOKUP(B321,home!$B$2:$E$405,3,FALSE)</f>
        <v>0.87</v>
      </c>
      <c r="G321">
        <f>VLOOKUP(C321,away!$B$2:$E$405,4,FALSE)</f>
        <v>0.9</v>
      </c>
      <c r="H321">
        <f>VLOOKUP(A321,away!$A$2:$E$405,3,FALSE)</f>
        <v>1.2264631043256999</v>
      </c>
      <c r="I321">
        <f>VLOOKUP(C321,away!$B$2:$E$405,3,FALSE)</f>
        <v>1.05</v>
      </c>
      <c r="J321">
        <f>VLOOKUP(B321,home!$B$2:$E$405,4,FALSE)</f>
        <v>1.36</v>
      </c>
      <c r="K321" s="3">
        <f t="shared" si="448"/>
        <v>1.0997862595419883</v>
      </c>
      <c r="L321" s="3">
        <f t="shared" si="449"/>
        <v>1.7513893129770997</v>
      </c>
      <c r="M321" s="5">
        <f t="shared" si="450"/>
        <v>5.7776360634754595E-2</v>
      </c>
      <c r="N321" s="5">
        <f t="shared" si="451"/>
        <v>6.3541647552445749E-2</v>
      </c>
      <c r="O321" s="5">
        <f t="shared" si="452"/>
        <v>0.10118890055842</v>
      </c>
      <c r="P321" s="5">
        <f t="shared" si="453"/>
        <v>0.11128616245231096</v>
      </c>
      <c r="Q321" s="5">
        <f t="shared" si="454"/>
        <v>3.4941115443419817E-2</v>
      </c>
      <c r="R321" s="5">
        <f t="shared" si="455"/>
        <v>8.8610579514959653E-2</v>
      </c>
      <c r="S321" s="5">
        <f t="shared" si="456"/>
        <v>5.3588568998201781E-2</v>
      </c>
      <c r="T321" s="5">
        <f t="shared" si="457"/>
        <v>6.1195496171104563E-2</v>
      </c>
      <c r="U321" s="5">
        <f t="shared" si="458"/>
        <v>9.745269780060542E-2</v>
      </c>
      <c r="V321" s="5">
        <f t="shared" si="459"/>
        <v>1.1468870139200905E-2</v>
      </c>
      <c r="W321" s="5">
        <f t="shared" si="460"/>
        <v>1.2809252885914495E-2</v>
      </c>
      <c r="X321" s="5">
        <f t="shared" si="461"/>
        <v>2.2433988611611718E-2</v>
      </c>
      <c r="Y321" s="5">
        <f t="shared" si="462"/>
        <v>1.9645323950913365E-2</v>
      </c>
      <c r="Z321" s="5">
        <f t="shared" si="463"/>
        <v>5.1730540659735938E-2</v>
      </c>
      <c r="AA321" s="5">
        <f t="shared" si="464"/>
        <v>5.689253781625573E-2</v>
      </c>
      <c r="AB321" s="5">
        <f t="shared" si="465"/>
        <v>3.1284815680395504E-2</v>
      </c>
      <c r="AC321" s="5">
        <f t="shared" si="466"/>
        <v>1.380675560291146E-3</v>
      </c>
      <c r="AD321" s="5">
        <f t="shared" si="467"/>
        <v>3.5218600797318296E-3</v>
      </c>
      <c r="AE321" s="5">
        <f t="shared" si="468"/>
        <v>6.1681481054430025E-3</v>
      </c>
      <c r="AF321" s="5">
        <f t="shared" si="469"/>
        <v>5.4014143363664106E-3</v>
      </c>
      <c r="AG321" s="5">
        <f t="shared" si="470"/>
        <v>3.1533264478911405E-3</v>
      </c>
      <c r="AH321" s="5">
        <f t="shared" si="471"/>
        <v>2.2650079016497213E-2</v>
      </c>
      <c r="AI321" s="5">
        <f t="shared" si="472"/>
        <v>2.4910245679883952E-2</v>
      </c>
      <c r="AJ321" s="5">
        <f t="shared" si="473"/>
        <v>1.3697972960275771E-2</v>
      </c>
      <c r="AK321" s="5">
        <f t="shared" si="474"/>
        <v>5.0216141484296624E-3</v>
      </c>
      <c r="AL321" s="5">
        <f t="shared" si="475"/>
        <v>1.063757446875737E-4</v>
      </c>
      <c r="AM321" s="5">
        <f t="shared" si="476"/>
        <v>7.7465866474370367E-4</v>
      </c>
      <c r="AN321" s="5">
        <f t="shared" si="477"/>
        <v>1.3567289066372325E-3</v>
      </c>
      <c r="AO321" s="5">
        <f t="shared" si="478"/>
        <v>1.1880802538457773E-3</v>
      </c>
      <c r="AP321" s="5">
        <f t="shared" si="479"/>
        <v>6.9359701984820458E-4</v>
      </c>
      <c r="AQ321" s="5">
        <f t="shared" si="480"/>
        <v>3.0368960201872773E-4</v>
      </c>
      <c r="AR321" s="5">
        <f t="shared" si="481"/>
        <v>7.9338212655160178E-3</v>
      </c>
      <c r="AS321" s="5">
        <f t="shared" si="482"/>
        <v>8.725507613476546E-3</v>
      </c>
      <c r="AT321" s="5">
        <f t="shared" si="483"/>
        <v>4.7980966904152553E-3</v>
      </c>
      <c r="AU321" s="5">
        <f t="shared" si="484"/>
        <v>1.7589602706908623E-3</v>
      </c>
      <c r="AV321" s="5">
        <f t="shared" si="485"/>
        <v>4.8362008419651655E-4</v>
      </c>
      <c r="AW321" s="5">
        <f t="shared" si="486"/>
        <v>5.6915571015877977E-6</v>
      </c>
      <c r="AX321" s="5">
        <f t="shared" si="487"/>
        <v>1.4199315922004479E-4</v>
      </c>
      <c r="AY321" s="5">
        <f t="shared" si="488"/>
        <v>2.4868530157384219E-4</v>
      </c>
      <c r="AZ321" s="5">
        <f t="shared" si="489"/>
        <v>2.1777238973545718E-4</v>
      </c>
      <c r="BA321" s="5">
        <f t="shared" si="490"/>
        <v>1.2713474534805448E-4</v>
      </c>
      <c r="BB321" s="5">
        <f t="shared" si="491"/>
        <v>5.5665608577661921E-5</v>
      </c>
      <c r="BC321" s="5">
        <f t="shared" si="492"/>
        <v>1.9498430392656697E-5</v>
      </c>
      <c r="BD321" s="5">
        <f t="shared" si="493"/>
        <v>2.3158682959158647E-3</v>
      </c>
      <c r="BE321" s="5">
        <f t="shared" si="494"/>
        <v>2.5469601307571881E-3</v>
      </c>
      <c r="BF321" s="5">
        <f t="shared" si="495"/>
        <v>1.4005558777040103E-3</v>
      </c>
      <c r="BG321" s="5">
        <f t="shared" si="496"/>
        <v>5.1343737000654672E-4</v>
      </c>
      <c r="BH321" s="5">
        <f t="shared" si="497"/>
        <v>1.4116784116714393E-4</v>
      </c>
      <c r="BI321" s="5">
        <f t="shared" si="498"/>
        <v>3.1050890400966156E-5</v>
      </c>
      <c r="BJ321" s="8">
        <f t="shared" si="499"/>
        <v>0.23793907766678346</v>
      </c>
      <c r="BK321" s="8">
        <f t="shared" si="500"/>
        <v>0.23585569883102078</v>
      </c>
      <c r="BL321" s="8">
        <f t="shared" si="501"/>
        <v>0.47235848950596965</v>
      </c>
      <c r="BM321" s="8">
        <f t="shared" si="502"/>
        <v>0.54029604676272691</v>
      </c>
      <c r="BN321" s="8">
        <f t="shared" si="503"/>
        <v>0.45734476615631081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1.4045801526717601</v>
      </c>
      <c r="F322">
        <f>VLOOKUP(B322,home!$B$2:$E$405,3,FALSE)</f>
        <v>0.87</v>
      </c>
      <c r="G322">
        <f>VLOOKUP(C322,away!$B$2:$E$405,4,FALSE)</f>
        <v>0.88</v>
      </c>
      <c r="H322">
        <f>VLOOKUP(A322,away!$A$2:$E$405,3,FALSE)</f>
        <v>1.2264631043256999</v>
      </c>
      <c r="I322">
        <f>VLOOKUP(C322,away!$B$2:$E$405,3,FALSE)</f>
        <v>1.1299999999999999</v>
      </c>
      <c r="J322">
        <f>VLOOKUP(B322,home!$B$2:$E$405,4,FALSE)</f>
        <v>1.0900000000000001</v>
      </c>
      <c r="K322" s="3">
        <f t="shared" si="448"/>
        <v>1.0753465648854996</v>
      </c>
      <c r="L322" s="3">
        <f t="shared" si="449"/>
        <v>1.5106346055979645</v>
      </c>
      <c r="M322" s="5">
        <f t="shared" si="450"/>
        <v>7.5322139473121622E-2</v>
      </c>
      <c r="N322" s="5">
        <f t="shared" si="451"/>
        <v>8.0997403942247831E-2</v>
      </c>
      <c r="O322" s="5">
        <f t="shared" si="452"/>
        <v>0.11378423045577395</v>
      </c>
      <c r="P322" s="5">
        <f t="shared" si="453"/>
        <v>0.12235748135875656</v>
      </c>
      <c r="Q322" s="5">
        <f t="shared" si="454"/>
        <v>4.3550140046969707E-2</v>
      </c>
      <c r="R322" s="5">
        <f t="shared" si="455"/>
        <v>8.5943198048913011E-2</v>
      </c>
      <c r="S322" s="5">
        <f t="shared" si="456"/>
        <v>4.9691078045522474E-2</v>
      </c>
      <c r="T322" s="5">
        <f t="shared" si="457"/>
        <v>6.5788348633590205E-2</v>
      </c>
      <c r="U322" s="5">
        <f t="shared" si="458"/>
        <v>9.2418722797172767E-2</v>
      </c>
      <c r="V322" s="5">
        <f t="shared" si="459"/>
        <v>8.9689951840066316E-3</v>
      </c>
      <c r="W322" s="5">
        <f t="shared" si="460"/>
        <v>1.5610497833263768E-2</v>
      </c>
      <c r="X322" s="5">
        <f t="shared" si="461"/>
        <v>2.3581758237540291E-2</v>
      </c>
      <c r="Y322" s="5">
        <f t="shared" si="462"/>
        <v>1.7811710027236617E-2</v>
      </c>
      <c r="Z322" s="5">
        <f t="shared" si="463"/>
        <v>4.3276256362815811E-2</v>
      </c>
      <c r="AA322" s="5">
        <f t="shared" si="464"/>
        <v>4.6536973620858228E-2</v>
      </c>
      <c r="AB322" s="5">
        <f t="shared" si="465"/>
        <v>2.5021687361678504E-2</v>
      </c>
      <c r="AC322" s="5">
        <f t="shared" si="466"/>
        <v>9.1060847838891348E-4</v>
      </c>
      <c r="AD322" s="5">
        <f t="shared" si="467"/>
        <v>4.1966738052881813E-3</v>
      </c>
      <c r="AE322" s="5">
        <f t="shared" si="468"/>
        <v>6.33964067867482E-3</v>
      </c>
      <c r="AF322" s="5">
        <f t="shared" si="469"/>
        <v>4.7884402981313752E-3</v>
      </c>
      <c r="AG322" s="5">
        <f t="shared" si="470"/>
        <v>2.41119454039903E-3</v>
      </c>
      <c r="AH322" s="5">
        <f t="shared" si="471"/>
        <v>1.6343652615599669E-2</v>
      </c>
      <c r="AI322" s="5">
        <f t="shared" si="472"/>
        <v>1.7575090697867016E-2</v>
      </c>
      <c r="AJ322" s="5">
        <f t="shared" si="473"/>
        <v>9.4496567047511956E-3</v>
      </c>
      <c r="AK322" s="5">
        <f t="shared" si="474"/>
        <v>3.3872186256004755E-3</v>
      </c>
      <c r="AL322" s="5">
        <f t="shared" si="475"/>
        <v>5.9169726563254001E-5</v>
      </c>
      <c r="AM322" s="5">
        <f t="shared" si="476"/>
        <v>9.0257575209232112E-4</v>
      </c>
      <c r="AN322" s="5">
        <f t="shared" si="477"/>
        <v>1.3634621652842697E-3</v>
      </c>
      <c r="AO322" s="5">
        <f t="shared" si="478"/>
        <v>1.0298465651509749E-3</v>
      </c>
      <c r="AP322" s="5">
        <f t="shared" si="479"/>
        <v>5.185739532577538E-4</v>
      </c>
      <c r="AQ322" s="5">
        <f t="shared" si="480"/>
        <v>1.9584393983822606E-4</v>
      </c>
      <c r="AR322" s="5">
        <f t="shared" si="481"/>
        <v>4.9378574445993074E-3</v>
      </c>
      <c r="AS322" s="5">
        <f t="shared" si="482"/>
        <v>5.3099080409441564E-3</v>
      </c>
      <c r="AT322" s="5">
        <f t="shared" si="483"/>
        <v>2.8549956858435954E-3</v>
      </c>
      <c r="AU322" s="5">
        <f t="shared" si="484"/>
        <v>1.0233699345116103E-3</v>
      </c>
      <c r="AV322" s="5">
        <f t="shared" si="485"/>
        <v>2.7511933592103968E-4</v>
      </c>
      <c r="AW322" s="5">
        <f t="shared" si="486"/>
        <v>2.669961155293516E-6</v>
      </c>
      <c r="AX322" s="5">
        <f t="shared" si="487"/>
        <v>1.617636224269039E-4</v>
      </c>
      <c r="AY322" s="5">
        <f t="shared" si="488"/>
        <v>2.44365725964964E-4</v>
      </c>
      <c r="AZ322" s="5">
        <f t="shared" si="489"/>
        <v>1.845736610323719E-4</v>
      </c>
      <c r="BA322" s="5">
        <f t="shared" si="490"/>
        <v>9.2941119879136501E-5</v>
      </c>
      <c r="BB322" s="5">
        <f t="shared" si="491"/>
        <v>3.5100017993113129E-5</v>
      </c>
      <c r="BC322" s="5">
        <f t="shared" si="492"/>
        <v>1.0604660367501578E-5</v>
      </c>
      <c r="BD322" s="5">
        <f t="shared" si="493"/>
        <v>1.2432163888868736E-3</v>
      </c>
      <c r="BE322" s="5">
        <f t="shared" si="494"/>
        <v>1.3368884731988549E-3</v>
      </c>
      <c r="BF322" s="5">
        <f t="shared" si="495"/>
        <v>7.1880921364470441E-4</v>
      </c>
      <c r="BG322" s="5">
        <f t="shared" si="496"/>
        <v>2.5765633956695999E-4</v>
      </c>
      <c r="BH322" s="5">
        <f t="shared" si="497"/>
        <v>6.9267464918575561E-5</v>
      </c>
      <c r="BI322" s="5">
        <f t="shared" si="498"/>
        <v>1.4897306091703423E-5</v>
      </c>
      <c r="BJ322" s="8">
        <f t="shared" si="499"/>
        <v>0.26981545922662936</v>
      </c>
      <c r="BK322" s="8">
        <f t="shared" si="500"/>
        <v>0.25755383799232445</v>
      </c>
      <c r="BL322" s="8">
        <f t="shared" si="501"/>
        <v>0.42850241655634219</v>
      </c>
      <c r="BM322" s="8">
        <f t="shared" si="502"/>
        <v>0.47695168104751939</v>
      </c>
      <c r="BN322" s="8">
        <f t="shared" si="503"/>
        <v>0.52195459332578276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1.2721893491124301</v>
      </c>
      <c r="F323">
        <f>VLOOKUP(B323,home!$B$2:$E$405,3,FALSE)</f>
        <v>1.06</v>
      </c>
      <c r="G323">
        <f>VLOOKUP(C323,away!$B$2:$E$405,4,FALSE)</f>
        <v>0.74</v>
      </c>
      <c r="H323">
        <f>VLOOKUP(A323,away!$A$2:$E$405,3,FALSE)</f>
        <v>1.07692307692308</v>
      </c>
      <c r="I323">
        <f>VLOOKUP(C323,away!$B$2:$E$405,3,FALSE)</f>
        <v>1.39</v>
      </c>
      <c r="J323">
        <f>VLOOKUP(B323,home!$B$2:$E$405,4,FALSE)</f>
        <v>1.1499999999999999</v>
      </c>
      <c r="K323" s="3">
        <f t="shared" si="448"/>
        <v>0.99790532544379029</v>
      </c>
      <c r="L323" s="3">
        <f t="shared" si="449"/>
        <v>1.721461538461543</v>
      </c>
      <c r="M323" s="5">
        <f t="shared" si="450"/>
        <v>6.5916475317264883E-2</v>
      </c>
      <c r="N323" s="5">
        <f t="shared" si="451"/>
        <v>6.577840175358278E-2</v>
      </c>
      <c r="O323" s="5">
        <f t="shared" si="452"/>
        <v>0.11347267700962112</v>
      </c>
      <c r="P323" s="5">
        <f t="shared" si="453"/>
        <v>0.11323498868026406</v>
      </c>
      <c r="Q323" s="5">
        <f t="shared" si="454"/>
        <v>3.2820308704540703E-2</v>
      </c>
      <c r="R323" s="5">
        <f t="shared" si="455"/>
        <v>9.766942456916608E-2</v>
      </c>
      <c r="S323" s="5">
        <f t="shared" si="456"/>
        <v>4.8630340896205139E-2</v>
      </c>
      <c r="T323" s="5">
        <f t="shared" si="457"/>
        <v>5.6498899115301399E-2</v>
      </c>
      <c r="U323" s="5">
        <f t="shared" si="458"/>
        <v>9.7464838910601412E-2</v>
      </c>
      <c r="V323" s="5">
        <f t="shared" si="459"/>
        <v>9.2822116918838005E-3</v>
      </c>
      <c r="W323" s="5">
        <f t="shared" si="460"/>
        <v>1.0917186946323452E-2</v>
      </c>
      <c r="X323" s="5">
        <f t="shared" si="461"/>
        <v>1.8793517436290243E-2</v>
      </c>
      <c r="Y323" s="5">
        <f t="shared" si="462"/>
        <v>1.6176158719490023E-2</v>
      </c>
      <c r="Z323" s="5">
        <f t="shared" si="463"/>
        <v>5.6044719293163438E-2</v>
      </c>
      <c r="AA323" s="5">
        <f t="shared" si="464"/>
        <v>5.5927323845650134E-2</v>
      </c>
      <c r="AB323" s="5">
        <f t="shared" si="465"/>
        <v>2.7905087151696869E-2</v>
      </c>
      <c r="AC323" s="5">
        <f t="shared" si="466"/>
        <v>9.9659372979149876E-4</v>
      </c>
      <c r="AD323" s="5">
        <f t="shared" si="467"/>
        <v>2.7235797481504008E-3</v>
      </c>
      <c r="AE323" s="5">
        <f t="shared" si="468"/>
        <v>4.6885377833736901E-3</v>
      </c>
      <c r="AF323" s="5">
        <f t="shared" si="469"/>
        <v>4.0355687328507738E-3</v>
      </c>
      <c r="AG323" s="5">
        <f t="shared" si="470"/>
        <v>2.3156921198068644E-3</v>
      </c>
      <c r="AH323" s="5">
        <f t="shared" si="471"/>
        <v>2.4119707174263604E-2</v>
      </c>
      <c r="AI323" s="5">
        <f t="shared" si="472"/>
        <v>2.4069184237342445E-2</v>
      </c>
      <c r="AJ323" s="5">
        <f t="shared" si="473"/>
        <v>1.2009383564765878E-2</v>
      </c>
      <c r="AK323" s="5">
        <f t="shared" si="474"/>
        <v>3.9947426048590005E-3</v>
      </c>
      <c r="AL323" s="5">
        <f t="shared" si="475"/>
        <v>6.8480166251974964E-5</v>
      </c>
      <c r="AM323" s="5">
        <f t="shared" si="476"/>
        <v>5.4357494699002851E-4</v>
      </c>
      <c r="AN323" s="5">
        <f t="shared" si="477"/>
        <v>9.3574336451460606E-4</v>
      </c>
      <c r="AO323" s="5">
        <f t="shared" si="478"/>
        <v>8.054231059412473E-4</v>
      </c>
      <c r="AP323" s="5">
        <f t="shared" si="479"/>
        <v>4.6216829968869806E-4</v>
      </c>
      <c r="AQ323" s="5">
        <f t="shared" si="480"/>
        <v>1.9890123805256534E-4</v>
      </c>
      <c r="AR323" s="5">
        <f t="shared" si="481"/>
        <v>8.3042296438899498E-3</v>
      </c>
      <c r="AS323" s="5">
        <f t="shared" si="482"/>
        <v>8.2868349853459731E-3</v>
      </c>
      <c r="AT323" s="5">
        <f t="shared" si="483"/>
        <v>4.1347383814753294E-3</v>
      </c>
      <c r="AU323" s="5">
        <f t="shared" si="484"/>
        <v>1.3753591500636898E-3</v>
      </c>
      <c r="AV323" s="5">
        <f t="shared" si="485"/>
        <v>3.4311955506160027E-4</v>
      </c>
      <c r="AW323" s="5">
        <f t="shared" si="486"/>
        <v>3.2677511000947499E-6</v>
      </c>
      <c r="AX323" s="5">
        <f t="shared" si="487"/>
        <v>9.0406055729862539E-5</v>
      </c>
      <c r="AY323" s="5">
        <f t="shared" si="488"/>
        <v>1.5563054778296913E-4</v>
      </c>
      <c r="AZ323" s="5">
        <f t="shared" si="489"/>
        <v>1.339560011090414E-4</v>
      </c>
      <c r="BA323" s="5">
        <f t="shared" si="490"/>
        <v>7.6866701251775539E-5</v>
      </c>
      <c r="BB323" s="5">
        <f t="shared" si="491"/>
        <v>3.3080767448336321E-5</v>
      </c>
      <c r="BC323" s="5">
        <f t="shared" si="492"/>
        <v>1.1389453765020318E-5</v>
      </c>
      <c r="BD323" s="5">
        <f t="shared" si="493"/>
        <v>2.3825686564181254E-3</v>
      </c>
      <c r="BE323" s="5">
        <f t="shared" si="494"/>
        <v>2.3775779504751036E-3</v>
      </c>
      <c r="BF323" s="5">
        <f t="shared" si="495"/>
        <v>1.1862988492184188E-3</v>
      </c>
      <c r="BG323" s="5">
        <f t="shared" si="496"/>
        <v>3.9460464640096683E-4</v>
      </c>
      <c r="BH323" s="5">
        <f t="shared" si="497"/>
        <v>9.844451952209713E-5</v>
      </c>
      <c r="BI323" s="5">
        <f t="shared" si="498"/>
        <v>1.9647662058371186E-5</v>
      </c>
      <c r="BJ323" s="8">
        <f t="shared" si="499"/>
        <v>0.21819499154198455</v>
      </c>
      <c r="BK323" s="8">
        <f t="shared" si="500"/>
        <v>0.23828472102944434</v>
      </c>
      <c r="BL323" s="8">
        <f t="shared" si="501"/>
        <v>0.48553579306789618</v>
      </c>
      <c r="BM323" s="8">
        <f t="shared" si="502"/>
        <v>0.50901558610136599</v>
      </c>
      <c r="BN323" s="8">
        <f t="shared" si="503"/>
        <v>0.48889227603443963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1.5846153846153801</v>
      </c>
      <c r="F324">
        <f>VLOOKUP(B324,home!$B$2:$E$405,3,FALSE)</f>
        <v>1.08</v>
      </c>
      <c r="G324">
        <f>VLOOKUP(C324,away!$B$2:$E$405,4,FALSE)</f>
        <v>1.1200000000000001</v>
      </c>
      <c r="H324">
        <f>VLOOKUP(A324,away!$A$2:$E$405,3,FALSE)</f>
        <v>1.2538461538461501</v>
      </c>
      <c r="I324">
        <f>VLOOKUP(C324,away!$B$2:$E$405,3,FALSE)</f>
        <v>1.07</v>
      </c>
      <c r="J324">
        <f>VLOOKUP(B324,home!$B$2:$E$405,4,FALSE)</f>
        <v>0.74</v>
      </c>
      <c r="K324" s="3">
        <f t="shared" si="448"/>
        <v>1.9167507692307642</v>
      </c>
      <c r="L324" s="3">
        <f t="shared" si="449"/>
        <v>0.99279538461538164</v>
      </c>
      <c r="M324" s="5">
        <f t="shared" si="450"/>
        <v>5.4500459080873739E-2</v>
      </c>
      <c r="N324" s="5">
        <f t="shared" si="451"/>
        <v>0.10446379686669453</v>
      </c>
      <c r="O324" s="5">
        <f t="shared" si="452"/>
        <v>5.4107804234910906E-2</v>
      </c>
      <c r="P324" s="5">
        <f t="shared" si="453"/>
        <v>0.10371117538865307</v>
      </c>
      <c r="Q324" s="5">
        <f t="shared" si="454"/>
        <v>0.10011553150050152</v>
      </c>
      <c r="R324" s="5">
        <f t="shared" si="455"/>
        <v>2.6858989158046073E-2</v>
      </c>
      <c r="S324" s="5">
        <f t="shared" si="456"/>
        <v>4.9339070174321931E-2</v>
      </c>
      <c r="T324" s="5">
        <f t="shared" si="457"/>
        <v>9.9394237602013741E-2</v>
      </c>
      <c r="U324" s="5">
        <f t="shared" si="458"/>
        <v>5.1481988129445565E-2</v>
      </c>
      <c r="V324" s="5">
        <f t="shared" si="459"/>
        <v>1.0432150576054951E-2</v>
      </c>
      <c r="W324" s="5">
        <f t="shared" si="460"/>
        <v>6.3965507338511057E-2</v>
      </c>
      <c r="X324" s="5">
        <f t="shared" si="461"/>
        <v>6.3504660460255088E-2</v>
      </c>
      <c r="Y324" s="5">
        <f t="shared" si="462"/>
        <v>3.1523566903254086E-2</v>
      </c>
      <c r="Z324" s="5">
        <f t="shared" si="463"/>
        <v>8.8884934905142394E-3</v>
      </c>
      <c r="AA324" s="5">
        <f t="shared" si="464"/>
        <v>1.7037026735245809E-2</v>
      </c>
      <c r="AB324" s="5">
        <f t="shared" si="465"/>
        <v>1.6327867050093751E-2</v>
      </c>
      <c r="AC324" s="5">
        <f t="shared" si="466"/>
        <v>1.2407356473692573E-3</v>
      </c>
      <c r="AD324" s="5">
        <f t="shared" si="467"/>
        <v>3.0651483848831797E-2</v>
      </c>
      <c r="AE324" s="5">
        <f t="shared" si="468"/>
        <v>3.0430651696733115E-2</v>
      </c>
      <c r="AF324" s="5">
        <f t="shared" si="469"/>
        <v>1.5105705277677434E-2</v>
      </c>
      <c r="AG324" s="5">
        <f t="shared" si="470"/>
        <v>4.9989581603461239E-3</v>
      </c>
      <c r="AH324" s="5">
        <f t="shared" si="471"/>
        <v>2.2061138283915997E-3</v>
      </c>
      <c r="AI324" s="5">
        <f t="shared" si="472"/>
        <v>4.228570377580225E-3</v>
      </c>
      <c r="AJ324" s="5">
        <f t="shared" si="473"/>
        <v>4.0525577619866596E-3</v>
      </c>
      <c r="AK324" s="5">
        <f t="shared" si="474"/>
        <v>2.5892477358800126E-3</v>
      </c>
      <c r="AL324" s="5">
        <f t="shared" si="475"/>
        <v>9.4441885081606705E-5</v>
      </c>
      <c r="AM324" s="5">
        <f t="shared" si="476"/>
        <v>1.175025104906254E-2</v>
      </c>
      <c r="AN324" s="5">
        <f t="shared" si="477"/>
        <v>1.1665595009581333E-2</v>
      </c>
      <c r="AO324" s="5">
        <f t="shared" si="478"/>
        <v>5.7907744421522881E-3</v>
      </c>
      <c r="AP324" s="5">
        <f t="shared" si="479"/>
        <v>1.9163513798391681E-3</v>
      </c>
      <c r="AQ324" s="5">
        <f t="shared" si="480"/>
        <v>4.7563620130141096E-4</v>
      </c>
      <c r="AR324" s="5">
        <f t="shared" si="481"/>
        <v>4.3804392535267024E-4</v>
      </c>
      <c r="AS324" s="5">
        <f t="shared" si="482"/>
        <v>8.3962103087659417E-4</v>
      </c>
      <c r="AT324" s="5">
        <f t="shared" si="483"/>
        <v>8.0467212839751949E-4</v>
      </c>
      <c r="AU324" s="5">
        <f t="shared" si="484"/>
        <v>5.1411864036150074E-4</v>
      </c>
      <c r="AV324" s="5">
        <f t="shared" si="485"/>
        <v>2.463593248471954E-4</v>
      </c>
      <c r="AW324" s="5">
        <f t="shared" si="486"/>
        <v>4.9921490330930122E-6</v>
      </c>
      <c r="AX324" s="5">
        <f t="shared" si="487"/>
        <v>3.7537171228242032E-3</v>
      </c>
      <c r="AY324" s="5">
        <f t="shared" si="488"/>
        <v>3.7266730346915979E-3</v>
      </c>
      <c r="AZ324" s="5">
        <f t="shared" si="489"/>
        <v>1.849911894406208E-3</v>
      </c>
      <c r="BA324" s="5">
        <f t="shared" si="490"/>
        <v>6.1219466357052702E-4</v>
      </c>
      <c r="BB324" s="5">
        <f t="shared" si="491"/>
        <v>1.5194600911974635E-4</v>
      </c>
      <c r="BC324" s="5">
        <f t="shared" si="492"/>
        <v>3.0170259312962183E-5</v>
      </c>
      <c r="BD324" s="5">
        <f t="shared" si="493"/>
        <v>7.248133122482258E-5</v>
      </c>
      <c r="BE324" s="5">
        <f t="shared" si="494"/>
        <v>1.3892864738004849E-4</v>
      </c>
      <c r="BF324" s="5">
        <f t="shared" si="495"/>
        <v>1.3314579586694877E-4</v>
      </c>
      <c r="BG324" s="5">
        <f t="shared" si="496"/>
        <v>8.5069102215938819E-5</v>
      </c>
      <c r="BH324" s="5">
        <f t="shared" si="497"/>
        <v>4.0764066777542824E-5</v>
      </c>
      <c r="BI324" s="5">
        <f t="shared" si="498"/>
        <v>1.5626911270565892E-5</v>
      </c>
      <c r="BJ324" s="8">
        <f t="shared" si="499"/>
        <v>0.58587732072068044</v>
      </c>
      <c r="BK324" s="8">
        <f t="shared" si="500"/>
        <v>0.22304470578704616</v>
      </c>
      <c r="BL324" s="8">
        <f t="shared" si="501"/>
        <v>0.18221899591615201</v>
      </c>
      <c r="BM324" s="8">
        <f t="shared" si="502"/>
        <v>0.55255007879905449</v>
      </c>
      <c r="BN324" s="8">
        <f t="shared" si="503"/>
        <v>0.44375775622967983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1.5846153846153801</v>
      </c>
      <c r="F325">
        <f>VLOOKUP(B325,home!$B$2:$E$405,3,FALSE)</f>
        <v>0.89</v>
      </c>
      <c r="G325">
        <f>VLOOKUP(C325,away!$B$2:$E$405,4,FALSE)</f>
        <v>0.81</v>
      </c>
      <c r="H325">
        <f>VLOOKUP(A325,away!$A$2:$E$405,3,FALSE)</f>
        <v>1.2538461538461501</v>
      </c>
      <c r="I325">
        <f>VLOOKUP(C325,away!$B$2:$E$405,3,FALSE)</f>
        <v>0.95</v>
      </c>
      <c r="J325">
        <f>VLOOKUP(B325,home!$B$2:$E$405,4,FALSE)</f>
        <v>1.46</v>
      </c>
      <c r="K325" s="3">
        <f t="shared" si="448"/>
        <v>1.1423492307692276</v>
      </c>
      <c r="L325" s="3">
        <f t="shared" si="449"/>
        <v>1.73908461538461</v>
      </c>
      <c r="M325" s="5">
        <f t="shared" si="450"/>
        <v>5.6054331896922327E-2</v>
      </c>
      <c r="N325" s="5">
        <f t="shared" si="451"/>
        <v>6.40336229237322E-2</v>
      </c>
      <c r="O325" s="5">
        <f t="shared" si="452"/>
        <v>9.7483226227600431E-2</v>
      </c>
      <c r="P325" s="5">
        <f t="shared" si="453"/>
        <v>0.11135988849400195</v>
      </c>
      <c r="Q325" s="5">
        <f t="shared" si="454"/>
        <v>3.6574379945146139E-2</v>
      </c>
      <c r="R325" s="5">
        <f t="shared" si="455"/>
        <v>8.4765789495238733E-2</v>
      </c>
      <c r="S325" s="5">
        <f t="shared" si="456"/>
        <v>5.5308057137317498E-2</v>
      </c>
      <c r="T325" s="5">
        <f t="shared" si="457"/>
        <v>6.360594147983506E-2</v>
      </c>
      <c r="U325" s="5">
        <f t="shared" si="458"/>
        <v>9.6832134425432245E-2</v>
      </c>
      <c r="V325" s="5">
        <f t="shared" si="459"/>
        <v>1.220858974816208E-2</v>
      </c>
      <c r="W325" s="5">
        <f t="shared" si="460"/>
        <v>1.3926904932066386E-2</v>
      </c>
      <c r="X325" s="5">
        <f t="shared" si="461"/>
        <v>2.42200661072807E-2</v>
      </c>
      <c r="Y325" s="5">
        <f t="shared" si="462"/>
        <v>2.1060372175385044E-2</v>
      </c>
      <c r="Z325" s="5">
        <f t="shared" si="463"/>
        <v>4.9138293474033347E-2</v>
      </c>
      <c r="AA325" s="5">
        <f t="shared" si="464"/>
        <v>5.6133091751374556E-2</v>
      </c>
      <c r="AB325" s="5">
        <f t="shared" si="465"/>
        <v>3.2061797091440608E-2</v>
      </c>
      <c r="AC325" s="5">
        <f t="shared" si="466"/>
        <v>1.5158810512678146E-3</v>
      </c>
      <c r="AD325" s="5">
        <f t="shared" si="467"/>
        <v>3.9773472840355503E-3</v>
      </c>
      <c r="AE325" s="5">
        <f t="shared" si="468"/>
        <v>6.9169434717079878E-3</v>
      </c>
      <c r="AF325" s="5">
        <f t="shared" si="469"/>
        <v>6.0145749885661881E-3</v>
      </c>
      <c r="AG325" s="5">
        <f t="shared" si="470"/>
        <v>3.4866182768975079E-3</v>
      </c>
      <c r="AH325" s="5">
        <f t="shared" si="471"/>
        <v>2.1363912551736357E-2</v>
      </c>
      <c r="AI325" s="5">
        <f t="shared" si="472"/>
        <v>2.4405049069697076E-2</v>
      </c>
      <c r="AJ325" s="5">
        <f t="shared" si="473"/>
        <v>1.3939544515826859E-2</v>
      </c>
      <c r="AK325" s="5">
        <f t="shared" si="474"/>
        <v>5.3079426516427393E-3</v>
      </c>
      <c r="AL325" s="5">
        <f t="shared" si="475"/>
        <v>1.2046051687835561E-4</v>
      </c>
      <c r="AM325" s="5">
        <f t="shared" si="476"/>
        <v>9.087039220840162E-4</v>
      </c>
      <c r="AN325" s="5">
        <f t="shared" si="477"/>
        <v>1.580313010835968E-3</v>
      </c>
      <c r="AO325" s="5">
        <f t="shared" si="478"/>
        <v>1.3741490223184824E-3</v>
      </c>
      <c r="AP325" s="5">
        <f t="shared" si="479"/>
        <v>7.9658714131995863E-4</v>
      </c>
      <c r="AQ325" s="5">
        <f t="shared" si="480"/>
        <v>3.4633311057068677E-4</v>
      </c>
      <c r="AR325" s="5">
        <f t="shared" si="481"/>
        <v>7.4307303286293694E-3</v>
      </c>
      <c r="AS325" s="5">
        <f t="shared" si="482"/>
        <v>8.4884890749633308E-3</v>
      </c>
      <c r="AT325" s="5">
        <f t="shared" si="483"/>
        <v>4.8484094825886779E-3</v>
      </c>
      <c r="AU325" s="5">
        <f t="shared" si="484"/>
        <v>1.8461922809631351E-3</v>
      </c>
      <c r="AV325" s="5">
        <f t="shared" si="485"/>
        <v>5.2724908300258086E-4</v>
      </c>
      <c r="AW325" s="5">
        <f t="shared" si="486"/>
        <v>6.647553302080828E-6</v>
      </c>
      <c r="AX325" s="5">
        <f t="shared" si="487"/>
        <v>1.7300953773160952E-4</v>
      </c>
      <c r="AY325" s="5">
        <f t="shared" si="488"/>
        <v>3.0087822538384535E-4</v>
      </c>
      <c r="AZ325" s="5">
        <f t="shared" si="489"/>
        <v>2.6162634643463439E-4</v>
      </c>
      <c r="BA325" s="5">
        <f t="shared" si="490"/>
        <v>1.5166345135458561E-4</v>
      </c>
      <c r="BB325" s="5">
        <f t="shared" si="491"/>
        <v>6.5938893741723049E-5</v>
      </c>
      <c r="BC325" s="5">
        <f t="shared" si="492"/>
        <v>2.2934663132342204E-5</v>
      </c>
      <c r="BD325" s="5">
        <f t="shared" si="493"/>
        <v>2.1537781325985288E-3</v>
      </c>
      <c r="BE325" s="5">
        <f t="shared" si="494"/>
        <v>2.4603667930215129E-3</v>
      </c>
      <c r="BF325" s="5">
        <f t="shared" si="495"/>
        <v>1.4052990567091387E-3</v>
      </c>
      <c r="BG325" s="5">
        <f t="shared" si="496"/>
        <v>5.3511409881080193E-4</v>
      </c>
      <c r="BH325" s="5">
        <f t="shared" si="497"/>
        <v>1.5282179478757203E-4</v>
      </c>
      <c r="BI325" s="5">
        <f t="shared" si="498"/>
        <v>3.491517194407109E-5</v>
      </c>
      <c r="BJ325" s="8">
        <f t="shared" si="499"/>
        <v>0.24979890890956061</v>
      </c>
      <c r="BK325" s="8">
        <f t="shared" si="500"/>
        <v>0.23686808706993392</v>
      </c>
      <c r="BL325" s="8">
        <f t="shared" si="501"/>
        <v>0.46217585307800835</v>
      </c>
      <c r="BM325" s="8">
        <f t="shared" si="502"/>
        <v>0.54741567287681248</v>
      </c>
      <c r="BN325" s="8">
        <f t="shared" si="503"/>
        <v>0.45027123898264176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1.3404255319148899</v>
      </c>
      <c r="F326">
        <f>VLOOKUP(B326,home!$B$2:$E$405,3,FALSE)</f>
        <v>1.41</v>
      </c>
      <c r="G326">
        <f>VLOOKUP(C326,away!$B$2:$E$405,4,FALSE)</f>
        <v>1.1599999999999999</v>
      </c>
      <c r="H326">
        <f>VLOOKUP(A326,away!$A$2:$E$405,3,FALSE)</f>
        <v>1.0638297872340401</v>
      </c>
      <c r="I326">
        <f>VLOOKUP(C326,away!$B$2:$E$405,3,FALSE)</f>
        <v>0.5</v>
      </c>
      <c r="J326">
        <f>VLOOKUP(B326,home!$B$2:$E$405,4,FALSE)</f>
        <v>1.04</v>
      </c>
      <c r="K326" s="3">
        <f t="shared" si="448"/>
        <v>2.1923999999999935</v>
      </c>
      <c r="L326" s="3">
        <f t="shared" si="449"/>
        <v>0.55319148936170082</v>
      </c>
      <c r="M326" s="5">
        <f t="shared" si="450"/>
        <v>6.4210309994716427E-2</v>
      </c>
      <c r="N326" s="5">
        <f t="shared" si="451"/>
        <v>0.14077468363241585</v>
      </c>
      <c r="O326" s="5">
        <f t="shared" si="452"/>
        <v>3.5520597018353674E-2</v>
      </c>
      <c r="P326" s="5">
        <f t="shared" si="453"/>
        <v>7.7875356903038359E-2</v>
      </c>
      <c r="Q326" s="5">
        <f t="shared" si="454"/>
        <v>0.15431720819785383</v>
      </c>
      <c r="R326" s="5">
        <f t="shared" si="455"/>
        <v>9.8248459837999291E-3</v>
      </c>
      <c r="S326" s="5">
        <f t="shared" si="456"/>
        <v>2.3612139597498565E-2</v>
      </c>
      <c r="T326" s="5">
        <f t="shared" si="457"/>
        <v>8.5366966237110417E-2</v>
      </c>
      <c r="U326" s="5">
        <f t="shared" si="458"/>
        <v>2.1539992334882897E-2</v>
      </c>
      <c r="V326" s="5">
        <f t="shared" si="459"/>
        <v>3.1819116458450245E-3</v>
      </c>
      <c r="W326" s="5">
        <f t="shared" si="460"/>
        <v>0.11277501575099126</v>
      </c>
      <c r="X326" s="5">
        <f t="shared" si="461"/>
        <v>6.2386178926080116E-2</v>
      </c>
      <c r="Y326" s="5">
        <f t="shared" si="462"/>
        <v>1.7255751617851905E-2</v>
      </c>
      <c r="Z326" s="5">
        <f t="shared" si="463"/>
        <v>1.8116737275092026E-3</v>
      </c>
      <c r="AA326" s="5">
        <f t="shared" si="464"/>
        <v>3.9719134801911634E-3</v>
      </c>
      <c r="AB326" s="5">
        <f t="shared" si="465"/>
        <v>4.3540115569855415E-3</v>
      </c>
      <c r="AC326" s="5">
        <f t="shared" si="466"/>
        <v>2.411922877674407E-4</v>
      </c>
      <c r="AD326" s="5">
        <f t="shared" si="467"/>
        <v>6.181198613311812E-2</v>
      </c>
      <c r="AE326" s="5">
        <f t="shared" si="468"/>
        <v>3.4193864669384406E-2</v>
      </c>
      <c r="AF326" s="5">
        <f t="shared" si="469"/>
        <v>9.4578774617445991E-3</v>
      </c>
      <c r="AG326" s="5">
        <f t="shared" si="470"/>
        <v>1.7440057730876528E-3</v>
      </c>
      <c r="AH326" s="5">
        <f t="shared" si="471"/>
        <v>2.5055062188956994E-4</v>
      </c>
      <c r="AI326" s="5">
        <f t="shared" si="472"/>
        <v>5.4930718343069139E-4</v>
      </c>
      <c r="AJ326" s="5">
        <f t="shared" si="473"/>
        <v>6.0215053447672229E-4</v>
      </c>
      <c r="AK326" s="5">
        <f t="shared" si="474"/>
        <v>4.4005161059558733E-4</v>
      </c>
      <c r="AL326" s="5">
        <f t="shared" si="475"/>
        <v>1.1700884480199744E-5</v>
      </c>
      <c r="AM326" s="5">
        <f t="shared" si="476"/>
        <v>2.7103319679649563E-2</v>
      </c>
      <c r="AN326" s="5">
        <f t="shared" si="477"/>
        <v>1.4993325780231636E-2</v>
      </c>
      <c r="AO326" s="5">
        <f t="shared" si="478"/>
        <v>4.147090109425761E-3</v>
      </c>
      <c r="AP326" s="5">
        <f t="shared" si="479"/>
        <v>7.6471165138347196E-4</v>
      </c>
      <c r="AQ326" s="5">
        <f t="shared" si="480"/>
        <v>1.0575799434026713E-4</v>
      </c>
      <c r="AR326" s="5">
        <f t="shared" si="481"/>
        <v>2.7720494336718318E-5</v>
      </c>
      <c r="AS326" s="5">
        <f t="shared" si="482"/>
        <v>6.0774411783821056E-5</v>
      </c>
      <c r="AT326" s="5">
        <f t="shared" si="483"/>
        <v>6.6620910197424452E-5</v>
      </c>
      <c r="AU326" s="5">
        <f t="shared" si="484"/>
        <v>4.8686561172277654E-5</v>
      </c>
      <c r="AV326" s="5">
        <f t="shared" si="485"/>
        <v>2.66851041785253E-5</v>
      </c>
      <c r="AW326" s="5">
        <f t="shared" si="486"/>
        <v>3.9419532948825872E-7</v>
      </c>
      <c r="AX326" s="5">
        <f t="shared" si="487"/>
        <v>9.9035530109439149E-3</v>
      </c>
      <c r="AY326" s="5">
        <f t="shared" si="488"/>
        <v>5.4785612400966204E-3</v>
      </c>
      <c r="AZ326" s="5">
        <f t="shared" si="489"/>
        <v>1.5153467259841678E-3</v>
      </c>
      <c r="BA326" s="5">
        <f t="shared" si="490"/>
        <v>2.794256374155197E-4</v>
      </c>
      <c r="BB326" s="5">
        <f t="shared" si="491"/>
        <v>3.8643971131933471E-5</v>
      </c>
      <c r="BC326" s="5">
        <f t="shared" si="492"/>
        <v>4.2755031890649712E-6</v>
      </c>
      <c r="BD326" s="5">
        <f t="shared" si="493"/>
        <v>2.5557902579952992E-6</v>
      </c>
      <c r="BE326" s="5">
        <f t="shared" si="494"/>
        <v>5.6033145616288762E-6</v>
      </c>
      <c r="BF326" s="5">
        <f t="shared" si="495"/>
        <v>6.1423534224575575E-6</v>
      </c>
      <c r="BG326" s="5">
        <f t="shared" si="496"/>
        <v>4.4888318811319703E-6</v>
      </c>
      <c r="BH326" s="5">
        <f t="shared" si="497"/>
        <v>2.4603287540484252E-6</v>
      </c>
      <c r="BI326" s="5">
        <f t="shared" si="498"/>
        <v>1.0788049520751508E-6</v>
      </c>
      <c r="BJ326" s="8">
        <f t="shared" si="499"/>
        <v>0.7444175497034301</v>
      </c>
      <c r="BK326" s="8">
        <f t="shared" si="500"/>
        <v>0.17461117255344263</v>
      </c>
      <c r="BL326" s="8">
        <f t="shared" si="501"/>
        <v>7.730623723010388E-2</v>
      </c>
      <c r="BM326" s="8">
        <f t="shared" si="502"/>
        <v>0.51014546443954056</v>
      </c>
      <c r="BN326" s="8">
        <f t="shared" si="503"/>
        <v>0.48252300173017804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1.3404255319148899</v>
      </c>
      <c r="F327">
        <f>VLOOKUP(B327,home!$B$2:$E$405,3,FALSE)</f>
        <v>1.27</v>
      </c>
      <c r="G327">
        <f>VLOOKUP(C327,away!$B$2:$E$405,4,FALSE)</f>
        <v>1.42</v>
      </c>
      <c r="H327">
        <f>VLOOKUP(A327,away!$A$2:$E$405,3,FALSE)</f>
        <v>1.0638297872340401</v>
      </c>
      <c r="I327">
        <f>VLOOKUP(C327,away!$B$2:$E$405,3,FALSE)</f>
        <v>0.82</v>
      </c>
      <c r="J327">
        <f>VLOOKUP(B327,home!$B$2:$E$405,4,FALSE)</f>
        <v>0.66</v>
      </c>
      <c r="K327" s="3">
        <f t="shared" si="448"/>
        <v>2.4173234042553124</v>
      </c>
      <c r="L327" s="3">
        <f t="shared" si="449"/>
        <v>0.57574468085106245</v>
      </c>
      <c r="M327" s="5">
        <f t="shared" si="450"/>
        <v>5.013338702757246E-2</v>
      </c>
      <c r="N327" s="5">
        <f t="shared" si="451"/>
        <v>0.12118860979634058</v>
      </c>
      <c r="O327" s="5">
        <f t="shared" si="452"/>
        <v>2.8864030914172497E-2</v>
      </c>
      <c r="P327" s="5">
        <f t="shared" si="453"/>
        <v>6.9773697469978038E-2</v>
      </c>
      <c r="Q327" s="5">
        <f t="shared" si="454"/>
        <v>0.1464760313949294</v>
      </c>
      <c r="R327" s="5">
        <f t="shared" si="455"/>
        <v>8.3091561333777219E-3</v>
      </c>
      <c r="S327" s="5">
        <f t="shared" si="456"/>
        <v>2.4277079344123043E-2</v>
      </c>
      <c r="T327" s="5">
        <f t="shared" si="457"/>
        <v>8.4332795947803824E-2</v>
      </c>
      <c r="U327" s="5">
        <f t="shared" si="458"/>
        <v>2.0085917590825543E-2</v>
      </c>
      <c r="V327" s="5">
        <f t="shared" si="459"/>
        <v>3.7542104951157132E-3</v>
      </c>
      <c r="W327" s="5">
        <f t="shared" si="460"/>
        <v>0.11802664628446624</v>
      </c>
      <c r="X327" s="5">
        <f t="shared" si="461"/>
        <v>6.7953213796971251E-2</v>
      </c>
      <c r="Y327" s="5">
        <f t="shared" si="462"/>
        <v>1.9561850695170611E-2</v>
      </c>
      <c r="Z327" s="5">
        <f t="shared" si="463"/>
        <v>1.5946508153844019E-3</v>
      </c>
      <c r="AA327" s="5">
        <f t="shared" si="464"/>
        <v>3.854786737643532E-3</v>
      </c>
      <c r="AB327" s="5">
        <f t="shared" si="465"/>
        <v>4.6591330996593478E-3</v>
      </c>
      <c r="AC327" s="5">
        <f t="shared" si="466"/>
        <v>3.2656025611828694E-4</v>
      </c>
      <c r="AD327" s="5">
        <f t="shared" si="467"/>
        <v>7.1327143597300899E-2</v>
      </c>
      <c r="AE327" s="5">
        <f t="shared" si="468"/>
        <v>4.1066223526445907E-2</v>
      </c>
      <c r="AF327" s="5">
        <f t="shared" si="469"/>
        <v>1.1821829878995995E-2</v>
      </c>
      <c r="AG327" s="5">
        <f t="shared" si="470"/>
        <v>2.2687852235860348E-3</v>
      </c>
      <c r="AH327" s="5">
        <f t="shared" si="471"/>
        <v>2.2952793119309471E-4</v>
      </c>
      <c r="AI327" s="5">
        <f t="shared" si="472"/>
        <v>5.5484324000337076E-4</v>
      </c>
      <c r="AJ327" s="5">
        <f t="shared" si="473"/>
        <v>6.7061777487649802E-4</v>
      </c>
      <c r="AK327" s="5">
        <f t="shared" si="474"/>
        <v>5.4036668083952627E-4</v>
      </c>
      <c r="AL327" s="5">
        <f t="shared" si="475"/>
        <v>1.8179754345011155E-5</v>
      </c>
      <c r="AM327" s="5">
        <f t="shared" si="476"/>
        <v>3.4484154715286978E-2</v>
      </c>
      <c r="AN327" s="5">
        <f t="shared" si="477"/>
        <v>1.985406865097156E-2</v>
      </c>
      <c r="AO327" s="5">
        <f t="shared" si="478"/>
        <v>5.7154372095243522E-3</v>
      </c>
      <c r="AP327" s="5">
        <f t="shared" si="479"/>
        <v>1.0968775240406286E-3</v>
      </c>
      <c r="AQ327" s="5">
        <f t="shared" si="480"/>
        <v>1.5788035000286878E-4</v>
      </c>
      <c r="AR327" s="5">
        <f t="shared" si="481"/>
        <v>2.64298970982346E-5</v>
      </c>
      <c r="AS327" s="5">
        <f t="shared" si="482"/>
        <v>6.3889608827622063E-5</v>
      </c>
      <c r="AT327" s="5">
        <f t="shared" si="483"/>
        <v>7.7220923353863837E-5</v>
      </c>
      <c r="AU327" s="5">
        <f t="shared" si="484"/>
        <v>6.222264844050023E-5</v>
      </c>
      <c r="AV327" s="5">
        <f t="shared" si="485"/>
        <v>3.7603066087492885E-5</v>
      </c>
      <c r="AW327" s="5">
        <f t="shared" si="486"/>
        <v>7.0282985437855348E-7</v>
      </c>
      <c r="AX327" s="5">
        <f t="shared" si="487"/>
        <v>1.3893225711537409E-2</v>
      </c>
      <c r="AY327" s="5">
        <f t="shared" si="488"/>
        <v>7.9989508032808805E-3</v>
      </c>
      <c r="AZ327" s="5">
        <f t="shared" si="489"/>
        <v>2.30267668868915E-3</v>
      </c>
      <c r="BA327" s="5">
        <f t="shared" si="490"/>
        <v>4.4191795174417203E-4</v>
      </c>
      <c r="BB327" s="5">
        <f t="shared" si="491"/>
        <v>6.3607977522325878E-5</v>
      </c>
      <c r="BC327" s="5">
        <f t="shared" si="492"/>
        <v>7.324390943634617E-6</v>
      </c>
      <c r="BD327" s="5">
        <f t="shared" si="493"/>
        <v>2.5361454449582482E-6</v>
      </c>
      <c r="BE327" s="5">
        <f t="shared" si="494"/>
        <v>6.1306837406930757E-6</v>
      </c>
      <c r="BF327" s="5">
        <f t="shared" si="495"/>
        <v>7.4099226452324426E-6</v>
      </c>
      <c r="BG327" s="5">
        <f t="shared" si="496"/>
        <v>5.9707264780139388E-6</v>
      </c>
      <c r="BH327" s="5">
        <f t="shared" si="497"/>
        <v>3.6082942139274967E-6</v>
      </c>
      <c r="BI327" s="5">
        <f t="shared" si="498"/>
        <v>1.7444828105531924E-6</v>
      </c>
      <c r="BJ327" s="8">
        <f t="shared" si="499"/>
        <v>0.77003925211555491</v>
      </c>
      <c r="BK327" s="8">
        <f t="shared" si="500"/>
        <v>0.15628206515053344</v>
      </c>
      <c r="BL327" s="8">
        <f t="shared" si="501"/>
        <v>6.806314650173223E-2</v>
      </c>
      <c r="BM327" s="8">
        <f t="shared" si="502"/>
        <v>0.56323595387340764</v>
      </c>
      <c r="BN327" s="8">
        <f t="shared" si="503"/>
        <v>0.42474491273637066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1.30851063829787</v>
      </c>
      <c r="F328">
        <f>VLOOKUP(B328,home!$B$2:$E$405,3,FALSE)</f>
        <v>0.53</v>
      </c>
      <c r="G328">
        <f>VLOOKUP(C328,away!$B$2:$E$405,4,FALSE)</f>
        <v>0.92</v>
      </c>
      <c r="H328">
        <f>VLOOKUP(A328,away!$A$2:$E$405,3,FALSE)</f>
        <v>1.3510638297872299</v>
      </c>
      <c r="I328">
        <f>VLOOKUP(C328,away!$B$2:$E$405,3,FALSE)</f>
        <v>0.38</v>
      </c>
      <c r="J328">
        <f>VLOOKUP(B328,home!$B$2:$E$405,4,FALSE)</f>
        <v>1.1100000000000001</v>
      </c>
      <c r="K328" s="3">
        <f t="shared" si="448"/>
        <v>0.63802978723404147</v>
      </c>
      <c r="L328" s="3">
        <f t="shared" si="449"/>
        <v>0.56987872340425361</v>
      </c>
      <c r="M328" s="5">
        <f t="shared" si="450"/>
        <v>0.29882160852875361</v>
      </c>
      <c r="N328" s="5">
        <f t="shared" si="451"/>
        <v>0.19065708731053466</v>
      </c>
      <c r="O328" s="5">
        <f t="shared" si="452"/>
        <v>0.17029207679397174</v>
      </c>
      <c r="P328" s="5">
        <f t="shared" si="453"/>
        <v>0.1086514175245008</v>
      </c>
      <c r="Q328" s="5">
        <f t="shared" si="454"/>
        <v>6.0822450425701245E-2</v>
      </c>
      <c r="R328" s="5">
        <f t="shared" si="455"/>
        <v>4.8522915664603858E-2</v>
      </c>
      <c r="S328" s="5">
        <f t="shared" si="456"/>
        <v>9.8764030052962797E-3</v>
      </c>
      <c r="T328" s="5">
        <f t="shared" si="457"/>
        <v>3.4661420402917129E-2</v>
      </c>
      <c r="U328" s="5">
        <f t="shared" si="458"/>
        <v>3.0959065557462532E-2</v>
      </c>
      <c r="V328" s="5">
        <f t="shared" si="459"/>
        <v>3.9900624316814516E-4</v>
      </c>
      <c r="W328" s="5">
        <f t="shared" si="460"/>
        <v>1.2935511701387736E-2</v>
      </c>
      <c r="X328" s="5">
        <f t="shared" si="461"/>
        <v>7.3716728949676279E-3</v>
      </c>
      <c r="Y328" s="5">
        <f t="shared" si="462"/>
        <v>2.100479769368945E-3</v>
      </c>
      <c r="Z328" s="5">
        <f t="shared" si="463"/>
        <v>9.2173924115989021E-3</v>
      </c>
      <c r="AA328" s="5">
        <f t="shared" si="464"/>
        <v>5.8809709192251146E-3</v>
      </c>
      <c r="AB328" s="5">
        <f t="shared" si="465"/>
        <v>1.8761173121613927E-3</v>
      </c>
      <c r="AC328" s="5">
        <f t="shared" si="466"/>
        <v>9.0674069168706684E-6</v>
      </c>
      <c r="AD328" s="5">
        <f t="shared" si="467"/>
        <v>2.0633104446499675E-3</v>
      </c>
      <c r="AE328" s="5">
        <f t="shared" si="468"/>
        <v>1.1758367221837863E-3</v>
      </c>
      <c r="AF328" s="5">
        <f t="shared" si="469"/>
        <v>3.3504216508496905E-4</v>
      </c>
      <c r="AG328" s="5">
        <f t="shared" si="470"/>
        <v>6.3644467108406441E-5</v>
      </c>
      <c r="AH328" s="5">
        <f t="shared" si="471"/>
        <v>1.3131989551595092E-3</v>
      </c>
      <c r="AI328" s="5">
        <f t="shared" si="472"/>
        <v>8.3786004995638696E-4</v>
      </c>
      <c r="AJ328" s="5">
        <f t="shared" si="473"/>
        <v>2.6728983470278848E-4</v>
      </c>
      <c r="AK328" s="5">
        <f t="shared" si="474"/>
        <v>5.684629212174743E-5</v>
      </c>
      <c r="AL328" s="5">
        <f t="shared" si="475"/>
        <v>1.3187622135360591E-7</v>
      </c>
      <c r="AM328" s="5">
        <f t="shared" si="476"/>
        <v>2.6329070479955884E-4</v>
      </c>
      <c r="AN328" s="5">
        <f t="shared" si="477"/>
        <v>1.500437707353788E-4</v>
      </c>
      <c r="AO328" s="5">
        <f t="shared" si="478"/>
        <v>4.2753376260719083E-5</v>
      </c>
      <c r="AP328" s="5">
        <f t="shared" si="479"/>
        <v>8.1214131615601036E-6</v>
      </c>
      <c r="AQ328" s="5">
        <f t="shared" si="480"/>
        <v>1.1570551411870938E-6</v>
      </c>
      <c r="AR328" s="5">
        <f t="shared" si="481"/>
        <v>1.496728288284202E-4</v>
      </c>
      <c r="AS328" s="5">
        <f t="shared" si="482"/>
        <v>9.5495723132114023E-5</v>
      </c>
      <c r="AT328" s="5">
        <f t="shared" si="483"/>
        <v>3.0464557955871821E-5</v>
      </c>
      <c r="AU328" s="5">
        <f t="shared" si="484"/>
        <v>6.4790984769213426E-6</v>
      </c>
      <c r="AV328" s="5">
        <f t="shared" si="485"/>
        <v>1.0334644556746313E-6</v>
      </c>
      <c r="AW328" s="5">
        <f t="shared" si="486"/>
        <v>1.3319483727348788E-9</v>
      </c>
      <c r="AX328" s="5">
        <f t="shared" si="487"/>
        <v>2.7997885393993897E-5</v>
      </c>
      <c r="AY328" s="5">
        <f t="shared" si="488"/>
        <v>1.5955399186347838E-5</v>
      </c>
      <c r="AZ328" s="5">
        <f t="shared" si="489"/>
        <v>4.5463212598605865E-6</v>
      </c>
      <c r="BA328" s="5">
        <f t="shared" si="490"/>
        <v>8.6361725191832293E-7</v>
      </c>
      <c r="BB328" s="5">
        <f t="shared" si="491"/>
        <v>1.2303927425827587E-7</v>
      </c>
      <c r="BC328" s="5">
        <f t="shared" si="492"/>
        <v>1.4023492908578425E-8</v>
      </c>
      <c r="BD328" s="5">
        <f t="shared" si="493"/>
        <v>1.4215893436840573E-5</v>
      </c>
      <c r="BE328" s="5">
        <f t="shared" si="494"/>
        <v>9.070163464849195E-6</v>
      </c>
      <c r="BF328" s="5">
        <f t="shared" si="495"/>
        <v>2.8935172328278542E-6</v>
      </c>
      <c r="BG328" s="5">
        <f t="shared" si="496"/>
        <v>6.153833948063962E-7</v>
      </c>
      <c r="BH328" s="5">
        <f t="shared" si="497"/>
        <v>9.8158234113921749E-8</v>
      </c>
      <c r="BI328" s="5">
        <f t="shared" si="498"/>
        <v>1.2525575445394947E-8</v>
      </c>
      <c r="BJ328" s="8">
        <f t="shared" si="499"/>
        <v>0.31270132290986213</v>
      </c>
      <c r="BK328" s="8">
        <f t="shared" si="500"/>
        <v>0.4177735899840434</v>
      </c>
      <c r="BL328" s="8">
        <f t="shared" si="501"/>
        <v>0.26031639269355306</v>
      </c>
      <c r="BM328" s="8">
        <f t="shared" si="502"/>
        <v>0.12222518768375355</v>
      </c>
      <c r="BN328" s="8">
        <f t="shared" si="503"/>
        <v>0.87776755624806591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1.30851063829787</v>
      </c>
      <c r="F329">
        <f>VLOOKUP(B329,home!$B$2:$E$405,3,FALSE)</f>
        <v>1.22</v>
      </c>
      <c r="G329">
        <f>VLOOKUP(C329,away!$B$2:$E$405,4,FALSE)</f>
        <v>1.53</v>
      </c>
      <c r="H329">
        <f>VLOOKUP(A329,away!$A$2:$E$405,3,FALSE)</f>
        <v>1.3510638297872299</v>
      </c>
      <c r="I329">
        <f>VLOOKUP(C329,away!$B$2:$E$405,3,FALSE)</f>
        <v>0.34</v>
      </c>
      <c r="J329">
        <f>VLOOKUP(B329,home!$B$2:$E$405,4,FALSE)</f>
        <v>1.04</v>
      </c>
      <c r="K329" s="3">
        <f t="shared" si="448"/>
        <v>2.4424659574468044</v>
      </c>
      <c r="L329" s="3">
        <f t="shared" si="449"/>
        <v>0.47773617021276454</v>
      </c>
      <c r="M329" s="5">
        <f t="shared" si="450"/>
        <v>5.3922786912042171E-2</v>
      </c>
      <c r="N329" s="5">
        <f t="shared" si="451"/>
        <v>0.13170457136332109</v>
      </c>
      <c r="O329" s="5">
        <f t="shared" si="452"/>
        <v>2.5760865706558007E-2</v>
      </c>
      <c r="P329" s="5">
        <f t="shared" si="453"/>
        <v>6.2920037522626759E-2</v>
      </c>
      <c r="Q329" s="5">
        <f t="shared" si="454"/>
        <v>0.16084196599751754</v>
      </c>
      <c r="R329" s="5">
        <f t="shared" si="455"/>
        <v>6.1534486620081832E-3</v>
      </c>
      <c r="S329" s="5">
        <f t="shared" si="456"/>
        <v>1.8354629594286798E-2</v>
      </c>
      <c r="T329" s="5">
        <f t="shared" si="457"/>
        <v>7.6840024845145724E-2</v>
      </c>
      <c r="U329" s="5">
        <f t="shared" si="458"/>
        <v>1.5029588877851574E-2</v>
      </c>
      <c r="V329" s="5">
        <f t="shared" si="459"/>
        <v>2.3796865623809046E-3</v>
      </c>
      <c r="W329" s="5">
        <f t="shared" si="460"/>
        <v>0.130950342159251</v>
      </c>
      <c r="X329" s="5">
        <f t="shared" si="461"/>
        <v>6.2559714951211695E-2</v>
      </c>
      <c r="Y329" s="5">
        <f t="shared" si="462"/>
        <v>1.494351931519705E-2</v>
      </c>
      <c r="Z329" s="5">
        <f t="shared" si="463"/>
        <v>9.7990833246288343E-4</v>
      </c>
      <c r="AA329" s="5">
        <f t="shared" si="464"/>
        <v>2.393392743459058E-3</v>
      </c>
      <c r="AB329" s="5">
        <f t="shared" si="465"/>
        <v>2.9228901493494816E-3</v>
      </c>
      <c r="AC329" s="5">
        <f t="shared" si="466"/>
        <v>1.7354672343963541E-4</v>
      </c>
      <c r="AD329" s="5">
        <f t="shared" si="467"/>
        <v>7.9960438209995419E-2</v>
      </c>
      <c r="AE329" s="5">
        <f t="shared" si="468"/>
        <v>3.8199993518977612E-2</v>
      </c>
      <c r="AF329" s="5">
        <f t="shared" si="469"/>
        <v>9.1247593029543956E-3</v>
      </c>
      <c r="AG329" s="5">
        <f t="shared" si="470"/>
        <v>1.4530758545022429E-3</v>
      </c>
      <c r="AH329" s="5">
        <f t="shared" si="471"/>
        <v>1.1703441347759856E-4</v>
      </c>
      <c r="AI329" s="5">
        <f t="shared" si="472"/>
        <v>2.8585257076878793E-4</v>
      </c>
      <c r="AJ329" s="5">
        <f t="shared" si="473"/>
        <v>3.490925864757091E-4</v>
      </c>
      <c r="AK329" s="5">
        <f t="shared" si="474"/>
        <v>2.8421558615465806E-4</v>
      </c>
      <c r="AL329" s="5">
        <f t="shared" si="475"/>
        <v>8.1001498446751815E-6</v>
      </c>
      <c r="AM329" s="5">
        <f t="shared" si="476"/>
        <v>3.9060129654088477E-2</v>
      </c>
      <c r="AN329" s="5">
        <f t="shared" si="477"/>
        <v>1.8660436748958262E-2</v>
      </c>
      <c r="AO329" s="5">
        <f t="shared" si="478"/>
        <v>4.4573827934724251E-3</v>
      </c>
      <c r="AP329" s="5">
        <f t="shared" si="479"/>
        <v>7.0981766164193033E-4</v>
      </c>
      <c r="AQ329" s="5">
        <f t="shared" si="480"/>
        <v>8.4776392805548914E-5</v>
      </c>
      <c r="AR329" s="5">
        <f t="shared" si="481"/>
        <v>1.1182314495577019E-5</v>
      </c>
      <c r="AS329" s="5">
        <f t="shared" si="482"/>
        <v>2.7312422480910802E-5</v>
      </c>
      <c r="AT329" s="5">
        <f t="shared" si="483"/>
        <v>3.3354831062514717E-5</v>
      </c>
      <c r="AU329" s="5">
        <f t="shared" si="484"/>
        <v>2.7156013128860475E-5</v>
      </c>
      <c r="AV329" s="5">
        <f t="shared" si="485"/>
        <v>1.658190940180505E-5</v>
      </c>
      <c r="AW329" s="5">
        <f t="shared" si="486"/>
        <v>2.6254708164534734E-7</v>
      </c>
      <c r="AX329" s="5">
        <f t="shared" si="487"/>
        <v>1.5900506162261588E-2</v>
      </c>
      <c r="AY329" s="5">
        <f t="shared" si="488"/>
        <v>7.5962469184033118E-3</v>
      </c>
      <c r="AZ329" s="5">
        <f t="shared" si="489"/>
        <v>1.8145009553942565E-3</v>
      </c>
      <c r="BA329" s="5">
        <f t="shared" si="490"/>
        <v>2.8895091242581823E-4</v>
      </c>
      <c r="BB329" s="5">
        <f t="shared" si="491"/>
        <v>3.4510575570448568E-5</v>
      </c>
      <c r="BC329" s="5">
        <f t="shared" si="492"/>
        <v>3.2973900409728583E-6</v>
      </c>
      <c r="BD329" s="5">
        <f t="shared" si="493"/>
        <v>8.9036601687194117E-7</v>
      </c>
      <c r="BE329" s="5">
        <f t="shared" si="494"/>
        <v>2.1746886858772234E-6</v>
      </c>
      <c r="BF329" s="5">
        <f t="shared" si="495"/>
        <v>2.6558015416499229E-6</v>
      </c>
      <c r="BG329" s="5">
        <f t="shared" si="496"/>
        <v>2.1622349517382261E-6</v>
      </c>
      <c r="BH329" s="5">
        <f t="shared" si="497"/>
        <v>1.3202963154055629E-6</v>
      </c>
      <c r="BI329" s="5">
        <f t="shared" si="498"/>
        <v>6.4495576082410683E-7</v>
      </c>
      <c r="BJ329" s="8">
        <f t="shared" si="499"/>
        <v>0.79518896168313691</v>
      </c>
      <c r="BK329" s="8">
        <f t="shared" si="500"/>
        <v>0.14535503438302425</v>
      </c>
      <c r="BL329" s="8">
        <f t="shared" si="501"/>
        <v>5.3421817129945107E-2</v>
      </c>
      <c r="BM329" s="8">
        <f t="shared" si="502"/>
        <v>0.54604606099317365</v>
      </c>
      <c r="BN329" s="8">
        <f t="shared" si="503"/>
        <v>0.44130367616407373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1.30851063829787</v>
      </c>
      <c r="F330">
        <f>VLOOKUP(B330,home!$B$2:$E$405,3,FALSE)</f>
        <v>1.45</v>
      </c>
      <c r="G330">
        <f>VLOOKUP(C330,away!$B$2:$E$405,4,FALSE)</f>
        <v>0.69</v>
      </c>
      <c r="H330">
        <f>VLOOKUP(A330,away!$A$2:$E$405,3,FALSE)</f>
        <v>1.3510638297872299</v>
      </c>
      <c r="I330">
        <f>VLOOKUP(C330,away!$B$2:$E$405,3,FALSE)</f>
        <v>0.53</v>
      </c>
      <c r="J330">
        <f>VLOOKUP(B330,home!$B$2:$E$405,4,FALSE)</f>
        <v>0.37</v>
      </c>
      <c r="K330" s="3">
        <f t="shared" si="448"/>
        <v>1.3091648936170186</v>
      </c>
      <c r="L330" s="3">
        <f t="shared" si="449"/>
        <v>0.26494361702127583</v>
      </c>
      <c r="M330" s="5">
        <f t="shared" si="450"/>
        <v>0.2071921799965766</v>
      </c>
      <c r="N330" s="5">
        <f t="shared" si="451"/>
        <v>0.27124872828349639</v>
      </c>
      <c r="O330" s="5">
        <f t="shared" si="452"/>
        <v>5.4894245586816243E-2</v>
      </c>
      <c r="P330" s="5">
        <f t="shared" si="453"/>
        <v>7.1865619183850774E-2</v>
      </c>
      <c r="Q330" s="5">
        <f t="shared" si="454"/>
        <v>0.17755465625350758</v>
      </c>
      <c r="R330" s="5">
        <f t="shared" si="455"/>
        <v>7.2719399897126519E-3</v>
      </c>
      <c r="S330" s="5">
        <f t="shared" si="456"/>
        <v>6.2317352189204213E-3</v>
      </c>
      <c r="T330" s="5">
        <f t="shared" si="457"/>
        <v>4.7041972846773597E-2</v>
      </c>
      <c r="U330" s="5">
        <f t="shared" si="458"/>
        <v>9.5201685430215087E-3</v>
      </c>
      <c r="V330" s="5">
        <f t="shared" si="459"/>
        <v>2.4016753169015765E-4</v>
      </c>
      <c r="W330" s="5">
        <f t="shared" si="460"/>
        <v>7.7482774221776532E-2</v>
      </c>
      <c r="X330" s="5">
        <f t="shared" si="461"/>
        <v>2.0528566459160347E-2</v>
      </c>
      <c r="Y330" s="5">
        <f t="shared" si="462"/>
        <v>2.719456324975794E-3</v>
      </c>
      <c r="Z330" s="5">
        <f t="shared" si="463"/>
        <v>6.4221802787870971E-4</v>
      </c>
      <c r="AA330" s="5">
        <f t="shared" si="464"/>
        <v>8.407692961467626E-4</v>
      </c>
      <c r="AB330" s="5">
        <f t="shared" si="465"/>
        <v>5.5035282307321607E-4</v>
      </c>
      <c r="AC330" s="5">
        <f t="shared" si="466"/>
        <v>5.2064550569233198E-6</v>
      </c>
      <c r="AD330" s="5">
        <f t="shared" si="467"/>
        <v>2.5359431967800886E-2</v>
      </c>
      <c r="AE330" s="5">
        <f t="shared" si="468"/>
        <v>6.7188196311541385E-3</v>
      </c>
      <c r="AF330" s="5">
        <f t="shared" si="469"/>
        <v>8.90054187595766E-4</v>
      </c>
      <c r="AG330" s="5">
        <f t="shared" si="470"/>
        <v>7.8604725268851793E-5</v>
      </c>
      <c r="AH330" s="5">
        <f t="shared" si="471"/>
        <v>4.2537891805613992E-5</v>
      </c>
      <c r="AI330" s="5">
        <f t="shared" si="472"/>
        <v>5.5689114600388886E-5</v>
      </c>
      <c r="AJ330" s="5">
        <f t="shared" si="473"/>
        <v>3.6453116895722043E-5</v>
      </c>
      <c r="AK330" s="5">
        <f t="shared" si="474"/>
        <v>1.5907713634265565E-5</v>
      </c>
      <c r="AL330" s="5">
        <f t="shared" si="475"/>
        <v>7.2235374216317979E-8</v>
      </c>
      <c r="AM330" s="5">
        <f t="shared" si="476"/>
        <v>6.639935610862813E-3</v>
      </c>
      <c r="AN330" s="5">
        <f t="shared" si="477"/>
        <v>1.7592085575303686E-3</v>
      </c>
      <c r="AO330" s="5">
        <f t="shared" si="478"/>
        <v>2.3304553916343856E-4</v>
      </c>
      <c r="AP330" s="5">
        <f t="shared" si="479"/>
        <v>2.0581309358878265E-5</v>
      </c>
      <c r="AQ330" s="5">
        <f t="shared" si="480"/>
        <v>1.363221636143761E-6</v>
      </c>
      <c r="AR330" s="5">
        <f t="shared" si="481"/>
        <v>2.2540285830878136E-6</v>
      </c>
      <c r="AS330" s="5">
        <f t="shared" si="482"/>
        <v>2.9508950901878767E-6</v>
      </c>
      <c r="AT330" s="5">
        <f t="shared" si="483"/>
        <v>1.9316041284103972E-6</v>
      </c>
      <c r="AU330" s="5">
        <f t="shared" si="484"/>
        <v>8.4292943776019731E-7</v>
      </c>
      <c r="AV330" s="5">
        <f t="shared" si="485"/>
        <v>2.7588340692799551E-7</v>
      </c>
      <c r="AW330" s="5">
        <f t="shared" si="486"/>
        <v>6.9597756149744403E-10</v>
      </c>
      <c r="AX330" s="5">
        <f t="shared" si="487"/>
        <v>1.4487950996031763E-3</v>
      </c>
      <c r="AY330" s="5">
        <f t="shared" si="488"/>
        <v>3.838490140115652E-4</v>
      </c>
      <c r="AZ330" s="5">
        <f t="shared" si="489"/>
        <v>5.0849173081137239E-5</v>
      </c>
      <c r="BA330" s="5">
        <f t="shared" si="490"/>
        <v>4.4907212795524635E-6</v>
      </c>
      <c r="BB330" s="5">
        <f t="shared" si="491"/>
        <v>2.9744698470976048E-7</v>
      </c>
      <c r="BC330" s="5">
        <f t="shared" si="492"/>
        <v>1.5761336000215225E-8</v>
      </c>
      <c r="BD330" s="5">
        <f t="shared" si="493"/>
        <v>9.9531747612104312E-8</v>
      </c>
      <c r="BE330" s="5">
        <f t="shared" si="494"/>
        <v>1.3030346977411649E-7</v>
      </c>
      <c r="BF330" s="5">
        <f t="shared" si="495"/>
        <v>8.5294364072379832E-8</v>
      </c>
      <c r="BG330" s="5">
        <f t="shared" si="496"/>
        <v>3.7221462355649469E-8</v>
      </c>
      <c r="BH330" s="5">
        <f t="shared" si="497"/>
        <v>1.2182257951275926E-8</v>
      </c>
      <c r="BI330" s="5">
        <f t="shared" si="498"/>
        <v>3.1897168869594446E-9</v>
      </c>
      <c r="BJ330" s="8">
        <f t="shared" si="499"/>
        <v>0.64016549635635789</v>
      </c>
      <c r="BK330" s="8">
        <f t="shared" si="500"/>
        <v>0.28591882963548065</v>
      </c>
      <c r="BL330" s="8">
        <f t="shared" si="501"/>
        <v>7.3236687139371398E-2</v>
      </c>
      <c r="BM330" s="8">
        <f t="shared" si="502"/>
        <v>0.20955201354709418</v>
      </c>
      <c r="BN330" s="8">
        <f t="shared" si="503"/>
        <v>0.79002736929396022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1.30851063829787</v>
      </c>
      <c r="F331">
        <f>VLOOKUP(B331,home!$B$2:$E$405,3,FALSE)</f>
        <v>1.1499999999999999</v>
      </c>
      <c r="G331">
        <f>VLOOKUP(C331,away!$B$2:$E$405,4,FALSE)</f>
        <v>0.85</v>
      </c>
      <c r="H331">
        <f>VLOOKUP(A331,away!$A$2:$E$405,3,FALSE)</f>
        <v>1.3510638297872299</v>
      </c>
      <c r="I331">
        <f>VLOOKUP(C331,away!$B$2:$E$405,3,FALSE)</f>
        <v>1.02</v>
      </c>
      <c r="J331">
        <f>VLOOKUP(B331,home!$B$2:$E$405,4,FALSE)</f>
        <v>0.89</v>
      </c>
      <c r="K331" s="3">
        <f t="shared" si="448"/>
        <v>1.2790691489361676</v>
      </c>
      <c r="L331" s="3">
        <f t="shared" si="449"/>
        <v>1.2264957446808475</v>
      </c>
      <c r="M331" s="5">
        <f t="shared" si="450"/>
        <v>8.1629472990409818E-2</v>
      </c>
      <c r="N331" s="5">
        <f t="shared" si="451"/>
        <v>0.10440974054595137</v>
      </c>
      <c r="O331" s="5">
        <f t="shared" si="452"/>
        <v>0.10011820126327783</v>
      </c>
      <c r="P331" s="5">
        <f t="shared" si="453"/>
        <v>0.12805810248284072</v>
      </c>
      <c r="Q331" s="5">
        <f t="shared" si="454"/>
        <v>6.6773638990378054E-2</v>
      </c>
      <c r="R331" s="5">
        <f t="shared" si="455"/>
        <v>6.1397273907255467E-2</v>
      </c>
      <c r="S331" s="5">
        <f t="shared" si="456"/>
        <v>5.0223519185994103E-2</v>
      </c>
      <c r="T331" s="5">
        <f t="shared" si="457"/>
        <v>8.1897584078553826E-2</v>
      </c>
      <c r="U331" s="5">
        <f t="shared" si="458"/>
        <v>7.8531358883554017E-2</v>
      </c>
      <c r="V331" s="5">
        <f t="shared" si="459"/>
        <v>8.7543660278528064E-3</v>
      </c>
      <c r="W331" s="5">
        <f t="shared" si="460"/>
        <v>2.8469367198264595E-2</v>
      </c>
      <c r="X331" s="5">
        <f t="shared" si="461"/>
        <v>3.4917557722428029E-2</v>
      </c>
      <c r="Y331" s="5">
        <f t="shared" si="462"/>
        <v>2.1413117980602924E-2</v>
      </c>
      <c r="Z331" s="5">
        <f t="shared" si="463"/>
        <v>2.5101165060751076E-2</v>
      </c>
      <c r="AA331" s="5">
        <f t="shared" si="464"/>
        <v>3.2106125831561146E-2</v>
      </c>
      <c r="AB331" s="5">
        <f t="shared" si="465"/>
        <v>2.0532977521506214E-2</v>
      </c>
      <c r="AC331" s="5">
        <f t="shared" si="466"/>
        <v>8.5835074399137515E-4</v>
      </c>
      <c r="AD331" s="5">
        <f t="shared" si="467"/>
        <v>9.1035723182588853E-3</v>
      </c>
      <c r="AE331" s="5">
        <f t="shared" si="468"/>
        <v>1.1165492709738883E-2</v>
      </c>
      <c r="AF331" s="5">
        <f t="shared" si="469"/>
        <v>6.8472146478798833E-3</v>
      </c>
      <c r="AG331" s="5">
        <f t="shared" si="470"/>
        <v>2.7993598761803474E-3</v>
      </c>
      <c r="AH331" s="5">
        <f t="shared" si="471"/>
        <v>7.6966180333856923E-3</v>
      </c>
      <c r="AI331" s="5">
        <f t="shared" si="472"/>
        <v>9.8445066776493978E-3</v>
      </c>
      <c r="AJ331" s="5">
        <f t="shared" si="473"/>
        <v>6.295902388938718E-3</v>
      </c>
      <c r="AK331" s="5">
        <f t="shared" si="474"/>
        <v>2.6842981701350106E-3</v>
      </c>
      <c r="AL331" s="5">
        <f t="shared" si="475"/>
        <v>5.3862294347133127E-5</v>
      </c>
      <c r="AM331" s="5">
        <f t="shared" si="476"/>
        <v>2.3288196994788487E-3</v>
      </c>
      <c r="AN331" s="5">
        <f t="shared" si="477"/>
        <v>2.8562874515397386E-3</v>
      </c>
      <c r="AO331" s="5">
        <f t="shared" si="478"/>
        <v>1.7516122024493963E-3</v>
      </c>
      <c r="AP331" s="5">
        <f t="shared" si="479"/>
        <v>7.1611497087841023E-4</v>
      </c>
      <c r="AQ331" s="5">
        <f t="shared" si="480"/>
        <v>2.1957799112115484E-4</v>
      </c>
      <c r="AR331" s="5">
        <f t="shared" si="481"/>
        <v>1.8879738532762869E-3</v>
      </c>
      <c r="AS331" s="5">
        <f t="shared" si="482"/>
        <v>2.4148491097238374E-3</v>
      </c>
      <c r="AT331" s="5">
        <f t="shared" si="483"/>
        <v>1.5443794977918657E-3</v>
      </c>
      <c r="AU331" s="5">
        <f t="shared" si="484"/>
        <v>6.5845605662503601E-4</v>
      </c>
      <c r="AV331" s="5">
        <f t="shared" si="485"/>
        <v>2.1055270698981245E-4</v>
      </c>
      <c r="AW331" s="5">
        <f t="shared" si="486"/>
        <v>2.3471584999276875E-6</v>
      </c>
      <c r="AX331" s="5">
        <f t="shared" si="487"/>
        <v>4.9645357183969875E-4</v>
      </c>
      <c r="AY331" s="5">
        <f t="shared" si="488"/>
        <v>6.0889819329299801E-4</v>
      </c>
      <c r="AZ331" s="5">
        <f t="shared" si="489"/>
        <v>3.7340552150885915E-4</v>
      </c>
      <c r="BA331" s="5">
        <f t="shared" si="490"/>
        <v>1.5266009439031608E-4</v>
      </c>
      <c r="BB331" s="5">
        <f t="shared" si="491"/>
        <v>4.6809239038074808E-5</v>
      </c>
      <c r="BC331" s="5">
        <f t="shared" si="492"/>
        <v>1.1482266498389484E-5</v>
      </c>
      <c r="BD331" s="5">
        <f t="shared" si="493"/>
        <v>3.8593198285201055E-4</v>
      </c>
      <c r="BE331" s="5">
        <f t="shared" si="494"/>
        <v>4.9363369285376876E-4</v>
      </c>
      <c r="BF331" s="5">
        <f t="shared" si="495"/>
        <v>3.156958137023439E-4</v>
      </c>
      <c r="BG331" s="5">
        <f t="shared" si="496"/>
        <v>1.3459892525165599E-4</v>
      </c>
      <c r="BH331" s="5">
        <f t="shared" si="497"/>
        <v>4.3040333192339626E-5</v>
      </c>
      <c r="BI331" s="5">
        <f t="shared" si="498"/>
        <v>1.1010312469250982E-5</v>
      </c>
      <c r="BJ331" s="8">
        <f t="shared" si="499"/>
        <v>0.37735876727027273</v>
      </c>
      <c r="BK331" s="8">
        <f t="shared" si="500"/>
        <v>0.27018657191872897</v>
      </c>
      <c r="BL331" s="8">
        <f t="shared" si="501"/>
        <v>0.32730738496199169</v>
      </c>
      <c r="BM331" s="8">
        <f t="shared" si="502"/>
        <v>0.45696090799683808</v>
      </c>
      <c r="BN331" s="8">
        <f t="shared" si="503"/>
        <v>0.54238643018011323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1.30851063829787</v>
      </c>
      <c r="F332">
        <f>VLOOKUP(B332,home!$B$2:$E$405,3,FALSE)</f>
        <v>0.51</v>
      </c>
      <c r="G332">
        <f>VLOOKUP(C332,away!$B$2:$E$405,4,FALSE)</f>
        <v>0.76</v>
      </c>
      <c r="H332">
        <f>VLOOKUP(A332,away!$A$2:$E$405,3,FALSE)</f>
        <v>1.3510638297872299</v>
      </c>
      <c r="I332">
        <f>VLOOKUP(C332,away!$B$2:$E$405,3,FALSE)</f>
        <v>1.07</v>
      </c>
      <c r="J332">
        <f>VLOOKUP(B332,home!$B$2:$E$405,4,FALSE)</f>
        <v>0.41</v>
      </c>
      <c r="K332" s="3">
        <f t="shared" si="448"/>
        <v>0.50717872340425441</v>
      </c>
      <c r="L332" s="3">
        <f t="shared" si="449"/>
        <v>0.59271170212765778</v>
      </c>
      <c r="M332" s="5">
        <f t="shared" si="450"/>
        <v>0.33290755986840959</v>
      </c>
      <c r="N332" s="5">
        <f t="shared" si="451"/>
        <v>0.16884363122568535</v>
      </c>
      <c r="O332" s="5">
        <f t="shared" si="452"/>
        <v>0.19731820646077017</v>
      </c>
      <c r="P332" s="5">
        <f t="shared" si="453"/>
        <v>0.10007559605719051</v>
      </c>
      <c r="Q332" s="5">
        <f t="shared" si="454"/>
        <v>4.2816948669990897E-2</v>
      </c>
      <c r="R332" s="5">
        <f t="shared" si="455"/>
        <v>5.8476405006069841E-2</v>
      </c>
      <c r="S332" s="5">
        <f t="shared" si="456"/>
        <v>7.5209503579317218E-3</v>
      </c>
      <c r="T332" s="5">
        <f t="shared" si="457"/>
        <v>2.5378106526102857E-2</v>
      </c>
      <c r="U332" s="5">
        <f t="shared" si="458"/>
        <v>2.965798844024865E-2</v>
      </c>
      <c r="V332" s="5">
        <f t="shared" si="459"/>
        <v>2.5120873737244305E-4</v>
      </c>
      <c r="W332" s="5">
        <f t="shared" si="460"/>
        <v>7.2386151221704902E-3</v>
      </c>
      <c r="X332" s="5">
        <f t="shared" si="461"/>
        <v>4.2904118901086743E-3</v>
      </c>
      <c r="Y332" s="5">
        <f t="shared" si="462"/>
        <v>1.2714886671075269E-3</v>
      </c>
      <c r="Z332" s="5">
        <f t="shared" si="463"/>
        <v>1.1553216515151316E-2</v>
      </c>
      <c r="AA332" s="5">
        <f t="shared" si="464"/>
        <v>5.8595456033673924E-3</v>
      </c>
      <c r="AB332" s="5">
        <f t="shared" si="465"/>
        <v>1.4859184294224426E-3</v>
      </c>
      <c r="AC332" s="5">
        <f t="shared" si="466"/>
        <v>4.7197531608434064E-6</v>
      </c>
      <c r="AD332" s="5">
        <f t="shared" si="467"/>
        <v>9.1781789421928989E-4</v>
      </c>
      <c r="AE332" s="5">
        <f t="shared" si="468"/>
        <v>5.4400140632593786E-4</v>
      </c>
      <c r="AF332" s="5">
        <f t="shared" si="469"/>
        <v>1.6121799975164308E-4</v>
      </c>
      <c r="AG332" s="5">
        <f t="shared" si="470"/>
        <v>3.1851931682137564E-5</v>
      </c>
      <c r="AH332" s="5">
        <f t="shared" si="471"/>
        <v>1.7119316564361757E-3</v>
      </c>
      <c r="AI332" s="5">
        <f t="shared" si="472"/>
        <v>8.6825531206663009E-4</v>
      </c>
      <c r="AJ332" s="5">
        <f t="shared" si="473"/>
        <v>2.20180310381458E-4</v>
      </c>
      <c r="AK332" s="5">
        <f t="shared" si="474"/>
        <v>3.7223589579340114E-5</v>
      </c>
      <c r="AL332" s="5">
        <f t="shared" si="475"/>
        <v>5.6752344224434549E-8</v>
      </c>
      <c r="AM332" s="5">
        <f t="shared" si="476"/>
        <v>9.3099541581544135E-5</v>
      </c>
      <c r="AN332" s="5">
        <f t="shared" si="477"/>
        <v>5.5181187758101675E-5</v>
      </c>
      <c r="AO332" s="5">
        <f t="shared" si="478"/>
        <v>1.6353267860765158E-5</v>
      </c>
      <c r="AP332" s="5">
        <f t="shared" si="479"/>
        <v>3.2309244097012126E-6</v>
      </c>
      <c r="AQ332" s="5">
        <f t="shared" si="480"/>
        <v>4.7875167657995098E-7</v>
      </c>
      <c r="AR332" s="5">
        <f t="shared" si="481"/>
        <v>2.0293638520250138E-4</v>
      </c>
      <c r="AS332" s="5">
        <f t="shared" si="482"/>
        <v>1.0292501677927866E-4</v>
      </c>
      <c r="AT332" s="5">
        <f t="shared" si="483"/>
        <v>2.6100689308238006E-5</v>
      </c>
      <c r="AU332" s="5">
        <f t="shared" si="484"/>
        <v>4.4125714277744072E-6</v>
      </c>
      <c r="AV332" s="5">
        <f t="shared" si="485"/>
        <v>5.5949058591717791E-7</v>
      </c>
      <c r="AW332" s="5">
        <f t="shared" si="486"/>
        <v>4.7389904390577113E-10</v>
      </c>
      <c r="AX332" s="5">
        <f t="shared" si="487"/>
        <v>7.8696844414748018E-6</v>
      </c>
      <c r="AY332" s="5">
        <f t="shared" si="488"/>
        <v>4.6644540605140759E-6</v>
      </c>
      <c r="AZ332" s="5">
        <f t="shared" si="489"/>
        <v>1.3823382528517813E-6</v>
      </c>
      <c r="BA332" s="5">
        <f t="shared" si="490"/>
        <v>2.7310935292131728E-7</v>
      </c>
      <c r="BB332" s="5">
        <f t="shared" si="491"/>
        <v>4.0468777359244297E-8</v>
      </c>
      <c r="BC332" s="5">
        <f t="shared" si="492"/>
        <v>4.7972635823245833E-9</v>
      </c>
      <c r="BD332" s="5">
        <f t="shared" si="493"/>
        <v>2.0047128382834755E-5</v>
      </c>
      <c r="BE332" s="5">
        <f t="shared" si="494"/>
        <v>1.0167476981127324E-5</v>
      </c>
      <c r="BF332" s="5">
        <f t="shared" si="495"/>
        <v>2.5783639977651493E-6</v>
      </c>
      <c r="BG332" s="5">
        <f t="shared" si="496"/>
        <v>4.3589712028600604E-7</v>
      </c>
      <c r="BH332" s="5">
        <f t="shared" si="497"/>
        <v>5.5269436250561812E-8</v>
      </c>
      <c r="BI332" s="5">
        <f t="shared" si="498"/>
        <v>5.6062964241665548E-9</v>
      </c>
      <c r="BJ332" s="8">
        <f t="shared" si="499"/>
        <v>0.25167666985858023</v>
      </c>
      <c r="BK332" s="8">
        <f t="shared" si="500"/>
        <v>0.44076475598046982</v>
      </c>
      <c r="BL332" s="8">
        <f t="shared" si="501"/>
        <v>0.29600587870386047</v>
      </c>
      <c r="BM332" s="8">
        <f t="shared" si="502"/>
        <v>9.9557509789784018E-2</v>
      </c>
      <c r="BN332" s="8">
        <f t="shared" si="503"/>
        <v>0.90043834728811634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1.54779411764706</v>
      </c>
      <c r="F333">
        <f>VLOOKUP(B333,home!$B$2:$E$405,3,FALSE)</f>
        <v>0.52</v>
      </c>
      <c r="G333">
        <f>VLOOKUP(C333,away!$B$2:$E$405,4,FALSE)</f>
        <v>0.88</v>
      </c>
      <c r="H333">
        <f>VLOOKUP(A333,away!$A$2:$E$405,3,FALSE)</f>
        <v>1.29411764705882</v>
      </c>
      <c r="I333">
        <f>VLOOKUP(C333,away!$B$2:$E$405,3,FALSE)</f>
        <v>0.51</v>
      </c>
      <c r="J333">
        <f>VLOOKUP(B333,home!$B$2:$E$405,4,FALSE)</f>
        <v>1.55</v>
      </c>
      <c r="K333" s="3">
        <f t="shared" si="448"/>
        <v>0.70827058823529465</v>
      </c>
      <c r="L333" s="3">
        <f t="shared" si="449"/>
        <v>1.0229999999999972</v>
      </c>
      <c r="M333" s="5">
        <f t="shared" si="450"/>
        <v>0.17705929752716512</v>
      </c>
      <c r="N333" s="5">
        <f t="shared" si="451"/>
        <v>0.1254058928120933</v>
      </c>
      <c r="O333" s="5">
        <f t="shared" si="452"/>
        <v>0.18113166137028938</v>
      </c>
      <c r="P333" s="5">
        <f t="shared" si="453"/>
        <v>0.12829022834677106</v>
      </c>
      <c r="Q333" s="5">
        <f t="shared" si="454"/>
        <v>4.4410652735096812E-2</v>
      </c>
      <c r="R333" s="5">
        <f t="shared" si="455"/>
        <v>9.2648844790902768E-2</v>
      </c>
      <c r="S333" s="5">
        <f t="shared" si="456"/>
        <v>2.323851799810393E-2</v>
      </c>
      <c r="T333" s="5">
        <f t="shared" si="457"/>
        <v>4.5432097748003906E-2</v>
      </c>
      <c r="U333" s="5">
        <f t="shared" si="458"/>
        <v>6.5620451799373217E-2</v>
      </c>
      <c r="V333" s="5">
        <f t="shared" si="459"/>
        <v>1.8708577183238762E-3</v>
      </c>
      <c r="W333" s="5">
        <f t="shared" si="460"/>
        <v>1.048491971220014E-2</v>
      </c>
      <c r="X333" s="5">
        <f t="shared" si="461"/>
        <v>1.0726072865580711E-2</v>
      </c>
      <c r="Y333" s="5">
        <f t="shared" si="462"/>
        <v>5.4863862707445182E-3</v>
      </c>
      <c r="Z333" s="5">
        <f t="shared" si="463"/>
        <v>3.1593256073697763E-2</v>
      </c>
      <c r="AA333" s="5">
        <f t="shared" si="464"/>
        <v>2.2376574063586212E-2</v>
      </c>
      <c r="AB333" s="5">
        <f t="shared" si="465"/>
        <v>7.9243346373534217E-3</v>
      </c>
      <c r="AC333" s="5">
        <f t="shared" si="466"/>
        <v>8.4721886692813131E-5</v>
      </c>
      <c r="AD333" s="5">
        <f t="shared" si="467"/>
        <v>1.8565400630399568E-3</v>
      </c>
      <c r="AE333" s="5">
        <f t="shared" si="468"/>
        <v>1.8992404844898703E-3</v>
      </c>
      <c r="AF333" s="5">
        <f t="shared" si="469"/>
        <v>9.7146150781656589E-4</v>
      </c>
      <c r="AG333" s="5">
        <f t="shared" si="470"/>
        <v>3.3126837416544815E-4</v>
      </c>
      <c r="AH333" s="5">
        <f t="shared" si="471"/>
        <v>8.0799752408481813E-3</v>
      </c>
      <c r="AI333" s="5">
        <f t="shared" si="472"/>
        <v>5.7228088167621581E-3</v>
      </c>
      <c r="AJ333" s="5">
        <f t="shared" si="473"/>
        <v>2.0266485835031319E-3</v>
      </c>
      <c r="AK333" s="5">
        <f t="shared" si="474"/>
        <v>4.7847186146133001E-4</v>
      </c>
      <c r="AL333" s="5">
        <f t="shared" si="475"/>
        <v>2.4554463598552813E-6</v>
      </c>
      <c r="AM333" s="5">
        <f t="shared" si="476"/>
        <v>2.6298654450634035E-4</v>
      </c>
      <c r="AN333" s="5">
        <f t="shared" si="477"/>
        <v>2.6903523502998537E-4</v>
      </c>
      <c r="AO333" s="5">
        <f t="shared" si="478"/>
        <v>1.3761152271783714E-4</v>
      </c>
      <c r="AP333" s="5">
        <f t="shared" si="479"/>
        <v>4.6925529246782347E-5</v>
      </c>
      <c r="AQ333" s="5">
        <f t="shared" si="480"/>
        <v>1.2001204104864553E-5</v>
      </c>
      <c r="AR333" s="5">
        <f t="shared" si="481"/>
        <v>1.6531629342775337E-3</v>
      </c>
      <c r="AS333" s="5">
        <f t="shared" si="482"/>
        <v>1.1708866839095346E-3</v>
      </c>
      <c r="AT333" s="5">
        <f t="shared" si="483"/>
        <v>4.1465230018473975E-4</v>
      </c>
      <c r="AU333" s="5">
        <f t="shared" si="484"/>
        <v>9.7895342854987873E-5</v>
      </c>
      <c r="AV333" s="5">
        <f t="shared" si="485"/>
        <v>1.7334098017349524E-5</v>
      </c>
      <c r="AW333" s="5">
        <f t="shared" si="486"/>
        <v>4.9420005770595271E-8</v>
      </c>
      <c r="AX333" s="5">
        <f t="shared" si="487"/>
        <v>3.1044272429245513E-5</v>
      </c>
      <c r="AY333" s="5">
        <f t="shared" si="488"/>
        <v>3.1758290695118066E-5</v>
      </c>
      <c r="AZ333" s="5">
        <f t="shared" si="489"/>
        <v>1.6244365690552847E-5</v>
      </c>
      <c r="BA333" s="5">
        <f t="shared" si="490"/>
        <v>5.5393287004785067E-6</v>
      </c>
      <c r="BB333" s="5">
        <f t="shared" si="491"/>
        <v>1.4166833151473743E-6</v>
      </c>
      <c r="BC333" s="5">
        <f t="shared" si="492"/>
        <v>2.8985340627915203E-7</v>
      </c>
      <c r="BD333" s="5">
        <f t="shared" si="493"/>
        <v>2.8186428029431862E-4</v>
      </c>
      <c r="BE333" s="5">
        <f t="shared" si="494"/>
        <v>1.9963617960657505E-4</v>
      </c>
      <c r="BF333" s="5">
        <f t="shared" si="495"/>
        <v>7.0698217181497917E-5</v>
      </c>
      <c r="BG333" s="5">
        <f t="shared" si="496"/>
        <v>1.6691155956775384E-5</v>
      </c>
      <c r="BH333" s="5">
        <f t="shared" si="497"/>
        <v>2.955463711958085E-6</v>
      </c>
      <c r="BI333" s="5">
        <f t="shared" si="498"/>
        <v>4.1865360435532424E-7</v>
      </c>
      <c r="BJ333" s="8">
        <f t="shared" si="499"/>
        <v>0.24781938540307394</v>
      </c>
      <c r="BK333" s="8">
        <f t="shared" si="500"/>
        <v>0.33057783721411177</v>
      </c>
      <c r="BL333" s="8">
        <f t="shared" si="501"/>
        <v>0.3899359664736794</v>
      </c>
      <c r="BM333" s="8">
        <f t="shared" si="502"/>
        <v>0.2509481587115549</v>
      </c>
      <c r="BN333" s="8">
        <f t="shared" si="503"/>
        <v>0.74894657758231842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1.33236994219653</v>
      </c>
      <c r="F334">
        <f>VLOOKUP(B334,home!$B$2:$E$405,3,FALSE)</f>
        <v>1.42</v>
      </c>
      <c r="G334">
        <f>VLOOKUP(C334,away!$B$2:$E$405,4,FALSE)</f>
        <v>1.1000000000000001</v>
      </c>
      <c r="H334">
        <f>VLOOKUP(A334,away!$A$2:$E$405,3,FALSE)</f>
        <v>1.01445086705202</v>
      </c>
      <c r="I334">
        <f>VLOOKUP(C334,away!$B$2:$E$405,3,FALSE)</f>
        <v>0.71</v>
      </c>
      <c r="J334">
        <f>VLOOKUP(B334,home!$B$2:$E$405,4,FALSE)</f>
        <v>0.44</v>
      </c>
      <c r="K334" s="3">
        <f t="shared" si="448"/>
        <v>2.0811618497109801</v>
      </c>
      <c r="L334" s="3">
        <f t="shared" si="449"/>
        <v>0.316914450867051</v>
      </c>
      <c r="M334" s="5">
        <f t="shared" si="450"/>
        <v>9.0892635327716298E-2</v>
      </c>
      <c r="N334" s="5">
        <f t="shared" si="451"/>
        <v>0.18916228506373564</v>
      </c>
      <c r="O334" s="5">
        <f t="shared" si="452"/>
        <v>2.8805189612742334E-2</v>
      </c>
      <c r="P334" s="5">
        <f t="shared" si="453"/>
        <v>5.9948261695730344E-2</v>
      </c>
      <c r="Q334" s="5">
        <f t="shared" si="454"/>
        <v>0.19683866553939991</v>
      </c>
      <c r="R334" s="5">
        <f t="shared" si="455"/>
        <v>4.56439042412176E-3</v>
      </c>
      <c r="S334" s="5">
        <f t="shared" si="456"/>
        <v>9.8847229684292676E-3</v>
      </c>
      <c r="T334" s="5">
        <f t="shared" si="457"/>
        <v>6.2381017598822044E-2</v>
      </c>
      <c r="U334" s="5">
        <f t="shared" si="458"/>
        <v>9.4992352178683258E-3</v>
      </c>
      <c r="V334" s="5">
        <f t="shared" si="459"/>
        <v>7.2438573899690298E-4</v>
      </c>
      <c r="W334" s="5">
        <f t="shared" si="460"/>
        <v>0.13655104042287278</v>
      </c>
      <c r="X334" s="5">
        <f t="shared" si="461"/>
        <v>4.3274997990939215E-2</v>
      </c>
      <c r="Y334" s="5">
        <f t="shared" si="462"/>
        <v>6.8572361122856192E-3</v>
      </c>
      <c r="Z334" s="5">
        <f t="shared" si="463"/>
        <v>4.8217376160112458E-4</v>
      </c>
      <c r="AA334" s="5">
        <f t="shared" si="464"/>
        <v>1.0034816375758975E-3</v>
      </c>
      <c r="AB334" s="5">
        <f t="shared" si="465"/>
        <v>1.0442038505042294E-3</v>
      </c>
      <c r="AC334" s="5">
        <f t="shared" si="466"/>
        <v>2.9860550371785305E-5</v>
      </c>
      <c r="AD334" s="5">
        <f t="shared" si="467"/>
        <v>7.10462039666062E-2</v>
      </c>
      <c r="AE334" s="5">
        <f t="shared" si="468"/>
        <v>2.2515568716265505E-2</v>
      </c>
      <c r="AF334" s="5">
        <f t="shared" si="469"/>
        <v>3.5677545478373178E-3</v>
      </c>
      <c r="AG334" s="5">
        <f t="shared" si="470"/>
        <v>3.7689099111876253E-4</v>
      </c>
      <c r="AH334" s="5">
        <f t="shared" si="471"/>
        <v>3.8201958220080189E-5</v>
      </c>
      <c r="AI334" s="5">
        <f t="shared" si="472"/>
        <v>7.9504458031883665E-5</v>
      </c>
      <c r="AJ334" s="5">
        <f t="shared" si="473"/>
        <v>8.273082246895201E-5</v>
      </c>
      <c r="AK334" s="5">
        <f t="shared" si="474"/>
        <v>5.7392077172531612E-5</v>
      </c>
      <c r="AL334" s="5">
        <f t="shared" si="475"/>
        <v>7.8778135615150955E-7</v>
      </c>
      <c r="AM334" s="5">
        <f t="shared" si="476"/>
        <v>2.9571729852417142E-2</v>
      </c>
      <c r="AN334" s="5">
        <f t="shared" si="477"/>
        <v>9.3717085273675588E-3</v>
      </c>
      <c r="AO334" s="5">
        <f t="shared" si="478"/>
        <v>1.4850149308183746E-3</v>
      </c>
      <c r="AP334" s="5">
        <f t="shared" si="479"/>
        <v>1.5687423044322566E-4</v>
      </c>
      <c r="AQ334" s="5">
        <f t="shared" si="480"/>
        <v>1.2428927649026518E-5</v>
      </c>
      <c r="AR334" s="5">
        <f t="shared" si="481"/>
        <v>2.4213505222725486E-6</v>
      </c>
      <c r="AS334" s="5">
        <f t="shared" si="482"/>
        <v>5.0392223317313848E-6</v>
      </c>
      <c r="AT334" s="5">
        <f t="shared" si="483"/>
        <v>5.2437186345054846E-6</v>
      </c>
      <c r="AU334" s="5">
        <f t="shared" si="484"/>
        <v>3.6376757242504553E-6</v>
      </c>
      <c r="AV334" s="5">
        <f t="shared" si="485"/>
        <v>1.8926479847324517E-6</v>
      </c>
      <c r="AW334" s="5">
        <f t="shared" si="486"/>
        <v>1.443281672299801E-8</v>
      </c>
      <c r="AX334" s="5">
        <f t="shared" si="487"/>
        <v>1.0257259333134983E-2</v>
      </c>
      <c r="AY334" s="5">
        <f t="shared" si="488"/>
        <v>3.2506737089614069E-3</v>
      </c>
      <c r="AZ334" s="5">
        <f t="shared" si="489"/>
        <v>5.1509273671173218E-4</v>
      </c>
      <c r="BA334" s="5">
        <f t="shared" si="490"/>
        <v>5.4413443933535036E-5</v>
      </c>
      <c r="BB334" s="5">
        <f t="shared" si="491"/>
        <v>4.311101675995331E-6</v>
      </c>
      <c r="BC334" s="5">
        <f t="shared" si="492"/>
        <v>2.7325008405601681E-7</v>
      </c>
      <c r="BD334" s="5">
        <f t="shared" si="493"/>
        <v>1.2789349518710861E-7</v>
      </c>
      <c r="BE334" s="5">
        <f t="shared" si="494"/>
        <v>2.6616706300960524E-7</v>
      </c>
      <c r="BF334" s="5">
        <f t="shared" si="495"/>
        <v>2.7696836859260456E-7</v>
      </c>
      <c r="BG334" s="5">
        <f t="shared" si="496"/>
        <v>1.921386674305391E-7</v>
      </c>
      <c r="BH334" s="5">
        <f t="shared" si="497"/>
        <v>9.9967916127685914E-8</v>
      </c>
      <c r="BI334" s="5">
        <f t="shared" si="498"/>
        <v>4.1609882648009383E-8</v>
      </c>
      <c r="BJ334" s="8">
        <f t="shared" si="499"/>
        <v>0.78725144099308009</v>
      </c>
      <c r="BK334" s="8">
        <f t="shared" si="500"/>
        <v>0.16473132777156216</v>
      </c>
      <c r="BL334" s="8">
        <f t="shared" si="501"/>
        <v>4.5193569419296482E-2</v>
      </c>
      <c r="BM334" s="8">
        <f t="shared" si="502"/>
        <v>0.42419642500594884</v>
      </c>
      <c r="BN334" s="8">
        <f t="shared" si="503"/>
        <v>0.57021142766344624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1.22813688212928</v>
      </c>
      <c r="F335">
        <f>VLOOKUP(B335,home!$B$2:$E$405,3,FALSE)</f>
        <v>0.93</v>
      </c>
      <c r="G335">
        <f>VLOOKUP(C335,away!$B$2:$E$405,4,FALSE)</f>
        <v>1.41</v>
      </c>
      <c r="H335">
        <f>VLOOKUP(A335,away!$A$2:$E$405,3,FALSE)</f>
        <v>1.0437262357414501</v>
      </c>
      <c r="I335">
        <f>VLOOKUP(C335,away!$B$2:$E$405,3,FALSE)</f>
        <v>0.67</v>
      </c>
      <c r="J335">
        <f>VLOOKUP(B335,home!$B$2:$E$405,4,FALSE)</f>
        <v>1.48</v>
      </c>
      <c r="K335" s="3">
        <f t="shared" si="448"/>
        <v>1.6104558935361248</v>
      </c>
      <c r="L335" s="3">
        <f t="shared" si="449"/>
        <v>1.0349589353612219</v>
      </c>
      <c r="M335" s="5">
        <f t="shared" si="450"/>
        <v>7.0975904775602394E-2</v>
      </c>
      <c r="N335" s="5">
        <f t="shared" si="451"/>
        <v>0.11430356414492768</v>
      </c>
      <c r="O335" s="5">
        <f t="shared" si="452"/>
        <v>7.345714684285691E-2</v>
      </c>
      <c r="P335" s="5">
        <f t="shared" si="453"/>
        <v>0.11829949505542747</v>
      </c>
      <c r="Q335" s="5">
        <f t="shared" si="454"/>
        <v>9.2040424264691639E-2</v>
      </c>
      <c r="R335" s="5">
        <f t="shared" si="455"/>
        <v>3.8012565245578056E-2</v>
      </c>
      <c r="S335" s="5">
        <f t="shared" si="456"/>
        <v>4.9294089926063669E-2</v>
      </c>
      <c r="T335" s="5">
        <f t="shared" si="457"/>
        <v>9.5258059507180415E-2</v>
      </c>
      <c r="U335" s="5">
        <f t="shared" si="458"/>
        <v>6.1217559728167663E-2</v>
      </c>
      <c r="V335" s="5">
        <f t="shared" si="459"/>
        <v>9.1290229110646721E-3</v>
      </c>
      <c r="W335" s="5">
        <f t="shared" si="460"/>
        <v>4.9409014566879336E-2</v>
      </c>
      <c r="X335" s="5">
        <f t="shared" si="461"/>
        <v>5.1136301113384533E-2</v>
      </c>
      <c r="Y335" s="5">
        <f t="shared" si="462"/>
        <v>2.6461985879309653E-2</v>
      </c>
      <c r="Z335" s="5">
        <f t="shared" si="463"/>
        <v>1.3113814685637487E-2</v>
      </c>
      <c r="AA335" s="5">
        <f t="shared" si="464"/>
        <v>2.1119220147225476E-2</v>
      </c>
      <c r="AB335" s="5">
        <f t="shared" si="465"/>
        <v>1.7005786276493066E-2</v>
      </c>
      <c r="AC335" s="5">
        <f t="shared" si="466"/>
        <v>9.5099069548917686E-4</v>
      </c>
      <c r="AD335" s="5">
        <f t="shared" si="467"/>
        <v>1.9892759675760773E-2</v>
      </c>
      <c r="AE335" s="5">
        <f t="shared" si="468"/>
        <v>2.0588189375422013E-2</v>
      </c>
      <c r="AF335" s="5">
        <f t="shared" si="469"/>
        <v>1.0653965278500991E-2</v>
      </c>
      <c r="AG335" s="5">
        <f t="shared" si="470"/>
        <v>3.6754721873376041E-3</v>
      </c>
      <c r="AH335" s="5">
        <f t="shared" si="471"/>
        <v>3.3930649213929319E-3</v>
      </c>
      <c r="AI335" s="5">
        <f t="shared" si="472"/>
        <v>5.4643813998079358E-3</v>
      </c>
      <c r="AJ335" s="5">
        <f t="shared" si="473"/>
        <v>4.4000726149249344E-3</v>
      </c>
      <c r="AK335" s="5">
        <f t="shared" si="474"/>
        <v>2.3620409582309231E-3</v>
      </c>
      <c r="AL335" s="5">
        <f t="shared" si="475"/>
        <v>6.3402767141589863E-5</v>
      </c>
      <c r="AM335" s="5">
        <f t="shared" si="476"/>
        <v>6.4072824117053385E-3</v>
      </c>
      <c r="AN335" s="5">
        <f t="shared" si="477"/>
        <v>6.6312741833772391E-3</v>
      </c>
      <c r="AO335" s="5">
        <f t="shared" si="478"/>
        <v>3.4315482344582306E-3</v>
      </c>
      <c r="AP335" s="5">
        <f t="shared" si="479"/>
        <v>1.1838371691251907E-3</v>
      </c>
      <c r="AQ335" s="5">
        <f t="shared" si="480"/>
        <v>3.0630571404971247E-4</v>
      </c>
      <c r="AR335" s="5">
        <f t="shared" si="481"/>
        <v>7.0233657173126749E-4</v>
      </c>
      <c r="AS335" s="5">
        <f t="shared" si="482"/>
        <v>1.1310820711905771E-3</v>
      </c>
      <c r="AT335" s="5">
        <f t="shared" si="483"/>
        <v>9.107788938109558E-4</v>
      </c>
      <c r="AU335" s="5">
        <f t="shared" si="484"/>
        <v>4.8892307908205541E-4</v>
      </c>
      <c r="AV335" s="5">
        <f t="shared" si="485"/>
        <v>1.9684726354838133E-4</v>
      </c>
      <c r="AW335" s="5">
        <f t="shared" si="486"/>
        <v>2.9354701280043056E-6</v>
      </c>
      <c r="AX335" s="5">
        <f t="shared" si="487"/>
        <v>1.7197742869135356E-3</v>
      </c>
      <c r="AY335" s="5">
        <f t="shared" si="488"/>
        <v>1.779895765045637E-3</v>
      </c>
      <c r="AZ335" s="5">
        <f t="shared" si="489"/>
        <v>9.2105951302278984E-4</v>
      </c>
      <c r="BA335" s="5">
        <f t="shared" si="490"/>
        <v>3.1775292433413075E-4</v>
      </c>
      <c r="BB335" s="5">
        <f t="shared" si="491"/>
        <v>8.22153070691917E-5</v>
      </c>
      <c r="BC335" s="5">
        <f t="shared" si="492"/>
        <v>1.7017893334945321E-5</v>
      </c>
      <c r="BD335" s="5">
        <f t="shared" si="493"/>
        <v>1.2114825175737379E-4</v>
      </c>
      <c r="BE335" s="5">
        <f t="shared" si="494"/>
        <v>1.9510391603426083E-4</v>
      </c>
      <c r="BF335" s="5">
        <f t="shared" si="495"/>
        <v>1.5710312571467629E-4</v>
      </c>
      <c r="BG335" s="5">
        <f t="shared" si="496"/>
        <v>8.4335884900049054E-5</v>
      </c>
      <c r="BH335" s="5">
        <f t="shared" si="497"/>
        <v>3.3954805718467084E-5</v>
      </c>
      <c r="BI335" s="5">
        <f t="shared" si="498"/>
        <v>1.093654339663588E-5</v>
      </c>
      <c r="BJ335" s="8">
        <f t="shared" si="499"/>
        <v>0.5062176993958305</v>
      </c>
      <c r="BK335" s="8">
        <f t="shared" si="500"/>
        <v>0.25049280189583462</v>
      </c>
      <c r="BL335" s="8">
        <f t="shared" si="501"/>
        <v>0.23046438854156256</v>
      </c>
      <c r="BM335" s="8">
        <f t="shared" si="502"/>
        <v>0.49142264389486334</v>
      </c>
      <c r="BN335" s="8">
        <f t="shared" si="503"/>
        <v>0.50708910032908416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1.3404255319148899</v>
      </c>
      <c r="F336">
        <f>VLOOKUP(B336,home!$B$2:$E$405,3,FALSE)</f>
        <v>0.91</v>
      </c>
      <c r="G336">
        <f>VLOOKUP(C336,away!$B$2:$E$405,4,FALSE)</f>
        <v>0.82</v>
      </c>
      <c r="H336">
        <f>VLOOKUP(A336,away!$A$2:$E$405,3,FALSE)</f>
        <v>1.0638297872340401</v>
      </c>
      <c r="I336">
        <f>VLOOKUP(C336,away!$B$2:$E$405,3,FALSE)</f>
        <v>0.45</v>
      </c>
      <c r="J336">
        <f>VLOOKUP(B336,home!$B$2:$E$405,4,FALSE)</f>
        <v>1.67</v>
      </c>
      <c r="K336" s="3">
        <f t="shared" si="448"/>
        <v>1.0002255319148907</v>
      </c>
      <c r="L336" s="3">
        <f t="shared" si="449"/>
        <v>0.79946808510638112</v>
      </c>
      <c r="M336" s="5">
        <f t="shared" si="450"/>
        <v>0.16534954074647981</v>
      </c>
      <c r="N336" s="5">
        <f t="shared" si="451"/>
        <v>0.16538683234503068</v>
      </c>
      <c r="O336" s="5">
        <f t="shared" si="452"/>
        <v>0.13219168071380774</v>
      </c>
      <c r="P336" s="5">
        <f t="shared" si="453"/>
        <v>0.13222149415669177</v>
      </c>
      <c r="Q336" s="5">
        <f t="shared" si="454"/>
        <v>8.2712066177013571E-2</v>
      </c>
      <c r="R336" s="5">
        <f t="shared" si="455"/>
        <v>5.2841514923631004E-2</v>
      </c>
      <c r="S336" s="5">
        <f t="shared" si="456"/>
        <v>2.6432676253744392E-2</v>
      </c>
      <c r="T336" s="5">
        <f t="shared" si="457"/>
        <v>6.6125657161729301E-2</v>
      </c>
      <c r="U336" s="5">
        <f t="shared" si="458"/>
        <v>5.2853432371677458E-2</v>
      </c>
      <c r="V336" s="5">
        <f t="shared" si="459"/>
        <v>2.3485385586141136E-3</v>
      </c>
      <c r="W336" s="5">
        <f t="shared" si="460"/>
        <v>2.7576906795894352E-2</v>
      </c>
      <c r="X336" s="5">
        <f t="shared" si="461"/>
        <v>2.2046856869270801E-2</v>
      </c>
      <c r="Y336" s="5">
        <f t="shared" si="462"/>
        <v>8.8128792219451958E-3</v>
      </c>
      <c r="Z336" s="5">
        <f t="shared" si="463"/>
        <v>1.4081701583371849E-2</v>
      </c>
      <c r="AA336" s="5">
        <f t="shared" si="464"/>
        <v>1.4084877456494867E-2</v>
      </c>
      <c r="AB336" s="5">
        <f t="shared" si="465"/>
        <v>7.044027022939315E-3</v>
      </c>
      <c r="AC336" s="5">
        <f t="shared" si="466"/>
        <v>1.1737531742705043E-4</v>
      </c>
      <c r="AD336" s="5">
        <f t="shared" si="467"/>
        <v>6.895781567122697E-3</v>
      </c>
      <c r="AE336" s="5">
        <f t="shared" si="468"/>
        <v>5.5129572847794619E-3</v>
      </c>
      <c r="AF336" s="5">
        <f t="shared" si="469"/>
        <v>2.2037167018679553E-3</v>
      </c>
      <c r="AG336" s="5">
        <f t="shared" si="470"/>
        <v>5.8726705725310811E-4</v>
      </c>
      <c r="AH336" s="5">
        <f t="shared" si="471"/>
        <v>2.814467749974446E-3</v>
      </c>
      <c r="AI336" s="5">
        <f t="shared" si="472"/>
        <v>2.8151025022754963E-3</v>
      </c>
      <c r="AJ336" s="5">
        <f t="shared" si="473"/>
        <v>1.4078686988667239E-3</v>
      </c>
      <c r="AK336" s="5">
        <f t="shared" si="474"/>
        <v>4.6939540606343142E-4</v>
      </c>
      <c r="AL336" s="5">
        <f t="shared" si="475"/>
        <v>3.7543593474180231E-6</v>
      </c>
      <c r="AM336" s="5">
        <f t="shared" si="476"/>
        <v>1.3794673571888398E-3</v>
      </c>
      <c r="AN336" s="5">
        <f t="shared" si="477"/>
        <v>1.1028401265185219E-3</v>
      </c>
      <c r="AO336" s="5">
        <f t="shared" si="478"/>
        <v>4.408427420631209E-4</v>
      </c>
      <c r="AP336" s="5">
        <f t="shared" si="479"/>
        <v>1.1747990094341654E-4</v>
      </c>
      <c r="AQ336" s="5">
        <f t="shared" si="480"/>
        <v>2.3480357861430134E-5</v>
      </c>
      <c r="AR336" s="5">
        <f t="shared" si="481"/>
        <v>4.5001542853314723E-4</v>
      </c>
      <c r="AS336" s="5">
        <f t="shared" si="482"/>
        <v>4.5011692137447468E-4</v>
      </c>
      <c r="AT336" s="5">
        <f t="shared" si="483"/>
        <v>2.2510921855283845E-4</v>
      </c>
      <c r="AU336" s="5">
        <f t="shared" si="484"/>
        <v>7.5053329288652756E-5</v>
      </c>
      <c r="AV336" s="5">
        <f t="shared" si="485"/>
        <v>1.8767564052431534E-5</v>
      </c>
      <c r="AW336" s="5">
        <f t="shared" si="486"/>
        <v>8.3393539171572804E-8</v>
      </c>
      <c r="AX336" s="5">
        <f t="shared" si="487"/>
        <v>2.2996307851723923E-4</v>
      </c>
      <c r="AY336" s="5">
        <f t="shared" si="488"/>
        <v>1.8384814202734558E-4</v>
      </c>
      <c r="AZ336" s="5">
        <f t="shared" si="489"/>
        <v>7.349036102848398E-5</v>
      </c>
      <c r="BA336" s="5">
        <f t="shared" si="490"/>
        <v>1.9584399401739571E-5</v>
      </c>
      <c r="BB336" s="5">
        <f t="shared" si="491"/>
        <v>3.9142755719168221E-6</v>
      </c>
      <c r="BC336" s="5">
        <f t="shared" si="492"/>
        <v>6.2586767921180544E-7</v>
      </c>
      <c r="BD336" s="5">
        <f t="shared" si="493"/>
        <v>5.996216215295377E-5</v>
      </c>
      <c r="BE336" s="5">
        <f t="shared" si="494"/>
        <v>5.9975685534205114E-5</v>
      </c>
      <c r="BF336" s="5">
        <f t="shared" si="495"/>
        <v>2.999460598270526E-5</v>
      </c>
      <c r="BG336" s="5">
        <f t="shared" si="496"/>
        <v>1.0000456907876313E-5</v>
      </c>
      <c r="BH336" s="5">
        <f t="shared" si="497"/>
        <v>2.5006780825181317E-6</v>
      </c>
      <c r="BI336" s="5">
        <f t="shared" si="498"/>
        <v>5.0024841304692145E-7</v>
      </c>
      <c r="BJ336" s="8">
        <f t="shared" si="499"/>
        <v>0.3914364577907084</v>
      </c>
      <c r="BK336" s="8">
        <f t="shared" si="500"/>
        <v>0.32665722753433191</v>
      </c>
      <c r="BL336" s="8">
        <f t="shared" si="501"/>
        <v>0.26790436314460531</v>
      </c>
      <c r="BM336" s="8">
        <f t="shared" si="502"/>
        <v>0.26919285624187472</v>
      </c>
      <c r="BN336" s="8">
        <f t="shared" si="503"/>
        <v>0.73070312906265444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1.3404255319148899</v>
      </c>
      <c r="F337">
        <f>VLOOKUP(B337,home!$B$2:$E$405,3,FALSE)</f>
        <v>1.27</v>
      </c>
      <c r="G337">
        <f>VLOOKUP(C337,away!$B$2:$E$405,4,FALSE)</f>
        <v>1.33</v>
      </c>
      <c r="H337">
        <f>VLOOKUP(A337,away!$A$2:$E$405,3,FALSE)</f>
        <v>1.0638297872340401</v>
      </c>
      <c r="I337">
        <f>VLOOKUP(C337,away!$B$2:$E$405,3,FALSE)</f>
        <v>0.91</v>
      </c>
      <c r="J337">
        <f>VLOOKUP(B337,home!$B$2:$E$405,4,FALSE)</f>
        <v>0.66</v>
      </c>
      <c r="K337" s="3">
        <f t="shared" si="448"/>
        <v>2.2641127659574405</v>
      </c>
      <c r="L337" s="3">
        <f t="shared" si="449"/>
        <v>0.6389361702127645</v>
      </c>
      <c r="M337" s="5">
        <f t="shared" si="450"/>
        <v>5.4855713259104703E-2</v>
      </c>
      <c r="N337" s="5">
        <f t="shared" si="451"/>
        <v>0.12419952067563979</v>
      </c>
      <c r="O337" s="5">
        <f t="shared" si="452"/>
        <v>3.5049299344061924E-2</v>
      </c>
      <c r="P337" s="5">
        <f t="shared" si="453"/>
        <v>7.9355566082754334E-2</v>
      </c>
      <c r="Q337" s="5">
        <f t="shared" si="454"/>
        <v>0.14060086014375558</v>
      </c>
      <c r="R337" s="5">
        <f t="shared" si="455"/>
        <v>1.1197132545767841E-2</v>
      </c>
      <c r="S337" s="5">
        <f t="shared" si="456"/>
        <v>2.8699407473610751E-2</v>
      </c>
      <c r="T337" s="5">
        <f t="shared" si="457"/>
        <v>8.9834975108871701E-2</v>
      </c>
      <c r="U337" s="5">
        <f t="shared" si="458"/>
        <v>2.5351570738990501E-2</v>
      </c>
      <c r="V337" s="5">
        <f t="shared" si="459"/>
        <v>4.6130264915782105E-3</v>
      </c>
      <c r="W337" s="5">
        <f t="shared" si="460"/>
        <v>0.10611206745202457</v>
      </c>
      <c r="X337" s="5">
        <f t="shared" si="461"/>
        <v>6.7798837991155117E-2</v>
      </c>
      <c r="Y337" s="5">
        <f t="shared" si="462"/>
        <v>2.1659564945472162E-2</v>
      </c>
      <c r="Z337" s="5">
        <f t="shared" si="463"/>
        <v>2.3847509953858694E-3</v>
      </c>
      <c r="AA337" s="5">
        <f t="shared" si="464"/>
        <v>5.3993451722828597E-3</v>
      </c>
      <c r="AB337" s="5">
        <f t="shared" si="465"/>
        <v>6.11236316618815E-3</v>
      </c>
      <c r="AC337" s="5">
        <f t="shared" si="466"/>
        <v>4.1708204447279306E-4</v>
      </c>
      <c r="AD337" s="5">
        <f t="shared" si="467"/>
        <v>6.0062421635066462E-2</v>
      </c>
      <c r="AE337" s="5">
        <f t="shared" si="468"/>
        <v>3.837605365321365E-2</v>
      </c>
      <c r="AF337" s="5">
        <f t="shared" si="469"/>
        <v>1.2259924374531949E-2</v>
      </c>
      <c r="AG337" s="5">
        <f t="shared" si="470"/>
        <v>2.6111030423205226E-3</v>
      </c>
      <c r="AH337" s="5">
        <f t="shared" si="471"/>
        <v>3.8092591697573124E-4</v>
      </c>
      <c r="AI337" s="5">
        <f t="shared" si="472"/>
        <v>8.6245923150879715E-4</v>
      </c>
      <c r="AJ337" s="5">
        <f t="shared" si="473"/>
        <v>9.7635247808845564E-4</v>
      </c>
      <c r="AK337" s="5">
        <f t="shared" si="474"/>
        <v>7.3685736990475163E-4</v>
      </c>
      <c r="AL337" s="5">
        <f t="shared" si="475"/>
        <v>2.4134428139331577E-5</v>
      </c>
      <c r="AM337" s="5">
        <f t="shared" si="476"/>
        <v>2.7197619115654461E-2</v>
      </c>
      <c r="AN337" s="5">
        <f t="shared" si="477"/>
        <v>1.7377542596661733E-2</v>
      </c>
      <c r="AO337" s="5">
        <f t="shared" si="478"/>
        <v>5.551570257210113E-3</v>
      </c>
      <c r="AP337" s="5">
        <f t="shared" si="479"/>
        <v>1.1823663462696408E-3</v>
      </c>
      <c r="AQ337" s="5">
        <f t="shared" si="480"/>
        <v>1.8886415626849588E-4</v>
      </c>
      <c r="AR337" s="5">
        <f t="shared" si="481"/>
        <v>4.8677469305451863E-5</v>
      </c>
      <c r="AS337" s="5">
        <f t="shared" si="482"/>
        <v>1.1021127966897502E-4</v>
      </c>
      <c r="AT337" s="5">
        <f t="shared" si="483"/>
        <v>1.2476538262551606E-4</v>
      </c>
      <c r="AU337" s="5">
        <f t="shared" si="484"/>
        <v>9.4160965183998514E-5</v>
      </c>
      <c r="AV337" s="5">
        <f t="shared" si="485"/>
        <v>5.3297760831991289E-5</v>
      </c>
      <c r="AW337" s="5">
        <f t="shared" si="486"/>
        <v>9.698175517055372E-7</v>
      </c>
      <c r="AX337" s="5">
        <f t="shared" si="487"/>
        <v>1.0263079440566895E-2</v>
      </c>
      <c r="AY337" s="5">
        <f t="shared" si="488"/>
        <v>6.5574526723451727E-3</v>
      </c>
      <c r="AZ337" s="5">
        <f t="shared" si="489"/>
        <v>2.0948968484098408E-3</v>
      </c>
      <c r="BA337" s="5">
        <f t="shared" si="490"/>
        <v>4.4616845643792482E-4</v>
      </c>
      <c r="BB337" s="5">
        <f t="shared" si="491"/>
        <v>7.1268291206547058E-5</v>
      </c>
      <c r="BC337" s="5">
        <f t="shared" si="492"/>
        <v>9.1071778082238494E-6</v>
      </c>
      <c r="BD337" s="5">
        <f t="shared" si="493"/>
        <v>5.1836326356124672E-6</v>
      </c>
      <c r="BE337" s="5">
        <f t="shared" si="494"/>
        <v>1.1736328824323799E-5</v>
      </c>
      <c r="BF337" s="5">
        <f t="shared" si="495"/>
        <v>1.3286185958312897E-5</v>
      </c>
      <c r="BG337" s="5">
        <f t="shared" si="496"/>
        <v>1.0027141079700242E-5</v>
      </c>
      <c r="BH337" s="5">
        <f t="shared" si="497"/>
        <v>5.675644531151398E-6</v>
      </c>
      <c r="BI337" s="5">
        <f t="shared" si="498"/>
        <v>2.5700598476032817E-6</v>
      </c>
      <c r="BJ337" s="8">
        <f t="shared" si="499"/>
        <v>0.73445526438089048</v>
      </c>
      <c r="BK337" s="8">
        <f t="shared" si="500"/>
        <v>0.1745223824520053</v>
      </c>
      <c r="BL337" s="8">
        <f t="shared" si="501"/>
        <v>8.6545897814261669E-2</v>
      </c>
      <c r="BM337" s="8">
        <f t="shared" si="502"/>
        <v>0.54609372073666562</v>
      </c>
      <c r="BN337" s="8">
        <f t="shared" si="503"/>
        <v>0.44525809205108413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1.30851063829787</v>
      </c>
      <c r="F338" s="15">
        <f>VLOOKUP(B338,home!$B$2:$E$405,3,FALSE)</f>
        <v>1.44</v>
      </c>
      <c r="G338" s="15">
        <f>VLOOKUP(C338,away!$B$2:$E$405,4,FALSE)</f>
        <v>1.78</v>
      </c>
      <c r="H338" s="15">
        <f>VLOOKUP(A338,away!$A$2:$E$405,3,FALSE)</f>
        <v>1.3510638297872299</v>
      </c>
      <c r="I338" s="15">
        <f>VLOOKUP(C338,away!$B$2:$E$405,3,FALSE)</f>
        <v>0.68</v>
      </c>
      <c r="J338" s="15">
        <f>VLOOKUP(B338,home!$B$2:$E$405,4,FALSE)</f>
        <v>0.66</v>
      </c>
      <c r="K338" s="17">
        <f t="shared" si="448"/>
        <v>3.3539744680851</v>
      </c>
      <c r="L338" s="17">
        <f t="shared" si="449"/>
        <v>0.60635744680850889</v>
      </c>
      <c r="M338" s="18">
        <f t="shared" si="450"/>
        <v>1.9056788010011299E-2</v>
      </c>
      <c r="N338" s="18">
        <f t="shared" si="451"/>
        <v>6.3915980429288158E-2</v>
      </c>
      <c r="O338" s="18">
        <f t="shared" si="452"/>
        <v>1.1555225322121457E-2</v>
      </c>
      <c r="P338" s="18">
        <f t="shared" si="453"/>
        <v>3.875593070336579E-2</v>
      </c>
      <c r="Q338" s="18">
        <f t="shared" si="454"/>
        <v>0.10718628323122974</v>
      </c>
      <c r="R338" s="18">
        <f t="shared" si="455"/>
        <v>3.5032984618092984E-3</v>
      </c>
      <c r="S338" s="18">
        <f t="shared" si="456"/>
        <v>1.9704555719135604E-2</v>
      </c>
      <c r="T338" s="18">
        <f t="shared" si="457"/>
        <v>6.4993201032982159E-2</v>
      </c>
      <c r="U338" s="18">
        <f t="shared" si="458"/>
        <v>1.1749973594990191E-2</v>
      </c>
      <c r="V338" s="18">
        <f t="shared" si="459"/>
        <v>4.4525889648597402E-3</v>
      </c>
      <c r="W338" s="18">
        <f t="shared" si="460"/>
        <v>0.11983335242882755</v>
      </c>
      <c r="X338" s="18">
        <f t="shared" si="461"/>
        <v>7.2661845621248097E-2</v>
      </c>
      <c r="Y338" s="18">
        <f t="shared" si="462"/>
        <v>2.2029525595647016E-2</v>
      </c>
      <c r="Z338" s="18">
        <f t="shared" si="463"/>
        <v>7.0808370357028751E-4</v>
      </c>
      <c r="AA338" s="18">
        <f t="shared" si="464"/>
        <v>2.3748946630418829E-3</v>
      </c>
      <c r="AB338" s="18">
        <f t="shared" si="465"/>
        <v>3.9826680321170217E-3</v>
      </c>
      <c r="AC338" s="18">
        <f t="shared" si="466"/>
        <v>5.6595394408156673E-4</v>
      </c>
      <c r="AD338" s="18">
        <f t="shared" si="467"/>
        <v>0.10047950111783281</v>
      </c>
      <c r="AE338" s="18">
        <f t="shared" si="468"/>
        <v>6.0926493754401817E-2</v>
      </c>
      <c r="AF338" s="18">
        <f t="shared" si="469"/>
        <v>1.8471616597956826E-2</v>
      </c>
      <c r="AG338" s="18">
        <f t="shared" si="470"/>
        <v>3.7334674262542587E-3</v>
      </c>
      <c r="AH338" s="18">
        <f t="shared" si="471"/>
        <v>1.0733795665589814E-4</v>
      </c>
      <c r="AI338" s="18">
        <f t="shared" si="472"/>
        <v>3.6000876608030752E-4</v>
      </c>
      <c r="AJ338" s="18">
        <f t="shared" si="473"/>
        <v>6.0373010486008646E-4</v>
      </c>
      <c r="AK338" s="18">
        <f t="shared" si="474"/>
        <v>6.749651191050234E-4</v>
      </c>
      <c r="AL338" s="18">
        <f t="shared" si="475"/>
        <v>4.6039388855244463E-5</v>
      </c>
      <c r="AM338" s="18">
        <f t="shared" si="476"/>
        <v>6.7401136263027892E-2</v>
      </c>
      <c r="AN338" s="18">
        <f t="shared" si="477"/>
        <v>4.0869180896441995E-2</v>
      </c>
      <c r="AO338" s="18">
        <f t="shared" si="478"/>
        <v>1.2390666090760828E-2</v>
      </c>
      <c r="AP338" s="18">
        <f t="shared" si="479"/>
        <v>2.5043908850168346E-3</v>
      </c>
      <c r="AQ338" s="18">
        <f t="shared" si="480"/>
        <v>3.7963901571232741E-4</v>
      </c>
      <c r="AR338" s="18">
        <f t="shared" si="481"/>
        <v>1.3017033868702564E-5</v>
      </c>
      <c r="AS338" s="18">
        <f t="shared" si="482"/>
        <v>4.3658799245827413E-5</v>
      </c>
      <c r="AT338" s="18">
        <f t="shared" si="483"/>
        <v>7.3215248988879098E-5</v>
      </c>
      <c r="AU338" s="18">
        <f t="shared" si="484"/>
        <v>8.1854025261064649E-5</v>
      </c>
      <c r="AV338" s="18">
        <f t="shared" si="485"/>
        <v>6.8634077708900913E-5</v>
      </c>
      <c r="AW338" s="18">
        <f t="shared" si="486"/>
        <v>2.6008512661702964E-6</v>
      </c>
      <c r="AX338" s="18">
        <f t="shared" si="487"/>
        <v>3.7676948357686729E-2</v>
      </c>
      <c r="AY338" s="18">
        <f t="shared" si="488"/>
        <v>2.2845698209702964E-2</v>
      </c>
      <c r="AZ338" s="18">
        <f t="shared" si="489"/>
        <v>6.9263296184966074E-3</v>
      </c>
      <c r="BA338" s="18">
        <f t="shared" si="490"/>
        <v>1.3999438477419186E-3</v>
      </c>
      <c r="BB338" s="18">
        <f t="shared" si="491"/>
        <v>2.1221659429801742E-4</v>
      </c>
      <c r="BC338" s="18">
        <f t="shared" si="492"/>
        <v>2.5735822457788611E-5</v>
      </c>
      <c r="BD338" s="18">
        <f t="shared" si="493"/>
        <v>1.3154959036077281E-6</v>
      </c>
      <c r="BE338" s="18">
        <f t="shared" si="494"/>
        <v>4.4121396735708586E-6</v>
      </c>
      <c r="BF338" s="18">
        <f t="shared" si="495"/>
        <v>7.3991019073909949E-6</v>
      </c>
      <c r="BG338" s="18">
        <f t="shared" si="496"/>
        <v>8.2721329613830533E-6</v>
      </c>
      <c r="BH338" s="18">
        <f t="shared" si="497"/>
        <v>6.9361306872709883E-6</v>
      </c>
      <c r="BI338" s="18">
        <f t="shared" si="498"/>
        <v>4.6527210464816897E-6</v>
      </c>
      <c r="BJ338" s="19">
        <f t="shared" si="499"/>
        <v>0.82686315283701239</v>
      </c>
      <c r="BK338" s="19">
        <f t="shared" si="500"/>
        <v>0.10542755494001221</v>
      </c>
      <c r="BL338" s="19">
        <f t="shared" si="501"/>
        <v>3.5225468928034243E-2</v>
      </c>
      <c r="BM338" s="19">
        <f t="shared" si="502"/>
        <v>0.70140765689236639</v>
      </c>
      <c r="BN338" s="19">
        <f t="shared" si="503"/>
        <v>0.24397350615782576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1.64492753623188</v>
      </c>
      <c r="F339">
        <f>VLOOKUP(B339,home!$B$2:$E$405,3,FALSE)</f>
        <v>1.03</v>
      </c>
      <c r="G339">
        <f>VLOOKUP(C339,away!$B$2:$E$405,4,FALSE)</f>
        <v>1.1000000000000001</v>
      </c>
      <c r="H339">
        <f>VLOOKUP(A339,away!$A$2:$E$405,3,FALSE)</f>
        <v>1.35144927536232</v>
      </c>
      <c r="I339">
        <f>VLOOKUP(C339,away!$B$2:$E$405,3,FALSE)</f>
        <v>0.72</v>
      </c>
      <c r="J339">
        <f>VLOOKUP(B339,home!$B$2:$E$405,4,FALSE)</f>
        <v>0.51</v>
      </c>
      <c r="K339" s="3">
        <f t="shared" ref="K339:K402" si="504">E339*F339*G339</f>
        <v>1.8637028985507202</v>
      </c>
      <c r="L339" s="3">
        <f t="shared" ref="L339:L402" si="505">H339*I339*J339</f>
        <v>0.49625217391304388</v>
      </c>
      <c r="M339" s="5">
        <f t="shared" ref="M339:M402" si="506">_xlfn.POISSON.DIST(0,K339,FALSE) * _xlfn.POISSON.DIST(0,L339,FALSE)</f>
        <v>9.4424465359595644E-2</v>
      </c>
      <c r="N339" s="5">
        <f t="shared" ref="N339:N402" si="507">_xlfn.POISSON.DIST(1,K339,FALSE) * _xlfn.POISSON.DIST(0,L339,FALSE)</f>
        <v>0.17597914978478049</v>
      </c>
      <c r="O339" s="5">
        <f t="shared" ref="O339:O402" si="508">_xlfn.POISSON.DIST(0,K339,FALSE) * _xlfn.POISSON.DIST(1,L339,FALSE)</f>
        <v>4.6858346205276249E-2</v>
      </c>
      <c r="P339" s="5">
        <f t="shared" ref="P339:P402" si="509">_xlfn.POISSON.DIST(1,K339,FALSE) * _xlfn.POISSON.DIST(1,L339,FALSE)</f>
        <v>8.7330035644066495E-2</v>
      </c>
      <c r="Q339" s="5">
        <f t="shared" ref="Q339:Q402" si="510">_xlfn.POISSON.DIST(2,K339,FALSE) * _xlfn.POISSON.DIST(0,L339,FALSE)</f>
        <v>0.16398642576919339</v>
      </c>
      <c r="R339" s="5">
        <f t="shared" ref="R339:R402" si="511">_xlfn.POISSON.DIST(0,K339,FALSE) * _xlfn.POISSON.DIST(2,L339,FALSE)</f>
        <v>1.162677808516918E-2</v>
      </c>
      <c r="S339" s="5">
        <f t="shared" ref="S339:S402" si="512">_xlfn.POISSON.DIST(2,K339,FALSE) * _xlfn.POISSON.DIST(2,L339,FALSE)</f>
        <v>2.019215861204475E-2</v>
      </c>
      <c r="T339" s="5">
        <f t="shared" ref="T339:T402" si="513">_xlfn.POISSON.DIST(2,K339,FALSE) * _xlfn.POISSON.DIST(1,L339,FALSE)</f>
        <v>8.1378620280192229E-2</v>
      </c>
      <c r="U339" s="5">
        <f t="shared" ref="U339:U402" si="514">_xlfn.POISSON.DIST(1,K339,FALSE) * _xlfn.POISSON.DIST(2,L339,FALSE)</f>
        <v>2.1668860018135797E-2</v>
      </c>
      <c r="V339" s="5">
        <f t="shared" ref="V339:V402" si="515">_xlfn.POISSON.DIST(3,K339,FALSE) * _xlfn.POISSON.DIST(3,L339,FALSE)</f>
        <v>2.0750059315254375E-3</v>
      </c>
      <c r="W339" s="5">
        <f t="shared" ref="W339:W402" si="516">_xlfn.POISSON.DIST(3,K339,FALSE) * _xlfn.POISSON.DIST(0,L339,FALSE)</f>
        <v>0.10187399234300609</v>
      </c>
      <c r="X339" s="5">
        <f t="shared" ref="X339:X402" si="517">_xlfn.POISSON.DIST(3,K339,FALSE) * _xlfn.POISSON.DIST(1,L339,FALSE)</f>
        <v>5.0555190165417561E-2</v>
      </c>
      <c r="Y339" s="5">
        <f t="shared" ref="Y339:Y402" si="518">_xlfn.POISSON.DIST(3,K339,FALSE) * _xlfn.POISSON.DIST(2,L339,FALSE)</f>
        <v>1.2544061511087896E-2</v>
      </c>
      <c r="Z339" s="5">
        <f t="shared" ref="Z339:Z402" si="519">_xlfn.POISSON.DIST(0,K339,FALSE) * _xlfn.POISSON.DIST(3,L339,FALSE)</f>
        <v>1.9232713001232481E-3</v>
      </c>
      <c r="AA339" s="5">
        <f t="shared" ref="AA339:AA402" si="520">_xlfn.POISSON.DIST(1,K339,FALSE) * _xlfn.POISSON.DIST(3,L339,FALSE)</f>
        <v>3.5844062967391103E-3</v>
      </c>
      <c r="AB339" s="5">
        <f t="shared" ref="AB339:AB402" si="521">_xlfn.POISSON.DIST(2,K339,FALSE) * _xlfn.POISSON.DIST(3,L339,FALSE)</f>
        <v>3.3401342024080667E-3</v>
      </c>
      <c r="AC339" s="5">
        <f t="shared" ref="AC339:AC402" si="522">_xlfn.POISSON.DIST(4,K339,FALSE) * _xlfn.POISSON.DIST(4,L339,FALSE)</f>
        <v>1.1994398199109764E-4</v>
      </c>
      <c r="AD339" s="5">
        <f t="shared" ref="AD339:AD402" si="523">_xlfn.POISSON.DIST(4,K339,FALSE) * _xlfn.POISSON.DIST(0,L339,FALSE)</f>
        <v>4.7465713704148586E-2</v>
      </c>
      <c r="AE339" s="5">
        <f t="shared" ref="AE339:AE402" si="524">_xlfn.POISSON.DIST(4,K339,FALSE) * _xlfn.POISSON.DIST(1,L339,FALSE)</f>
        <v>2.3554963612017896E-2</v>
      </c>
      <c r="AF339" s="5">
        <f t="shared" ref="AF339:AF402" si="525">_xlfn.POISSON.DIST(4,K339,FALSE) * _xlfn.POISSON.DIST(2,L339,FALSE)</f>
        <v>5.8446009494532609E-3</v>
      </c>
      <c r="AG339" s="5">
        <f t="shared" ref="AG339:AG402" si="526">_xlfn.POISSON.DIST(4,K339,FALSE) * _xlfn.POISSON.DIST(3,L339,FALSE)</f>
        <v>9.6679864227347382E-4</v>
      </c>
      <c r="AH339" s="5">
        <f t="shared" ref="AH339:AH402" si="527">_xlfn.POISSON.DIST(0,K339,FALSE) * _xlfn.POISSON.DIST(4,L339,FALSE)</f>
        <v>2.3860689092768198E-4</v>
      </c>
      <c r="AI339" s="5">
        <f t="shared" ref="AI339:AI402" si="528">_xlfn.POISSON.DIST(1,K339,FALSE) * _xlfn.POISSON.DIST(4,L339,FALSE)</f>
        <v>4.4469235423609657E-4</v>
      </c>
      <c r="AJ339" s="5">
        <f t="shared" ref="AJ339:AJ402" si="529">_xlfn.POISSON.DIST(2,K339,FALSE) * _xlfn.POISSON.DIST(4,L339,FALSE)</f>
        <v>4.1438721477657841E-4</v>
      </c>
      <c r="AK339" s="5">
        <f t="shared" ref="AK339:AK402" si="530">_xlfn.POISSON.DIST(3,K339,FALSE) * _xlfn.POISSON.DIST(4,L339,FALSE)</f>
        <v>2.574315511004897E-4</v>
      </c>
      <c r="AL339" s="5">
        <f t="shared" ref="AL339:AL402" si="531">_xlfn.POISSON.DIST(5,K339,FALSE) * _xlfn.POISSON.DIST(5,L339,FALSE)</f>
        <v>4.4372873842316616E-6</v>
      </c>
      <c r="AM339" s="5">
        <f t="shared" ref="AM339:AM402" si="532">_xlfn.POISSON.DIST(5,K339,FALSE) * _xlfn.POISSON.DIST(0,L339,FALSE)</f>
        <v>1.7692397642440082E-2</v>
      </c>
      <c r="AN339" s="5">
        <f t="shared" ref="AN339:AN402" si="533">_xlfn.POISSON.DIST(5,K339,FALSE) * _xlfn.POISSON.DIST(1,L339,FALSE)</f>
        <v>8.7798907917949025E-3</v>
      </c>
      <c r="AO339" s="5">
        <f t="shared" ref="AO339:AO402" si="534">_xlfn.POISSON.DIST(5,K339,FALSE) * _xlfn.POISSON.DIST(2,L339,FALSE)</f>
        <v>2.1785199460736676E-3</v>
      </c>
      <c r="AP339" s="5">
        <f t="shared" ref="AP339:AP402" si="535">_xlfn.POISSON.DIST(5,K339,FALSE) * _xlfn.POISSON.DIST(3,L339,FALSE)</f>
        <v>3.6036508638399498E-4</v>
      </c>
      <c r="AQ339" s="5">
        <f t="shared" ref="AQ339:AQ402" si="536">_xlfn.POISSON.DIST(5,K339,FALSE) * _xlfn.POISSON.DIST(4,L339,FALSE)</f>
        <v>4.4707989380104832E-5</v>
      </c>
      <c r="AR339" s="5">
        <f t="shared" ref="AR339:AR402" si="537">_xlfn.POISSON.DIST(0,K339,FALSE) * _xlfn.POISSON.DIST(5,L339,FALSE)</f>
        <v>2.3681837666698954E-5</v>
      </c>
      <c r="AS339" s="5">
        <f t="shared" ref="AS339:AS402" si="538">_xlfn.POISSON.DIST(1,K339,FALSE) * _xlfn.POISSON.DIST(5,L339,FALSE)</f>
        <v>4.4135909502434476E-5</v>
      </c>
      <c r="AT339" s="5">
        <f t="shared" ref="AT339:AT402" si="539">_xlfn.POISSON.DIST(2,K339,FALSE) * _xlfn.POISSON.DIST(5,L339,FALSE)</f>
        <v>4.1128111234929704E-5</v>
      </c>
      <c r="AU339" s="5">
        <f t="shared" ref="AU339:AU402" si="540">_xlfn.POISSON.DIST(3,K339,FALSE) * _xlfn.POISSON.DIST(5,L339,FALSE)</f>
        <v>2.5550193373484977E-5</v>
      </c>
      <c r="AV339" s="5">
        <f t="shared" ref="AV339:AV402" si="541">_xlfn.POISSON.DIST(4,K339,FALSE) * _xlfn.POISSON.DIST(5,L339,FALSE)</f>
        <v>1.190449236217384E-5</v>
      </c>
      <c r="AW339" s="5">
        <f t="shared" ref="AW339:AW402" si="542">_xlfn.POISSON.DIST(6,K339,FALSE) * _xlfn.POISSON.DIST(6,L339,FALSE)</f>
        <v>1.1399719340397084E-7</v>
      </c>
      <c r="AX339" s="5">
        <f t="shared" ref="AX339:AX402" si="543">_xlfn.POISSON.DIST(6,K339,FALSE) * _xlfn.POISSON.DIST(0,L339,FALSE)</f>
        <v>5.4955621280879177E-3</v>
      </c>
      <c r="AY339" s="5">
        <f t="shared" ref="AY339:AY402" si="544">_xlfn.POISSON.DIST(6,K339,FALSE) * _xlfn.POISSON.DIST(1,L339,FALSE)</f>
        <v>2.7271846529378229E-3</v>
      </c>
      <c r="AZ339" s="5">
        <f t="shared" ref="AZ339:AZ402" si="545">_xlfn.POISSON.DIST(6,K339,FALSE) * _xlfn.POISSON.DIST(2,L339,FALSE)</f>
        <v>6.7668565634134217E-4</v>
      </c>
      <c r="BA339" s="5">
        <f t="shared" ref="BA339:BA402" si="546">_xlfn.POISSON.DIST(6,K339,FALSE) * _xlfn.POISSON.DIST(3,L339,FALSE)</f>
        <v>1.1193557600505534E-4</v>
      </c>
      <c r="BB339" s="5">
        <f t="shared" ref="BB339:BB402" si="547">_xlfn.POISSON.DIST(6,K339,FALSE) * _xlfn.POISSON.DIST(4,L339,FALSE)</f>
        <v>1.3887068232679363E-5</v>
      </c>
      <c r="BC339" s="5">
        <f t="shared" ref="BC339:BC402" si="548">_xlfn.POISSON.DIST(6,K339,FALSE) * _xlfn.POISSON.DIST(5,L339,FALSE)</f>
        <v>1.3782975599491817E-6</v>
      </c>
      <c r="BD339" s="5">
        <f t="shared" ref="BD339:BD402" si="549">_xlfn.POISSON.DIST(0,K339,FALSE) * _xlfn.POISSON.DIST(6,L339,FALSE)</f>
        <v>1.9586939040591931E-6</v>
      </c>
      <c r="BE339" s="5">
        <f t="shared" ref="BE339:BE402" si="550">_xlfn.POISSON.DIST(1,K339,FALSE) * _xlfn.POISSON.DIST(6,L339,FALSE)</f>
        <v>3.6504235063687449E-6</v>
      </c>
      <c r="BF339" s="5">
        <f t="shared" ref="BF339:BF402" si="551">_xlfn.POISSON.DIST(2,K339,FALSE) * _xlfn.POISSON.DIST(6,L339,FALSE)</f>
        <v>3.4016524348785566E-6</v>
      </c>
      <c r="BG339" s="5">
        <f t="shared" ref="BG339:BG402" si="552">_xlfn.POISSON.DIST(3,K339,FALSE) * _xlfn.POISSON.DIST(6,L339,FALSE)</f>
        <v>2.1132231675817607E-6</v>
      </c>
      <c r="BH339" s="5">
        <f t="shared" ref="BH339:BH402" si="553">_xlfn.POISSON.DIST(4,K339,FALSE) * _xlfn.POISSON.DIST(6,L339,FALSE)</f>
        <v>9.8460503567666541E-7</v>
      </c>
      <c r="BI339" s="5">
        <f t="shared" ref="BI339:BI402" si="554">_xlfn.POISSON.DIST(5,K339,FALSE) * _xlfn.POISSON.DIST(6,L339,FALSE)</f>
        <v>3.6700225178364752E-7</v>
      </c>
      <c r="BJ339" s="8">
        <f t="shared" ref="BJ339:BJ402" si="555">SUM(N339,Q339,T339,W339,X339,Y339,AD339,AE339,AF339,AG339,AM339,AN339,AO339,AP339,AQ339,AX339,AY339,AZ339,BA339,BB339,BC339)</f>
        <v>0.70223203159680847</v>
      </c>
      <c r="BK339" s="8">
        <f t="shared" ref="BK339:BK402" si="556">SUM(M339,P339,S339,V339,AC339,AL339,AY339)</f>
        <v>0.2068732314695455</v>
      </c>
      <c r="BL339" s="8">
        <f t="shared" ref="BL339:BL402" si="557">SUM(O339,R339,U339,AA339,AB339,AH339,AI339,AJ339,AK339,AR339,AS339,AT339,AU339,AV339,BD339,BE339,BF339,BG339,BH339,BI339)</f>
        <v>8.8592518963209285E-2</v>
      </c>
      <c r="BM339" s="8">
        <f t="shared" ref="BM339:BM402" si="558">SUM(S339:BI339)</f>
        <v>0.41668878182586067</v>
      </c>
      <c r="BN339" s="8">
        <f t="shared" ref="BN339:BN402" si="559">SUM(M339:R339)</f>
        <v>0.58020520084808147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1.54779411764706</v>
      </c>
      <c r="F340">
        <f>VLOOKUP(B340,home!$B$2:$E$405,3,FALSE)</f>
        <v>0.65</v>
      </c>
      <c r="G340">
        <f>VLOOKUP(C340,away!$B$2:$E$405,4,FALSE)</f>
        <v>0.65</v>
      </c>
      <c r="H340">
        <f>VLOOKUP(A340,away!$A$2:$E$405,3,FALSE)</f>
        <v>1.29411764705882</v>
      </c>
      <c r="I340">
        <f>VLOOKUP(C340,away!$B$2:$E$405,3,FALSE)</f>
        <v>0.52</v>
      </c>
      <c r="J340">
        <f>VLOOKUP(B340,home!$B$2:$E$405,4,FALSE)</f>
        <v>1.01</v>
      </c>
      <c r="K340" s="3">
        <f t="shared" si="504"/>
        <v>0.65394301470588279</v>
      </c>
      <c r="L340" s="3">
        <f t="shared" si="505"/>
        <v>0.67967058823529236</v>
      </c>
      <c r="M340" s="5">
        <f t="shared" si="506"/>
        <v>0.26352327020114813</v>
      </c>
      <c r="N340" s="5">
        <f t="shared" si="507"/>
        <v>0.17232920176049171</v>
      </c>
      <c r="O340" s="5">
        <f t="shared" si="508"/>
        <v>0.17910901607130222</v>
      </c>
      <c r="P340" s="5">
        <f t="shared" si="509"/>
        <v>0.11712708993067178</v>
      </c>
      <c r="Q340" s="5">
        <f t="shared" si="510"/>
        <v>5.6346738860557133E-2</v>
      </c>
      <c r="R340" s="5">
        <f t="shared" si="511"/>
        <v>6.0867565155713198E-2</v>
      </c>
      <c r="S340" s="5">
        <f t="shared" si="512"/>
        <v>1.3014747412207758E-2</v>
      </c>
      <c r="T340" s="5">
        <f t="shared" si="513"/>
        <v>3.8297221146495274E-2</v>
      </c>
      <c r="U340" s="5">
        <f t="shared" si="514"/>
        <v>3.9803919055733834E-2</v>
      </c>
      <c r="V340" s="5">
        <f t="shared" si="515"/>
        <v>6.4273450622957329E-4</v>
      </c>
      <c r="W340" s="5">
        <f t="shared" si="516"/>
        <v>1.2282518759772619E-2</v>
      </c>
      <c r="X340" s="5">
        <f t="shared" si="517"/>
        <v>8.3480667504656682E-3</v>
      </c>
      <c r="Y340" s="5">
        <f t="shared" si="518"/>
        <v>2.8369677194582431E-3</v>
      </c>
      <c r="Z340" s="5">
        <f t="shared" si="519"/>
        <v>1.3789964604611191E-2</v>
      </c>
      <c r="AA340" s="5">
        <f t="shared" si="520"/>
        <v>9.0178510262268596E-3</v>
      </c>
      <c r="AB340" s="5">
        <f t="shared" si="521"/>
        <v>2.9485803431296654E-3</v>
      </c>
      <c r="AC340" s="5">
        <f t="shared" si="522"/>
        <v>1.7854595501005101E-5</v>
      </c>
      <c r="AD340" s="5">
        <f t="shared" si="523"/>
        <v>2.0080168364868161E-3</v>
      </c>
      <c r="AE340" s="5">
        <f t="shared" si="524"/>
        <v>1.3647899844413652E-3</v>
      </c>
      <c r="AF340" s="5">
        <f t="shared" si="525"/>
        <v>4.6380380577144901E-4</v>
      </c>
      <c r="AG340" s="5">
        <f t="shared" si="526"/>
        <v>1.0507793516481601E-4</v>
      </c>
      <c r="AH340" s="5">
        <f t="shared" si="527"/>
        <v>2.3431583386399868E-3</v>
      </c>
      <c r="AI340" s="5">
        <f t="shared" si="528"/>
        <v>1.5322920279034608E-3</v>
      </c>
      <c r="AJ340" s="5">
        <f t="shared" si="529"/>
        <v>5.0101583406848989E-4</v>
      </c>
      <c r="AK340" s="5">
        <f t="shared" si="530"/>
        <v>1.0921193498204355E-4</v>
      </c>
      <c r="AL340" s="5">
        <f t="shared" si="531"/>
        <v>3.1743030683031988E-7</v>
      </c>
      <c r="AM340" s="5">
        <f t="shared" si="532"/>
        <v>2.6262571672647168E-4</v>
      </c>
      <c r="AN340" s="5">
        <f t="shared" si="533"/>
        <v>1.7849897537319627E-4</v>
      </c>
      <c r="AO340" s="5">
        <f t="shared" si="534"/>
        <v>6.0660251795648627E-5</v>
      </c>
      <c r="AP340" s="5">
        <f t="shared" si="535"/>
        <v>1.3742996340149817E-5</v>
      </c>
      <c r="AQ340" s="5">
        <f t="shared" si="536"/>
        <v>2.335177601656274E-6</v>
      </c>
      <c r="AR340" s="5">
        <f t="shared" si="537"/>
        <v>3.1851516127037413E-4</v>
      </c>
      <c r="AS340" s="5">
        <f t="shared" si="538"/>
        <v>2.0829076479067892E-4</v>
      </c>
      <c r="AT340" s="5">
        <f t="shared" si="539"/>
        <v>6.8105145331305244E-5</v>
      </c>
      <c r="AU340" s="5">
        <f t="shared" si="540"/>
        <v>1.4845628018312013E-5</v>
      </c>
      <c r="AV340" s="5">
        <f t="shared" si="541"/>
        <v>2.4270486853742688E-6</v>
      </c>
      <c r="AW340" s="5">
        <f t="shared" si="542"/>
        <v>3.9190812748988624E-9</v>
      </c>
      <c r="AX340" s="5">
        <f t="shared" si="543"/>
        <v>2.8623708822567011E-5</v>
      </c>
      <c r="AY340" s="5">
        <f t="shared" si="544"/>
        <v>1.9454693012909845E-5</v>
      </c>
      <c r="AZ340" s="5">
        <f t="shared" si="545"/>
        <v>6.6113913220107323E-6</v>
      </c>
      <c r="BA340" s="5">
        <f t="shared" si="546"/>
        <v>1.497856076294914E-6</v>
      </c>
      <c r="BB340" s="5">
        <f t="shared" si="547"/>
        <v>2.5451218011679275E-7</v>
      </c>
      <c r="BC340" s="5">
        <f t="shared" si="548"/>
        <v>3.4596888634605455E-8</v>
      </c>
      <c r="BD340" s="5">
        <f t="shared" si="549"/>
        <v>3.608089783708235E-5</v>
      </c>
      <c r="BE340" s="5">
        <f t="shared" si="550"/>
        <v>2.3594851104876597E-5</v>
      </c>
      <c r="BF340" s="5">
        <f t="shared" si="551"/>
        <v>7.7148440315297153E-6</v>
      </c>
      <c r="BG340" s="5">
        <f t="shared" si="552"/>
        <v>1.6816894546547429E-6</v>
      </c>
      <c r="BH340" s="5">
        <f t="shared" si="553"/>
        <v>2.7493226794400356E-7</v>
      </c>
      <c r="BI340" s="5">
        <f t="shared" si="554"/>
        <v>3.5958007227845453E-8</v>
      </c>
      <c r="BJ340" s="8">
        <f t="shared" si="555"/>
        <v>0.29495674343524469</v>
      </c>
      <c r="BK340" s="8">
        <f t="shared" si="556"/>
        <v>0.394345468769078</v>
      </c>
      <c r="BL340" s="8">
        <f t="shared" si="557"/>
        <v>0.29691417670849896</v>
      </c>
      <c r="BM340" s="8">
        <f t="shared" si="558"/>
        <v>0.15068402076361723</v>
      </c>
      <c r="BN340" s="8">
        <f t="shared" si="559"/>
        <v>0.84930288197988413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1.54779411764706</v>
      </c>
      <c r="F341">
        <f>VLOOKUP(B341,home!$B$2:$E$405,3,FALSE)</f>
        <v>0.97</v>
      </c>
      <c r="G341">
        <f>VLOOKUP(C341,away!$B$2:$E$405,4,FALSE)</f>
        <v>0.77</v>
      </c>
      <c r="H341">
        <f>VLOOKUP(A341,away!$A$2:$E$405,3,FALSE)</f>
        <v>1.29411764705882</v>
      </c>
      <c r="I341">
        <f>VLOOKUP(C341,away!$B$2:$E$405,3,FALSE)</f>
        <v>1.25</v>
      </c>
      <c r="J341">
        <f>VLOOKUP(B341,home!$B$2:$E$405,4,FALSE)</f>
        <v>1.06</v>
      </c>
      <c r="K341" s="3">
        <f t="shared" si="504"/>
        <v>1.1560474264705891</v>
      </c>
      <c r="L341" s="3">
        <f t="shared" si="505"/>
        <v>1.7147058823529366</v>
      </c>
      <c r="M341" s="5">
        <f t="shared" si="506"/>
        <v>5.6656230861719531E-2</v>
      </c>
      <c r="N341" s="5">
        <f t="shared" si="507"/>
        <v>6.5497289881214435E-2</v>
      </c>
      <c r="O341" s="5">
        <f t="shared" si="508"/>
        <v>9.7148772330536454E-2</v>
      </c>
      <c r="P341" s="5">
        <f t="shared" si="509"/>
        <v>0.11230858823749384</v>
      </c>
      <c r="Q341" s="5">
        <f t="shared" si="510"/>
        <v>3.7858986703988066E-2</v>
      </c>
      <c r="R341" s="5">
        <f t="shared" si="511"/>
        <v>8.3290785689268551E-2</v>
      </c>
      <c r="S341" s="5">
        <f t="shared" si="512"/>
        <v>5.5656804203424441E-2</v>
      </c>
      <c r="T341" s="5">
        <f t="shared" si="513"/>
        <v>6.4917027201249936E-2</v>
      </c>
      <c r="U341" s="5">
        <f t="shared" si="514"/>
        <v>9.6288098444792275E-2</v>
      </c>
      <c r="V341" s="5">
        <f t="shared" si="515"/>
        <v>1.2258604826622083E-2</v>
      </c>
      <c r="W341" s="5">
        <f t="shared" si="516"/>
        <v>1.4588928049309878E-2</v>
      </c>
      <c r="X341" s="5">
        <f t="shared" si="517"/>
        <v>2.5015720743375398E-2</v>
      </c>
      <c r="Y341" s="5">
        <f t="shared" si="518"/>
        <v>2.1447301754982089E-2</v>
      </c>
      <c r="Z341" s="5">
        <f t="shared" si="519"/>
        <v>4.7606400055728852E-2</v>
      </c>
      <c r="AA341" s="5">
        <f t="shared" si="520"/>
        <v>5.5035256267954656E-2</v>
      </c>
      <c r="AB341" s="5">
        <f t="shared" si="521"/>
        <v>3.1811683186859181E-2</v>
      </c>
      <c r="AC341" s="5">
        <f t="shared" si="522"/>
        <v>1.5187502116928134E-3</v>
      </c>
      <c r="AD341" s="5">
        <f t="shared" si="523"/>
        <v>4.21637318159232E-3</v>
      </c>
      <c r="AE341" s="5">
        <f t="shared" si="524"/>
        <v>7.2298398966715166E-3</v>
      </c>
      <c r="AF341" s="5">
        <f t="shared" si="525"/>
        <v>6.1985244996462996E-3</v>
      </c>
      <c r="AG341" s="5">
        <f t="shared" si="526"/>
        <v>3.5428821404841007E-3</v>
      </c>
      <c r="AH341" s="5">
        <f t="shared" si="527"/>
        <v>2.0407743553301366E-2</v>
      </c>
      <c r="AI341" s="5">
        <f t="shared" si="528"/>
        <v>2.3592319414865802E-2</v>
      </c>
      <c r="AJ341" s="5">
        <f t="shared" si="529"/>
        <v>1.3636920072013867E-2</v>
      </c>
      <c r="AK341" s="5">
        <f t="shared" si="530"/>
        <v>5.254975451412249E-3</v>
      </c>
      <c r="AL341" s="5">
        <f t="shared" si="531"/>
        <v>1.2042360712410989E-4</v>
      </c>
      <c r="AM341" s="5">
        <f t="shared" si="532"/>
        <v>9.7486547312388165E-4</v>
      </c>
      <c r="AN341" s="5">
        <f t="shared" si="533"/>
        <v>1.6716075612682982E-3</v>
      </c>
      <c r="AO341" s="5">
        <f t="shared" si="534"/>
        <v>1.4331576591461992E-3</v>
      </c>
      <c r="AP341" s="5">
        <f t="shared" si="535"/>
        <v>8.191479561590508E-4</v>
      </c>
      <c r="AQ341" s="5">
        <f t="shared" si="536"/>
        <v>3.5114945473582764E-4</v>
      </c>
      <c r="AR341" s="5">
        <f t="shared" si="537"/>
        <v>6.99865558327921E-3</v>
      </c>
      <c r="AS341" s="5">
        <f t="shared" si="538"/>
        <v>8.090777775803951E-3</v>
      </c>
      <c r="AT341" s="5">
        <f t="shared" si="539"/>
        <v>4.6766614129317985E-3</v>
      </c>
      <c r="AU341" s="5">
        <f t="shared" si="540"/>
        <v>1.802147463631371E-3</v>
      </c>
      <c r="AV341" s="5">
        <f t="shared" si="541"/>
        <v>5.2084198436288653E-4</v>
      </c>
      <c r="AW341" s="5">
        <f t="shared" si="542"/>
        <v>6.6309296439986065E-6</v>
      </c>
      <c r="AX341" s="5">
        <f t="shared" si="543"/>
        <v>1.8783178689331593E-4</v>
      </c>
      <c r="AY341" s="5">
        <f t="shared" si="544"/>
        <v>3.2207626987883198E-4</v>
      </c>
      <c r="AZ341" s="5">
        <f t="shared" si="545"/>
        <v>2.7613303726376263E-4</v>
      </c>
      <c r="BA341" s="5">
        <f t="shared" si="546"/>
        <v>1.5782898110271881E-4</v>
      </c>
      <c r="BB341" s="5">
        <f t="shared" si="547"/>
        <v>6.765757057565063E-5</v>
      </c>
      <c r="BC341" s="5">
        <f t="shared" si="548"/>
        <v>2.3202566850355401E-5</v>
      </c>
      <c r="BD341" s="5">
        <f t="shared" si="549"/>
        <v>2.000105982868513E-3</v>
      </c>
      <c r="BE341" s="5">
        <f t="shared" si="550"/>
        <v>2.312217374163573E-3</v>
      </c>
      <c r="BF341" s="5">
        <f t="shared" si="551"/>
        <v>1.3365164724211912E-3</v>
      </c>
      <c r="BG341" s="5">
        <f t="shared" si="552"/>
        <v>5.1502547612602252E-4</v>
      </c>
      <c r="BH341" s="5">
        <f t="shared" si="553"/>
        <v>1.4884846906056958E-4</v>
      </c>
      <c r="BI341" s="5">
        <f t="shared" si="554"/>
        <v>3.441517791831169E-5</v>
      </c>
      <c r="BJ341" s="8">
        <f t="shared" si="555"/>
        <v>0.25679753236951192</v>
      </c>
      <c r="BK341" s="8">
        <f t="shared" si="556"/>
        <v>0.23884147821795565</v>
      </c>
      <c r="BL341" s="8">
        <f t="shared" si="557"/>
        <v>0.45490276758357184</v>
      </c>
      <c r="BM341" s="8">
        <f t="shared" si="558"/>
        <v>0.54507207918231249</v>
      </c>
      <c r="BN341" s="8">
        <f t="shared" si="559"/>
        <v>0.45276065370422092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1.3323170731707299</v>
      </c>
      <c r="F342">
        <f>VLOOKUP(B342,home!$B$2:$E$405,3,FALSE)</f>
        <v>1.03</v>
      </c>
      <c r="G342">
        <f>VLOOKUP(C342,away!$B$2:$E$405,4,FALSE)</f>
        <v>0.88</v>
      </c>
      <c r="H342">
        <f>VLOOKUP(A342,away!$A$2:$E$405,3,FALSE)</f>
        <v>1.3201219512195099</v>
      </c>
      <c r="I342">
        <f>VLOOKUP(C342,away!$B$2:$E$405,3,FALSE)</f>
        <v>1.24</v>
      </c>
      <c r="J342">
        <f>VLOOKUP(B342,home!$B$2:$E$405,4,FALSE)</f>
        <v>1.18</v>
      </c>
      <c r="K342" s="3">
        <f t="shared" si="504"/>
        <v>1.2076121951219496</v>
      </c>
      <c r="L342" s="3">
        <f t="shared" si="505"/>
        <v>1.9316024390243867</v>
      </c>
      <c r="M342" s="5">
        <f t="shared" si="506"/>
        <v>4.3316804085388856E-2</v>
      </c>
      <c r="N342" s="5">
        <f t="shared" si="507"/>
        <v>5.2309900867223869E-2</v>
      </c>
      <c r="O342" s="5">
        <f t="shared" si="508"/>
        <v>8.3670844422078616E-2</v>
      </c>
      <c r="P342" s="5">
        <f t="shared" si="509"/>
        <v>0.10104193210025349</v>
      </c>
      <c r="Q342" s="5">
        <f t="shared" si="510"/>
        <v>3.1585037106439909E-2</v>
      </c>
      <c r="R342" s="5">
        <f t="shared" si="511"/>
        <v>8.0809403580458558E-2</v>
      </c>
      <c r="S342" s="5">
        <f t="shared" si="512"/>
        <v>5.8923276186458033E-2</v>
      </c>
      <c r="T342" s="5">
        <f t="shared" si="513"/>
        <v>6.1009734711475069E-2</v>
      </c>
      <c r="U342" s="5">
        <f t="shared" si="514"/>
        <v>9.7586421244293078E-2</v>
      </c>
      <c r="V342" s="5">
        <f t="shared" si="515"/>
        <v>1.5271778335006276E-2</v>
      </c>
      <c r="W342" s="5">
        <f t="shared" si="516"/>
        <v>1.2714158664372041E-2</v>
      </c>
      <c r="X342" s="5">
        <f t="shared" si="517"/>
        <v>2.4558699886244071E-2</v>
      </c>
      <c r="Y342" s="5">
        <f t="shared" si="518"/>
        <v>2.3718822299768495E-2</v>
      </c>
      <c r="Z342" s="5">
        <f t="shared" si="519"/>
        <v>5.2030547017373245E-2</v>
      </c>
      <c r="AA342" s="5">
        <f t="shared" si="520"/>
        <v>6.2832723097045906E-2</v>
      </c>
      <c r="AB342" s="5">
        <f t="shared" si="521"/>
        <v>3.7938781332356626E-2</v>
      </c>
      <c r="AC342" s="5">
        <f t="shared" si="522"/>
        <v>2.2264598320405711E-3</v>
      </c>
      <c r="AD342" s="5">
        <f t="shared" si="523"/>
        <v>3.83844326345277E-3</v>
      </c>
      <c r="AE342" s="5">
        <f t="shared" si="524"/>
        <v>7.4143463697420959E-3</v>
      </c>
      <c r="AF342" s="5">
        <f t="shared" si="525"/>
        <v>7.1607847657827219E-3</v>
      </c>
      <c r="AG342" s="5">
        <f t="shared" si="526"/>
        <v>4.610596439638192E-3</v>
      </c>
      <c r="AH342" s="5">
        <f t="shared" si="527"/>
        <v>2.5125582880632793E-2</v>
      </c>
      <c r="AI342" s="5">
        <f t="shared" si="528"/>
        <v>3.0341960296199445E-2</v>
      </c>
      <c r="AJ342" s="5">
        <f t="shared" si="529"/>
        <v>1.8320660638798232E-2</v>
      </c>
      <c r="AK342" s="5">
        <f t="shared" si="530"/>
        <v>7.3747510700344771E-3</v>
      </c>
      <c r="AL342" s="5">
        <f t="shared" si="531"/>
        <v>2.0773998259845597E-4</v>
      </c>
      <c r="AM342" s="5">
        <f t="shared" si="532"/>
        <v>9.2707017904585117E-4</v>
      </c>
      <c r="AN342" s="5">
        <f t="shared" si="533"/>
        <v>1.7907310189917407E-3</v>
      </c>
      <c r="AO342" s="5">
        <f t="shared" si="534"/>
        <v>1.7294902019605364E-3</v>
      </c>
      <c r="AP342" s="5">
        <f t="shared" si="535"/>
        <v>1.1135624974585835E-3</v>
      </c>
      <c r="AQ342" s="5">
        <f t="shared" si="536"/>
        <v>5.3774000902427177E-4</v>
      </c>
      <c r="AR342" s="5">
        <f t="shared" si="537"/>
        <v>9.7065274348279423E-3</v>
      </c>
      <c r="AS342" s="5">
        <f t="shared" si="538"/>
        <v>1.1721720902583997E-2</v>
      </c>
      <c r="AT342" s="5">
        <f t="shared" si="539"/>
        <v>7.0776465548881536E-3</v>
      </c>
      <c r="AU342" s="5">
        <f t="shared" si="540"/>
        <v>2.8490174308152625E-3</v>
      </c>
      <c r="AV342" s="5">
        <f t="shared" si="541"/>
        <v>8.6012704839187918E-4</v>
      </c>
      <c r="AW342" s="5">
        <f t="shared" si="542"/>
        <v>1.3460550612980042E-5</v>
      </c>
      <c r="AX342" s="5">
        <f t="shared" si="543"/>
        <v>1.8659020899160973E-4</v>
      </c>
      <c r="AY342" s="5">
        <f t="shared" si="544"/>
        <v>3.6041810278626332E-4</v>
      </c>
      <c r="AZ342" s="5">
        <f t="shared" si="545"/>
        <v>3.4809224320524429E-4</v>
      </c>
      <c r="BA342" s="5">
        <f t="shared" si="546"/>
        <v>2.2412527532690658E-4</v>
      </c>
      <c r="BB342" s="5">
        <f t="shared" si="547"/>
        <v>1.0823023211711623E-4</v>
      </c>
      <c r="BC342" s="5">
        <f t="shared" si="548"/>
        <v>4.1811556066719475E-5</v>
      </c>
      <c r="BD342" s="5">
        <f t="shared" si="549"/>
        <v>3.1248586779284637E-3</v>
      </c>
      <c r="BE342" s="5">
        <f t="shared" si="550"/>
        <v>3.7736174474990651E-3</v>
      </c>
      <c r="BF342" s="5">
        <f t="shared" si="551"/>
        <v>2.2785332246624181E-3</v>
      </c>
      <c r="BG342" s="5">
        <f t="shared" si="552"/>
        <v>9.1719483636429236E-4</v>
      </c>
      <c r="BH342" s="5">
        <f t="shared" si="553"/>
        <v>2.7690391742410018E-4</v>
      </c>
      <c r="BI342" s="5">
        <f t="shared" si="554"/>
        <v>6.6878509511676887E-5</v>
      </c>
      <c r="BJ342" s="8">
        <f t="shared" si="555"/>
        <v>0.23628838589911405</v>
      </c>
      <c r="BK342" s="8">
        <f t="shared" si="556"/>
        <v>0.22134840862453195</v>
      </c>
      <c r="BL342" s="8">
        <f t="shared" si="557"/>
        <v>0.48665415454679489</v>
      </c>
      <c r="BM342" s="8">
        <f t="shared" si="558"/>
        <v>0.60324061637379767</v>
      </c>
      <c r="BN342" s="8">
        <f t="shared" si="559"/>
        <v>0.39273392216184327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1.22813688212928</v>
      </c>
      <c r="F343">
        <f>VLOOKUP(B343,home!$B$2:$E$405,3,FALSE)</f>
        <v>1.18</v>
      </c>
      <c r="G343">
        <f>VLOOKUP(C343,away!$B$2:$E$405,4,FALSE)</f>
        <v>1.1100000000000001</v>
      </c>
      <c r="H343">
        <f>VLOOKUP(A343,away!$A$2:$E$405,3,FALSE)</f>
        <v>1.0437262357414501</v>
      </c>
      <c r="I343">
        <f>VLOOKUP(C343,away!$B$2:$E$405,3,FALSE)</f>
        <v>0.56000000000000005</v>
      </c>
      <c r="J343">
        <f>VLOOKUP(B343,home!$B$2:$E$405,4,FALSE)</f>
        <v>1.1299999999999999</v>
      </c>
      <c r="K343" s="3">
        <f t="shared" si="504"/>
        <v>1.6086136882129309</v>
      </c>
      <c r="L343" s="3">
        <f t="shared" si="505"/>
        <v>0.66046996197718955</v>
      </c>
      <c r="M343" s="5">
        <f t="shared" si="506"/>
        <v>0.10340689356839217</v>
      </c>
      <c r="N343" s="5">
        <f t="shared" si="507"/>
        <v>0.16634174444969332</v>
      </c>
      <c r="O343" s="5">
        <f t="shared" si="508"/>
        <v>6.829714706329526E-2</v>
      </c>
      <c r="P343" s="5">
        <f t="shared" si="509"/>
        <v>0.10986372563190831</v>
      </c>
      <c r="Q343" s="5">
        <f t="shared" si="510"/>
        <v>0.13378980352149705</v>
      </c>
      <c r="R343" s="5">
        <f t="shared" si="511"/>
        <v>2.2554107062022568E-2</v>
      </c>
      <c r="S343" s="5">
        <f t="shared" si="512"/>
        <v>2.918093222126493E-2</v>
      </c>
      <c r="T343" s="5">
        <f t="shared" si="513"/>
        <v>8.8364146444778802E-2</v>
      </c>
      <c r="U343" s="5">
        <f t="shared" si="514"/>
        <v>3.6280845345389431E-2</v>
      </c>
      <c r="V343" s="5">
        <f t="shared" si="515"/>
        <v>3.4447799374656249E-3</v>
      </c>
      <c r="W343" s="5">
        <f t="shared" si="516"/>
        <v>7.1738703095999584E-2</v>
      </c>
      <c r="X343" s="5">
        <f t="shared" si="517"/>
        <v>4.7381258506107728E-2</v>
      </c>
      <c r="Y343" s="5">
        <f t="shared" si="518"/>
        <v>1.564694900198018E-2</v>
      </c>
      <c r="Z343" s="5">
        <f t="shared" si="519"/>
        <v>4.9654367445611698E-3</v>
      </c>
      <c r="AA343" s="5">
        <f t="shared" si="520"/>
        <v>7.9874695152565515E-3</v>
      </c>
      <c r="AB343" s="5">
        <f t="shared" si="521"/>
        <v>6.4243763982125991E-3</v>
      </c>
      <c r="AC343" s="5">
        <f t="shared" si="522"/>
        <v>2.2874221972307316E-4</v>
      </c>
      <c r="AD343" s="5">
        <f t="shared" si="523"/>
        <v>2.8849964943717072E-2</v>
      </c>
      <c r="AE343" s="5">
        <f t="shared" si="524"/>
        <v>1.9054535249420062E-2</v>
      </c>
      <c r="AF343" s="5">
        <f t="shared" si="525"/>
        <v>6.2924740858387434E-3</v>
      </c>
      <c r="AG343" s="5">
        <f t="shared" si="526"/>
        <v>1.385330040072122E-3</v>
      </c>
      <c r="AH343" s="5">
        <f t="shared" si="527"/>
        <v>8.1988045447011371E-4</v>
      </c>
      <c r="AI343" s="5">
        <f t="shared" si="528"/>
        <v>1.3188709217588637E-3</v>
      </c>
      <c r="AJ343" s="5">
        <f t="shared" si="529"/>
        <v>1.0607769088636571E-3</v>
      </c>
      <c r="AK343" s="5">
        <f t="shared" si="530"/>
        <v>5.6879341857942649E-4</v>
      </c>
      <c r="AL343" s="5">
        <f t="shared" si="531"/>
        <v>9.7210047032186908E-6</v>
      </c>
      <c r="AM343" s="5">
        <f t="shared" si="532"/>
        <v>9.2816897025852843E-3</v>
      </c>
      <c r="AN343" s="5">
        <f t="shared" si="533"/>
        <v>6.1302772449505737E-3</v>
      </c>
      <c r="AO343" s="5">
        <f t="shared" si="534"/>
        <v>2.0244319894410679E-3</v>
      </c>
      <c r="AP343" s="5">
        <f t="shared" si="535"/>
        <v>4.456921730305161E-4</v>
      </c>
      <c r="AQ343" s="5">
        <f t="shared" si="536"/>
        <v>7.359157314374898E-5</v>
      </c>
      <c r="AR343" s="5">
        <f t="shared" si="537"/>
        <v>1.083012825179434E-4</v>
      </c>
      <c r="AS343" s="5">
        <f t="shared" si="538"/>
        <v>1.7421492550937951E-4</v>
      </c>
      <c r="AT343" s="5">
        <f t="shared" si="539"/>
        <v>1.4012225693269207E-4</v>
      </c>
      <c r="AU343" s="5">
        <f t="shared" si="540"/>
        <v>7.5134193508405903E-5</v>
      </c>
      <c r="AV343" s="5">
        <f t="shared" si="541"/>
        <v>3.0215473032615216E-5</v>
      </c>
      <c r="AW343" s="5">
        <f t="shared" si="542"/>
        <v>2.8688872685546043E-7</v>
      </c>
      <c r="AX343" s="5">
        <f t="shared" si="543"/>
        <v>2.4884421842206158E-3</v>
      </c>
      <c r="AY343" s="5">
        <f t="shared" si="544"/>
        <v>1.6435413147946245E-3</v>
      </c>
      <c r="AZ343" s="5">
        <f t="shared" si="545"/>
        <v>5.4275483484517281E-4</v>
      </c>
      <c r="BA343" s="5">
        <f t="shared" si="546"/>
        <v>1.1949108837770904E-4</v>
      </c>
      <c r="BB343" s="5">
        <f t="shared" si="547"/>
        <v>1.9730068649359617E-5</v>
      </c>
      <c r="BC343" s="5">
        <f t="shared" si="548"/>
        <v>2.6062235381299774E-6</v>
      </c>
      <c r="BD343" s="5">
        <f t="shared" si="549"/>
        <v>1.1921623991117823E-5</v>
      </c>
      <c r="BE343" s="5">
        <f t="shared" si="550"/>
        <v>1.91772875378398E-5</v>
      </c>
      <c r="BF343" s="5">
        <f t="shared" si="551"/>
        <v>1.5424423618082185E-5</v>
      </c>
      <c r="BG343" s="5">
        <f t="shared" si="552"/>
        <v>8.270646321613942E-6</v>
      </c>
      <c r="BH343" s="5">
        <f t="shared" si="553"/>
        <v>3.3260687208290278E-6</v>
      </c>
      <c r="BI343" s="5">
        <f t="shared" si="554"/>
        <v>1.0700719344524884E-6</v>
      </c>
      <c r="BJ343" s="8">
        <f t="shared" si="555"/>
        <v>0.60161715773668134</v>
      </c>
      <c r="BK343" s="8">
        <f t="shared" si="556"/>
        <v>0.24777833589825199</v>
      </c>
      <c r="BL343" s="8">
        <f t="shared" si="557"/>
        <v>0.14589944534147342</v>
      </c>
      <c r="BM343" s="8">
        <f t="shared" si="558"/>
        <v>0.39436369999809157</v>
      </c>
      <c r="BN343" s="8">
        <f t="shared" si="559"/>
        <v>0.6042534212968087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1.22813688212928</v>
      </c>
      <c r="F344">
        <f>VLOOKUP(B344,home!$B$2:$E$405,3,FALSE)</f>
        <v>1.3</v>
      </c>
      <c r="G344">
        <f>VLOOKUP(C344,away!$B$2:$E$405,4,FALSE)</f>
        <v>0.85</v>
      </c>
      <c r="H344">
        <f>VLOOKUP(A344,away!$A$2:$E$405,3,FALSE)</f>
        <v>1.0437262357414501</v>
      </c>
      <c r="I344">
        <f>VLOOKUP(C344,away!$B$2:$E$405,3,FALSE)</f>
        <v>0.93</v>
      </c>
      <c r="J344">
        <f>VLOOKUP(B344,home!$B$2:$E$405,4,FALSE)</f>
        <v>1.0900000000000001</v>
      </c>
      <c r="K344" s="3">
        <f t="shared" si="504"/>
        <v>1.3570912547528544</v>
      </c>
      <c r="L344" s="3">
        <f t="shared" si="505"/>
        <v>1.0580252851711081</v>
      </c>
      <c r="M344" s="5">
        <f t="shared" si="506"/>
        <v>8.9356924665720608E-2</v>
      </c>
      <c r="N344" s="5">
        <f t="shared" si="507"/>
        <v>0.12126550101545905</v>
      </c>
      <c r="O344" s="5">
        <f t="shared" si="508"/>
        <v>9.4541885701462269E-2</v>
      </c>
      <c r="P344" s="5">
        <f t="shared" si="509"/>
        <v>0.12830196629329835</v>
      </c>
      <c r="Q344" s="5">
        <f t="shared" si="510"/>
        <v>8.2284175465651449E-2</v>
      </c>
      <c r="R344" s="5">
        <f t="shared" si="511"/>
        <v>5.0013852789951956E-2</v>
      </c>
      <c r="S344" s="5">
        <f t="shared" si="512"/>
        <v>4.60551731617551E-2</v>
      </c>
      <c r="T344" s="5">
        <f t="shared" si="513"/>
        <v>8.7058738212115364E-2</v>
      </c>
      <c r="U344" s="5">
        <f t="shared" si="514"/>
        <v>6.7873362237740431E-2</v>
      </c>
      <c r="V344" s="5">
        <f t="shared" si="515"/>
        <v>7.3475239225370666E-3</v>
      </c>
      <c r="W344" s="5">
        <f t="shared" si="516"/>
        <v>3.7222378309661651E-2</v>
      </c>
      <c r="X344" s="5">
        <f t="shared" si="517"/>
        <v>3.9382217425826635E-2</v>
      </c>
      <c r="Y344" s="5">
        <f t="shared" si="518"/>
        <v>2.08336909113154E-2</v>
      </c>
      <c r="Z344" s="5">
        <f t="shared" si="519"/>
        <v>1.7638640286864914E-2</v>
      </c>
      <c r="AA344" s="5">
        <f t="shared" si="520"/>
        <v>2.3937244479035748E-2</v>
      </c>
      <c r="AB344" s="5">
        <f t="shared" si="521"/>
        <v>1.6242512572690233E-2</v>
      </c>
      <c r="AC344" s="5">
        <f t="shared" si="522"/>
        <v>6.5936535568952154E-4</v>
      </c>
      <c r="AD344" s="5">
        <f t="shared" si="523"/>
        <v>1.2628541021286042E-2</v>
      </c>
      <c r="AE344" s="5">
        <f t="shared" si="524"/>
        <v>1.3361315715341202E-2</v>
      </c>
      <c r="AF344" s="5">
        <f t="shared" si="525"/>
        <v>7.0683049349925409E-3</v>
      </c>
      <c r="AG344" s="5">
        <f t="shared" si="526"/>
        <v>2.4928151148406112E-3</v>
      </c>
      <c r="AH344" s="5">
        <f t="shared" si="527"/>
        <v>4.6655318548852109E-3</v>
      </c>
      <c r="AI344" s="5">
        <f t="shared" si="528"/>
        <v>6.3315524790355819E-3</v>
      </c>
      <c r="AJ344" s="5">
        <f t="shared" si="529"/>
        <v>4.2962472491539731E-3</v>
      </c>
      <c r="AK344" s="5">
        <f t="shared" si="530"/>
        <v>1.9434665233609544E-3</v>
      </c>
      <c r="AL344" s="5">
        <f t="shared" si="531"/>
        <v>3.7869643324061007E-5</v>
      </c>
      <c r="AM344" s="5">
        <f t="shared" si="532"/>
        <v>3.4276165160549944E-3</v>
      </c>
      <c r="AN344" s="5">
        <f t="shared" si="533"/>
        <v>3.6265049418562853E-3</v>
      </c>
      <c r="AO344" s="5">
        <f t="shared" si="534"/>
        <v>1.9184669626409643E-3</v>
      </c>
      <c r="AP344" s="5">
        <f t="shared" si="535"/>
        <v>6.7659551841318531E-4</v>
      </c>
      <c r="AQ344" s="5">
        <f t="shared" si="536"/>
        <v>1.7896379157865099E-4</v>
      </c>
      <c r="AR344" s="5">
        <f t="shared" si="537"/>
        <v>9.8725013424796307E-4</v>
      </c>
      <c r="AS344" s="5">
        <f t="shared" si="538"/>
        <v>1.3397885234414922E-3</v>
      </c>
      <c r="AT344" s="5">
        <f t="shared" si="539"/>
        <v>9.0910764419034444E-4</v>
      </c>
      <c r="AU344" s="5">
        <f t="shared" si="540"/>
        <v>4.1124734451989531E-4</v>
      </c>
      <c r="AV344" s="5">
        <f t="shared" si="541"/>
        <v>1.3952504369707107E-4</v>
      </c>
      <c r="AW344" s="5">
        <f t="shared" si="542"/>
        <v>1.5104063841222593E-6</v>
      </c>
      <c r="AX344" s="5">
        <f t="shared" si="543"/>
        <v>7.7526473309744636E-4</v>
      </c>
      <c r="AY344" s="5">
        <f t="shared" si="544"/>
        <v>8.2024969031852869E-4</v>
      </c>
      <c r="AZ344" s="5">
        <f t="shared" si="545"/>
        <v>4.3392245625538715E-4</v>
      </c>
      <c r="BA344" s="5">
        <f t="shared" si="546"/>
        <v>1.5303364350725121E-4</v>
      </c>
      <c r="BB344" s="5">
        <f t="shared" si="547"/>
        <v>4.0478366078133289E-5</v>
      </c>
      <c r="BC344" s="5">
        <f t="shared" si="548"/>
        <v>8.5654269626154994E-6</v>
      </c>
      <c r="BD344" s="5">
        <f t="shared" si="549"/>
        <v>1.7408926747048588E-4</v>
      </c>
      <c r="BE344" s="5">
        <f t="shared" si="550"/>
        <v>2.3625502243052694E-4</v>
      </c>
      <c r="BF344" s="5">
        <f t="shared" si="551"/>
        <v>1.6030981241595382E-4</v>
      </c>
      <c r="BG344" s="5">
        <f t="shared" si="552"/>
        <v>7.2518348160253814E-5</v>
      </c>
      <c r="BH344" s="5">
        <f t="shared" si="553"/>
        <v>2.4603504024350805E-5</v>
      </c>
      <c r="BI344" s="5">
        <f t="shared" si="554"/>
        <v>6.6778400295446287E-6</v>
      </c>
      <c r="BJ344" s="8">
        <f t="shared" si="555"/>
        <v>0.43565734017325342</v>
      </c>
      <c r="BK344" s="8">
        <f t="shared" si="556"/>
        <v>0.27257907273264326</v>
      </c>
      <c r="BL344" s="8">
        <f t="shared" si="557"/>
        <v>0.27430702837194421</v>
      </c>
      <c r="BM344" s="8">
        <f t="shared" si="558"/>
        <v>0.43359903634922764</v>
      </c>
      <c r="BN344" s="8">
        <f t="shared" si="559"/>
        <v>0.5657643059315437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1.3339768339768301</v>
      </c>
      <c r="F345">
        <f>VLOOKUP(B345,home!$B$2:$E$405,3,FALSE)</f>
        <v>1.68</v>
      </c>
      <c r="G345">
        <f>VLOOKUP(C345,away!$B$2:$E$405,4,FALSE)</f>
        <v>1.36</v>
      </c>
      <c r="H345">
        <f>VLOOKUP(A345,away!$A$2:$E$405,3,FALSE)</f>
        <v>1.25096525096525</v>
      </c>
      <c r="I345">
        <f>VLOOKUP(C345,away!$B$2:$E$405,3,FALSE)</f>
        <v>0.68</v>
      </c>
      <c r="J345">
        <f>VLOOKUP(B345,home!$B$2:$E$405,4,FALSE)</f>
        <v>0.65</v>
      </c>
      <c r="K345" s="3">
        <f t="shared" si="504"/>
        <v>3.0478702702702618</v>
      </c>
      <c r="L345" s="3">
        <f t="shared" si="505"/>
        <v>0.55292664092664057</v>
      </c>
      <c r="M345" s="5">
        <f t="shared" si="506"/>
        <v>2.7301956540832447E-2</v>
      </c>
      <c r="N345" s="5">
        <f t="shared" si="507"/>
        <v>8.321282166101393E-2</v>
      </c>
      <c r="O345" s="5">
        <f t="shared" si="508"/>
        <v>1.5095979120847605E-2</v>
      </c>
      <c r="P345" s="5">
        <f t="shared" si="509"/>
        <v>4.601058596305202E-2</v>
      </c>
      <c r="Q345" s="5">
        <f t="shared" si="510"/>
        <v>0.12681094262295287</v>
      </c>
      <c r="R345" s="5">
        <f t="shared" si="511"/>
        <v>4.1734845133944839E-3</v>
      </c>
      <c r="S345" s="5">
        <f t="shared" si="512"/>
        <v>1.9384819706028046E-2</v>
      </c>
      <c r="T345" s="5">
        <f t="shared" si="513"/>
        <v>7.0117148537250262E-2</v>
      </c>
      <c r="U345" s="5">
        <f t="shared" si="514"/>
        <v>1.2720239371808398E-2</v>
      </c>
      <c r="V345" s="5">
        <f t="shared" si="515"/>
        <v>3.6298046264297093E-3</v>
      </c>
      <c r="W345" s="5">
        <f t="shared" si="516"/>
        <v>0.12883443398848196</v>
      </c>
      <c r="X345" s="5">
        <f t="shared" si="517"/>
        <v>7.1235990820936332E-2</v>
      </c>
      <c r="Y345" s="5">
        <f t="shared" si="518"/>
        <v>1.9694138558850664E-2</v>
      </c>
      <c r="Z345" s="5">
        <f t="shared" si="519"/>
        <v>7.6921025765018893E-4</v>
      </c>
      <c r="AA345" s="5">
        <f t="shared" si="520"/>
        <v>2.3444530758789392E-3</v>
      </c>
      <c r="AB345" s="5">
        <f t="shared" si="521"/>
        <v>3.5727944150075455E-3</v>
      </c>
      <c r="AC345" s="5">
        <f t="shared" si="522"/>
        <v>3.8232021380878639E-4</v>
      </c>
      <c r="AD345" s="5">
        <f t="shared" si="523"/>
        <v>9.8167660285147687E-2</v>
      </c>
      <c r="AE345" s="5">
        <f t="shared" si="524"/>
        <v>5.4279514649094279E-2</v>
      </c>
      <c r="AF345" s="5">
        <f t="shared" si="525"/>
        <v>1.500629485302604E-2</v>
      </c>
      <c r="AG345" s="5">
        <f t="shared" si="526"/>
        <v>2.7657934019461412E-3</v>
      </c>
      <c r="AH345" s="5">
        <f t="shared" si="527"/>
        <v>1.0632921098220866E-4</v>
      </c>
      <c r="AI345" s="5">
        <f t="shared" si="528"/>
        <v>3.2407764101396801E-4</v>
      </c>
      <c r="AJ345" s="5">
        <f t="shared" si="529"/>
        <v>4.9387330365289594E-4</v>
      </c>
      <c r="AK345" s="5">
        <f t="shared" si="530"/>
        <v>5.0175391982793958E-4</v>
      </c>
      <c r="AL345" s="5">
        <f t="shared" si="531"/>
        <v>2.5772185281377988E-5</v>
      </c>
      <c r="AM345" s="5">
        <f t="shared" si="532"/>
        <v>5.9840458657018432E-2</v>
      </c>
      <c r="AN345" s="5">
        <f t="shared" si="533"/>
        <v>3.3087383796734704E-2</v>
      </c>
      <c r="AO345" s="5">
        <f t="shared" si="534"/>
        <v>9.1474479898895379E-3</v>
      </c>
      <c r="AP345" s="5">
        <f t="shared" si="535"/>
        <v>1.6859558967002575E-3</v>
      </c>
      <c r="AQ345" s="5">
        <f t="shared" si="536"/>
        <v>2.3305248267823387E-4</v>
      </c>
      <c r="AR345" s="5">
        <f t="shared" si="537"/>
        <v>1.1758450692154541E-5</v>
      </c>
      <c r="AS345" s="5">
        <f t="shared" si="538"/>
        <v>3.5838232289056606E-5</v>
      </c>
      <c r="AT345" s="5">
        <f t="shared" si="539"/>
        <v>5.4615141366427704E-5</v>
      </c>
      <c r="AU345" s="5">
        <f t="shared" si="540"/>
        <v>5.5486621892447509E-5</v>
      </c>
      <c r="AV345" s="5">
        <f t="shared" si="541"/>
        <v>4.2279006315929455E-5</v>
      </c>
      <c r="AW345" s="5">
        <f t="shared" si="542"/>
        <v>1.2064594717182118E-6</v>
      </c>
      <c r="AX345" s="5">
        <f t="shared" si="543"/>
        <v>3.0397659150010539E-2</v>
      </c>
      <c r="AY345" s="5">
        <f t="shared" si="544"/>
        <v>1.6807675565848286E-2</v>
      </c>
      <c r="AZ345" s="5">
        <f t="shared" si="545"/>
        <v>4.6467057962046327E-3</v>
      </c>
      <c r="BA345" s="5">
        <f t="shared" si="546"/>
        <v>8.5642914242325941E-4</v>
      </c>
      <c r="BB345" s="5">
        <f t="shared" si="547"/>
        <v>1.1838562222794405E-4</v>
      </c>
      <c r="BC345" s="5">
        <f t="shared" si="548"/>
        <v>1.3091712886501469E-5</v>
      </c>
      <c r="BD345" s="5">
        <f t="shared" si="549"/>
        <v>1.0835934406190903E-6</v>
      </c>
      <c r="BE345" s="5">
        <f t="shared" si="550"/>
        <v>3.3026522327227894E-6</v>
      </c>
      <c r="BF345" s="5">
        <f t="shared" si="551"/>
        <v>5.033027776578747E-6</v>
      </c>
      <c r="BG345" s="5">
        <f t="shared" si="552"/>
        <v>5.1133385765595991E-6</v>
      </c>
      <c r="BH345" s="5">
        <f t="shared" si="553"/>
        <v>3.8961981573305157E-6</v>
      </c>
      <c r="BI345" s="5">
        <f t="shared" si="554"/>
        <v>2.3750213061618897E-6</v>
      </c>
      <c r="BJ345" s="8">
        <f t="shared" si="555"/>
        <v>0.82695898519132283</v>
      </c>
      <c r="BK345" s="8">
        <f t="shared" si="556"/>
        <v>0.11354293480128066</v>
      </c>
      <c r="BL345" s="8">
        <f t="shared" si="557"/>
        <v>3.955376585645997E-2</v>
      </c>
      <c r="BM345" s="8">
        <f t="shared" si="558"/>
        <v>0.66141265657824355</v>
      </c>
      <c r="BN345" s="8">
        <f t="shared" si="559"/>
        <v>0.30260577042209336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1.24665391969407</v>
      </c>
      <c r="F346">
        <f>VLOOKUP(B346,home!$B$2:$E$405,3,FALSE)</f>
        <v>1.06</v>
      </c>
      <c r="G346">
        <f>VLOOKUP(C346,away!$B$2:$E$405,4,FALSE)</f>
        <v>0.62</v>
      </c>
      <c r="H346">
        <f>VLOOKUP(A346,away!$A$2:$E$405,3,FALSE)</f>
        <v>1.0879541108986599</v>
      </c>
      <c r="I346">
        <f>VLOOKUP(C346,away!$B$2:$E$405,3,FALSE)</f>
        <v>0.88</v>
      </c>
      <c r="J346">
        <f>VLOOKUP(B346,home!$B$2:$E$405,4,FALSE)</f>
        <v>0.96</v>
      </c>
      <c r="K346" s="3">
        <f t="shared" si="504"/>
        <v>0.81930095602294284</v>
      </c>
      <c r="L346" s="3">
        <f t="shared" si="505"/>
        <v>0.91910363288718788</v>
      </c>
      <c r="M346" s="5">
        <f t="shared" si="506"/>
        <v>0.17580065130872594</v>
      </c>
      <c r="N346" s="5">
        <f t="shared" si="507"/>
        <v>0.14403364168669519</v>
      </c>
      <c r="O346" s="5">
        <f t="shared" si="508"/>
        <v>0.16157901728178375</v>
      </c>
      <c r="P346" s="5">
        <f t="shared" si="509"/>
        <v>0.13238184333221303</v>
      </c>
      <c r="Q346" s="5">
        <f t="shared" si="510"/>
        <v>5.900345016668767E-2</v>
      </c>
      <c r="R346" s="5">
        <f t="shared" si="511"/>
        <v>7.4253930891014577E-2</v>
      </c>
      <c r="S346" s="5">
        <f t="shared" si="512"/>
        <v>2.492162616232119E-2</v>
      </c>
      <c r="T346" s="5">
        <f t="shared" si="513"/>
        <v>5.4230285401080783E-2</v>
      </c>
      <c r="U346" s="5">
        <f t="shared" si="514"/>
        <v>6.0836316567469774E-2</v>
      </c>
      <c r="V346" s="5">
        <f t="shared" si="515"/>
        <v>2.0851716517443805E-3</v>
      </c>
      <c r="W346" s="5">
        <f t="shared" si="516"/>
        <v>1.6113861043406428E-2</v>
      </c>
      <c r="X346" s="5">
        <f t="shared" si="517"/>
        <v>1.4810308224834177E-2</v>
      </c>
      <c r="Y346" s="5">
        <f t="shared" si="518"/>
        <v>6.806104046812045E-3</v>
      </c>
      <c r="Z346" s="5">
        <f t="shared" si="519"/>
        <v>2.2749019212695228E-2</v>
      </c>
      <c r="AA346" s="5">
        <f t="shared" si="520"/>
        <v>1.8638293189545498E-2</v>
      </c>
      <c r="AB346" s="5">
        <f t="shared" si="521"/>
        <v>7.635185714415264E-3</v>
      </c>
      <c r="AC346" s="5">
        <f t="shared" si="522"/>
        <v>9.813632119216413E-5</v>
      </c>
      <c r="AD346" s="5">
        <f t="shared" si="523"/>
        <v>3.3005254395209347E-3</v>
      </c>
      <c r="AE346" s="5">
        <f t="shared" si="524"/>
        <v>3.0335249219002733E-3</v>
      </c>
      <c r="AF346" s="5">
        <f t="shared" si="525"/>
        <v>1.3940618880861819E-3</v>
      </c>
      <c r="AG346" s="5">
        <f t="shared" si="526"/>
        <v>4.2709578193652741E-4</v>
      </c>
      <c r="AH346" s="5">
        <f t="shared" si="527"/>
        <v>5.2271765507521549E-3</v>
      </c>
      <c r="AI346" s="5">
        <f t="shared" si="528"/>
        <v>4.2826307453319489E-3</v>
      </c>
      <c r="AJ346" s="5">
        <f t="shared" si="529"/>
        <v>1.754381731971857E-3</v>
      </c>
      <c r="AK346" s="5">
        <f t="shared" si="530"/>
        <v>4.7912221007790956E-4</v>
      </c>
      <c r="AL346" s="5">
        <f t="shared" si="531"/>
        <v>2.9559542585416984E-6</v>
      </c>
      <c r="AM346" s="5">
        <f t="shared" si="532"/>
        <v>5.408247295955092E-4</v>
      </c>
      <c r="AN346" s="5">
        <f t="shared" si="533"/>
        <v>4.970739737264635E-4</v>
      </c>
      <c r="AO346" s="5">
        <f t="shared" si="534"/>
        <v>2.2843124753283158E-4</v>
      </c>
      <c r="AP346" s="5">
        <f t="shared" si="535"/>
        <v>6.9983996490792657E-5</v>
      </c>
      <c r="AQ346" s="5">
        <f t="shared" si="536"/>
        <v>1.6080636354662936E-5</v>
      </c>
      <c r="AR346" s="5">
        <f t="shared" si="537"/>
        <v>9.6086339150780518E-4</v>
      </c>
      <c r="AS346" s="5">
        <f t="shared" si="538"/>
        <v>7.8723629526979198E-4</v>
      </c>
      <c r="AT346" s="5">
        <f t="shared" si="539"/>
        <v>3.2249172466525012E-4</v>
      </c>
      <c r="AU346" s="5">
        <f t="shared" si="540"/>
        <v>8.807259277590904E-5</v>
      </c>
      <c r="AV346" s="5">
        <f t="shared" si="541"/>
        <v>1.80394898651804E-5</v>
      </c>
      <c r="AW346" s="5">
        <f t="shared" si="542"/>
        <v>6.1830556156514308E-8</v>
      </c>
      <c r="AX346" s="5">
        <f t="shared" si="543"/>
        <v>7.3849702999741689E-5</v>
      </c>
      <c r="AY346" s="5">
        <f t="shared" si="544"/>
        <v>6.7875530314702426E-5</v>
      </c>
      <c r="AZ346" s="5">
        <f t="shared" si="545"/>
        <v>3.1192323248193724E-5</v>
      </c>
      <c r="BA346" s="5">
        <f t="shared" si="546"/>
        <v>9.556325871868782E-6</v>
      </c>
      <c r="BB346" s="5">
        <f t="shared" si="547"/>
        <v>2.1958134564721047E-6</v>
      </c>
      <c r="BC346" s="5">
        <f t="shared" si="548"/>
        <v>4.0363602499721698E-7</v>
      </c>
      <c r="BD346" s="5">
        <f t="shared" si="549"/>
        <v>1.4718883897385466E-4</v>
      </c>
      <c r="BE346" s="5">
        <f t="shared" si="550"/>
        <v>1.2059195648718611E-4</v>
      </c>
      <c r="BF346" s="5">
        <f t="shared" si="551"/>
        <v>4.9400552619314344E-5</v>
      </c>
      <c r="BG346" s="5">
        <f t="shared" si="552"/>
        <v>1.3491306663021981E-5</v>
      </c>
      <c r="BH346" s="5">
        <f t="shared" si="553"/>
        <v>2.7633601117531515E-6</v>
      </c>
      <c r="BI346" s="5">
        <f t="shared" si="554"/>
        <v>4.528047162790047E-7</v>
      </c>
      <c r="BJ346" s="8">
        <f t="shared" si="555"/>
        <v>0.30469032651657635</v>
      </c>
      <c r="BK346" s="8">
        <f t="shared" si="556"/>
        <v>0.33535826026076987</v>
      </c>
      <c r="BL346" s="8">
        <f t="shared" si="557"/>
        <v>0.33719664719601805</v>
      </c>
      <c r="BM346" s="8">
        <f t="shared" si="558"/>
        <v>0.25287390481918087</v>
      </c>
      <c r="BN346" s="8">
        <f t="shared" si="559"/>
        <v>0.74705253466712018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1.3941176470588199</v>
      </c>
      <c r="F347">
        <f>VLOOKUP(B347,home!$B$2:$E$405,3,FALSE)</f>
        <v>1.1000000000000001</v>
      </c>
      <c r="G347">
        <f>VLOOKUP(C347,away!$B$2:$E$405,4,FALSE)</f>
        <v>1.01</v>
      </c>
      <c r="H347">
        <f>VLOOKUP(A347,away!$A$2:$E$405,3,FALSE)</f>
        <v>1.3441176470588201</v>
      </c>
      <c r="I347">
        <f>VLOOKUP(C347,away!$B$2:$E$405,3,FALSE)</f>
        <v>0.89</v>
      </c>
      <c r="J347">
        <f>VLOOKUP(B347,home!$B$2:$E$405,4,FALSE)</f>
        <v>0.48</v>
      </c>
      <c r="K347" s="3">
        <f t="shared" si="504"/>
        <v>1.548864705882349</v>
      </c>
      <c r="L347" s="3">
        <f t="shared" si="505"/>
        <v>0.57420705882352796</v>
      </c>
      <c r="M347" s="5">
        <f t="shared" si="506"/>
        <v>0.11966348530553483</v>
      </c>
      <c r="N347" s="5">
        <f t="shared" si="507"/>
        <v>0.18534254897261401</v>
      </c>
      <c r="O347" s="5">
        <f t="shared" si="508"/>
        <v>6.8711617945863626E-2</v>
      </c>
      <c r="P347" s="5">
        <f t="shared" si="509"/>
        <v>0.1064249999204204</v>
      </c>
      <c r="Q347" s="5">
        <f t="shared" si="510"/>
        <v>0.14353526630097635</v>
      </c>
      <c r="R347" s="5">
        <f t="shared" si="511"/>
        <v>1.9727348023850143E-2</v>
      </c>
      <c r="S347" s="5">
        <f t="shared" si="512"/>
        <v>2.3662775196506836E-2</v>
      </c>
      <c r="T347" s="5">
        <f t="shared" si="513"/>
        <v>8.2418963100135481E-2</v>
      </c>
      <c r="U347" s="5">
        <f t="shared" si="514"/>
        <v>3.0554993094799393E-2</v>
      </c>
      <c r="V347" s="5">
        <f t="shared" si="515"/>
        <v>2.3383266480582832E-3</v>
      </c>
      <c r="W347" s="5">
        <f t="shared" si="516"/>
        <v>7.4105569341002112E-2</v>
      </c>
      <c r="X347" s="5">
        <f t="shared" si="517"/>
        <v>4.2551941013739839E-2</v>
      </c>
      <c r="Y347" s="5">
        <f t="shared" si="518"/>
        <v>1.22168124483659E-2</v>
      </c>
      <c r="Z347" s="5">
        <f t="shared" si="519"/>
        <v>3.7758608290543775E-3</v>
      </c>
      <c r="AA347" s="5">
        <f t="shared" si="520"/>
        <v>5.8482975724459905E-3</v>
      </c>
      <c r="AB347" s="5">
        <f t="shared" si="521"/>
        <v>4.5291108497295075E-3</v>
      </c>
      <c r="AC347" s="5">
        <f t="shared" si="522"/>
        <v>1.2997720895085421E-4</v>
      </c>
      <c r="AD347" s="5">
        <f t="shared" si="523"/>
        <v>2.8694875215398815E-2</v>
      </c>
      <c r="AE347" s="5">
        <f t="shared" si="524"/>
        <v>1.6476799900742304E-2</v>
      </c>
      <c r="AF347" s="5">
        <f t="shared" si="525"/>
        <v>4.7305474049145176E-3</v>
      </c>
      <c r="AG347" s="5">
        <f t="shared" si="526"/>
        <v>9.0543790400041298E-4</v>
      </c>
      <c r="AH347" s="5">
        <f t="shared" si="527"/>
        <v>5.4203148529457037E-4</v>
      </c>
      <c r="AI347" s="5">
        <f t="shared" si="528"/>
        <v>8.3953343704974747E-4</v>
      </c>
      <c r="AJ347" s="5">
        <f t="shared" si="529"/>
        <v>6.5016185502722742E-4</v>
      </c>
      <c r="AK347" s="5">
        <f t="shared" si="530"/>
        <v>3.3567091678755634E-4</v>
      </c>
      <c r="AL347" s="5">
        <f t="shared" si="531"/>
        <v>4.623908259710799E-6</v>
      </c>
      <c r="AM347" s="5">
        <f t="shared" si="532"/>
        <v>8.888895892165868E-3</v>
      </c>
      <c r="AN347" s="5">
        <f t="shared" si="533"/>
        <v>5.1040667664291033E-3</v>
      </c>
      <c r="AO347" s="5">
        <f t="shared" si="534"/>
        <v>1.4653955829950851E-3</v>
      </c>
      <c r="AP347" s="5">
        <f t="shared" si="535"/>
        <v>2.8048016257486573E-4</v>
      </c>
      <c r="AQ347" s="5">
        <f t="shared" si="536"/>
        <v>4.0263422302614641E-5</v>
      </c>
      <c r="AR347" s="5">
        <f t="shared" si="537"/>
        <v>6.2247660992148727E-5</v>
      </c>
      <c r="AS347" s="5">
        <f t="shared" si="538"/>
        <v>9.6413205134468602E-5</v>
      </c>
      <c r="AT347" s="5">
        <f t="shared" si="539"/>
        <v>7.4665505306886656E-5</v>
      </c>
      <c r="AU347" s="5">
        <f t="shared" si="540"/>
        <v>3.8548921972235988E-5</v>
      </c>
      <c r="AV347" s="5">
        <f t="shared" si="541"/>
        <v>1.4926766173152228E-5</v>
      </c>
      <c r="AW347" s="5">
        <f t="shared" si="542"/>
        <v>1.1423224676806616E-7</v>
      </c>
      <c r="AX347" s="5">
        <f t="shared" si="543"/>
        <v>2.2946161869397217E-3</v>
      </c>
      <c r="AY347" s="5">
        <f t="shared" si="544"/>
        <v>1.3175848118315162E-3</v>
      </c>
      <c r="AZ347" s="5">
        <f t="shared" si="545"/>
        <v>3.7828324977616322E-4</v>
      </c>
      <c r="BA347" s="5">
        <f t="shared" si="546"/>
        <v>7.2404304085392249E-5</v>
      </c>
      <c r="BB347" s="5">
        <f t="shared" si="547"/>
        <v>1.0393765623759355E-5</v>
      </c>
      <c r="BC347" s="5">
        <f t="shared" si="548"/>
        <v>1.1936347177839903E-6</v>
      </c>
      <c r="BD347" s="5">
        <f t="shared" si="549"/>
        <v>5.957174389490962E-6</v>
      </c>
      <c r="BE347" s="5">
        <f t="shared" si="550"/>
        <v>9.2268571586687803E-6</v>
      </c>
      <c r="BF347" s="5">
        <f t="shared" si="551"/>
        <v>7.1455766996399843E-6</v>
      </c>
      <c r="BG347" s="5">
        <f t="shared" si="552"/>
        <v>3.6891771844158834E-6</v>
      </c>
      <c r="BH347" s="5">
        <f t="shared" si="553"/>
        <v>1.4285090836720448E-6</v>
      </c>
      <c r="BI347" s="5">
        <f t="shared" si="554"/>
        <v>4.4251346034639266E-7</v>
      </c>
      <c r="BJ347" s="8">
        <f t="shared" si="555"/>
        <v>0.61083233938133163</v>
      </c>
      <c r="BK347" s="8">
        <f t="shared" si="556"/>
        <v>0.25354177299956249</v>
      </c>
      <c r="BL347" s="8">
        <f t="shared" si="557"/>
        <v>0.13205345704840291</v>
      </c>
      <c r="BM347" s="8">
        <f t="shared" si="558"/>
        <v>0.35548069320950731</v>
      </c>
      <c r="BN347" s="8">
        <f t="shared" si="559"/>
        <v>0.64340526646925933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1.2721893491124301</v>
      </c>
      <c r="F348">
        <f>VLOOKUP(B348,home!$B$2:$E$405,3,FALSE)</f>
        <v>1.1100000000000001</v>
      </c>
      <c r="G348">
        <f>VLOOKUP(C348,away!$B$2:$E$405,4,FALSE)</f>
        <v>1.1100000000000001</v>
      </c>
      <c r="H348">
        <f>VLOOKUP(A348,away!$A$2:$E$405,3,FALSE)</f>
        <v>1.07692307692308</v>
      </c>
      <c r="I348">
        <f>VLOOKUP(C348,away!$B$2:$E$405,3,FALSE)</f>
        <v>0.79</v>
      </c>
      <c r="J348">
        <f>VLOOKUP(B348,home!$B$2:$E$405,4,FALSE)</f>
        <v>0.98</v>
      </c>
      <c r="K348" s="3">
        <f t="shared" si="504"/>
        <v>1.5674644970414253</v>
      </c>
      <c r="L348" s="3">
        <f t="shared" si="505"/>
        <v>0.83375384615384862</v>
      </c>
      <c r="M348" s="5">
        <f t="shared" si="506"/>
        <v>9.0607494990055187E-2</v>
      </c>
      <c r="N348" s="5">
        <f t="shared" si="507"/>
        <v>0.14202403156277033</v>
      </c>
      <c r="O348" s="5">
        <f t="shared" si="508"/>
        <v>7.5544347438324083E-2</v>
      </c>
      <c r="P348" s="5">
        <f t="shared" si="509"/>
        <v>0.11841308256173534</v>
      </c>
      <c r="Q348" s="5">
        <f t="shared" si="510"/>
        <v>0.11130881360066666</v>
      </c>
      <c r="R348" s="5">
        <f t="shared" si="511"/>
        <v>3.1492695115942666E-2</v>
      </c>
      <c r="S348" s="5">
        <f t="shared" si="512"/>
        <v>3.8687909105398301E-2</v>
      </c>
      <c r="T348" s="5">
        <f t="shared" si="513"/>
        <v>9.2804151450377639E-2</v>
      </c>
      <c r="U348" s="5">
        <f t="shared" si="514"/>
        <v>4.9363681510390015E-2</v>
      </c>
      <c r="V348" s="5">
        <f t="shared" si="515"/>
        <v>5.6178263736365256E-3</v>
      </c>
      <c r="W348" s="5">
        <f t="shared" si="516"/>
        <v>5.8157537842282246E-2</v>
      </c>
      <c r="X348" s="5">
        <f t="shared" si="517"/>
        <v>4.848907085884082E-2</v>
      </c>
      <c r="Y348" s="5">
        <f t="shared" si="518"/>
        <v>2.0213974662492511E-2</v>
      </c>
      <c r="Z348" s="5">
        <f t="shared" si="519"/>
        <v>8.7523852262225751E-3</v>
      </c>
      <c r="AA348" s="5">
        <f t="shared" si="520"/>
        <v>1.3719053106533768E-2</v>
      </c>
      <c r="AB348" s="5">
        <f t="shared" si="521"/>
        <v>1.0752064338758778E-2</v>
      </c>
      <c r="AC348" s="5">
        <f t="shared" si="522"/>
        <v>4.5886390129200235E-4</v>
      </c>
      <c r="AD348" s="5">
        <f t="shared" si="523"/>
        <v>2.278996895078016E-2</v>
      </c>
      <c r="AE348" s="5">
        <f t="shared" si="524"/>
        <v>1.9001224266439749E-2</v>
      </c>
      <c r="AF348" s="5">
        <f t="shared" si="525"/>
        <v>7.9211719068879895E-3</v>
      </c>
      <c r="AG348" s="5">
        <f t="shared" si="526"/>
        <v>2.2014358478045586E-3</v>
      </c>
      <c r="AH348" s="5">
        <f t="shared" si="527"/>
        <v>1.8243337113457985E-3</v>
      </c>
      <c r="AI348" s="5">
        <f t="shared" si="528"/>
        <v>2.8595783232903587E-3</v>
      </c>
      <c r="AJ348" s="5">
        <f t="shared" si="529"/>
        <v>2.2411437491334425E-3</v>
      </c>
      <c r="AK348" s="5">
        <f t="shared" si="530"/>
        <v>1.1709710865109952E-3</v>
      </c>
      <c r="AL348" s="5">
        <f t="shared" si="531"/>
        <v>2.3987194010497056E-5</v>
      </c>
      <c r="AM348" s="5">
        <f t="shared" si="532"/>
        <v>7.1444934438048627E-3</v>
      </c>
      <c r="AN348" s="5">
        <f t="shared" si="533"/>
        <v>5.9567488875932589E-3</v>
      </c>
      <c r="AO348" s="5">
        <f t="shared" si="534"/>
        <v>2.4832311478017689E-3</v>
      </c>
      <c r="AP348" s="5">
        <f t="shared" si="535"/>
        <v>6.9013450678958698E-4</v>
      </c>
      <c r="AQ348" s="5">
        <f t="shared" si="536"/>
        <v>1.4385057484982689E-4</v>
      </c>
      <c r="AR348" s="5">
        <f t="shared" si="537"/>
        <v>3.0420904970053698E-4</v>
      </c>
      <c r="AS348" s="5">
        <f t="shared" si="538"/>
        <v>4.7683688508430209E-4</v>
      </c>
      <c r="AT348" s="5">
        <f t="shared" si="539"/>
        <v>3.7371244412473276E-4</v>
      </c>
      <c r="AU348" s="5">
        <f t="shared" si="540"/>
        <v>1.952603294226987E-4</v>
      </c>
      <c r="AV348" s="5">
        <f t="shared" si="541"/>
        <v>7.6515908512673399E-5</v>
      </c>
      <c r="AW348" s="5">
        <f t="shared" si="542"/>
        <v>8.7078814969418616E-7</v>
      </c>
      <c r="AX348" s="5">
        <f t="shared" si="543"/>
        <v>1.8664566370848942E-3</v>
      </c>
      <c r="AY348" s="5">
        <f t="shared" si="544"/>
        <v>1.5561653998489085E-3</v>
      </c>
      <c r="AZ348" s="5">
        <f t="shared" si="545"/>
        <v>6.4872944368778445E-4</v>
      </c>
      <c r="BA348" s="5">
        <f t="shared" si="546"/>
        <v>1.8029355626264561E-4</v>
      </c>
      <c r="BB348" s="5">
        <f t="shared" si="547"/>
        <v>3.7580111492684018E-5</v>
      </c>
      <c r="BC348" s="5">
        <f t="shared" si="548"/>
        <v>6.266512499183152E-6</v>
      </c>
      <c r="BD348" s="5">
        <f t="shared" si="549"/>
        <v>4.2272577537104984E-5</v>
      </c>
      <c r="BE348" s="5">
        <f t="shared" si="550"/>
        <v>6.6260764487842909E-5</v>
      </c>
      <c r="BF348" s="5">
        <f t="shared" si="551"/>
        <v>5.1930697940758518E-5</v>
      </c>
      <c r="BG348" s="5">
        <f t="shared" si="552"/>
        <v>2.7133175109573745E-5</v>
      </c>
      <c r="BH348" s="5">
        <f t="shared" si="553"/>
        <v>1.0632572169066239E-5</v>
      </c>
      <c r="BI348" s="5">
        <f t="shared" si="554"/>
        <v>3.3332358774484122E-6</v>
      </c>
      <c r="BJ348" s="8">
        <f t="shared" si="555"/>
        <v>0.54562533117105794</v>
      </c>
      <c r="BK348" s="8">
        <f t="shared" si="556"/>
        <v>0.25536532952597679</v>
      </c>
      <c r="BL348" s="8">
        <f t="shared" si="557"/>
        <v>0.19059596602019668</v>
      </c>
      <c r="BM348" s="8">
        <f t="shared" si="558"/>
        <v>0.42939325206226037</v>
      </c>
      <c r="BN348" s="8">
        <f t="shared" si="559"/>
        <v>0.56939046526949422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1.23461538461538</v>
      </c>
      <c r="F349">
        <f>VLOOKUP(B349,home!$B$2:$E$405,3,FALSE)</f>
        <v>0.81</v>
      </c>
      <c r="G349">
        <f>VLOOKUP(C349,away!$B$2:$E$405,4,FALSE)</f>
        <v>1.03</v>
      </c>
      <c r="H349">
        <f>VLOOKUP(A349,away!$A$2:$E$405,3,FALSE)</f>
        <v>1.1461538461538501</v>
      </c>
      <c r="I349">
        <f>VLOOKUP(C349,away!$B$2:$E$405,3,FALSE)</f>
        <v>0.7</v>
      </c>
      <c r="J349">
        <f>VLOOKUP(B349,home!$B$2:$E$405,4,FALSE)</f>
        <v>1.22</v>
      </c>
      <c r="K349" s="3">
        <f t="shared" si="504"/>
        <v>1.0300396153846116</v>
      </c>
      <c r="L349" s="3">
        <f t="shared" si="505"/>
        <v>0.97881538461538797</v>
      </c>
      <c r="M349" s="5">
        <f t="shared" si="506"/>
        <v>0.13414217956608376</v>
      </c>
      <c r="N349" s="5">
        <f t="shared" si="507"/>
        <v>0.13817175904710244</v>
      </c>
      <c r="O349" s="5">
        <f t="shared" si="508"/>
        <v>0.13130042908512271</v>
      </c>
      <c r="P349" s="5">
        <f t="shared" si="509"/>
        <v>0.13524464347467427</v>
      </c>
      <c r="Q349" s="5">
        <f t="shared" si="510"/>
        <v>7.1161192772946302E-2</v>
      </c>
      <c r="R349" s="5">
        <f t="shared" si="511"/>
        <v>6.4259439997559925E-2</v>
      </c>
      <c r="S349" s="5">
        <f t="shared" si="512"/>
        <v>3.4089042029432699E-2</v>
      </c>
      <c r="T349" s="5">
        <f t="shared" si="513"/>
        <v>6.9653670273741183E-2</v>
      </c>
      <c r="U349" s="5">
        <f t="shared" si="514"/>
        <v>6.6189768859917147E-2</v>
      </c>
      <c r="V349" s="5">
        <f t="shared" si="515"/>
        <v>3.8188007767224392E-3</v>
      </c>
      <c r="W349" s="5">
        <f t="shared" si="516"/>
        <v>2.4432949211385276E-2</v>
      </c>
      <c r="X349" s="5">
        <f t="shared" si="517"/>
        <v>2.3915346579630316E-2</v>
      </c>
      <c r="Y349" s="5">
        <f t="shared" si="518"/>
        <v>1.1704354580275576E-2</v>
      </c>
      <c r="Z349" s="5">
        <f t="shared" si="519"/>
        <v>2.096604282546036E-2</v>
      </c>
      <c r="AA349" s="5">
        <f t="shared" si="520"/>
        <v>2.1595854688074484E-2</v>
      </c>
      <c r="AB349" s="5">
        <f t="shared" si="521"/>
        <v>1.11222929284031E-2</v>
      </c>
      <c r="AC349" s="5">
        <f t="shared" si="522"/>
        <v>2.4063662862200275E-4</v>
      </c>
      <c r="AD349" s="5">
        <f t="shared" si="523"/>
        <v>6.2917264021017591E-3</v>
      </c>
      <c r="AE349" s="5">
        <f t="shared" si="524"/>
        <v>6.1584385981680242E-3</v>
      </c>
      <c r="AF349" s="5">
        <f t="shared" si="525"/>
        <v>3.0139872225480426E-3</v>
      </c>
      <c r="AG349" s="5">
        <f t="shared" si="526"/>
        <v>9.833790208214092E-4</v>
      </c>
      <c r="AH349" s="5">
        <f t="shared" si="527"/>
        <v>5.1304713180164181E-3</v>
      </c>
      <c r="AI349" s="5">
        <f t="shared" si="528"/>
        <v>5.2845887031514127E-3</v>
      </c>
      <c r="AJ349" s="5">
        <f t="shared" si="529"/>
        <v>2.7216678576299719E-3</v>
      </c>
      <c r="AK349" s="5">
        <f t="shared" si="530"/>
        <v>9.3447523775927889E-4</v>
      </c>
      <c r="AL349" s="5">
        <f t="shared" si="531"/>
        <v>9.7045732073847852E-6</v>
      </c>
      <c r="AM349" s="5">
        <f t="shared" si="532"/>
        <v>1.2961454886652208E-3</v>
      </c>
      <c r="AN349" s="5">
        <f t="shared" si="533"/>
        <v>1.2686871450053479E-3</v>
      </c>
      <c r="AO349" s="5">
        <f t="shared" si="534"/>
        <v>6.20905247897504E-4</v>
      </c>
      <c r="AP349" s="5">
        <f t="shared" si="535"/>
        <v>2.0258386967683613E-4</v>
      </c>
      <c r="AQ349" s="5">
        <f t="shared" si="536"/>
        <v>4.9573052078651478E-5</v>
      </c>
      <c r="AR349" s="5">
        <f t="shared" si="537"/>
        <v>1.0043568512804917E-3</v>
      </c>
      <c r="AS349" s="5">
        <f t="shared" si="538"/>
        <v>1.0345273448018571E-3</v>
      </c>
      <c r="AT349" s="5">
        <f t="shared" si="539"/>
        <v>5.3280207417228417E-4</v>
      </c>
      <c r="AU349" s="5">
        <f t="shared" si="540"/>
        <v>1.8293574785218102E-4</v>
      </c>
      <c r="AV349" s="5">
        <f t="shared" si="541"/>
        <v>4.7107766839439199E-5</v>
      </c>
      <c r="AW349" s="5">
        <f t="shared" si="542"/>
        <v>2.7178698414378325E-7</v>
      </c>
      <c r="AX349" s="5">
        <f t="shared" si="543"/>
        <v>2.2251353343787048E-4</v>
      </c>
      <c r="AY349" s="5">
        <f t="shared" si="544"/>
        <v>2.1779966981411817E-4</v>
      </c>
      <c r="AZ349" s="5">
        <f t="shared" si="545"/>
        <v>1.0659283378910529E-4</v>
      </c>
      <c r="BA349" s="5">
        <f t="shared" si="546"/>
        <v>3.4778235200842416E-5</v>
      </c>
      <c r="BB349" s="5">
        <f t="shared" si="547"/>
        <v>8.510367916089245E-6</v>
      </c>
      <c r="BC349" s="5">
        <f t="shared" si="548"/>
        <v>1.6660158090010712E-6</v>
      </c>
      <c r="BD349" s="5">
        <f t="shared" si="549"/>
        <v>1.638466562795357E-4</v>
      </c>
      <c r="BE349" s="5">
        <f t="shared" si="550"/>
        <v>1.6876854681622757E-4</v>
      </c>
      <c r="BF349" s="5">
        <f t="shared" si="551"/>
        <v>8.6919144525803433E-5</v>
      </c>
      <c r="BG349" s="5">
        <f t="shared" si="552"/>
        <v>2.9843387398972685E-5</v>
      </c>
      <c r="BH349" s="5">
        <f t="shared" si="553"/>
        <v>7.6849678195529469E-6</v>
      </c>
      <c r="BI349" s="5">
        <f t="shared" si="554"/>
        <v>1.5831642594190873E-6</v>
      </c>
      <c r="BJ349" s="8">
        <f t="shared" si="555"/>
        <v>0.35951655916801079</v>
      </c>
      <c r="BK349" s="8">
        <f t="shared" si="556"/>
        <v>0.3077628067185566</v>
      </c>
      <c r="BL349" s="8">
        <f t="shared" si="557"/>
        <v>0.31179936432768013</v>
      </c>
      <c r="BM349" s="8">
        <f t="shared" si="558"/>
        <v>0.32554760121338866</v>
      </c>
      <c r="BN349" s="8">
        <f t="shared" si="559"/>
        <v>0.67427964394348938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1.23461538461538</v>
      </c>
      <c r="F350">
        <f>VLOOKUP(B350,home!$B$2:$E$405,3,FALSE)</f>
        <v>0.87</v>
      </c>
      <c r="G350">
        <f>VLOOKUP(C350,away!$B$2:$E$405,4,FALSE)</f>
        <v>0.32</v>
      </c>
      <c r="H350">
        <f>VLOOKUP(A350,away!$A$2:$E$405,3,FALSE)</f>
        <v>1.1461538461538501</v>
      </c>
      <c r="I350">
        <f>VLOOKUP(C350,away!$B$2:$E$405,3,FALSE)</f>
        <v>1.4</v>
      </c>
      <c r="J350">
        <f>VLOOKUP(B350,home!$B$2:$E$405,4,FALSE)</f>
        <v>1.06</v>
      </c>
      <c r="K350" s="3">
        <f t="shared" si="504"/>
        <v>0.34371692307692181</v>
      </c>
      <c r="L350" s="3">
        <f t="shared" si="505"/>
        <v>1.7008923076923137</v>
      </c>
      <c r="M350" s="5">
        <f t="shared" si="506"/>
        <v>0.12943075765418732</v>
      </c>
      <c r="N350" s="5">
        <f t="shared" si="507"/>
        <v>4.4487541772412001E-2</v>
      </c>
      <c r="O350" s="5">
        <f t="shared" si="508"/>
        <v>0.2201477800727952</v>
      </c>
      <c r="P350" s="5">
        <f t="shared" si="509"/>
        <v>7.566851758883604E-2</v>
      </c>
      <c r="Q350" s="5">
        <f t="shared" si="510"/>
        <v>7.6455604866347395E-3</v>
      </c>
      <c r="R350" s="5">
        <f t="shared" si="511"/>
        <v>0.18722383284067837</v>
      </c>
      <c r="S350" s="5">
        <f t="shared" si="512"/>
        <v>1.1059435674072859E-2</v>
      </c>
      <c r="T350" s="5">
        <f t="shared" si="513"/>
        <v>1.3004275019713329E-2</v>
      </c>
      <c r="U350" s="5">
        <f t="shared" si="514"/>
        <v>6.4351999750665898E-2</v>
      </c>
      <c r="V350" s="5">
        <f t="shared" si="515"/>
        <v>7.1840308713952568E-4</v>
      </c>
      <c r="W350" s="5">
        <f t="shared" si="516"/>
        <v>8.7596950855486216E-4</v>
      </c>
      <c r="X350" s="5">
        <f t="shared" si="517"/>
        <v>1.4899297988739812E-3</v>
      </c>
      <c r="Y350" s="5">
        <f t="shared" si="518"/>
        <v>1.2671050669531558E-3</v>
      </c>
      <c r="Z350" s="5">
        <f t="shared" si="519"/>
        <v>0.10614919236512714</v>
      </c>
      <c r="AA350" s="5">
        <f t="shared" si="520"/>
        <v>3.6485273786841778E-2</v>
      </c>
      <c r="AB350" s="5">
        <f t="shared" si="521"/>
        <v>6.2703030218161622E-3</v>
      </c>
      <c r="AC350" s="5">
        <f t="shared" si="522"/>
        <v>2.6249796426060635E-5</v>
      </c>
      <c r="AD350" s="5">
        <f t="shared" si="523"/>
        <v>7.5271386047420124E-5</v>
      </c>
      <c r="AE350" s="5">
        <f t="shared" si="524"/>
        <v>1.2802852151739541E-4</v>
      </c>
      <c r="AF350" s="5">
        <f t="shared" si="525"/>
        <v>1.0888136370707889E-4</v>
      </c>
      <c r="AG350" s="5">
        <f t="shared" si="526"/>
        <v>6.1731824660139854E-5</v>
      </c>
      <c r="AH350" s="5">
        <f t="shared" si="527"/>
        <v>4.5137086190399106E-2</v>
      </c>
      <c r="AI350" s="5">
        <f t="shared" si="528"/>
        <v>1.5514380382021796E-2</v>
      </c>
      <c r="AJ350" s="5">
        <f t="shared" si="529"/>
        <v>2.6662775441767448E-3</v>
      </c>
      <c r="AK350" s="5">
        <f t="shared" si="530"/>
        <v>3.0548157118450749E-4</v>
      </c>
      <c r="AL350" s="5">
        <f t="shared" si="531"/>
        <v>6.1385198342906406E-7</v>
      </c>
      <c r="AM350" s="5">
        <f t="shared" si="532"/>
        <v>5.1744098415908779E-6</v>
      </c>
      <c r="AN350" s="5">
        <f t="shared" si="533"/>
        <v>8.8011138964093252E-6</v>
      </c>
      <c r="AO350" s="5">
        <f t="shared" si="534"/>
        <v>7.4848734627632764E-6</v>
      </c>
      <c r="AP350" s="5">
        <f t="shared" si="535"/>
        <v>4.2436545656214629E-6</v>
      </c>
      <c r="AQ350" s="5">
        <f t="shared" si="536"/>
        <v>1.8044998517922283E-6</v>
      </c>
      <c r="AR350" s="5">
        <f t="shared" si="537"/>
        <v>1.5354664538578956E-2</v>
      </c>
      <c r="AS350" s="5">
        <f t="shared" si="538"/>
        <v>5.277658050078681E-3</v>
      </c>
      <c r="AT350" s="5">
        <f t="shared" si="539"/>
        <v>9.0701019301259547E-4</v>
      </c>
      <c r="AU350" s="5">
        <f t="shared" si="540"/>
        <v>1.0391825091389813E-4</v>
      </c>
      <c r="AV350" s="5">
        <f t="shared" si="541"/>
        <v>8.929615363915142E-6</v>
      </c>
      <c r="AW350" s="5">
        <f t="shared" si="542"/>
        <v>9.9687084616803845E-9</v>
      </c>
      <c r="AX350" s="5">
        <f t="shared" si="543"/>
        <v>2.9642203824842654E-7</v>
      </c>
      <c r="AY350" s="5">
        <f t="shared" si="544"/>
        <v>5.0418196468722545E-7</v>
      </c>
      <c r="AZ350" s="5">
        <f t="shared" si="545"/>
        <v>4.2877961270684987E-7</v>
      </c>
      <c r="BA350" s="5">
        <f t="shared" si="546"/>
        <v>2.4310264831612347E-7</v>
      </c>
      <c r="BB350" s="5">
        <f t="shared" si="547"/>
        <v>1.0337285612513105E-7</v>
      </c>
      <c r="BC350" s="5">
        <f t="shared" si="548"/>
        <v>3.5165219161483924E-8</v>
      </c>
      <c r="BD350" s="5">
        <f t="shared" si="549"/>
        <v>4.3527718001441455E-3</v>
      </c>
      <c r="BE350" s="5">
        <f t="shared" si="550"/>
        <v>1.4961213300015393E-3</v>
      </c>
      <c r="BF350" s="5">
        <f t="shared" si="551"/>
        <v>2.5712111004894047E-4</v>
      </c>
      <c r="BG350" s="5">
        <f t="shared" si="552"/>
        <v>2.9458958934714819E-5</v>
      </c>
      <c r="BH350" s="5">
        <f t="shared" si="553"/>
        <v>2.5313856805223921E-6</v>
      </c>
      <c r="BI350" s="5">
        <f t="shared" si="554"/>
        <v>1.740160194460273E-7</v>
      </c>
      <c r="BJ350" s="8">
        <f t="shared" si="555"/>
        <v>6.9173414325031546E-2</v>
      </c>
      <c r="BK350" s="8">
        <f t="shared" si="556"/>
        <v>0.21690448183460992</v>
      </c>
      <c r="BL350" s="8">
        <f t="shared" si="557"/>
        <v>0.60589277440935696</v>
      </c>
      <c r="BM350" s="8">
        <f t="shared" si="558"/>
        <v>0.33351537830532546</v>
      </c>
      <c r="BN350" s="8">
        <f t="shared" si="559"/>
        <v>0.66460399041554363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1.1717171717171699</v>
      </c>
      <c r="F351">
        <f>VLOOKUP(B351,home!$B$2:$E$405,3,FALSE)</f>
        <v>0.85</v>
      </c>
      <c r="G351">
        <f>VLOOKUP(C351,away!$B$2:$E$405,4,FALSE)</f>
        <v>1.0900000000000001</v>
      </c>
      <c r="H351">
        <f>VLOOKUP(A351,away!$A$2:$E$405,3,FALSE)</f>
        <v>0.85606060606060597</v>
      </c>
      <c r="I351">
        <f>VLOOKUP(C351,away!$B$2:$E$405,3,FALSE)</f>
        <v>0.81</v>
      </c>
      <c r="J351">
        <f>VLOOKUP(B351,home!$B$2:$E$405,4,FALSE)</f>
        <v>1.1000000000000001</v>
      </c>
      <c r="K351" s="3">
        <f t="shared" si="504"/>
        <v>1.0855959595959579</v>
      </c>
      <c r="L351" s="3">
        <f t="shared" si="505"/>
        <v>0.76275000000000004</v>
      </c>
      <c r="M351" s="5">
        <f t="shared" si="506"/>
        <v>0.15749745814698879</v>
      </c>
      <c r="N351" s="5">
        <f t="shared" si="507"/>
        <v>0.1709786042110045</v>
      </c>
      <c r="O351" s="5">
        <f t="shared" si="508"/>
        <v>0.12013118620161567</v>
      </c>
      <c r="P351" s="5">
        <f t="shared" si="509"/>
        <v>0.13041393036194365</v>
      </c>
      <c r="Q351" s="5">
        <f t="shared" si="510"/>
        <v>9.2806840954411454E-2</v>
      </c>
      <c r="R351" s="5">
        <f t="shared" si="511"/>
        <v>4.5815031137641182E-2</v>
      </c>
      <c r="S351" s="5">
        <f t="shared" si="512"/>
        <v>2.6996932891096101E-2</v>
      </c>
      <c r="T351" s="5">
        <f t="shared" si="513"/>
        <v>7.0788417937977327E-2</v>
      </c>
      <c r="U351" s="5">
        <f t="shared" si="514"/>
        <v>4.9736612691786267E-2</v>
      </c>
      <c r="V351" s="5">
        <f t="shared" si="515"/>
        <v>2.4838327674678441E-3</v>
      </c>
      <c r="W351" s="5">
        <f t="shared" si="516"/>
        <v>3.3583577187657913E-2</v>
      </c>
      <c r="X351" s="5">
        <f t="shared" si="517"/>
        <v>2.5615873499886071E-2</v>
      </c>
      <c r="Y351" s="5">
        <f t="shared" si="518"/>
        <v>9.7692537560190498E-3</v>
      </c>
      <c r="Z351" s="5">
        <f t="shared" si="519"/>
        <v>1.1648471666745272E-2</v>
      </c>
      <c r="AA351" s="5">
        <f t="shared" si="520"/>
        <v>1.2645533776886661E-2</v>
      </c>
      <c r="AB351" s="5">
        <f t="shared" si="521"/>
        <v>6.863970187561185E-3</v>
      </c>
      <c r="AC351" s="5">
        <f t="shared" si="522"/>
        <v>1.2854429421368504E-4</v>
      </c>
      <c r="AD351" s="5">
        <f t="shared" si="523"/>
        <v>9.1145489259251023E-3</v>
      </c>
      <c r="AE351" s="5">
        <f t="shared" si="524"/>
        <v>6.9521221932493703E-3</v>
      </c>
      <c r="AF351" s="5">
        <f t="shared" si="525"/>
        <v>2.651365601450479E-3</v>
      </c>
      <c r="AG351" s="5">
        <f t="shared" si="526"/>
        <v>6.7410970416878436E-4</v>
      </c>
      <c r="AH351" s="5">
        <f t="shared" si="527"/>
        <v>2.2212179409524888E-3</v>
      </c>
      <c r="AI351" s="5">
        <f t="shared" si="528"/>
        <v>2.4113452220800749E-3</v>
      </c>
      <c r="AJ351" s="5">
        <f t="shared" si="529"/>
        <v>1.3088733151405733E-3</v>
      </c>
      <c r="AK351" s="5">
        <f t="shared" si="530"/>
        <v>4.7363586084652446E-4</v>
      </c>
      <c r="AL351" s="5">
        <f t="shared" si="531"/>
        <v>4.2575840477027391E-6</v>
      </c>
      <c r="AM351" s="5">
        <f t="shared" si="532"/>
        <v>1.9789434975047942E-3</v>
      </c>
      <c r="AN351" s="5">
        <f t="shared" si="533"/>
        <v>1.5094391527217816E-3</v>
      </c>
      <c r="AO351" s="5">
        <f t="shared" si="534"/>
        <v>5.7566235686926949E-4</v>
      </c>
      <c r="AP351" s="5">
        <f t="shared" si="535"/>
        <v>1.463621542340118E-4</v>
      </c>
      <c r="AQ351" s="5">
        <f t="shared" si="536"/>
        <v>2.7909433285498121E-5</v>
      </c>
      <c r="AR351" s="5">
        <f t="shared" si="537"/>
        <v>3.3884679689230222E-4</v>
      </c>
      <c r="AS351" s="5">
        <f t="shared" si="538"/>
        <v>3.6785071362831548E-4</v>
      </c>
      <c r="AT351" s="5">
        <f t="shared" si="539"/>
        <v>1.9966862422469449E-4</v>
      </c>
      <c r="AU351" s="5">
        <f t="shared" si="540"/>
        <v>7.225315057213732E-5</v>
      </c>
      <c r="AV351" s="5">
        <f t="shared" si="541"/>
        <v>1.9609432082297657E-5</v>
      </c>
      <c r="AW351" s="5">
        <f t="shared" si="542"/>
        <v>9.792896484381964E-8</v>
      </c>
      <c r="AX351" s="5">
        <f t="shared" si="543"/>
        <v>3.5805551085998298E-4</v>
      </c>
      <c r="AY351" s="5">
        <f t="shared" si="544"/>
        <v>2.7310684090845199E-4</v>
      </c>
      <c r="AZ351" s="5">
        <f t="shared" si="545"/>
        <v>1.0415612145146088E-4</v>
      </c>
      <c r="BA351" s="5">
        <f t="shared" si="546"/>
        <v>2.6481693879033932E-5</v>
      </c>
      <c r="BB351" s="5">
        <f t="shared" si="547"/>
        <v>5.0497280015582823E-6</v>
      </c>
      <c r="BC351" s="5">
        <f t="shared" si="548"/>
        <v>7.7033600663771609E-7</v>
      </c>
      <c r="BD351" s="5">
        <f t="shared" si="549"/>
        <v>4.3075899054933911E-5</v>
      </c>
      <c r="BE351" s="5">
        <f t="shared" si="550"/>
        <v>4.6763021969999597E-5</v>
      </c>
      <c r="BF351" s="5">
        <f t="shared" si="551"/>
        <v>2.5382873854564283E-5</v>
      </c>
      <c r="BG351" s="5">
        <f t="shared" si="552"/>
        <v>9.1851817664829543E-6</v>
      </c>
      <c r="BH351" s="5">
        <f t="shared" si="553"/>
        <v>2.4928490534620891E-6</v>
      </c>
      <c r="BI351" s="5">
        <f t="shared" si="554"/>
        <v>5.4124537206421055E-7</v>
      </c>
      <c r="BJ351" s="8">
        <f t="shared" si="555"/>
        <v>0.42794065079747268</v>
      </c>
      <c r="BK351" s="8">
        <f t="shared" si="556"/>
        <v>0.31779806288666623</v>
      </c>
      <c r="BL351" s="8">
        <f t="shared" si="557"/>
        <v>0.24273307612298187</v>
      </c>
      <c r="BM351" s="8">
        <f t="shared" si="558"/>
        <v>0.28220420154831705</v>
      </c>
      <c r="BN351" s="8">
        <f t="shared" si="559"/>
        <v>0.71764305101360537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1.1717171717171699</v>
      </c>
      <c r="F352">
        <f>VLOOKUP(B352,home!$B$2:$E$405,3,FALSE)</f>
        <v>0.9</v>
      </c>
      <c r="G352">
        <f>VLOOKUP(C352,away!$B$2:$E$405,4,FALSE)</f>
        <v>1.04</v>
      </c>
      <c r="H352">
        <f>VLOOKUP(A352,away!$A$2:$E$405,3,FALSE)</f>
        <v>0.85606060606060597</v>
      </c>
      <c r="I352">
        <f>VLOOKUP(C352,away!$B$2:$E$405,3,FALSE)</f>
        <v>0.43</v>
      </c>
      <c r="J352">
        <f>VLOOKUP(B352,home!$B$2:$E$405,4,FALSE)</f>
        <v>0.78</v>
      </c>
      <c r="K352" s="3">
        <f t="shared" si="504"/>
        <v>1.096727272727271</v>
      </c>
      <c r="L352" s="3">
        <f t="shared" si="505"/>
        <v>0.28712272727272725</v>
      </c>
      <c r="M352" s="5">
        <f t="shared" si="506"/>
        <v>0.25061183775153972</v>
      </c>
      <c r="N352" s="5">
        <f t="shared" si="507"/>
        <v>0.27485283733041549</v>
      </c>
      <c r="O352" s="5">
        <f t="shared" si="508"/>
        <v>7.1956354342052317E-2</v>
      </c>
      <c r="P352" s="5">
        <f t="shared" si="509"/>
        <v>7.8916496252956173E-2</v>
      </c>
      <c r="Q352" s="5">
        <f t="shared" si="510"/>
        <v>0.15071930134336942</v>
      </c>
      <c r="R352" s="5">
        <f t="shared" si="511"/>
        <v>1.0330152351646405E-2</v>
      </c>
      <c r="S352" s="5">
        <f t="shared" si="512"/>
        <v>6.2126089460877634E-3</v>
      </c>
      <c r="T352" s="5">
        <f t="shared" si="513"/>
        <v>4.3274936854348252E-2</v>
      </c>
      <c r="U352" s="5">
        <f t="shared" si="514"/>
        <v>1.1329359815478368E-2</v>
      </c>
      <c r="V352" s="5">
        <f t="shared" si="515"/>
        <v>2.1736905744744464E-4</v>
      </c>
      <c r="W352" s="5">
        <f t="shared" si="516"/>
        <v>5.5099322769891088E-2</v>
      </c>
      <c r="X352" s="5">
        <f t="shared" si="517"/>
        <v>1.582026782457141E-2</v>
      </c>
      <c r="Y352" s="5">
        <f t="shared" si="518"/>
        <v>2.2711792219879596E-3</v>
      </c>
      <c r="Z352" s="5">
        <f t="shared" si="519"/>
        <v>9.8867383878249791E-4</v>
      </c>
      <c r="AA352" s="5">
        <f t="shared" si="520"/>
        <v>1.0843055628247306E-3</v>
      </c>
      <c r="AB352" s="5">
        <f t="shared" si="521"/>
        <v>5.9459374135988757E-4</v>
      </c>
      <c r="AC352" s="5">
        <f t="shared" si="522"/>
        <v>4.2780312577868442E-6</v>
      </c>
      <c r="AD352" s="5">
        <f t="shared" si="523"/>
        <v>1.5107232497635566E-2</v>
      </c>
      <c r="AE352" s="5">
        <f t="shared" si="524"/>
        <v>4.3376297962642993E-3</v>
      </c>
      <c r="AF352" s="5">
        <f t="shared" si="525"/>
        <v>6.2271604850142482E-4</v>
      </c>
      <c r="AG352" s="5">
        <f t="shared" si="526"/>
        <v>5.9598643387408353E-5</v>
      </c>
      <c r="AH352" s="5">
        <f t="shared" si="527"/>
        <v>7.0967682243606864E-5</v>
      </c>
      <c r="AI352" s="5">
        <f t="shared" si="528"/>
        <v>7.7832192598806542E-5</v>
      </c>
      <c r="AJ352" s="5">
        <f t="shared" si="529"/>
        <v>4.2680344159636382E-5</v>
      </c>
      <c r="AK352" s="5">
        <f t="shared" si="530"/>
        <v>1.5602899149753108E-5</v>
      </c>
      <c r="AL352" s="5">
        <f t="shared" si="531"/>
        <v>5.3885281837304724E-8</v>
      </c>
      <c r="AM352" s="5">
        <f t="shared" si="532"/>
        <v>3.3137027791177317E-3</v>
      </c>
      <c r="AN352" s="5">
        <f t="shared" si="533"/>
        <v>9.5143937931149887E-4</v>
      </c>
      <c r="AO352" s="5">
        <f t="shared" si="534"/>
        <v>1.3658993471129418E-4</v>
      </c>
      <c r="AP352" s="5">
        <f t="shared" si="535"/>
        <v>1.3072691524103518E-5</v>
      </c>
      <c r="AQ352" s="5">
        <f t="shared" si="536"/>
        <v>9.3836671079891685E-7</v>
      </c>
      <c r="AR352" s="5">
        <f t="shared" si="537"/>
        <v>4.075286894801742E-6</v>
      </c>
      <c r="AS352" s="5">
        <f t="shared" si="538"/>
        <v>4.4694782817171036E-6</v>
      </c>
      <c r="AT352" s="5">
        <f t="shared" si="539"/>
        <v>2.4508993632106838E-6</v>
      </c>
      <c r="AU352" s="5">
        <f t="shared" si="540"/>
        <v>8.9598939144768617E-7</v>
      </c>
      <c r="AV352" s="5">
        <f t="shared" si="541"/>
        <v>2.4566400041874699E-7</v>
      </c>
      <c r="AW352" s="5">
        <f t="shared" si="542"/>
        <v>4.7133953806318324E-10</v>
      </c>
      <c r="AX352" s="5">
        <f t="shared" si="543"/>
        <v>6.057047019284278E-4</v>
      </c>
      <c r="AY352" s="5">
        <f t="shared" si="544"/>
        <v>1.7391158593960454E-4</v>
      </c>
      <c r="AZ352" s="5">
        <f t="shared" si="545"/>
        <v>2.4966984429652268E-5</v>
      </c>
      <c r="BA352" s="5">
        <f t="shared" si="546"/>
        <v>2.3895295537391596E-6</v>
      </c>
      <c r="BB352" s="5">
        <f t="shared" si="547"/>
        <v>1.7152206059209257E-7</v>
      </c>
      <c r="BC352" s="5">
        <f t="shared" si="548"/>
        <v>9.849576364927922E-9</v>
      </c>
      <c r="BD352" s="5">
        <f t="shared" si="549"/>
        <v>1.9501791460904661E-7</v>
      </c>
      <c r="BE352" s="5">
        <f t="shared" si="550"/>
        <v>2.1388146562213951E-7</v>
      </c>
      <c r="BF352" s="5">
        <f t="shared" si="551"/>
        <v>1.172848182393403E-7</v>
      </c>
      <c r="BG352" s="5">
        <f t="shared" si="552"/>
        <v>4.2876486279981793E-8</v>
      </c>
      <c r="BH352" s="5">
        <f t="shared" si="553"/>
        <v>1.1755952965493169E-8</v>
      </c>
      <c r="BI352" s="5">
        <f t="shared" si="554"/>
        <v>2.5786148468310805E-9</v>
      </c>
      <c r="BJ352" s="8">
        <f t="shared" si="555"/>
        <v>0.56738791965523616</v>
      </c>
      <c r="BK352" s="8">
        <f t="shared" si="556"/>
        <v>0.33613655551051036</v>
      </c>
      <c r="BL352" s="8">
        <f t="shared" si="557"/>
        <v>9.551456964469765E-2</v>
      </c>
      <c r="BM352" s="8">
        <f t="shared" si="558"/>
        <v>0.16246682816264713</v>
      </c>
      <c r="BN352" s="8">
        <f t="shared" si="559"/>
        <v>0.83738697937197937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1.4783783783783799</v>
      </c>
      <c r="F353">
        <f>VLOOKUP(B353,home!$B$2:$E$405,3,FALSE)</f>
        <v>0.83</v>
      </c>
      <c r="G353">
        <f>VLOOKUP(C353,away!$B$2:$E$405,4,FALSE)</f>
        <v>1.01</v>
      </c>
      <c r="H353">
        <f>VLOOKUP(A353,away!$A$2:$E$405,3,FALSE)</f>
        <v>1.1756756756756801</v>
      </c>
      <c r="I353">
        <f>VLOOKUP(C353,away!$B$2:$E$405,3,FALSE)</f>
        <v>1.2</v>
      </c>
      <c r="J353">
        <f>VLOOKUP(B353,home!$B$2:$E$405,4,FALSE)</f>
        <v>1.42</v>
      </c>
      <c r="K353" s="3">
        <f t="shared" si="504"/>
        <v>1.2393245945945959</v>
      </c>
      <c r="L353" s="3">
        <f t="shared" si="505"/>
        <v>2.003351351351359</v>
      </c>
      <c r="M353" s="5">
        <f t="shared" si="506"/>
        <v>3.9059234727870373E-2</v>
      </c>
      <c r="N353" s="5">
        <f t="shared" si="507"/>
        <v>4.840707024429311E-2</v>
      </c>
      <c r="O353" s="5">
        <f t="shared" si="508"/>
        <v>7.8249370674829039E-2</v>
      </c>
      <c r="P353" s="5">
        <f t="shared" si="509"/>
        <v>9.6976369588864755E-2</v>
      </c>
      <c r="Q353" s="5">
        <f t="shared" si="510"/>
        <v>2.9996036353010347E-2</v>
      </c>
      <c r="R353" s="5">
        <f t="shared" si="511"/>
        <v>7.8380491241906089E-2</v>
      </c>
      <c r="S353" s="5">
        <f t="shared" si="512"/>
        <v>6.019329567103409E-2</v>
      </c>
      <c r="T353" s="5">
        <f t="shared" si="513"/>
        <v>6.0092599962987769E-2</v>
      </c>
      <c r="U353" s="5">
        <f t="shared" si="514"/>
        <v>9.7138870532500532E-2</v>
      </c>
      <c r="V353" s="5">
        <f t="shared" si="515"/>
        <v>1.6605341230612837E-2</v>
      </c>
      <c r="W353" s="5">
        <f t="shared" si="516"/>
        <v>1.2391608530879771E-2</v>
      </c>
      <c r="X353" s="5">
        <f t="shared" si="517"/>
        <v>2.4824745695755015E-2</v>
      </c>
      <c r="Y353" s="5">
        <f t="shared" si="518"/>
        <v>2.4866343918272325E-2</v>
      </c>
      <c r="Z353" s="5">
        <f t="shared" si="519"/>
        <v>5.2341221016351969E-2</v>
      </c>
      <c r="AA353" s="5">
        <f t="shared" si="520"/>
        <v>6.4867762516676544E-2</v>
      </c>
      <c r="AB353" s="5">
        <f t="shared" si="521"/>
        <v>4.0196106741619352E-2</v>
      </c>
      <c r="AC353" s="5">
        <f t="shared" si="522"/>
        <v>2.5767365252232092E-3</v>
      </c>
      <c r="AD353" s="5">
        <f t="shared" si="523"/>
        <v>3.8393063047268789E-3</v>
      </c>
      <c r="AE353" s="5">
        <f t="shared" si="524"/>
        <v>7.6914794738263854E-3</v>
      </c>
      <c r="AF353" s="5">
        <f t="shared" si="525"/>
        <v>7.7043678988906652E-3</v>
      </c>
      <c r="AG353" s="5">
        <f t="shared" si="526"/>
        <v>5.1448519471835475E-3</v>
      </c>
      <c r="AH353" s="5">
        <f t="shared" si="527"/>
        <v>2.6214463963622231E-2</v>
      </c>
      <c r="AI353" s="5">
        <f t="shared" si="528"/>
        <v>3.2488229924230762E-2</v>
      </c>
      <c r="AJ353" s="5">
        <f t="shared" si="529"/>
        <v>2.013173118997166E-2</v>
      </c>
      <c r="AK353" s="5">
        <f t="shared" si="530"/>
        <v>8.3165831984996705E-3</v>
      </c>
      <c r="AL353" s="5">
        <f t="shared" si="531"/>
        <v>2.5590112591209661E-4</v>
      </c>
      <c r="AM353" s="5">
        <f t="shared" si="532"/>
        <v>9.5162934592602161E-4</v>
      </c>
      <c r="AN353" s="5">
        <f t="shared" si="533"/>
        <v>1.9064479361465051E-3</v>
      </c>
      <c r="AO353" s="5">
        <f t="shared" si="534"/>
        <v>1.9096425245800554E-3</v>
      </c>
      <c r="AP353" s="5">
        <f t="shared" si="535"/>
        <v>1.2752283107384916E-3</v>
      </c>
      <c r="AQ353" s="5">
        <f t="shared" si="536"/>
        <v>6.3868258989986724E-4</v>
      </c>
      <c r="AR353" s="5">
        <f t="shared" si="537"/>
        <v>1.0503356361294805E-2</v>
      </c>
      <c r="AS353" s="5">
        <f t="shared" si="538"/>
        <v>1.3017067864344254E-2</v>
      </c>
      <c r="AT353" s="5">
        <f t="shared" si="539"/>
        <v>8.0661861768943945E-3</v>
      </c>
      <c r="AU353" s="5">
        <f t="shared" si="540"/>
        <v>3.3322076378680598E-3</v>
      </c>
      <c r="AV353" s="5">
        <f t="shared" si="541"/>
        <v>1.0324217199764627E-3</v>
      </c>
      <c r="AW353" s="5">
        <f t="shared" si="542"/>
        <v>1.7648666141706338E-5</v>
      </c>
      <c r="AX353" s="5">
        <f t="shared" si="543"/>
        <v>1.9656294222401464E-4</v>
      </c>
      <c r="AY353" s="5">
        <f t="shared" si="544"/>
        <v>3.9378463593007877E-4</v>
      </c>
      <c r="AZ353" s="5">
        <f t="shared" si="545"/>
        <v>3.9444449126596316E-4</v>
      </c>
      <c r="BA353" s="5">
        <f t="shared" si="546"/>
        <v>2.6340363487025554E-4</v>
      </c>
      <c r="BB353" s="5">
        <f t="shared" si="547"/>
        <v>1.3192250696704666E-4</v>
      </c>
      <c r="BC353" s="5">
        <f t="shared" si="548"/>
        <v>5.2857426521218327E-5</v>
      </c>
      <c r="BD353" s="5">
        <f t="shared" si="549"/>
        <v>3.5069855266874777E-3</v>
      </c>
      <c r="BE353" s="5">
        <f t="shared" si="550"/>
        <v>4.3462934161110738E-3</v>
      </c>
      <c r="BF353" s="5">
        <f t="shared" si="551"/>
        <v>2.6932341629555094E-3</v>
      </c>
      <c r="BG353" s="5">
        <f t="shared" si="552"/>
        <v>1.1125971123843842E-3</v>
      </c>
      <c r="BH353" s="5">
        <f t="shared" si="553"/>
        <v>3.4471724131322393E-4</v>
      </c>
      <c r="BI353" s="5">
        <f t="shared" si="554"/>
        <v>8.544331106805562E-5</v>
      </c>
      <c r="BJ353" s="8">
        <f t="shared" si="555"/>
        <v>0.23307301667489538</v>
      </c>
      <c r="BK353" s="8">
        <f t="shared" si="556"/>
        <v>0.21606066350544742</v>
      </c>
      <c r="BL353" s="8">
        <f t="shared" si="557"/>
        <v>0.49402412051475364</v>
      </c>
      <c r="BM353" s="8">
        <f t="shared" si="558"/>
        <v>0.62405431291088609</v>
      </c>
      <c r="BN353" s="8">
        <f t="shared" si="559"/>
        <v>0.37106857283077371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1.4783783783783799</v>
      </c>
      <c r="F354">
        <f>VLOOKUP(B354,home!$B$2:$E$405,3,FALSE)</f>
        <v>0.79</v>
      </c>
      <c r="G354">
        <f>VLOOKUP(C354,away!$B$2:$E$405,4,FALSE)</f>
        <v>0.98</v>
      </c>
      <c r="H354">
        <f>VLOOKUP(A354,away!$A$2:$E$405,3,FALSE)</f>
        <v>1.1756756756756801</v>
      </c>
      <c r="I354">
        <f>VLOOKUP(C354,away!$B$2:$E$405,3,FALSE)</f>
        <v>0.53</v>
      </c>
      <c r="J354">
        <f>VLOOKUP(B354,home!$B$2:$E$405,4,FALSE)</f>
        <v>0.8</v>
      </c>
      <c r="K354" s="3">
        <f t="shared" si="504"/>
        <v>1.1445605405405419</v>
      </c>
      <c r="L354" s="3">
        <f t="shared" si="505"/>
        <v>0.49848648648648841</v>
      </c>
      <c r="M354" s="5">
        <f t="shared" si="506"/>
        <v>0.19338987943701774</v>
      </c>
      <c r="N354" s="5">
        <f t="shared" si="507"/>
        <v>0.22134642494350326</v>
      </c>
      <c r="O354" s="5">
        <f t="shared" si="508"/>
        <v>9.640224152260457E-2</v>
      </c>
      <c r="P354" s="5">
        <f t="shared" si="509"/>
        <v>0.11033820166643216</v>
      </c>
      <c r="Q354" s="5">
        <f t="shared" si="510"/>
        <v>0.12667219189002629</v>
      </c>
      <c r="R354" s="5">
        <f t="shared" si="511"/>
        <v>2.4027607333012506E-2</v>
      </c>
      <c r="S354" s="5">
        <f t="shared" si="512"/>
        <v>1.5738309034609009E-2</v>
      </c>
      <c r="T354" s="5">
        <f t="shared" si="513"/>
        <v>6.3144375870801461E-2</v>
      </c>
      <c r="U354" s="5">
        <f t="shared" si="514"/>
        <v>2.7501051236968683E-2</v>
      </c>
      <c r="V354" s="5">
        <f t="shared" si="515"/>
        <v>9.9771779463479976E-4</v>
      </c>
      <c r="W354" s="5">
        <f t="shared" si="516"/>
        <v>4.8327997473701256E-2</v>
      </c>
      <c r="X354" s="5">
        <f t="shared" si="517"/>
        <v>2.409085365959323E-2</v>
      </c>
      <c r="Y354" s="5">
        <f t="shared" si="518"/>
        <v>6.0044824986153949E-3</v>
      </c>
      <c r="Z354" s="5">
        <f t="shared" si="519"/>
        <v>3.9924791860367964E-3</v>
      </c>
      <c r="AA354" s="5">
        <f t="shared" si="520"/>
        <v>4.569634135267139E-3</v>
      </c>
      <c r="AB354" s="5">
        <f t="shared" si="521"/>
        <v>2.6151114579669346E-3</v>
      </c>
      <c r="AC354" s="5">
        <f t="shared" si="522"/>
        <v>3.5577865925261246E-5</v>
      </c>
      <c r="AD354" s="5">
        <f t="shared" si="523"/>
        <v>1.3828579727935362E-2</v>
      </c>
      <c r="AE354" s="5">
        <f t="shared" si="524"/>
        <v>6.8933601216767783E-3</v>
      </c>
      <c r="AF354" s="5">
        <f t="shared" si="525"/>
        <v>1.7181234335703647E-3</v>
      </c>
      <c r="AG354" s="5">
        <f t="shared" si="526"/>
        <v>2.8548710458353092E-4</v>
      </c>
      <c r="AH354" s="5">
        <f t="shared" si="527"/>
        <v>4.9754923045447941E-4</v>
      </c>
      <c r="AI354" s="5">
        <f t="shared" si="528"/>
        <v>5.6947521615450961E-4</v>
      </c>
      <c r="AJ354" s="5">
        <f t="shared" si="529"/>
        <v>3.2589943061312376E-4</v>
      </c>
      <c r="AK354" s="5">
        <f t="shared" si="530"/>
        <v>1.2433720948813729E-4</v>
      </c>
      <c r="AL354" s="5">
        <f t="shared" si="531"/>
        <v>8.1195515644369172E-7</v>
      </c>
      <c r="AM354" s="5">
        <f t="shared" si="532"/>
        <v>3.1655293376627357E-3</v>
      </c>
      <c r="AN354" s="5">
        <f t="shared" si="533"/>
        <v>1.577973597401398E-3</v>
      </c>
      <c r="AO354" s="5">
        <f t="shared" si="534"/>
        <v>3.9329925716853376E-4</v>
      </c>
      <c r="AP354" s="5">
        <f t="shared" si="535"/>
        <v>6.5351454947896079E-5</v>
      </c>
      <c r="AQ354" s="5">
        <f t="shared" si="536"/>
        <v>8.1442042909391884E-6</v>
      </c>
      <c r="AR354" s="5">
        <f t="shared" si="537"/>
        <v>4.960431354866191E-5</v>
      </c>
      <c r="AS354" s="5">
        <f t="shared" si="538"/>
        <v>5.6775139928399005E-5</v>
      </c>
      <c r="AT354" s="5">
        <f t="shared" si="539"/>
        <v>3.2491292422856638E-5</v>
      </c>
      <c r="AU354" s="5">
        <f t="shared" si="540"/>
        <v>1.2396083739455204E-5</v>
      </c>
      <c r="AV354" s="5">
        <f t="shared" si="541"/>
        <v>3.5470170763541675E-6</v>
      </c>
      <c r="AW354" s="5">
        <f t="shared" si="542"/>
        <v>1.2868315558042386E-8</v>
      </c>
      <c r="AX354" s="5">
        <f t="shared" si="543"/>
        <v>6.0385666163536656E-4</v>
      </c>
      <c r="AY354" s="5">
        <f t="shared" si="544"/>
        <v>3.0101438560007417E-4</v>
      </c>
      <c r="AZ354" s="5">
        <f t="shared" si="545"/>
        <v>7.5025801729834994E-5</v>
      </c>
      <c r="BA354" s="5">
        <f t="shared" si="546"/>
        <v>1.2466449433379119E-5</v>
      </c>
      <c r="BB354" s="5">
        <f t="shared" si="547"/>
        <v>1.5535891442516576E-6</v>
      </c>
      <c r="BC354" s="5">
        <f t="shared" si="548"/>
        <v>1.548886387923118E-7</v>
      </c>
      <c r="BD354" s="5">
        <f t="shared" si="549"/>
        <v>4.1211799959077644E-6</v>
      </c>
      <c r="BE354" s="5">
        <f t="shared" si="550"/>
        <v>4.7169400037810593E-6</v>
      </c>
      <c r="BF354" s="5">
        <f t="shared" si="551"/>
        <v>2.6994117002124782E-6</v>
      </c>
      <c r="BG354" s="5">
        <f t="shared" si="552"/>
        <v>1.0298800382455526E-6</v>
      </c>
      <c r="BH354" s="5">
        <f t="shared" si="553"/>
        <v>2.9469001331656088E-7</v>
      </c>
      <c r="BI354" s="5">
        <f t="shared" si="554"/>
        <v>6.7458112186700478E-8</v>
      </c>
      <c r="BJ354" s="8">
        <f t="shared" si="555"/>
        <v>0.51851624635166016</v>
      </c>
      <c r="BK354" s="8">
        <f t="shared" si="556"/>
        <v>0.32080151213937552</v>
      </c>
      <c r="BL354" s="8">
        <f t="shared" si="557"/>
        <v>0.15680065017910949</v>
      </c>
      <c r="BM354" s="8">
        <f t="shared" si="558"/>
        <v>0.2276333395463008</v>
      </c>
      <c r="BN354" s="8">
        <f t="shared" si="559"/>
        <v>0.77217654679259651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1.4783783783783799</v>
      </c>
      <c r="F355">
        <f>VLOOKUP(B355,home!$B$2:$E$405,3,FALSE)</f>
        <v>0.83</v>
      </c>
      <c r="G355">
        <f>VLOOKUP(C355,away!$B$2:$E$405,4,FALSE)</f>
        <v>1.32</v>
      </c>
      <c r="H355">
        <f>VLOOKUP(A355,away!$A$2:$E$405,3,FALSE)</f>
        <v>1.1756756756756801</v>
      </c>
      <c r="I355">
        <f>VLOOKUP(C355,away!$B$2:$E$405,3,FALSE)</f>
        <v>0.75</v>
      </c>
      <c r="J355">
        <f>VLOOKUP(B355,home!$B$2:$E$405,4,FALSE)</f>
        <v>1.18</v>
      </c>
      <c r="K355" s="3">
        <f t="shared" si="504"/>
        <v>1.619711351351353</v>
      </c>
      <c r="L355" s="3">
        <f t="shared" si="505"/>
        <v>1.0404729729729769</v>
      </c>
      <c r="M355" s="5">
        <f t="shared" si="506"/>
        <v>6.9935329774132568E-2</v>
      </c>
      <c r="N355" s="5">
        <f t="shared" si="507"/>
        <v>0.11327504749566278</v>
      </c>
      <c r="O355" s="5">
        <f t="shared" si="508"/>
        <v>7.2765820485937271E-2</v>
      </c>
      <c r="P355" s="5">
        <f t="shared" si="509"/>
        <v>0.11785962543146743</v>
      </c>
      <c r="Q355" s="5">
        <f t="shared" si="510"/>
        <v>9.1736440126794355E-2</v>
      </c>
      <c r="R355" s="5">
        <f t="shared" si="511"/>
        <v>3.7855434785910545E-2</v>
      </c>
      <c r="S355" s="5">
        <f t="shared" si="512"/>
        <v>4.9656201492538458E-2</v>
      </c>
      <c r="T355" s="5">
        <f t="shared" si="513"/>
        <v>9.5449286588683221E-2</v>
      </c>
      <c r="U355" s="5">
        <f t="shared" si="514"/>
        <v>6.1314877433080187E-2</v>
      </c>
      <c r="V355" s="5">
        <f t="shared" si="515"/>
        <v>9.298211373217586E-3</v>
      </c>
      <c r="W355" s="5">
        <f t="shared" si="516"/>
        <v>4.9528851135310858E-2</v>
      </c>
      <c r="X355" s="5">
        <f t="shared" si="517"/>
        <v>5.1533430988692897E-2</v>
      </c>
      <c r="Y355" s="5">
        <f t="shared" si="518"/>
        <v>2.6809571074151516E-2</v>
      </c>
      <c r="Z355" s="5">
        <f t="shared" si="519"/>
        <v>1.3129185591627001E-2</v>
      </c>
      <c r="AA355" s="5">
        <f t="shared" si="520"/>
        <v>2.1265490936756882E-2</v>
      </c>
      <c r="AB355" s="5">
        <f t="shared" si="521"/>
        <v>1.7221978531162224E-2</v>
      </c>
      <c r="AC355" s="5">
        <f t="shared" si="522"/>
        <v>9.7937240123247417E-4</v>
      </c>
      <c r="AD355" s="5">
        <f t="shared" si="523"/>
        <v>2.0055610600813588E-2</v>
      </c>
      <c r="AE355" s="5">
        <f t="shared" si="524"/>
        <v>2.0867320786616867E-2</v>
      </c>
      <c r="AF355" s="5">
        <f t="shared" si="525"/>
        <v>1.0855941648416025E-2</v>
      </c>
      <c r="AG355" s="5">
        <f t="shared" si="526"/>
        <v>3.7651046271161941E-3</v>
      </c>
      <c r="AH355" s="5">
        <f t="shared" si="527"/>
        <v>3.4151406913085283E-3</v>
      </c>
      <c r="AI355" s="5">
        <f t="shared" si="528"/>
        <v>5.53154214417433E-3</v>
      </c>
      <c r="AJ355" s="5">
        <f t="shared" si="529"/>
        <v>4.4797508006987835E-3</v>
      </c>
      <c r="AK355" s="5">
        <f t="shared" si="530"/>
        <v>2.418634407705711E-3</v>
      </c>
      <c r="AL355" s="5">
        <f t="shared" si="531"/>
        <v>6.602011586416823E-5</v>
      </c>
      <c r="AM355" s="5">
        <f t="shared" si="532"/>
        <v>6.4968600296840531E-3</v>
      </c>
      <c r="AN355" s="5">
        <f t="shared" si="533"/>
        <v>6.7598072700746697E-3</v>
      </c>
      <c r="AO355" s="5">
        <f t="shared" si="534"/>
        <v>3.5166983835094672E-3</v>
      </c>
      <c r="AP355" s="5">
        <f t="shared" si="535"/>
        <v>1.2196765407131193E-3</v>
      </c>
      <c r="AQ355" s="5">
        <f t="shared" si="536"/>
        <v>3.1726011909529372E-4</v>
      </c>
      <c r="AR355" s="5">
        <f t="shared" si="537"/>
        <v>7.1067231764135471E-4</v>
      </c>
      <c r="AS355" s="5">
        <f t="shared" si="538"/>
        <v>1.1510840199748767E-3</v>
      </c>
      <c r="AT355" s="5">
        <f t="shared" si="539"/>
        <v>9.3221192675622792E-4</v>
      </c>
      <c r="AU355" s="5">
        <f t="shared" si="540"/>
        <v>5.0330474654405953E-4</v>
      </c>
      <c r="AV355" s="5">
        <f t="shared" si="541"/>
        <v>2.0380210279160723E-4</v>
      </c>
      <c r="AW355" s="5">
        <f t="shared" si="542"/>
        <v>3.0905958054483621E-6</v>
      </c>
      <c r="AX355" s="5">
        <f t="shared" si="543"/>
        <v>1.7538396563700272E-3</v>
      </c>
      <c r="AY355" s="5">
        <f t="shared" si="544"/>
        <v>1.8248227613812265E-3</v>
      </c>
      <c r="AZ355" s="5">
        <f t="shared" si="545"/>
        <v>9.4933938184154092E-4</v>
      </c>
      <c r="BA355" s="5">
        <f t="shared" si="546"/>
        <v>3.2925398966166544E-4</v>
      </c>
      <c r="BB355" s="5">
        <f t="shared" si="547"/>
        <v>8.5644969371621692E-5</v>
      </c>
      <c r="BC355" s="5">
        <f t="shared" si="548"/>
        <v>1.7822255180454163E-5</v>
      </c>
      <c r="BD355" s="5">
        <f t="shared" si="549"/>
        <v>1.2323922319098263E-4</v>
      </c>
      <c r="BE355" s="5">
        <f t="shared" si="550"/>
        <v>1.9961196873415746E-4</v>
      </c>
      <c r="BF355" s="5">
        <f t="shared" si="551"/>
        <v>1.6165688581215316E-4</v>
      </c>
      <c r="BG355" s="5">
        <f t="shared" si="552"/>
        <v>8.7279164324684667E-5</v>
      </c>
      <c r="BH355" s="5">
        <f t="shared" si="553"/>
        <v>3.5341763298287951E-5</v>
      </c>
      <c r="BI355" s="5">
        <f t="shared" si="554"/>
        <v>1.1448691038201912E-5</v>
      </c>
      <c r="BJ355" s="8">
        <f t="shared" si="555"/>
        <v>0.50714763042914113</v>
      </c>
      <c r="BK355" s="8">
        <f t="shared" si="556"/>
        <v>0.24961958334983395</v>
      </c>
      <c r="BL355" s="8">
        <f t="shared" si="557"/>
        <v>0.23038832302684109</v>
      </c>
      <c r="BM355" s="8">
        <f t="shared" si="558"/>
        <v>0.49503529213196273</v>
      </c>
      <c r="BN355" s="8">
        <f t="shared" si="559"/>
        <v>0.50342769809990495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1.4783783783783799</v>
      </c>
      <c r="F356">
        <f>VLOOKUP(B356,home!$B$2:$E$405,3,FALSE)</f>
        <v>1.54</v>
      </c>
      <c r="G356">
        <f>VLOOKUP(C356,away!$B$2:$E$405,4,FALSE)</f>
        <v>1.32</v>
      </c>
      <c r="H356">
        <f>VLOOKUP(A356,away!$A$2:$E$405,3,FALSE)</f>
        <v>1.1756756756756801</v>
      </c>
      <c r="I356">
        <f>VLOOKUP(C356,away!$B$2:$E$405,3,FALSE)</f>
        <v>0.68</v>
      </c>
      <c r="J356">
        <f>VLOOKUP(B356,home!$B$2:$E$405,4,FALSE)</f>
        <v>0.56999999999999995</v>
      </c>
      <c r="K356" s="3">
        <f t="shared" si="504"/>
        <v>3.0052475675675709</v>
      </c>
      <c r="L356" s="3">
        <f t="shared" si="505"/>
        <v>0.45569189189189357</v>
      </c>
      <c r="M356" s="5">
        <f t="shared" si="506"/>
        <v>3.1400248896492247E-2</v>
      </c>
      <c r="N356" s="5">
        <f t="shared" si="507"/>
        <v>9.4365521617199632E-2</v>
      </c>
      <c r="O356" s="5">
        <f t="shared" si="508"/>
        <v>1.4308838825518897E-2</v>
      </c>
      <c r="P356" s="5">
        <f t="shared" si="509"/>
        <v>4.3001603075107087E-2</v>
      </c>
      <c r="Q356" s="5">
        <f t="shared" si="510"/>
        <v>0.14179587715116715</v>
      </c>
      <c r="R356" s="5">
        <f t="shared" si="511"/>
        <v>3.2602109175884431E-3</v>
      </c>
      <c r="S356" s="5">
        <f t="shared" si="512"/>
        <v>1.472231854852931E-2</v>
      </c>
      <c r="T356" s="5">
        <f t="shared" si="513"/>
        <v>6.4615231521485891E-2</v>
      </c>
      <c r="U356" s="5">
        <f t="shared" si="514"/>
        <v>9.7977409298399074E-3</v>
      </c>
      <c r="V356" s="5">
        <f t="shared" si="515"/>
        <v>2.2401920749667353E-3</v>
      </c>
      <c r="W356" s="5">
        <f t="shared" si="516"/>
        <v>0.14204390496655173</v>
      </c>
      <c r="X356" s="5">
        <f t="shared" si="517"/>
        <v>6.4728255785920299E-2</v>
      </c>
      <c r="Y356" s="5">
        <f t="shared" si="518"/>
        <v>1.4748070668974213E-2</v>
      </c>
      <c r="Z356" s="5">
        <f t="shared" si="519"/>
        <v>4.9521722700082813E-4</v>
      </c>
      <c r="AA356" s="5">
        <f t="shared" si="520"/>
        <v>1.4882503668617966E-3</v>
      </c>
      <c r="AB356" s="5">
        <f t="shared" si="521"/>
        <v>2.23628039747148E-3</v>
      </c>
      <c r="AC356" s="5">
        <f t="shared" si="522"/>
        <v>1.9174181297349798E-4</v>
      </c>
      <c r="AD356" s="5">
        <f t="shared" si="523"/>
        <v>0.10671927497213221</v>
      </c>
      <c r="AE356" s="5">
        <f t="shared" si="524"/>
        <v>4.8631108313382139E-2</v>
      </c>
      <c r="AF356" s="5">
        <f t="shared" si="525"/>
        <v>1.108040087606235E-2</v>
      </c>
      <c r="AG356" s="5">
        <f t="shared" si="526"/>
        <v>1.683082946044483E-3</v>
      </c>
      <c r="AH356" s="5">
        <f t="shared" si="527"/>
        <v>5.6416618767366152E-5</v>
      </c>
      <c r="AI356" s="5">
        <f t="shared" si="528"/>
        <v>1.6954590632101412E-4</v>
      </c>
      <c r="AJ356" s="5">
        <f t="shared" si="529"/>
        <v>2.5476371128113352E-4</v>
      </c>
      <c r="AK356" s="5">
        <f t="shared" si="530"/>
        <v>2.5520934121070444E-4</v>
      </c>
      <c r="AL356" s="5">
        <f t="shared" si="531"/>
        <v>1.0503363029468028E-5</v>
      </c>
      <c r="AM356" s="5">
        <f t="shared" si="532"/>
        <v>6.4143568304514967E-2</v>
      </c>
      <c r="AN356" s="5">
        <f t="shared" si="533"/>
        <v>2.9229703993381324E-2</v>
      </c>
      <c r="AO356" s="5">
        <f t="shared" si="534"/>
        <v>6.6598695560919864E-3</v>
      </c>
      <c r="AP356" s="5">
        <f t="shared" si="535"/>
        <v>1.0116161859229278E-3</v>
      </c>
      <c r="AQ356" s="5">
        <f t="shared" si="536"/>
        <v>1.1524632340792009E-4</v>
      </c>
      <c r="AR356" s="5">
        <f t="shared" si="537"/>
        <v>5.1417191480489592E-6</v>
      </c>
      <c r="AS356" s="5">
        <f t="shared" si="538"/>
        <v>1.5452138962789738E-5</v>
      </c>
      <c r="AT356" s="5">
        <f t="shared" si="539"/>
        <v>2.3218751515819979E-5</v>
      </c>
      <c r="AU356" s="5">
        <f t="shared" si="540"/>
        <v>2.325936550495795E-5</v>
      </c>
      <c r="AV356" s="5">
        <f t="shared" si="541"/>
        <v>1.7475037901734988E-5</v>
      </c>
      <c r="AW356" s="5">
        <f t="shared" si="542"/>
        <v>3.9955579247847784E-7</v>
      </c>
      <c r="AX356" s="5">
        <f t="shared" si="543"/>
        <v>3.2127883770374677E-2</v>
      </c>
      <c r="AY356" s="5">
        <f t="shared" si="544"/>
        <v>1.4640416137804899E-2</v>
      </c>
      <c r="AZ356" s="5">
        <f t="shared" si="545"/>
        <v>3.3357594639604618E-3</v>
      </c>
      <c r="BA356" s="5">
        <f t="shared" si="546"/>
        <v>5.0669284700947741E-4</v>
      </c>
      <c r="BB356" s="5">
        <f t="shared" si="547"/>
        <v>5.7723955515459612E-5</v>
      </c>
      <c r="BC356" s="5">
        <f t="shared" si="548"/>
        <v>5.2608676992646602E-6</v>
      </c>
      <c r="BD356" s="5">
        <f t="shared" si="549"/>
        <v>3.9050662102520102E-7</v>
      </c>
      <c r="BE356" s="5">
        <f t="shared" si="550"/>
        <v>1.1735690729550166E-6</v>
      </c>
      <c r="BF356" s="5">
        <f t="shared" si="551"/>
        <v>1.7634328009352971E-6</v>
      </c>
      <c r="BG356" s="5">
        <f t="shared" si="552"/>
        <v>1.7665173785265566E-6</v>
      </c>
      <c r="BH356" s="5">
        <f t="shared" si="553"/>
        <v>1.3272055137206941E-6</v>
      </c>
      <c r="BI356" s="5">
        <f t="shared" si="554"/>
        <v>7.977162283542763E-7</v>
      </c>
      <c r="BJ356" s="8">
        <f t="shared" si="555"/>
        <v>0.84224447022460336</v>
      </c>
      <c r="BK356" s="8">
        <f t="shared" si="556"/>
        <v>0.10620702390890323</v>
      </c>
      <c r="BL356" s="8">
        <f t="shared" si="557"/>
        <v>3.1919022975509616E-2</v>
      </c>
      <c r="BM356" s="8">
        <f t="shared" si="558"/>
        <v>0.63809341727093105</v>
      </c>
      <c r="BN356" s="8">
        <f t="shared" si="559"/>
        <v>0.3281323004830734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1.5424836601307199</v>
      </c>
      <c r="F357">
        <f>VLOOKUP(B357,home!$B$2:$E$405,3,FALSE)</f>
        <v>0.69</v>
      </c>
      <c r="G357">
        <f>VLOOKUP(C357,away!$B$2:$E$405,4,FALSE)</f>
        <v>0.95</v>
      </c>
      <c r="H357">
        <f>VLOOKUP(A357,away!$A$2:$E$405,3,FALSE)</f>
        <v>1.44444444444444</v>
      </c>
      <c r="I357">
        <f>VLOOKUP(C357,away!$B$2:$E$405,3,FALSE)</f>
        <v>0.76</v>
      </c>
      <c r="J357">
        <f>VLOOKUP(B357,home!$B$2:$E$405,4,FALSE)</f>
        <v>0.65</v>
      </c>
      <c r="K357" s="3">
        <f t="shared" si="504"/>
        <v>1.0110980392156868</v>
      </c>
      <c r="L357" s="3">
        <f t="shared" si="505"/>
        <v>0.71355555555555339</v>
      </c>
      <c r="M357" s="5">
        <f t="shared" si="506"/>
        <v>0.1782347825409698</v>
      </c>
      <c r="N357" s="5">
        <f t="shared" si="507"/>
        <v>0.18021283914720887</v>
      </c>
      <c r="O357" s="5">
        <f t="shared" si="508"/>
        <v>0.12718041927534496</v>
      </c>
      <c r="P357" s="5">
        <f t="shared" si="509"/>
        <v>0.12859187255593021</v>
      </c>
      <c r="Q357" s="5">
        <f t="shared" si="510"/>
        <v>9.1106424151617404E-2</v>
      </c>
      <c r="R357" s="5">
        <f t="shared" si="511"/>
        <v>4.5375147365903486E-2</v>
      </c>
      <c r="S357" s="5">
        <f t="shared" si="512"/>
        <v>2.3193943196300065E-2</v>
      </c>
      <c r="T357" s="5">
        <f t="shared" si="513"/>
        <v>6.5009495100187248E-2</v>
      </c>
      <c r="U357" s="5">
        <f t="shared" si="514"/>
        <v>4.5878722530787841E-2</v>
      </c>
      <c r="V357" s="5">
        <f t="shared" si="515"/>
        <v>1.8593157139563136E-3</v>
      </c>
      <c r="W357" s="5">
        <f t="shared" si="516"/>
        <v>3.0705842273217692E-2</v>
      </c>
      <c r="X357" s="5">
        <f t="shared" si="517"/>
        <v>2.1910324342067047E-2</v>
      </c>
      <c r="Y357" s="5">
        <f t="shared" si="518"/>
        <v>7.8171168291530074E-3</v>
      </c>
      <c r="Z357" s="5">
        <f t="shared" si="519"/>
        <v>1.0792562829030789E-2</v>
      </c>
      <c r="AA357" s="5">
        <f t="shared" si="520"/>
        <v>1.0912339114545136E-2</v>
      </c>
      <c r="AB357" s="5">
        <f t="shared" si="521"/>
        <v>5.5167223409866139E-3</v>
      </c>
      <c r="AC357" s="5">
        <f t="shared" si="522"/>
        <v>8.3840568996174203E-5</v>
      </c>
      <c r="AD357" s="5">
        <f t="shared" si="523"/>
        <v>7.761654228729137E-3</v>
      </c>
      <c r="AE357" s="5">
        <f t="shared" si="524"/>
        <v>5.5383714952109298E-3</v>
      </c>
      <c r="AF357" s="5">
        <f t="shared" si="525"/>
        <v>1.9759678745691375E-3</v>
      </c>
      <c r="AG357" s="5">
        <f t="shared" si="526"/>
        <v>4.6998761816603572E-4</v>
      </c>
      <c r="AH357" s="5">
        <f t="shared" si="527"/>
        <v>1.9252732913343194E-3</v>
      </c>
      <c r="AI357" s="5">
        <f t="shared" si="528"/>
        <v>1.9466400498224618E-3</v>
      </c>
      <c r="AJ357" s="5">
        <f t="shared" si="529"/>
        <v>9.8412196871710883E-4</v>
      </c>
      <c r="AK357" s="5">
        <f t="shared" si="530"/>
        <v>3.3168126430631681E-4</v>
      </c>
      <c r="AL357" s="5">
        <f t="shared" si="531"/>
        <v>2.4195537166589797E-6</v>
      </c>
      <c r="AM357" s="5">
        <f t="shared" si="532"/>
        <v>1.5695586743476354E-3</v>
      </c>
      <c r="AN357" s="5">
        <f t="shared" si="533"/>
        <v>1.1199673118511648E-3</v>
      </c>
      <c r="AO357" s="5">
        <f t="shared" si="534"/>
        <v>3.9957944870600882E-4</v>
      </c>
      <c r="AP357" s="5">
        <f t="shared" si="535"/>
        <v>9.5040711836665958E-5</v>
      </c>
      <c r="AQ357" s="5">
        <f t="shared" si="536"/>
        <v>1.6954206983751855E-5</v>
      </c>
      <c r="AR357" s="5">
        <f t="shared" si="537"/>
        <v>2.7475789059886585E-4</v>
      </c>
      <c r="AS357" s="5">
        <f t="shared" si="538"/>
        <v>2.7780716444355142E-4</v>
      </c>
      <c r="AT357" s="5">
        <f t="shared" si="539"/>
        <v>1.4044513962447233E-4</v>
      </c>
      <c r="AU357" s="5">
        <f t="shared" si="540"/>
        <v>4.7334601763892457E-5</v>
      </c>
      <c r="AV357" s="5">
        <f t="shared" si="541"/>
        <v>1.1964980757631759E-5</v>
      </c>
      <c r="AW357" s="5">
        <f t="shared" si="542"/>
        <v>4.8490183493929133E-8</v>
      </c>
      <c r="AX357" s="5">
        <f t="shared" si="543"/>
        <v>2.6449628301114427E-4</v>
      </c>
      <c r="AY357" s="5">
        <f t="shared" si="544"/>
        <v>1.8873279216639592E-4</v>
      </c>
      <c r="AZ357" s="5">
        <f t="shared" si="545"/>
        <v>6.7335666182921712E-5</v>
      </c>
      <c r="BA357" s="5">
        <f t="shared" si="546"/>
        <v>1.6015912897285999E-5</v>
      </c>
      <c r="BB357" s="5">
        <f t="shared" si="547"/>
        <v>2.8570609062880649E-6</v>
      </c>
      <c r="BC357" s="5">
        <f t="shared" si="548"/>
        <v>4.0773433644848665E-7</v>
      </c>
      <c r="BD357" s="5">
        <f t="shared" si="549"/>
        <v>3.2675836544924276E-5</v>
      </c>
      <c r="BE357" s="5">
        <f t="shared" si="550"/>
        <v>3.3038474260305213E-5</v>
      </c>
      <c r="BF357" s="5">
        <f t="shared" si="551"/>
        <v>1.6702568271636267E-5</v>
      </c>
      <c r="BG357" s="5">
        <f t="shared" si="552"/>
        <v>5.6293113431058594E-6</v>
      </c>
      <c r="BH357" s="5">
        <f t="shared" si="553"/>
        <v>1.4229464152872393E-6</v>
      </c>
      <c r="BI357" s="5">
        <f t="shared" si="554"/>
        <v>2.8774766608118368E-7</v>
      </c>
      <c r="BJ357" s="8">
        <f t="shared" si="555"/>
        <v>0.41624896886335233</v>
      </c>
      <c r="BK357" s="8">
        <f t="shared" si="556"/>
        <v>0.33215490692203564</v>
      </c>
      <c r="BL357" s="8">
        <f t="shared" si="557"/>
        <v>0.240893133863438</v>
      </c>
      <c r="BM357" s="8">
        <f t="shared" si="558"/>
        <v>0.24919940313889896</v>
      </c>
      <c r="BN357" s="8">
        <f t="shared" si="559"/>
        <v>0.75070148503697476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1.5424836601307199</v>
      </c>
      <c r="F358">
        <f>VLOOKUP(B358,home!$B$2:$E$405,3,FALSE)</f>
        <v>1.1399999999999999</v>
      </c>
      <c r="G358">
        <f>VLOOKUP(C358,away!$B$2:$E$405,4,FALSE)</f>
        <v>1.07</v>
      </c>
      <c r="H358">
        <f>VLOOKUP(A358,away!$A$2:$E$405,3,FALSE)</f>
        <v>1.44444444444444</v>
      </c>
      <c r="I358">
        <f>VLOOKUP(C358,away!$B$2:$E$405,3,FALSE)</f>
        <v>1.1100000000000001</v>
      </c>
      <c r="J358">
        <f>VLOOKUP(B358,home!$B$2:$E$405,4,FALSE)</f>
        <v>1.02</v>
      </c>
      <c r="K358" s="3">
        <f t="shared" si="504"/>
        <v>1.8815215686274522</v>
      </c>
      <c r="L358" s="3">
        <f t="shared" si="505"/>
        <v>1.6353999999999953</v>
      </c>
      <c r="M358" s="5">
        <f t="shared" si="506"/>
        <v>2.9690695394824725E-2</v>
      </c>
      <c r="N358" s="5">
        <f t="shared" si="507"/>
        <v>5.5863683772910483E-2</v>
      </c>
      <c r="O358" s="5">
        <f t="shared" si="508"/>
        <v>4.8556163248696216E-2</v>
      </c>
      <c r="P358" s="5">
        <f t="shared" si="509"/>
        <v>9.135946844221754E-2</v>
      </c>
      <c r="Q358" s="5">
        <f t="shared" si="510"/>
        <v>5.2554362960857255E-2</v>
      </c>
      <c r="R358" s="5">
        <f t="shared" si="511"/>
        <v>3.9704374688458791E-2</v>
      </c>
      <c r="S358" s="5">
        <f t="shared" si="512"/>
        <v>7.0279193220743871E-2</v>
      </c>
      <c r="T358" s="5">
        <f t="shared" si="513"/>
        <v>8.594740518618571E-2</v>
      </c>
      <c r="U358" s="5">
        <f t="shared" si="514"/>
        <v>7.4704637345201094E-2</v>
      </c>
      <c r="V358" s="5">
        <f t="shared" si="515"/>
        <v>2.4027990549502526E-2</v>
      </c>
      <c r="W358" s="5">
        <f t="shared" si="516"/>
        <v>3.2960722478776211E-2</v>
      </c>
      <c r="X358" s="5">
        <f t="shared" si="517"/>
        <v>5.3903965541790458E-2</v>
      </c>
      <c r="Y358" s="5">
        <f t="shared" si="518"/>
        <v>4.4077272623521943E-2</v>
      </c>
      <c r="Z358" s="5">
        <f t="shared" si="519"/>
        <v>2.1644178121835108E-2</v>
      </c>
      <c r="AA358" s="5">
        <f t="shared" si="520"/>
        <v>4.0723987971447169E-2</v>
      </c>
      <c r="AB358" s="5">
        <f t="shared" si="521"/>
        <v>3.8311530864401401E-2</v>
      </c>
      <c r="AC358" s="5">
        <f t="shared" si="522"/>
        <v>4.6209435631806807E-3</v>
      </c>
      <c r="AD358" s="5">
        <f t="shared" si="523"/>
        <v>1.5504077565340281E-2</v>
      </c>
      <c r="AE358" s="5">
        <f t="shared" si="524"/>
        <v>2.5355368450357421E-2</v>
      </c>
      <c r="AF358" s="5">
        <f t="shared" si="525"/>
        <v>2.0733084781857213E-2</v>
      </c>
      <c r="AG358" s="5">
        <f t="shared" si="526"/>
        <v>1.1302295617416396E-2</v>
      </c>
      <c r="AH358" s="5">
        <f t="shared" si="527"/>
        <v>8.849222225112259E-3</v>
      </c>
      <c r="AI358" s="5">
        <f t="shared" si="528"/>
        <v>1.6650002482126131E-2</v>
      </c>
      <c r="AJ358" s="5">
        <f t="shared" si="529"/>
        <v>1.5663669393910468E-2</v>
      </c>
      <c r="AK358" s="5">
        <f t="shared" si="530"/>
        <v>9.8238439361640808E-3</v>
      </c>
      <c r="AL358" s="5">
        <f t="shared" si="531"/>
        <v>5.6875319627206844E-4</v>
      </c>
      <c r="AM358" s="5">
        <f t="shared" si="532"/>
        <v>5.8342512681721498E-3</v>
      </c>
      <c r="AN358" s="5">
        <f t="shared" si="533"/>
        <v>9.5413345239687055E-3</v>
      </c>
      <c r="AO358" s="5">
        <f t="shared" si="534"/>
        <v>7.8019492402491902E-3</v>
      </c>
      <c r="AP358" s="5">
        <f t="shared" si="535"/>
        <v>4.2531025958344962E-3</v>
      </c>
      <c r="AQ358" s="5">
        <f t="shared" si="536"/>
        <v>1.738880996306929E-3</v>
      </c>
      <c r="AR358" s="5">
        <f t="shared" si="537"/>
        <v>2.8944036053897078E-3</v>
      </c>
      <c r="AS358" s="5">
        <f t="shared" si="538"/>
        <v>5.445882811853796E-3</v>
      </c>
      <c r="AT358" s="5">
        <f t="shared" si="539"/>
        <v>5.1232729853602187E-3</v>
      </c>
      <c r="AU358" s="5">
        <f t="shared" si="540"/>
        <v>3.2131828746405368E-3</v>
      </c>
      <c r="AV358" s="5">
        <f t="shared" si="541"/>
        <v>1.511418220645132E-3</v>
      </c>
      <c r="AW358" s="5">
        <f t="shared" si="542"/>
        <v>4.861323742754242E-5</v>
      </c>
      <c r="AX358" s="5">
        <f t="shared" si="543"/>
        <v>1.8295449329763268E-3</v>
      </c>
      <c r="AY358" s="5">
        <f t="shared" si="544"/>
        <v>2.992037783389476E-3</v>
      </c>
      <c r="AZ358" s="5">
        <f t="shared" si="545"/>
        <v>2.4465892954775685E-3</v>
      </c>
      <c r="BA358" s="5">
        <f t="shared" si="546"/>
        <v>1.3337173779413346E-3</v>
      </c>
      <c r="BB358" s="5">
        <f t="shared" si="547"/>
        <v>5.4529034997131314E-4</v>
      </c>
      <c r="BC358" s="5">
        <f t="shared" si="548"/>
        <v>1.783535676686165E-4</v>
      </c>
      <c r="BD358" s="5">
        <f t="shared" si="549"/>
        <v>7.889179427090523E-4</v>
      </c>
      <c r="BE358" s="5">
        <f t="shared" si="550"/>
        <v>1.4843661250842784E-3</v>
      </c>
      <c r="BF358" s="5">
        <f t="shared" si="551"/>
        <v>1.3964334400430125E-3</v>
      </c>
      <c r="BG358" s="5">
        <f t="shared" si="552"/>
        <v>8.7580654553118622E-4</v>
      </c>
      <c r="BH358" s="5">
        <f t="shared" si="553"/>
        <v>4.1196222634050681E-4</v>
      </c>
      <c r="BI358" s="5">
        <f t="shared" si="554"/>
        <v>1.5502316286388962E-4</v>
      </c>
      <c r="BJ358" s="8">
        <f t="shared" si="555"/>
        <v>0.43669729091096948</v>
      </c>
      <c r="BK358" s="8">
        <f t="shared" si="556"/>
        <v>0.22353908215013088</v>
      </c>
      <c r="BL358" s="8">
        <f t="shared" si="557"/>
        <v>0.31628810209597902</v>
      </c>
      <c r="BM358" s="8">
        <f t="shared" si="558"/>
        <v>0.67749648022498776</v>
      </c>
      <c r="BN358" s="8">
        <f t="shared" si="559"/>
        <v>0.31772874850796501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1.64492753623188</v>
      </c>
      <c r="F359">
        <f>VLOOKUP(B359,home!$B$2:$E$405,3,FALSE)</f>
        <v>0.72</v>
      </c>
      <c r="G359">
        <f>VLOOKUP(C359,away!$B$2:$E$405,4,FALSE)</f>
        <v>1.18</v>
      </c>
      <c r="H359">
        <f>VLOOKUP(A359,away!$A$2:$E$405,3,FALSE)</f>
        <v>1.35144927536232</v>
      </c>
      <c r="I359">
        <f>VLOOKUP(C359,away!$B$2:$E$405,3,FALSE)</f>
        <v>0.45</v>
      </c>
      <c r="J359">
        <f>VLOOKUP(B359,home!$B$2:$E$405,4,FALSE)</f>
        <v>1.1599999999999999</v>
      </c>
      <c r="K359" s="3">
        <f t="shared" si="504"/>
        <v>1.3975304347826052</v>
      </c>
      <c r="L359" s="3">
        <f t="shared" si="505"/>
        <v>0.70545652173913098</v>
      </c>
      <c r="M359" s="5">
        <f t="shared" si="506"/>
        <v>0.12209120195506235</v>
      </c>
      <c r="N359" s="5">
        <f t="shared" si="507"/>
        <v>0.17062617055138915</v>
      </c>
      <c r="O359" s="5">
        <f t="shared" si="508"/>
        <v>8.6130034666168059E-2</v>
      </c>
      <c r="P359" s="5">
        <f t="shared" si="509"/>
        <v>0.12036934479485073</v>
      </c>
      <c r="Q359" s="5">
        <f t="shared" si="510"/>
        <v>0.11922763315798691</v>
      </c>
      <c r="R359" s="5">
        <f t="shared" si="511"/>
        <v>3.0380497336432843E-2</v>
      </c>
      <c r="S359" s="5">
        <f t="shared" si="512"/>
        <v>2.9667942763956255E-2</v>
      </c>
      <c r="T359" s="5">
        <f t="shared" si="513"/>
        <v>8.4109911382822519E-2</v>
      </c>
      <c r="U359" s="5">
        <f t="shared" si="514"/>
        <v>4.2457669651496777E-2</v>
      </c>
      <c r="V359" s="5">
        <f t="shared" si="515"/>
        <v>3.249948285219832E-3</v>
      </c>
      <c r="W359" s="5">
        <f t="shared" si="516"/>
        <v>5.5541415335127478E-2</v>
      </c>
      <c r="X359" s="5">
        <f t="shared" si="517"/>
        <v>3.9182053674787456E-2</v>
      </c>
      <c r="Y359" s="5">
        <f t="shared" si="518"/>
        <v>1.3820617650005746E-2</v>
      </c>
      <c r="Z359" s="5">
        <f t="shared" si="519"/>
        <v>7.1440399932216157E-3</v>
      </c>
      <c r="AA359" s="5">
        <f t="shared" si="520"/>
        <v>9.9840133178313254E-3</v>
      </c>
      <c r="AB359" s="5">
        <f t="shared" si="521"/>
        <v>6.9764812364720664E-3</v>
      </c>
      <c r="AC359" s="5">
        <f t="shared" si="522"/>
        <v>2.0025713331756149E-4</v>
      </c>
      <c r="AD359" s="5">
        <f t="shared" si="523"/>
        <v>1.9405204580435497E-2</v>
      </c>
      <c r="AE359" s="5">
        <f t="shared" si="524"/>
        <v>1.3689528126950276E-2</v>
      </c>
      <c r="AF359" s="5">
        <f t="shared" si="525"/>
        <v>4.8286834483441711E-3</v>
      </c>
      <c r="AG359" s="5">
        <f t="shared" si="526"/>
        <v>1.1354754100160638E-3</v>
      </c>
      <c r="AH359" s="5">
        <f t="shared" si="527"/>
        <v>1.2599524011958413E-3</v>
      </c>
      <c r="AI359" s="5">
        <f t="shared" si="528"/>
        <v>1.7608218270486118E-3</v>
      </c>
      <c r="AJ359" s="5">
        <f t="shared" si="529"/>
        <v>1.2304010467649737E-3</v>
      </c>
      <c r="AK359" s="5">
        <f t="shared" si="530"/>
        <v>5.7317430328080886E-4</v>
      </c>
      <c r="AL359" s="5">
        <f t="shared" si="531"/>
        <v>7.8973159546097678E-6</v>
      </c>
      <c r="AM359" s="5">
        <f t="shared" si="532"/>
        <v>5.4238727988682785E-3</v>
      </c>
      <c r="AN359" s="5">
        <f t="shared" si="533"/>
        <v>3.8263064390451009E-3</v>
      </c>
      <c r="AO359" s="5">
        <f t="shared" si="534"/>
        <v>1.3496464157983982E-3</v>
      </c>
      <c r="AP359" s="5">
        <f t="shared" si="535"/>
        <v>3.1737228868894098E-4</v>
      </c>
      <c r="AQ359" s="5">
        <f t="shared" si="536"/>
        <v>5.5973087718721908E-5</v>
      </c>
      <c r="AR359" s="5">
        <f t="shared" si="537"/>
        <v>1.7776832770089693E-4</v>
      </c>
      <c r="AS359" s="5">
        <f t="shared" si="538"/>
        <v>2.4843664830241115E-4</v>
      </c>
      <c r="AT359" s="5">
        <f t="shared" si="539"/>
        <v>1.7359888855900091E-4</v>
      </c>
      <c r="AU359" s="5">
        <f t="shared" si="540"/>
        <v>8.0869910068545874E-5</v>
      </c>
      <c r="AV359" s="5">
        <f t="shared" si="541"/>
        <v>2.8254540144731281E-5</v>
      </c>
      <c r="AW359" s="5">
        <f t="shared" si="542"/>
        <v>2.1627610522850967E-7</v>
      </c>
      <c r="AX359" s="5">
        <f t="shared" si="543"/>
        <v>1.2633378851346553E-3</v>
      </c>
      <c r="AY359" s="5">
        <f t="shared" si="544"/>
        <v>8.9122995022836355E-4</v>
      </c>
      <c r="AZ359" s="5">
        <f t="shared" si="545"/>
        <v>3.1436199037892008E-4</v>
      </c>
      <c r="BA359" s="5">
        <f t="shared" si="546"/>
        <v>7.3922905433234371E-5</v>
      </c>
      <c r="BB359" s="5">
        <f t="shared" si="547"/>
        <v>1.3037348935945055E-5</v>
      </c>
      <c r="BC359" s="5">
        <f t="shared" si="548"/>
        <v>1.8394565666102323E-6</v>
      </c>
      <c r="BD359" s="5">
        <f t="shared" si="549"/>
        <v>2.0901304355876116E-5</v>
      </c>
      <c r="BE359" s="5">
        <f t="shared" si="550"/>
        <v>2.9210208963991113E-5</v>
      </c>
      <c r="BF359" s="5">
        <f t="shared" si="551"/>
        <v>2.0411078016768625E-5</v>
      </c>
      <c r="BG359" s="5">
        <f t="shared" si="552"/>
        <v>9.5083675783854451E-6</v>
      </c>
      <c r="BH359" s="5">
        <f t="shared" si="553"/>
        <v>3.3220582689734608E-6</v>
      </c>
      <c r="BI359" s="5">
        <f t="shared" si="554"/>
        <v>9.2853550740232491E-7</v>
      </c>
      <c r="BJ359" s="8">
        <f t="shared" si="555"/>
        <v>0.53509759388466249</v>
      </c>
      <c r="BK359" s="8">
        <f t="shared" si="556"/>
        <v>0.27647782219858974</v>
      </c>
      <c r="BL359" s="8">
        <f t="shared" si="557"/>
        <v>0.18154625565415827</v>
      </c>
      <c r="BM359" s="8">
        <f t="shared" si="558"/>
        <v>0.35054981559461901</v>
      </c>
      <c r="BN359" s="8">
        <f t="shared" si="559"/>
        <v>0.64882488246189007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1.64492753623188</v>
      </c>
      <c r="F360">
        <f>VLOOKUP(B360,home!$B$2:$E$405,3,FALSE)</f>
        <v>1.18</v>
      </c>
      <c r="G360">
        <f>VLOOKUP(C360,away!$B$2:$E$405,4,FALSE)</f>
        <v>1.9</v>
      </c>
      <c r="H360">
        <f>VLOOKUP(A360,away!$A$2:$E$405,3,FALSE)</f>
        <v>1.35144927536232</v>
      </c>
      <c r="I360">
        <f>VLOOKUP(C360,away!$B$2:$E$405,3,FALSE)</f>
        <v>0.36</v>
      </c>
      <c r="J360">
        <f>VLOOKUP(B360,home!$B$2:$E$405,4,FALSE)</f>
        <v>0.97</v>
      </c>
      <c r="K360" s="3">
        <f t="shared" si="504"/>
        <v>3.6879275362318746</v>
      </c>
      <c r="L360" s="3">
        <f t="shared" si="505"/>
        <v>0.47192608695652211</v>
      </c>
      <c r="M360" s="5">
        <f t="shared" si="506"/>
        <v>1.5609842671761335E-2</v>
      </c>
      <c r="N360" s="5">
        <f t="shared" si="507"/>
        <v>5.756796862543595E-2</v>
      </c>
      <c r="O360" s="5">
        <f t="shared" si="508"/>
        <v>7.3666919700912702E-3</v>
      </c>
      <c r="P360" s="5">
        <f t="shared" si="509"/>
        <v>2.7167826167437827E-2</v>
      </c>
      <c r="Q360" s="5">
        <f t="shared" si="510"/>
        <v>0.10615324834933897</v>
      </c>
      <c r="R360" s="5">
        <f t="shared" si="511"/>
        <v>1.7382670576296026E-3</v>
      </c>
      <c r="S360" s="5">
        <f t="shared" si="512"/>
        <v>1.1820919566334702E-2</v>
      </c>
      <c r="T360" s="5">
        <f t="shared" si="513"/>
        <v>5.0096487111227439E-2</v>
      </c>
      <c r="U360" s="5">
        <f t="shared" si="514"/>
        <v>6.4106029471569697E-3</v>
      </c>
      <c r="V360" s="5">
        <f t="shared" si="515"/>
        <v>2.2859415239933709E-3</v>
      </c>
      <c r="W360" s="5">
        <f t="shared" si="516"/>
        <v>0.13049516254932933</v>
      </c>
      <c r="X360" s="5">
        <f t="shared" si="517"/>
        <v>6.1584071428660285E-2</v>
      </c>
      <c r="Y360" s="5">
        <f t="shared" si="518"/>
        <v>1.45315649240893E-2</v>
      </c>
      <c r="Z360" s="5">
        <f t="shared" si="519"/>
        <v>2.7344452353085519E-4</v>
      </c>
      <c r="AA360" s="5">
        <f t="shared" si="520"/>
        <v>1.0084435879612456E-3</v>
      </c>
      <c r="AB360" s="5">
        <f t="shared" si="521"/>
        <v>1.8595334383893747E-3</v>
      </c>
      <c r="AC360" s="5">
        <f t="shared" si="522"/>
        <v>2.486574627091208E-4</v>
      </c>
      <c r="AD360" s="5">
        <f t="shared" si="523"/>
        <v>0.12031417582768152</v>
      </c>
      <c r="AE360" s="5">
        <f t="shared" si="524"/>
        <v>5.6779398203756729E-2</v>
      </c>
      <c r="AF360" s="5">
        <f t="shared" si="525"/>
        <v>1.3397839607022545E-2</v>
      </c>
      <c r="AG360" s="5">
        <f t="shared" si="526"/>
        <v>2.1075966731377523E-3</v>
      </c>
      <c r="AH360" s="5">
        <f t="shared" si="527"/>
        <v>3.2261400997401776E-5</v>
      </c>
      <c r="AI360" s="5">
        <f t="shared" si="528"/>
        <v>1.1897770909573644E-4</v>
      </c>
      <c r="AJ360" s="5">
        <f t="shared" si="529"/>
        <v>2.193905847859761E-4</v>
      </c>
      <c r="AK360" s="5">
        <f t="shared" si="530"/>
        <v>2.6969885960740497E-4</v>
      </c>
      <c r="AL360" s="5">
        <f t="shared" si="531"/>
        <v>1.7310828466806824E-5</v>
      </c>
      <c r="AM360" s="5">
        <f t="shared" si="532"/>
        <v>8.8741992406789996E-2</v>
      </c>
      <c r="AN360" s="5">
        <f t="shared" si="533"/>
        <v>4.1879661225261808E-2</v>
      </c>
      <c r="AO360" s="5">
        <f t="shared" si="534"/>
        <v>9.8820523225512952E-3</v>
      </c>
      <c r="AP360" s="5">
        <f t="shared" si="535"/>
        <v>1.5545327612270809E-3</v>
      </c>
      <c r="AQ360" s="5">
        <f t="shared" si="536"/>
        <v>1.8340614076290342E-4</v>
      </c>
      <c r="AR360" s="5">
        <f t="shared" si="537"/>
        <v>3.0449993464878131E-6</v>
      </c>
      <c r="AS360" s="5">
        <f t="shared" si="538"/>
        <v>1.1229736937720466E-5</v>
      </c>
      <c r="AT360" s="5">
        <f t="shared" si="539"/>
        <v>2.0707228038629765E-5</v>
      </c>
      <c r="AU360" s="5">
        <f t="shared" si="540"/>
        <v>2.5455585494231822E-5</v>
      </c>
      <c r="AV360" s="5">
        <f t="shared" si="541"/>
        <v>2.3469588673770552E-5</v>
      </c>
      <c r="AW360" s="5">
        <f t="shared" si="542"/>
        <v>8.3689643146920846E-7</v>
      </c>
      <c r="AX360" s="5">
        <f t="shared" si="543"/>
        <v>5.4545672902846808E-2</v>
      </c>
      <c r="AY360" s="5">
        <f t="shared" si="544"/>
        <v>2.5741525973450897E-2</v>
      </c>
      <c r="AZ360" s="5">
        <f t="shared" si="545"/>
        <v>6.07404881247018E-3</v>
      </c>
      <c r="BA360" s="5">
        <f t="shared" si="546"/>
        <v>9.5550069601732057E-4</v>
      </c>
      <c r="BB360" s="5">
        <f t="shared" si="547"/>
        <v>1.1273142613892183E-4</v>
      </c>
      <c r="BC360" s="5">
        <f t="shared" si="548"/>
        <v>1.0640180162953918E-5</v>
      </c>
      <c r="BD360" s="5">
        <f t="shared" si="549"/>
        <v>2.3950243772886004E-7</v>
      </c>
      <c r="BE360" s="5">
        <f t="shared" si="550"/>
        <v>8.8326763509492253E-7</v>
      </c>
      <c r="BF360" s="5">
        <f t="shared" si="551"/>
        <v>1.6287135166644866E-6</v>
      </c>
      <c r="BG360" s="5">
        <f t="shared" si="552"/>
        <v>2.0021924755800041E-6</v>
      </c>
      <c r="BH360" s="5">
        <f t="shared" si="553"/>
        <v>1.8459851908819407E-6</v>
      </c>
      <c r="BI360" s="5">
        <f t="shared" si="554"/>
        <v>1.3615719233859522E-6</v>
      </c>
      <c r="BJ360" s="8">
        <f t="shared" si="555"/>
        <v>0.84270927814736019</v>
      </c>
      <c r="BK360" s="8">
        <f t="shared" si="556"/>
        <v>8.2892024194154063E-2</v>
      </c>
      <c r="BL360" s="8">
        <f t="shared" si="557"/>
        <v>1.911573592738516E-2</v>
      </c>
      <c r="BM360" s="8">
        <f t="shared" si="558"/>
        <v>0.70364594887371579</v>
      </c>
      <c r="BN360" s="8">
        <f t="shared" si="559"/>
        <v>0.21560384484169495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1.64492753623188</v>
      </c>
      <c r="F361">
        <f>VLOOKUP(B361,home!$B$2:$E$405,3,FALSE)</f>
        <v>1.18</v>
      </c>
      <c r="G361">
        <f>VLOOKUP(C361,away!$B$2:$E$405,4,FALSE)</f>
        <v>1.1000000000000001</v>
      </c>
      <c r="H361">
        <f>VLOOKUP(A361,away!$A$2:$E$405,3,FALSE)</f>
        <v>1.35144927536232</v>
      </c>
      <c r="I361">
        <f>VLOOKUP(C361,away!$B$2:$E$405,3,FALSE)</f>
        <v>1.1000000000000001</v>
      </c>
      <c r="J361">
        <f>VLOOKUP(B361,home!$B$2:$E$405,4,FALSE)</f>
        <v>0.79</v>
      </c>
      <c r="K361" s="3">
        <f t="shared" si="504"/>
        <v>2.1351159420289805</v>
      </c>
      <c r="L361" s="3">
        <f t="shared" si="505"/>
        <v>1.1744094202898563</v>
      </c>
      <c r="M361" s="5">
        <f t="shared" si="506"/>
        <v>3.6533509819625429E-2</v>
      </c>
      <c r="N361" s="5">
        <f t="shared" si="507"/>
        <v>7.8003279234154566E-2</v>
      </c>
      <c r="O361" s="5">
        <f t="shared" si="508"/>
        <v>4.2905298088420071E-2</v>
      </c>
      <c r="P361" s="5">
        <f t="shared" si="509"/>
        <v>9.1607785946091244E-2</v>
      </c>
      <c r="Q361" s="5">
        <f t="shared" si="510"/>
        <v>8.3273022511690775E-2</v>
      </c>
      <c r="R361" s="5">
        <f t="shared" si="511"/>
        <v>2.5194193127692454E-2</v>
      </c>
      <c r="S361" s="5">
        <f t="shared" si="512"/>
        <v>5.7426637129707053E-2</v>
      </c>
      <c r="T361" s="5">
        <f t="shared" si="513"/>
        <v>9.7796622093738919E-2</v>
      </c>
      <c r="U361" s="5">
        <f t="shared" si="514"/>
        <v>5.3792523393493143E-2</v>
      </c>
      <c r="V361" s="5">
        <f t="shared" si="515"/>
        <v>1.5999700937442282E-2</v>
      </c>
      <c r="W361" s="5">
        <f t="shared" si="516"/>
        <v>5.9265852635216387E-2</v>
      </c>
      <c r="X361" s="5">
        <f t="shared" si="517"/>
        <v>6.9602375636308528E-2</v>
      </c>
      <c r="Y361" s="5">
        <f t="shared" si="518"/>
        <v>4.0870842810916963E-2</v>
      </c>
      <c r="Z361" s="5">
        <f t="shared" si="519"/>
        <v>9.862765915254661E-3</v>
      </c>
      <c r="AA361" s="5">
        <f t="shared" si="520"/>
        <v>2.1058148738160275E-2</v>
      </c>
      <c r="AB361" s="5">
        <f t="shared" si="521"/>
        <v>2.2480794540231736E-2</v>
      </c>
      <c r="AC361" s="5">
        <f t="shared" si="522"/>
        <v>2.5074534070145134E-3</v>
      </c>
      <c r="AD361" s="5">
        <f t="shared" si="523"/>
        <v>3.1634866694847691E-2</v>
      </c>
      <c r="AE361" s="5">
        <f t="shared" si="524"/>
        <v>3.7152285456042954E-2</v>
      </c>
      <c r="AF361" s="5">
        <f t="shared" si="525"/>
        <v>2.181599701243734E-2</v>
      </c>
      <c r="AG361" s="5">
        <f t="shared" si="526"/>
        <v>8.5403041348072577E-3</v>
      </c>
      <c r="AH361" s="5">
        <f t="shared" si="527"/>
        <v>2.8957313002471946E-3</v>
      </c>
      <c r="AI361" s="5">
        <f t="shared" si="528"/>
        <v>6.182722062990093E-3</v>
      </c>
      <c r="AJ361" s="5">
        <f t="shared" si="529"/>
        <v>6.6004142209122284E-3</v>
      </c>
      <c r="AK361" s="5">
        <f t="shared" si="530"/>
        <v>4.697549875688164E-3</v>
      </c>
      <c r="AL361" s="5">
        <f t="shared" si="531"/>
        <v>2.5149760437874919E-4</v>
      </c>
      <c r="AM361" s="5">
        <f t="shared" si="532"/>
        <v>1.3508821640826185E-2</v>
      </c>
      <c r="AN361" s="5">
        <f t="shared" si="533"/>
        <v>1.5864887392001745E-2</v>
      </c>
      <c r="AO361" s="5">
        <f t="shared" si="534"/>
        <v>9.3159366025023123E-3</v>
      </c>
      <c r="AP361" s="5">
        <f t="shared" si="535"/>
        <v>3.6469079016005984E-3</v>
      </c>
      <c r="AQ361" s="5">
        <f t="shared" si="536"/>
        <v>1.0707407486423134E-3</v>
      </c>
      <c r="AR361" s="5">
        <f t="shared" si="537"/>
        <v>6.8015482352769979E-4</v>
      </c>
      <c r="AS361" s="5">
        <f t="shared" si="538"/>
        <v>1.4522094067618996E-3</v>
      </c>
      <c r="AT361" s="5">
        <f t="shared" si="539"/>
        <v>1.5503177277708905E-3</v>
      </c>
      <c r="AU361" s="5">
        <f t="shared" si="540"/>
        <v>1.1033693652579245E-3</v>
      </c>
      <c r="AV361" s="5">
        <f t="shared" si="541"/>
        <v>5.8895538042714785E-4</v>
      </c>
      <c r="AW361" s="5">
        <f t="shared" si="542"/>
        <v>1.7517508675697777E-5</v>
      </c>
      <c r="AX361" s="5">
        <f t="shared" si="543"/>
        <v>4.8071500738923519E-3</v>
      </c>
      <c r="AY361" s="5">
        <f t="shared" si="544"/>
        <v>5.6455623315262568E-3</v>
      </c>
      <c r="AZ361" s="5">
        <f t="shared" si="545"/>
        <v>3.3151007924890011E-3</v>
      </c>
      <c r="BA361" s="5">
        <f t="shared" si="546"/>
        <v>1.2977618666364839E-3</v>
      </c>
      <c r="BB361" s="5">
        <f t="shared" si="547"/>
        <v>3.8102594036770862E-4</v>
      </c>
      <c r="BC361" s="5">
        <f t="shared" si="548"/>
        <v>8.9496090748527587E-5</v>
      </c>
      <c r="BD361" s="5">
        <f t="shared" si="549"/>
        <v>1.3313003866775256E-4</v>
      </c>
      <c r="BE361" s="5">
        <f t="shared" si="550"/>
        <v>2.8424806792245311E-4</v>
      </c>
      <c r="BF361" s="5">
        <f t="shared" si="551"/>
        <v>3.0345129065608312E-4</v>
      </c>
      <c r="BG361" s="5">
        <f t="shared" si="552"/>
        <v>2.1596789610302429E-4</v>
      </c>
      <c r="BH361" s="5">
        <f t="shared" si="553"/>
        <v>1.1527912448400641E-4</v>
      </c>
      <c r="BI361" s="5">
        <f t="shared" si="554"/>
        <v>4.9226859293789077E-5</v>
      </c>
      <c r="BJ361" s="8">
        <f t="shared" si="555"/>
        <v>0.58689883960139466</v>
      </c>
      <c r="BK361" s="8">
        <f t="shared" si="556"/>
        <v>0.20997214717578555</v>
      </c>
      <c r="BL361" s="8">
        <f t="shared" si="557"/>
        <v>0.19228368532870807</v>
      </c>
      <c r="BM361" s="8">
        <f t="shared" si="558"/>
        <v>0.63587230447061782</v>
      </c>
      <c r="BN361" s="8">
        <f t="shared" si="559"/>
        <v>0.35751708872767451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1.64492753623188</v>
      </c>
      <c r="F362">
        <f>VLOOKUP(B362,home!$B$2:$E$405,3,FALSE)</f>
        <v>1.1399999999999999</v>
      </c>
      <c r="G362">
        <f>VLOOKUP(C362,away!$B$2:$E$405,4,FALSE)</f>
        <v>1.06</v>
      </c>
      <c r="H362">
        <f>VLOOKUP(A362,away!$A$2:$E$405,3,FALSE)</f>
        <v>1.35144927536232</v>
      </c>
      <c r="I362">
        <f>VLOOKUP(C362,away!$B$2:$E$405,3,FALSE)</f>
        <v>1.03</v>
      </c>
      <c r="J362">
        <f>VLOOKUP(B362,home!$B$2:$E$405,4,FALSE)</f>
        <v>0.79</v>
      </c>
      <c r="K362" s="3">
        <f t="shared" si="504"/>
        <v>1.9877304347826037</v>
      </c>
      <c r="L362" s="3">
        <f t="shared" si="505"/>
        <v>1.0996742753623199</v>
      </c>
      <c r="M362" s="5">
        <f t="shared" si="506"/>
        <v>4.5620198537803934E-2</v>
      </c>
      <c r="N362" s="5">
        <f t="shared" si="507"/>
        <v>9.068065707441772E-2</v>
      </c>
      <c r="O362" s="5">
        <f t="shared" si="508"/>
        <v>5.0167358768944716E-2</v>
      </c>
      <c r="P362" s="5">
        <f t="shared" si="509"/>
        <v>9.9719185857689338E-2</v>
      </c>
      <c r="Q362" s="5">
        <f t="shared" si="510"/>
        <v>9.012435095645227E-2</v>
      </c>
      <c r="R362" s="5">
        <f t="shared" si="511"/>
        <v>2.7583876950540397E-2</v>
      </c>
      <c r="S362" s="5">
        <f t="shared" si="512"/>
        <v>5.4492945815876916E-2</v>
      </c>
      <c r="T362" s="5">
        <f t="shared" si="513"/>
        <v>9.9107430330536053E-2</v>
      </c>
      <c r="U362" s="5">
        <f t="shared" si="514"/>
        <v>5.4829311723887504E-2</v>
      </c>
      <c r="V362" s="5">
        <f t="shared" si="515"/>
        <v>1.3234859328674719E-2</v>
      </c>
      <c r="W362" s="5">
        <f t="shared" si="516"/>
        <v>5.9714305103722949E-2</v>
      </c>
      <c r="X362" s="5">
        <f t="shared" si="517"/>
        <v>6.5666285193701018E-2</v>
      </c>
      <c r="Y362" s="5">
        <f t="shared" si="518"/>
        <v>3.6105762293059299E-2</v>
      </c>
      <c r="Z362" s="5">
        <f t="shared" si="519"/>
        <v>1.0111093299089637E-2</v>
      </c>
      <c r="AA362" s="5">
        <f t="shared" si="520"/>
        <v>2.0098127879526913E-2</v>
      </c>
      <c r="AB362" s="5">
        <f t="shared" si="521"/>
        <v>1.9974830234144203E-2</v>
      </c>
      <c r="AC362" s="5">
        <f t="shared" si="522"/>
        <v>1.8080935631270307E-3</v>
      </c>
      <c r="AD362" s="5">
        <f t="shared" si="523"/>
        <v>2.9673985411641068E-2</v>
      </c>
      <c r="AE362" s="5">
        <f t="shared" si="524"/>
        <v>3.2631718404658443E-2</v>
      </c>
      <c r="AF362" s="5">
        <f t="shared" si="525"/>
        <v>1.7942130645235022E-2</v>
      </c>
      <c r="AG362" s="5">
        <f t="shared" si="526"/>
        <v>6.5768331719182997E-3</v>
      </c>
      <c r="AH362" s="5">
        <f t="shared" si="527"/>
        <v>2.7797272991993004E-3</v>
      </c>
      <c r="AI362" s="5">
        <f t="shared" si="528"/>
        <v>5.5253485530144981E-3</v>
      </c>
      <c r="AJ362" s="5">
        <f t="shared" si="529"/>
        <v>5.4914517408044703E-3</v>
      </c>
      <c r="AK362" s="5">
        <f t="shared" si="530"/>
        <v>3.638508585445652E-3</v>
      </c>
      <c r="AL362" s="5">
        <f t="shared" si="531"/>
        <v>1.5808928838408829E-4</v>
      </c>
      <c r="AM362" s="5">
        <f t="shared" si="532"/>
        <v>1.1796776784802792E-2</v>
      </c>
      <c r="AN362" s="5">
        <f t="shared" si="533"/>
        <v>1.2972611962439049E-2</v>
      </c>
      <c r="AO362" s="5">
        <f t="shared" si="534"/>
        <v>7.1328238296758609E-3</v>
      </c>
      <c r="AP362" s="5">
        <f t="shared" si="535"/>
        <v>2.6145942920619636E-3</v>
      </c>
      <c r="AQ362" s="5">
        <f t="shared" si="536"/>
        <v>7.188005208724242E-4</v>
      </c>
      <c r="AR362" s="5">
        <f t="shared" si="537"/>
        <v>6.1135892069037008E-4</v>
      </c>
      <c r="AS362" s="5">
        <f t="shared" si="538"/>
        <v>1.2152167332320927E-3</v>
      </c>
      <c r="AT362" s="5">
        <f t="shared" si="539"/>
        <v>1.2077616427512616E-3</v>
      </c>
      <c r="AU362" s="5">
        <f t="shared" si="540"/>
        <v>8.0023485841990562E-4</v>
      </c>
      <c r="AV362" s="5">
        <f t="shared" si="541"/>
        <v>3.9766279576379862E-4</v>
      </c>
      <c r="AW362" s="5">
        <f t="shared" si="542"/>
        <v>9.598900654972906E-6</v>
      </c>
      <c r="AX362" s="5">
        <f t="shared" si="543"/>
        <v>3.9081353745815594E-3</v>
      </c>
      <c r="AY362" s="5">
        <f t="shared" si="544"/>
        <v>4.2976759360608251E-3</v>
      </c>
      <c r="AZ362" s="5">
        <f t="shared" si="545"/>
        <v>2.3630218353648835E-3</v>
      </c>
      <c r="BA362" s="5">
        <f t="shared" si="546"/>
        <v>8.6618477482340583E-4</v>
      </c>
      <c r="BB362" s="5">
        <f t="shared" si="547"/>
        <v>2.3813027864595071E-4</v>
      </c>
      <c r="BC362" s="5">
        <f t="shared" si="548"/>
        <v>5.2373148322362654E-5</v>
      </c>
      <c r="BD362" s="5">
        <f t="shared" si="549"/>
        <v>1.1204927968274543E-4</v>
      </c>
      <c r="BE362" s="5">
        <f t="shared" si="550"/>
        <v>2.2272376342086114E-4</v>
      </c>
      <c r="BF362" s="5">
        <f t="shared" si="551"/>
        <v>2.2135740155048307E-4</v>
      </c>
      <c r="BG362" s="5">
        <f t="shared" si="552"/>
        <v>1.4666628134209637E-4</v>
      </c>
      <c r="BH362" s="5">
        <f t="shared" si="553"/>
        <v>7.2883257795018229E-5</v>
      </c>
      <c r="BI362" s="5">
        <f t="shared" si="554"/>
        <v>2.8974453941052845E-5</v>
      </c>
      <c r="BJ362" s="8">
        <f t="shared" si="555"/>
        <v>0.57518458732299316</v>
      </c>
      <c r="BK362" s="8">
        <f t="shared" si="556"/>
        <v>0.21933104832761682</v>
      </c>
      <c r="BL362" s="8">
        <f t="shared" si="557"/>
        <v>0.19512543112409744</v>
      </c>
      <c r="BM362" s="8">
        <f t="shared" si="558"/>
        <v>0.59156845489254295</v>
      </c>
      <c r="BN362" s="8">
        <f t="shared" si="559"/>
        <v>0.40389562814584834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1.64492753623188</v>
      </c>
      <c r="F363">
        <f>VLOOKUP(B363,home!$B$2:$E$405,3,FALSE)</f>
        <v>1.0900000000000001</v>
      </c>
      <c r="G363">
        <f>VLOOKUP(C363,away!$B$2:$E$405,4,FALSE)</f>
        <v>0.8</v>
      </c>
      <c r="H363">
        <f>VLOOKUP(A363,away!$A$2:$E$405,3,FALSE)</f>
        <v>1.35144927536232</v>
      </c>
      <c r="I363">
        <f>VLOOKUP(C363,away!$B$2:$E$405,3,FALSE)</f>
        <v>1.25</v>
      </c>
      <c r="J363">
        <f>VLOOKUP(B363,home!$B$2:$E$405,4,FALSE)</f>
        <v>0.64</v>
      </c>
      <c r="K363" s="3">
        <f t="shared" si="504"/>
        <v>1.4343768115941995</v>
      </c>
      <c r="L363" s="3">
        <f t="shared" si="505"/>
        <v>1.081159420289856</v>
      </c>
      <c r="M363" s="5">
        <f t="shared" si="506"/>
        <v>8.0819562558711297E-2</v>
      </c>
      <c r="N363" s="5">
        <f t="shared" si="507"/>
        <v>0.11592570645740227</v>
      </c>
      <c r="O363" s="5">
        <f t="shared" si="508"/>
        <v>8.737883140405607E-2</v>
      </c>
      <c r="P363" s="5">
        <f t="shared" si="509"/>
        <v>0.12533416959017707</v>
      </c>
      <c r="Q363" s="5">
        <f t="shared" si="510"/>
        <v>8.3140572605086907E-2</v>
      </c>
      <c r="R363" s="5">
        <f t="shared" si="511"/>
        <v>4.7235223353207158E-2</v>
      </c>
      <c r="S363" s="5">
        <f t="shared" si="512"/>
        <v>4.8591744280500546E-2</v>
      </c>
      <c r="T363" s="5">
        <f t="shared" si="513"/>
        <v>8.9888213280282445E-2</v>
      </c>
      <c r="U363" s="5">
        <f t="shared" si="514"/>
        <v>6.7753109068313166E-2</v>
      </c>
      <c r="V363" s="5">
        <f t="shared" si="515"/>
        <v>8.3728434683132628E-3</v>
      </c>
      <c r="W363" s="5">
        <f t="shared" si="516"/>
        <v>3.9751636482466858E-2</v>
      </c>
      <c r="X363" s="5">
        <f t="shared" si="517"/>
        <v>4.297785625495696E-2</v>
      </c>
      <c r="Y363" s="5">
        <f t="shared" si="518"/>
        <v>2.3232957076955014E-2</v>
      </c>
      <c r="Z363" s="5">
        <f t="shared" si="519"/>
        <v>1.7022935565938438E-2</v>
      </c>
      <c r="AA363" s="5">
        <f t="shared" si="520"/>
        <v>2.4417304041044283E-2</v>
      </c>
      <c r="AB363" s="5">
        <f t="shared" si="521"/>
        <v>1.7511807359059633E-2</v>
      </c>
      <c r="AC363" s="5">
        <f t="shared" si="522"/>
        <v>8.1153262123823859E-4</v>
      </c>
      <c r="AD363" s="5">
        <f t="shared" si="523"/>
        <v>1.4254706398343118E-2</v>
      </c>
      <c r="AE363" s="5">
        <f t="shared" si="524"/>
        <v>1.5411610106034746E-2</v>
      </c>
      <c r="AF363" s="5">
        <f t="shared" si="525"/>
        <v>8.3312037239869057E-3</v>
      </c>
      <c r="AG363" s="5">
        <f t="shared" si="526"/>
        <v>3.0024531295141242E-3</v>
      </c>
      <c r="AH363" s="5">
        <f t="shared" si="527"/>
        <v>4.6011267870253933E-3</v>
      </c>
      <c r="AI363" s="5">
        <f t="shared" si="528"/>
        <v>6.5997495705141483E-3</v>
      </c>
      <c r="AJ363" s="5">
        <f t="shared" si="529"/>
        <v>4.7332638731371361E-3</v>
      </c>
      <c r="AK363" s="5">
        <f t="shared" si="530"/>
        <v>2.2630946475948183E-3</v>
      </c>
      <c r="AL363" s="5">
        <f t="shared" si="531"/>
        <v>5.0340667015783531E-5</v>
      </c>
      <c r="AM363" s="5">
        <f t="shared" si="532"/>
        <v>4.0893240627733656E-3</v>
      </c>
      <c r="AN363" s="5">
        <f t="shared" si="533"/>
        <v>4.4212112330854108E-3</v>
      </c>
      <c r="AO363" s="5">
        <f t="shared" si="534"/>
        <v>2.3900170868708108E-3</v>
      </c>
      <c r="AP363" s="5">
        <f t="shared" si="535"/>
        <v>8.6132982937469878E-4</v>
      </c>
      <c r="AQ363" s="5">
        <f t="shared" si="536"/>
        <v>2.3280871475127746E-4</v>
      </c>
      <c r="AR363" s="5">
        <f t="shared" si="537"/>
        <v>9.949103139481007E-4</v>
      </c>
      <c r="AS363" s="5">
        <f t="shared" si="538"/>
        <v>1.4270762839430609E-3</v>
      </c>
      <c r="AT363" s="5">
        <f t="shared" si="539"/>
        <v>1.0234825650319733E-3</v>
      </c>
      <c r="AU363" s="5">
        <f t="shared" si="540"/>
        <v>4.893532194509381E-4</v>
      </c>
      <c r="AV363" s="5">
        <f t="shared" si="541"/>
        <v>1.754792276648483E-4</v>
      </c>
      <c r="AW363" s="5">
        <f t="shared" si="542"/>
        <v>2.1685500863095087E-6</v>
      </c>
      <c r="AX363" s="5">
        <f t="shared" si="543"/>
        <v>9.7760526845605002E-4</v>
      </c>
      <c r="AY363" s="5">
        <f t="shared" si="544"/>
        <v>1.056947145316252E-3</v>
      </c>
      <c r="AZ363" s="5">
        <f t="shared" si="545"/>
        <v>5.7136418145356863E-4</v>
      </c>
      <c r="BA363" s="5">
        <f t="shared" si="546"/>
        <v>2.0591192239824278E-4</v>
      </c>
      <c r="BB363" s="5">
        <f t="shared" si="547"/>
        <v>5.5655903662713487E-5</v>
      </c>
      <c r="BC363" s="5">
        <f t="shared" si="548"/>
        <v>1.2034580907937481E-5</v>
      </c>
      <c r="BD363" s="5">
        <f t="shared" si="549"/>
        <v>1.7927610971142115E-4</v>
      </c>
      <c r="BE363" s="5">
        <f t="shared" si="550"/>
        <v>2.5714949464288018E-4</v>
      </c>
      <c r="BF363" s="5">
        <f t="shared" si="551"/>
        <v>1.8442463611445712E-4</v>
      </c>
      <c r="BG363" s="5">
        <f t="shared" si="552"/>
        <v>8.8178140509758459E-5</v>
      </c>
      <c r="BH363" s="5">
        <f t="shared" si="553"/>
        <v>3.1620170009173167E-5</v>
      </c>
      <c r="BI363" s="5">
        <f t="shared" si="554"/>
        <v>9.0710477279648638E-6</v>
      </c>
      <c r="BJ363" s="8">
        <f t="shared" si="555"/>
        <v>0.45079112544407968</v>
      </c>
      <c r="BK363" s="8">
        <f t="shared" si="556"/>
        <v>0.2650371403312724</v>
      </c>
      <c r="BL363" s="8">
        <f t="shared" si="557"/>
        <v>0.26735353131270645</v>
      </c>
      <c r="BM363" s="8">
        <f t="shared" si="558"/>
        <v>0.45931588809012625</v>
      </c>
      <c r="BN363" s="8">
        <f t="shared" si="559"/>
        <v>0.5398340659686407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1.64492753623188</v>
      </c>
      <c r="F364">
        <f>VLOOKUP(B364,home!$B$2:$E$405,3,FALSE)</f>
        <v>1.25</v>
      </c>
      <c r="G364">
        <f>VLOOKUP(C364,away!$B$2:$E$405,4,FALSE)</f>
        <v>1.1000000000000001</v>
      </c>
      <c r="H364">
        <f>VLOOKUP(A364,away!$A$2:$E$405,3,FALSE)</f>
        <v>1.35144927536232</v>
      </c>
      <c r="I364">
        <f>VLOOKUP(C364,away!$B$2:$E$405,3,FALSE)</f>
        <v>0.53</v>
      </c>
      <c r="J364">
        <f>VLOOKUP(B364,home!$B$2:$E$405,4,FALSE)</f>
        <v>0.97</v>
      </c>
      <c r="K364" s="3">
        <f t="shared" si="504"/>
        <v>2.2617753623188355</v>
      </c>
      <c r="L364" s="3">
        <f t="shared" si="505"/>
        <v>0.69478007246376872</v>
      </c>
      <c r="M364" s="5">
        <f t="shared" si="506"/>
        <v>5.1997718582189753E-2</v>
      </c>
      <c r="N364" s="5">
        <f t="shared" si="507"/>
        <v>0.11760715878598507</v>
      </c>
      <c r="O364" s="5">
        <f t="shared" si="508"/>
        <v>3.6126978684484445E-2</v>
      </c>
      <c r="P364" s="5">
        <f t="shared" si="509"/>
        <v>8.1711110303584647E-2</v>
      </c>
      <c r="Q364" s="5">
        <f t="shared" si="510"/>
        <v>0.13300048708723014</v>
      </c>
      <c r="R364" s="5">
        <f t="shared" si="511"/>
        <v>1.2550152434151566E-2</v>
      </c>
      <c r="S364" s="5">
        <f t="shared" si="512"/>
        <v>3.2100954277883856E-2</v>
      </c>
      <c r="T364" s="5">
        <f t="shared" si="513"/>
        <v>9.2406088056182278E-2</v>
      </c>
      <c r="U364" s="5">
        <f t="shared" si="514"/>
        <v>2.8385625568909771E-2</v>
      </c>
      <c r="V364" s="5">
        <f t="shared" si="515"/>
        <v>5.6049566262422017E-3</v>
      </c>
      <c r="W364" s="5">
        <f t="shared" si="516"/>
        <v>0.10027240829010051</v>
      </c>
      <c r="X364" s="5">
        <f t="shared" si="517"/>
        <v>6.9667271097912625E-2</v>
      </c>
      <c r="Y364" s="5">
        <f t="shared" si="518"/>
        <v>2.4201715830880377E-2</v>
      </c>
      <c r="Z364" s="5">
        <f t="shared" si="519"/>
        <v>2.9065319392103887E-3</v>
      </c>
      <c r="AA364" s="5">
        <f t="shared" si="520"/>
        <v>6.5739223298988446E-3</v>
      </c>
      <c r="AB364" s="5">
        <f t="shared" si="521"/>
        <v>7.4343677797814233E-3</v>
      </c>
      <c r="AC364" s="5">
        <f t="shared" si="522"/>
        <v>5.5048957149169287E-4</v>
      </c>
      <c r="AD364" s="5">
        <f t="shared" si="523"/>
        <v>5.6698415647731079E-2</v>
      </c>
      <c r="AE364" s="5">
        <f t="shared" si="524"/>
        <v>3.939292933231147E-2</v>
      </c>
      <c r="AF364" s="5">
        <f t="shared" si="525"/>
        <v>1.3684711148031742E-2</v>
      </c>
      <c r="AG364" s="5">
        <f t="shared" si="526"/>
        <v>3.1692882010250787E-3</v>
      </c>
      <c r="AH364" s="5">
        <f t="shared" si="527"/>
        <v>5.0485011783571302E-4</v>
      </c>
      <c r="AI364" s="5">
        <f t="shared" si="528"/>
        <v>1.1418575581845767E-3</v>
      </c>
      <c r="AJ364" s="5">
        <f t="shared" si="529"/>
        <v>1.2913126461897113E-3</v>
      </c>
      <c r="AK364" s="5">
        <f t="shared" si="530"/>
        <v>9.7355304273420934E-4</v>
      </c>
      <c r="AL364" s="5">
        <f t="shared" si="531"/>
        <v>3.4602375122309861E-5</v>
      </c>
      <c r="AM364" s="5">
        <f t="shared" si="532"/>
        <v>2.5647815918910181E-2</v>
      </c>
      <c r="AN364" s="5">
        <f t="shared" si="533"/>
        <v>1.7819591402677814E-2</v>
      </c>
      <c r="AO364" s="5">
        <f t="shared" si="534"/>
        <v>6.1903485030136212E-3</v>
      </c>
      <c r="AP364" s="5">
        <f t="shared" si="535"/>
        <v>1.4336435938332617E-3</v>
      </c>
      <c r="AQ364" s="5">
        <f t="shared" si="536"/>
        <v>2.4901675000267288E-4</v>
      </c>
      <c r="AR364" s="5">
        <f t="shared" si="537"/>
        <v>7.0151960290647808E-5</v>
      </c>
      <c r="AS364" s="5">
        <f t="shared" si="538"/>
        <v>1.5866797540375649E-4</v>
      </c>
      <c r="AT364" s="5">
        <f t="shared" si="539"/>
        <v>1.7943565877861375E-4</v>
      </c>
      <c r="AU364" s="5">
        <f t="shared" si="540"/>
        <v>1.3528105071563935E-4</v>
      </c>
      <c r="AV364" s="5">
        <f t="shared" si="541"/>
        <v>7.6493836874309503E-5</v>
      </c>
      <c r="AW364" s="5">
        <f t="shared" si="542"/>
        <v>1.5104287091172887E-6</v>
      </c>
      <c r="AX364" s="5">
        <f t="shared" si="543"/>
        <v>9.6682663571133146E-3</v>
      </c>
      <c r="AY364" s="5">
        <f t="shared" si="544"/>
        <v>6.7173188001942042E-3</v>
      </c>
      <c r="AZ364" s="5">
        <f t="shared" si="545"/>
        <v>2.3335296213805828E-3</v>
      </c>
      <c r="BA364" s="5">
        <f t="shared" si="546"/>
        <v>5.4042995981305058E-4</v>
      </c>
      <c r="BB364" s="5">
        <f t="shared" si="547"/>
        <v>9.3869991660125738E-5</v>
      </c>
      <c r="BC364" s="5">
        <f t="shared" si="548"/>
        <v>1.3043799921559108E-5</v>
      </c>
      <c r="BD364" s="5">
        <f t="shared" si="549"/>
        <v>8.1233640090352791E-6</v>
      </c>
      <c r="BE364" s="5">
        <f t="shared" si="550"/>
        <v>1.8373224574783556E-5</v>
      </c>
      <c r="BF364" s="5">
        <f t="shared" si="551"/>
        <v>2.077805333479821E-5</v>
      </c>
      <c r="BG364" s="5">
        <f t="shared" si="552"/>
        <v>1.5665096369864434E-5</v>
      </c>
      <c r="BH364" s="5">
        <f t="shared" si="553"/>
        <v>8.8577322544274037E-6</v>
      </c>
      <c r="BI364" s="5">
        <f t="shared" si="554"/>
        <v>4.0068401158161555E-6</v>
      </c>
      <c r="BJ364" s="8">
        <f t="shared" si="555"/>
        <v>0.72080734817591063</v>
      </c>
      <c r="BK364" s="8">
        <f t="shared" si="556"/>
        <v>0.17871715053670867</v>
      </c>
      <c r="BL364" s="8">
        <f t="shared" si="557"/>
        <v>9.5678454954891926E-2</v>
      </c>
      <c r="BM364" s="8">
        <f t="shared" si="558"/>
        <v>0.55840007135761094</v>
      </c>
      <c r="BN364" s="8">
        <f t="shared" si="559"/>
        <v>0.43299360587762559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1.54779411764706</v>
      </c>
      <c r="F365">
        <f>VLOOKUP(B365,home!$B$2:$E$405,3,FALSE)</f>
        <v>1.0900000000000001</v>
      </c>
      <c r="G365">
        <f>VLOOKUP(C365,away!$B$2:$E$405,4,FALSE)</f>
        <v>1.41</v>
      </c>
      <c r="H365">
        <f>VLOOKUP(A365,away!$A$2:$E$405,3,FALSE)</f>
        <v>1.29411764705882</v>
      </c>
      <c r="I365">
        <f>VLOOKUP(C365,away!$B$2:$E$405,3,FALSE)</f>
        <v>0.52</v>
      </c>
      <c r="J365">
        <f>VLOOKUP(B365,home!$B$2:$E$405,4,FALSE)</f>
        <v>1.1100000000000001</v>
      </c>
      <c r="K365" s="3">
        <f t="shared" si="504"/>
        <v>2.3788047794117668</v>
      </c>
      <c r="L365" s="3">
        <f t="shared" si="505"/>
        <v>0.74696470588235109</v>
      </c>
      <c r="M365" s="5">
        <f t="shared" si="506"/>
        <v>4.390313780347635E-2</v>
      </c>
      <c r="N365" s="5">
        <f t="shared" si="507"/>
        <v>0.10443699403808296</v>
      </c>
      <c r="O365" s="5">
        <f t="shared" si="508"/>
        <v>3.2794094416686043E-2</v>
      </c>
      <c r="P365" s="5">
        <f t="shared" si="509"/>
        <v>7.8010748534893495E-2</v>
      </c>
      <c r="Q365" s="5">
        <f t="shared" si="510"/>
        <v>0.124217610282595</v>
      </c>
      <c r="R365" s="5">
        <f t="shared" si="511"/>
        <v>1.2248015545318972E-2</v>
      </c>
      <c r="S365" s="5">
        <f t="shared" si="512"/>
        <v>3.4653997364696966E-2</v>
      </c>
      <c r="T365" s="5">
        <f t="shared" si="513"/>
        <v>9.2786170730147083E-2</v>
      </c>
      <c r="U365" s="5">
        <f t="shared" si="514"/>
        <v>2.9135637917514383E-2</v>
      </c>
      <c r="V365" s="5">
        <f t="shared" si="515"/>
        <v>6.8417895733390742E-3</v>
      </c>
      <c r="W365" s="5">
        <f t="shared" si="516"/>
        <v>9.8496481675781733E-2</v>
      </c>
      <c r="X365" s="5">
        <f t="shared" si="517"/>
        <v>7.3573395465396693E-2</v>
      </c>
      <c r="Y365" s="5">
        <f t="shared" si="518"/>
        <v>2.7478364852287971E-2</v>
      </c>
      <c r="Z365" s="5">
        <f t="shared" si="519"/>
        <v>3.049611776483884E-3</v>
      </c>
      <c r="AA365" s="5">
        <f t="shared" si="520"/>
        <v>7.2544310692502709E-3</v>
      </c>
      <c r="AB365" s="5">
        <f t="shared" si="521"/>
        <v>8.6284376497228824E-3</v>
      </c>
      <c r="AC365" s="5">
        <f t="shared" si="522"/>
        <v>7.5981631472954274E-4</v>
      </c>
      <c r="AD365" s="5">
        <f t="shared" si="523"/>
        <v>5.8575975341398287E-2</v>
      </c>
      <c r="AE365" s="5">
        <f t="shared" si="524"/>
        <v>4.3754186192659424E-2</v>
      </c>
      <c r="AF365" s="5">
        <f t="shared" si="525"/>
        <v>1.6341416410260736E-2</v>
      </c>
      <c r="AG365" s="5">
        <f t="shared" si="526"/>
        <v>4.068820434197146E-3</v>
      </c>
      <c r="AH365" s="5">
        <f t="shared" si="527"/>
        <v>5.6948809091915951E-4</v>
      </c>
      <c r="AI365" s="5">
        <f t="shared" si="528"/>
        <v>1.3547009924965794E-3</v>
      </c>
      <c r="AJ365" s="5">
        <f t="shared" si="529"/>
        <v>1.6112845978123638E-3</v>
      </c>
      <c r="AK365" s="5">
        <f t="shared" si="530"/>
        <v>1.2776438340895392E-3</v>
      </c>
      <c r="AL365" s="5">
        <f t="shared" si="531"/>
        <v>5.4004194166169532E-5</v>
      </c>
      <c r="AM365" s="5">
        <f t="shared" si="532"/>
        <v>2.7868162020164809E-2</v>
      </c>
      <c r="AN365" s="5">
        <f t="shared" si="533"/>
        <v>2.0816533446874116E-2</v>
      </c>
      <c r="AO365" s="5">
        <f t="shared" si="534"/>
        <v>7.7746078918172236E-3</v>
      </c>
      <c r="AP365" s="5">
        <f t="shared" si="535"/>
        <v>1.9357858990872866E-3</v>
      </c>
      <c r="AQ365" s="5">
        <f t="shared" si="536"/>
        <v>3.6149093619073432E-4</v>
      </c>
      <c r="AR365" s="5">
        <f t="shared" si="537"/>
        <v>8.5077500867386342E-5</v>
      </c>
      <c r="AS365" s="5">
        <f t="shared" si="538"/>
        <v>2.0238276568374734E-4</v>
      </c>
      <c r="AT365" s="5">
        <f t="shared" si="539"/>
        <v>2.4071454513953499E-4</v>
      </c>
      <c r="AU365" s="5">
        <f t="shared" si="540"/>
        <v>1.9087097015061844E-4</v>
      </c>
      <c r="AV365" s="5">
        <f t="shared" si="541"/>
        <v>1.1351119401131299E-4</v>
      </c>
      <c r="AW365" s="5">
        <f t="shared" si="542"/>
        <v>2.6655318337032791E-6</v>
      </c>
      <c r="AX365" s="5">
        <f t="shared" si="543"/>
        <v>1.1048819501164918E-2</v>
      </c>
      <c r="AY365" s="5">
        <f t="shared" si="544"/>
        <v>8.2530782090348385E-3</v>
      </c>
      <c r="AZ365" s="5">
        <f t="shared" si="545"/>
        <v>3.0823790685178742E-3</v>
      </c>
      <c r="BA365" s="5">
        <f t="shared" si="546"/>
        <v>7.6747612477779E-4</v>
      </c>
      <c r="BB365" s="5">
        <f t="shared" si="547"/>
        <v>1.433193944540921E-4</v>
      </c>
      <c r="BC365" s="5">
        <f t="shared" si="548"/>
        <v>2.1410905865127515E-5</v>
      </c>
      <c r="BD365" s="5">
        <f t="shared" si="549"/>
        <v>1.0591648402102114E-5</v>
      </c>
      <c r="BE365" s="5">
        <f t="shared" si="550"/>
        <v>2.519546384076951E-5</v>
      </c>
      <c r="BF365" s="5">
        <f t="shared" si="551"/>
        <v>2.9967544901959437E-5</v>
      </c>
      <c r="BG365" s="5">
        <f t="shared" si="552"/>
        <v>2.3762313013339278E-5</v>
      </c>
      <c r="BH365" s="5">
        <f t="shared" si="553"/>
        <v>1.4131475941502478E-5</v>
      </c>
      <c r="BI365" s="5">
        <f t="shared" si="554"/>
        <v>6.7232045019576982E-6</v>
      </c>
      <c r="BJ365" s="8">
        <f t="shared" si="555"/>
        <v>0.72580247882075588</v>
      </c>
      <c r="BK365" s="8">
        <f t="shared" si="556"/>
        <v>0.17247657199433647</v>
      </c>
      <c r="BL365" s="8">
        <f t="shared" si="557"/>
        <v>9.581666274026443E-2</v>
      </c>
      <c r="BM365" s="8">
        <f t="shared" si="558"/>
        <v>0.59328431203358656</v>
      </c>
      <c r="BN365" s="8">
        <f t="shared" si="559"/>
        <v>0.3956106006210528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1.3323170731707299</v>
      </c>
      <c r="F366">
        <f>VLOOKUP(B366,home!$B$2:$E$405,3,FALSE)</f>
        <v>1.03</v>
      </c>
      <c r="G366">
        <f>VLOOKUP(C366,away!$B$2:$E$405,4,FALSE)</f>
        <v>1.03</v>
      </c>
      <c r="H366">
        <f>VLOOKUP(A366,away!$A$2:$E$405,3,FALSE)</f>
        <v>1.3201219512195099</v>
      </c>
      <c r="I366">
        <f>VLOOKUP(C366,away!$B$2:$E$405,3,FALSE)</f>
        <v>1.1299999999999999</v>
      </c>
      <c r="J366">
        <f>VLOOKUP(B366,home!$B$2:$E$405,4,FALSE)</f>
        <v>1.28</v>
      </c>
      <c r="K366" s="3">
        <f t="shared" si="504"/>
        <v>1.4134551829268276</v>
      </c>
      <c r="L366" s="3">
        <f t="shared" si="505"/>
        <v>1.909424390243899</v>
      </c>
      <c r="M366" s="5">
        <f t="shared" si="506"/>
        <v>3.6048876774499083E-2</v>
      </c>
      <c r="N366" s="5">
        <f t="shared" si="507"/>
        <v>5.0953471715606269E-2</v>
      </c>
      <c r="O366" s="5">
        <f t="shared" si="508"/>
        <v>6.8832604554125348E-2</v>
      </c>
      <c r="P366" s="5">
        <f t="shared" si="509"/>
        <v>9.7291801661381239E-2</v>
      </c>
      <c r="Q366" s="5">
        <f t="shared" si="510"/>
        <v>3.6010224342269602E-2</v>
      </c>
      <c r="R366" s="5">
        <f t="shared" si="511"/>
        <v>6.5715326989830125E-2</v>
      </c>
      <c r="S366" s="5">
        <f t="shared" si="512"/>
        <v>6.5644865509468298E-2</v>
      </c>
      <c r="T366" s="5">
        <f t="shared" si="513"/>
        <v>6.8758800657284139E-2</v>
      </c>
      <c r="U366" s="5">
        <f t="shared" si="514"/>
        <v>9.2885669531506634E-2</v>
      </c>
      <c r="V366" s="5">
        <f t="shared" si="515"/>
        <v>1.9685332824304624E-2</v>
      </c>
      <c r="W366" s="5">
        <f t="shared" si="516"/>
        <v>1.6966279411646253E-2</v>
      </c>
      <c r="X366" s="5">
        <f t="shared" si="517"/>
        <v>3.239582772029026E-2</v>
      </c>
      <c r="Y366" s="5">
        <f t="shared" si="518"/>
        <v>3.0928691795630823E-2</v>
      </c>
      <c r="Z366" s="5">
        <f t="shared" si="519"/>
        <v>4.1826149389078283E-2</v>
      </c>
      <c r="AA366" s="5">
        <f t="shared" si="520"/>
        <v>5.9119387635864468E-2</v>
      </c>
      <c r="AB366" s="5">
        <f t="shared" si="521"/>
        <v>4.1781302432686428E-2</v>
      </c>
      <c r="AC366" s="5">
        <f t="shared" si="522"/>
        <v>3.320529077717598E-3</v>
      </c>
      <c r="AD366" s="5">
        <f t="shared" si="523"/>
        <v>5.9952688923440326E-3</v>
      </c>
      <c r="AE366" s="5">
        <f t="shared" si="524"/>
        <v>1.1447512649112219E-2</v>
      </c>
      <c r="AF366" s="5">
        <f t="shared" si="525"/>
        <v>1.0929079929920212E-2</v>
      </c>
      <c r="AG366" s="5">
        <f t="shared" si="526"/>
        <v>6.9560839270382466E-3</v>
      </c>
      <c r="AH366" s="5">
        <f t="shared" si="527"/>
        <v>1.996596744837276E-2</v>
      </c>
      <c r="AI366" s="5">
        <f t="shared" si="528"/>
        <v>2.8221000172050807E-2</v>
      </c>
      <c r="AJ366" s="5">
        <f t="shared" si="529"/>
        <v>1.9944559480282058E-2</v>
      </c>
      <c r="AK366" s="5">
        <f t="shared" si="530"/>
        <v>9.3969136561990185E-3</v>
      </c>
      <c r="AL366" s="5">
        <f t="shared" si="531"/>
        <v>3.5846915115944129E-4</v>
      </c>
      <c r="AM366" s="5">
        <f t="shared" si="532"/>
        <v>1.69480877778473E-3</v>
      </c>
      <c r="AN366" s="5">
        <f t="shared" si="533"/>
        <v>3.2361092171016154E-3</v>
      </c>
      <c r="AO366" s="5">
        <f t="shared" si="534"/>
        <v>3.0895529343134575E-3</v>
      </c>
      <c r="AP366" s="5">
        <f t="shared" si="535"/>
        <v>1.9664225759092411E-3</v>
      </c>
      <c r="AQ366" s="5">
        <f t="shared" si="536"/>
        <v>9.3868380699183517E-4</v>
      </c>
      <c r="AR366" s="5">
        <f t="shared" si="537"/>
        <v>7.6247010441477386E-3</v>
      </c>
      <c r="AS366" s="5">
        <f t="shared" si="538"/>
        <v>1.0777173209118215E-2</v>
      </c>
      <c r="AT366" s="5">
        <f t="shared" si="539"/>
        <v>7.616525664864148E-3</v>
      </c>
      <c r="AU366" s="5">
        <f t="shared" si="540"/>
        <v>3.5885392256324753E-3</v>
      </c>
      <c r="AV366" s="5">
        <f t="shared" si="541"/>
        <v>1.268059841901612E-3</v>
      </c>
      <c r="AW366" s="5">
        <f t="shared" si="542"/>
        <v>2.6874091724667179E-5</v>
      </c>
      <c r="AX366" s="5">
        <f t="shared" si="543"/>
        <v>3.9925604183828507E-4</v>
      </c>
      <c r="AY366" s="5">
        <f t="shared" si="544"/>
        <v>7.6234922423826007E-4</v>
      </c>
      <c r="AZ366" s="5">
        <f t="shared" si="545"/>
        <v>7.2782410132202473E-4</v>
      </c>
      <c r="BA366" s="5">
        <f t="shared" si="546"/>
        <v>4.6324169695720699E-4</v>
      </c>
      <c r="BB366" s="5">
        <f t="shared" si="547"/>
        <v>2.2113124868701603E-4</v>
      </c>
      <c r="BC366" s="5">
        <f t="shared" si="548"/>
        <v>8.4446679937615513E-5</v>
      </c>
      <c r="BD366" s="5">
        <f t="shared" si="549"/>
        <v>2.4264650236689674E-3</v>
      </c>
      <c r="BE366" s="5">
        <f t="shared" si="550"/>
        <v>3.4296995638955696E-3</v>
      </c>
      <c r="BF366" s="5">
        <f t="shared" si="551"/>
        <v>2.4238633122350374E-3</v>
      </c>
      <c r="BG366" s="5">
        <f t="shared" si="552"/>
        <v>1.1420073871282663E-3</v>
      </c>
      <c r="BH366" s="5">
        <f t="shared" si="553"/>
        <v>4.0354406506929314E-4</v>
      </c>
      <c r="BI366" s="5">
        <f t="shared" si="554"/>
        <v>1.1407829006231062E-4</v>
      </c>
      <c r="BJ366" s="8">
        <f t="shared" si="555"/>
        <v>0.2849250673462233</v>
      </c>
      <c r="BK366" s="8">
        <f t="shared" si="556"/>
        <v>0.22311222422276855</v>
      </c>
      <c r="BL366" s="8">
        <f t="shared" si="557"/>
        <v>0.44667738852864131</v>
      </c>
      <c r="BM366" s="8">
        <f t="shared" si="558"/>
        <v>0.64095304831648581</v>
      </c>
      <c r="BN366" s="8">
        <f t="shared" si="559"/>
        <v>0.35485230603771167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1.3323170731707299</v>
      </c>
      <c r="F367">
        <f>VLOOKUP(B367,home!$B$2:$E$405,3,FALSE)</f>
        <v>0.79</v>
      </c>
      <c r="G367">
        <f>VLOOKUP(C367,away!$B$2:$E$405,4,FALSE)</f>
        <v>1.45</v>
      </c>
      <c r="H367">
        <f>VLOOKUP(A367,away!$A$2:$E$405,3,FALSE)</f>
        <v>1.3201219512195099</v>
      </c>
      <c r="I367">
        <f>VLOOKUP(C367,away!$B$2:$E$405,3,FALSE)</f>
        <v>0.33</v>
      </c>
      <c r="J367">
        <f>VLOOKUP(B367,home!$B$2:$E$405,4,FALSE)</f>
        <v>0.98</v>
      </c>
      <c r="K367" s="3">
        <f t="shared" si="504"/>
        <v>1.5261692073170712</v>
      </c>
      <c r="L367" s="3">
        <f t="shared" si="505"/>
        <v>0.42692743902438951</v>
      </c>
      <c r="M367" s="5">
        <f t="shared" si="506"/>
        <v>0.14183418054825517</v>
      </c>
      <c r="N367" s="5">
        <f t="shared" si="507"/>
        <v>0.21646295889779699</v>
      </c>
      <c r="O367" s="5">
        <f t="shared" si="508"/>
        <v>6.0552903467589451E-2</v>
      </c>
      <c r="P367" s="5">
        <f t="shared" si="509"/>
        <v>9.2413976685878141E-2</v>
      </c>
      <c r="Q367" s="5">
        <f t="shared" si="510"/>
        <v>0.16517955119727928</v>
      </c>
      <c r="R367" s="5">
        <f t="shared" si="511"/>
        <v>1.2925848001454519E-2</v>
      </c>
      <c r="S367" s="5">
        <f t="shared" si="512"/>
        <v>1.5053393783299665E-2</v>
      </c>
      <c r="T367" s="5">
        <f t="shared" si="513"/>
        <v>7.0519682771852457E-2</v>
      </c>
      <c r="U367" s="5">
        <f t="shared" si="514"/>
        <v>1.9727031198280794E-2</v>
      </c>
      <c r="V367" s="5">
        <f t="shared" si="515"/>
        <v>1.0898046787654731E-3</v>
      </c>
      <c r="W367" s="5">
        <f t="shared" si="516"/>
        <v>8.4030648238580419E-2</v>
      </c>
      <c r="X367" s="5">
        <f t="shared" si="517"/>
        <v>3.5874989452056458E-2</v>
      </c>
      <c r="Y367" s="5">
        <f t="shared" si="518"/>
        <v>7.6580086858967248E-3</v>
      </c>
      <c r="Z367" s="5">
        <f t="shared" si="519"/>
        <v>1.8394663948265004E-3</v>
      </c>
      <c r="AA367" s="5">
        <f t="shared" si="520"/>
        <v>2.807336969678751E-3</v>
      </c>
      <c r="AB367" s="5">
        <f t="shared" si="521"/>
        <v>2.1422356188432641E-3</v>
      </c>
      <c r="AC367" s="5">
        <f t="shared" si="522"/>
        <v>4.4379810188511145E-5</v>
      </c>
      <c r="AD367" s="5">
        <f t="shared" si="523"/>
        <v>3.2061246953153481E-2</v>
      </c>
      <c r="AE367" s="5">
        <f t="shared" si="524"/>
        <v>1.3687826053638325E-2</v>
      </c>
      <c r="AF367" s="5">
        <f t="shared" si="525"/>
        <v>2.9218542614455629E-3</v>
      </c>
      <c r="AG367" s="5">
        <f t="shared" si="526"/>
        <v>4.1580658568048437E-4</v>
      </c>
      <c r="AH367" s="5">
        <f t="shared" si="527"/>
        <v>1.9632966927867607E-4</v>
      </c>
      <c r="AI367" s="5">
        <f t="shared" si="528"/>
        <v>2.9963229573585983E-4</v>
      </c>
      <c r="AJ367" s="5">
        <f t="shared" si="529"/>
        <v>2.2864479163489573E-4</v>
      </c>
      <c r="AK367" s="5">
        <f t="shared" si="530"/>
        <v>1.1631688013553522E-4</v>
      </c>
      <c r="AL367" s="5">
        <f t="shared" si="531"/>
        <v>1.1566505981086576E-6</v>
      </c>
      <c r="AM367" s="5">
        <f t="shared" si="532"/>
        <v>9.7861775696182207E-3</v>
      </c>
      <c r="AN367" s="5">
        <f t="shared" si="533"/>
        <v>4.1779877276350305E-3</v>
      </c>
      <c r="AO367" s="5">
        <f t="shared" si="534"/>
        <v>8.9184880041727596E-4</v>
      </c>
      <c r="AP367" s="5">
        <f t="shared" si="535"/>
        <v>1.2691824145304051E-4</v>
      </c>
      <c r="AQ367" s="5">
        <f t="shared" si="536"/>
        <v>1.3546219947256423E-5</v>
      </c>
      <c r="AR367" s="5">
        <f t="shared" si="537"/>
        <v>1.6763704581930115E-5</v>
      </c>
      <c r="AS367" s="5">
        <f t="shared" si="538"/>
        <v>2.5584249733501844E-5</v>
      </c>
      <c r="AT367" s="5">
        <f t="shared" si="539"/>
        <v>1.9522947067790247E-5</v>
      </c>
      <c r="AU367" s="5">
        <f t="shared" si="540"/>
        <v>9.931773550314192E-6</v>
      </c>
      <c r="AV367" s="5">
        <f t="shared" si="541"/>
        <v>3.7893917416339166E-6</v>
      </c>
      <c r="AW367" s="5">
        <f t="shared" si="542"/>
        <v>2.0934203470351826E-8</v>
      </c>
      <c r="AX367" s="5">
        <f t="shared" si="543"/>
        <v>2.4892271440147256E-3</v>
      </c>
      <c r="AY367" s="5">
        <f t="shared" si="544"/>
        <v>1.0627193697442018E-3</v>
      </c>
      <c r="AZ367" s="5">
        <f t="shared" si="545"/>
        <v>2.2685202946325265E-4</v>
      </c>
      <c r="BA367" s="5">
        <f t="shared" si="546"/>
        <v>3.2283118658743939E-5</v>
      </c>
      <c r="BB367" s="5">
        <f t="shared" si="547"/>
        <v>3.445637293174508E-6</v>
      </c>
      <c r="BC367" s="5">
        <f t="shared" si="548"/>
        <v>2.9420742107638464E-7</v>
      </c>
      <c r="BD367" s="5">
        <f t="shared" si="549"/>
        <v>1.1928142442874735E-6</v>
      </c>
      <c r="BE367" s="5">
        <f t="shared" si="550"/>
        <v>1.8204363696807249E-6</v>
      </c>
      <c r="BF367" s="5">
        <f t="shared" si="551"/>
        <v>1.3891469656433992E-6</v>
      </c>
      <c r="BG367" s="5">
        <f t="shared" si="552"/>
        <v>7.0669110780096704E-7</v>
      </c>
      <c r="BH367" s="5">
        <f t="shared" si="553"/>
        <v>2.6963255195265621E-7</v>
      </c>
      <c r="BI367" s="5">
        <f t="shared" si="554"/>
        <v>8.2300979616092849E-8</v>
      </c>
      <c r="BJ367" s="8">
        <f t="shared" si="555"/>
        <v>0.64762387316304604</v>
      </c>
      <c r="BK367" s="8">
        <f t="shared" si="556"/>
        <v>0.25149961152672934</v>
      </c>
      <c r="BL367" s="8">
        <f t="shared" si="557"/>
        <v>9.9077331981525879E-2</v>
      </c>
      <c r="BM367" s="8">
        <f t="shared" si="558"/>
        <v>0.30960816583233364</v>
      </c>
      <c r="BN367" s="8">
        <f t="shared" si="559"/>
        <v>0.68936941879825353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1.22813688212928</v>
      </c>
      <c r="F368">
        <f>VLOOKUP(B368,home!$B$2:$E$405,3,FALSE)</f>
        <v>1.4</v>
      </c>
      <c r="G368">
        <f>VLOOKUP(C368,away!$B$2:$E$405,4,FALSE)</f>
        <v>0.81</v>
      </c>
      <c r="H368">
        <f>VLOOKUP(A368,away!$A$2:$E$405,3,FALSE)</f>
        <v>1.0437262357414501</v>
      </c>
      <c r="I368">
        <f>VLOOKUP(C368,away!$B$2:$E$405,3,FALSE)</f>
        <v>0.81</v>
      </c>
      <c r="J368">
        <f>VLOOKUP(B368,home!$B$2:$E$405,4,FALSE)</f>
        <v>0.91</v>
      </c>
      <c r="K368" s="3">
        <f t="shared" si="504"/>
        <v>1.3927072243346035</v>
      </c>
      <c r="L368" s="3">
        <f t="shared" si="505"/>
        <v>0.76933060836502298</v>
      </c>
      <c r="M368" s="5">
        <f t="shared" si="506"/>
        <v>0.11509034703164314</v>
      </c>
      <c r="N368" s="5">
        <f t="shared" si="507"/>
        <v>0.16028715776214597</v>
      </c>
      <c r="O368" s="5">
        <f t="shared" si="508"/>
        <v>8.8542526698795629E-2</v>
      </c>
      <c r="P368" s="5">
        <f t="shared" si="509"/>
        <v>0.12331381659425217</v>
      </c>
      <c r="Q368" s="5">
        <f t="shared" si="510"/>
        <v>0.11161654129170054</v>
      </c>
      <c r="R368" s="5">
        <f t="shared" si="511"/>
        <v>3.4059237965680368E-2</v>
      </c>
      <c r="S368" s="5">
        <f t="shared" si="512"/>
        <v>3.3031217984901946E-2</v>
      </c>
      <c r="T368" s="5">
        <f t="shared" si="513"/>
        <v>8.5870021615543676E-2</v>
      </c>
      <c r="U368" s="5">
        <f t="shared" si="514"/>
        <v>4.743454677013445E-2</v>
      </c>
      <c r="V368" s="5">
        <f t="shared" si="515"/>
        <v>3.9323749283634709E-3</v>
      </c>
      <c r="W368" s="5">
        <f t="shared" si="516"/>
        <v>5.1816387804064293E-2</v>
      </c>
      <c r="X368" s="5">
        <f t="shared" si="517"/>
        <v>3.9863933152578732E-2</v>
      </c>
      <c r="Y368" s="5">
        <f t="shared" si="518"/>
        <v>1.5334271972048005E-2</v>
      </c>
      <c r="Z368" s="5">
        <f t="shared" si="519"/>
        <v>8.7342714215286558E-3</v>
      </c>
      <c r="AA368" s="5">
        <f t="shared" si="520"/>
        <v>1.2164282908062223E-2</v>
      </c>
      <c r="AB368" s="5">
        <f t="shared" si="521"/>
        <v>8.470642342454102E-3</v>
      </c>
      <c r="AC368" s="5">
        <f t="shared" si="522"/>
        <v>2.6333450915019233E-4</v>
      </c>
      <c r="AD368" s="5">
        <f t="shared" si="523"/>
        <v>1.8041264408410949E-2</v>
      </c>
      <c r="AE368" s="5">
        <f t="shared" si="524"/>
        <v>1.387969692299703E-2</v>
      </c>
      <c r="AF368" s="5">
        <f t="shared" si="525"/>
        <v>5.3390378388457217E-3</v>
      </c>
      <c r="AG368" s="5">
        <f t="shared" si="526"/>
        <v>1.3691617428810189E-3</v>
      </c>
      <c r="AH368" s="5">
        <f t="shared" si="527"/>
        <v>1.6798855865874684E-3</v>
      </c>
      <c r="AI368" s="5">
        <f t="shared" si="528"/>
        <v>2.33958879249594E-3</v>
      </c>
      <c r="AJ368" s="5">
        <f t="shared" si="529"/>
        <v>1.6291811066406841E-3</v>
      </c>
      <c r="AK368" s="5">
        <f t="shared" si="530"/>
        <v>7.5632409898930802E-4</v>
      </c>
      <c r="AL368" s="5">
        <f t="shared" si="531"/>
        <v>1.1286014579608879E-5</v>
      </c>
      <c r="AM368" s="5">
        <f t="shared" si="532"/>
        <v>5.0252398555449369E-3</v>
      </c>
      <c r="AN368" s="5">
        <f t="shared" si="533"/>
        <v>3.8660708352465461E-3</v>
      </c>
      <c r="AO368" s="5">
        <f t="shared" si="534"/>
        <v>1.487143313831249E-3</v>
      </c>
      <c r="AP368" s="5">
        <f t="shared" si="535"/>
        <v>3.8136829011859038E-4</v>
      </c>
      <c r="AQ368" s="5">
        <f t="shared" si="536"/>
        <v>7.3349574662015922E-5</v>
      </c>
      <c r="AR368" s="5">
        <f t="shared" si="537"/>
        <v>2.5847748006259418E-4</v>
      </c>
      <c r="AS368" s="5">
        <f t="shared" si="538"/>
        <v>3.599834538109783E-4</v>
      </c>
      <c r="AT368" s="5">
        <f t="shared" si="539"/>
        <v>2.5067577838173586E-4</v>
      </c>
      <c r="AU368" s="5">
        <f t="shared" si="540"/>
        <v>1.1637265583931447E-4</v>
      </c>
      <c r="AV368" s="5">
        <f t="shared" si="541"/>
        <v>4.0518259625604443E-5</v>
      </c>
      <c r="AW368" s="5">
        <f t="shared" si="542"/>
        <v>3.3590072877636756E-7</v>
      </c>
      <c r="AX368" s="5">
        <f t="shared" si="543"/>
        <v>1.1664479751386009E-3</v>
      </c>
      <c r="AY368" s="5">
        <f t="shared" si="544"/>
        <v>8.9738413033952898E-4</v>
      </c>
      <c r="AZ368" s="5">
        <f t="shared" si="545"/>
        <v>3.4519253946561348E-4</v>
      </c>
      <c r="BA368" s="5">
        <f t="shared" si="546"/>
        <v>8.8522395463382544E-5</v>
      </c>
      <c r="BB368" s="5">
        <f t="shared" si="547"/>
        <v>1.7025747088943308E-5</v>
      </c>
      <c r="BC368" s="5">
        <f t="shared" si="548"/>
        <v>2.6196856731611553E-6</v>
      </c>
      <c r="BD368" s="5">
        <f t="shared" si="549"/>
        <v>3.3142439497535596E-5</v>
      </c>
      <c r="BE368" s="5">
        <f t="shared" si="550"/>
        <v>4.6157714920290318E-5</v>
      </c>
      <c r="BF368" s="5">
        <f t="shared" si="551"/>
        <v>3.2142091514132736E-5</v>
      </c>
      <c r="BG368" s="5">
        <f t="shared" si="552"/>
        <v>1.49215076856522E-5</v>
      </c>
      <c r="BH368" s="5">
        <f t="shared" si="553"/>
        <v>5.1953228879430329E-6</v>
      </c>
      <c r="BI368" s="5">
        <f t="shared" si="554"/>
        <v>1.4471127437578356E-6</v>
      </c>
      <c r="BJ368" s="8">
        <f t="shared" si="555"/>
        <v>0.51676783885378874</v>
      </c>
      <c r="BK368" s="8">
        <f t="shared" si="556"/>
        <v>0.27653976119323004</v>
      </c>
      <c r="BL368" s="8">
        <f t="shared" si="557"/>
        <v>0.1982352500868097</v>
      </c>
      <c r="BM368" s="8">
        <f t="shared" si="558"/>
        <v>0.36647044598152839</v>
      </c>
      <c r="BN368" s="8">
        <f t="shared" si="559"/>
        <v>0.63290962734421774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1.22813688212928</v>
      </c>
      <c r="F369">
        <f>VLOOKUP(B369,home!$B$2:$E$405,3,FALSE)</f>
        <v>0.93</v>
      </c>
      <c r="G369">
        <f>VLOOKUP(C369,away!$B$2:$E$405,4,FALSE)</f>
        <v>0.59</v>
      </c>
      <c r="H369">
        <f>VLOOKUP(A369,away!$A$2:$E$405,3,FALSE)</f>
        <v>1.0437262357414501</v>
      </c>
      <c r="I369">
        <f>VLOOKUP(C369,away!$B$2:$E$405,3,FALSE)</f>
        <v>0.7</v>
      </c>
      <c r="J369">
        <f>VLOOKUP(B369,home!$B$2:$E$405,4,FALSE)</f>
        <v>1</v>
      </c>
      <c r="K369" s="3">
        <f t="shared" si="504"/>
        <v>0.67387870722433585</v>
      </c>
      <c r="L369" s="3">
        <f t="shared" si="505"/>
        <v>0.73060836501901505</v>
      </c>
      <c r="M369" s="5">
        <f t="shared" si="506"/>
        <v>0.24549294430967628</v>
      </c>
      <c r="N369" s="5">
        <f t="shared" si="507"/>
        <v>0.16543246794410049</v>
      </c>
      <c r="O369" s="5">
        <f t="shared" si="508"/>
        <v>0.17935919866579667</v>
      </c>
      <c r="P369" s="5">
        <f t="shared" si="509"/>
        <v>0.12086634492569988</v>
      </c>
      <c r="Q369" s="5">
        <f t="shared" si="510"/>
        <v>5.5740708815550918E-2</v>
      </c>
      <c r="R369" s="5">
        <f t="shared" si="511"/>
        <v>6.5520665444169207E-2</v>
      </c>
      <c r="S369" s="5">
        <f t="shared" si="512"/>
        <v>1.4876876988030863E-2</v>
      </c>
      <c r="T369" s="5">
        <f t="shared" si="513"/>
        <v>4.0724628132730652E-2</v>
      </c>
      <c r="U369" s="5">
        <f t="shared" si="514"/>
        <v>4.4152981325994961E-2</v>
      </c>
      <c r="V369" s="5">
        <f t="shared" si="515"/>
        <v>8.1383363877606614E-4</v>
      </c>
      <c r="W369" s="5">
        <f t="shared" si="516"/>
        <v>1.2520825598797199E-2</v>
      </c>
      <c r="X369" s="5">
        <f t="shared" si="517"/>
        <v>9.1478199194254504E-3</v>
      </c>
      <c r="Y369" s="5">
        <f t="shared" si="518"/>
        <v>3.3417368774099031E-3</v>
      </c>
      <c r="Z369" s="5">
        <f t="shared" si="519"/>
        <v>1.595664875170745E-2</v>
      </c>
      <c r="AA369" s="5">
        <f t="shared" si="520"/>
        <v>1.0752845832433426E-2</v>
      </c>
      <c r="AB369" s="5">
        <f t="shared" si="521"/>
        <v>3.6230569242714128E-3</v>
      </c>
      <c r="AC369" s="5">
        <f t="shared" si="522"/>
        <v>2.5042750610676183E-5</v>
      </c>
      <c r="AD369" s="5">
        <f t="shared" si="523"/>
        <v>2.1093794419747066E-3</v>
      </c>
      <c r="AE369" s="5">
        <f t="shared" si="524"/>
        <v>1.5411302653058625E-3</v>
      </c>
      <c r="AF369" s="5">
        <f t="shared" si="525"/>
        <v>5.6298133170821856E-4</v>
      </c>
      <c r="AG369" s="5">
        <f t="shared" si="526"/>
        <v>1.3710629009852312E-4</v>
      </c>
      <c r="AH369" s="5">
        <f t="shared" si="527"/>
        <v>2.9145152639169212E-3</v>
      </c>
      <c r="AI369" s="5">
        <f t="shared" si="528"/>
        <v>1.9640297782339286E-3</v>
      </c>
      <c r="AJ369" s="5">
        <f t="shared" si="529"/>
        <v>6.6175892395318949E-4</v>
      </c>
      <c r="AK369" s="5">
        <f t="shared" si="530"/>
        <v>1.4864841605591431E-4</v>
      </c>
      <c r="AL369" s="5">
        <f t="shared" si="531"/>
        <v>4.9318333636181288E-7</v>
      </c>
      <c r="AM369" s="5">
        <f t="shared" si="532"/>
        <v>2.8429317828070132E-4</v>
      </c>
      <c r="AN369" s="5">
        <f t="shared" si="533"/>
        <v>2.0770697416972253E-4</v>
      </c>
      <c r="AO369" s="5">
        <f t="shared" si="534"/>
        <v>7.5876226400593887E-5</v>
      </c>
      <c r="AP369" s="5">
        <f t="shared" si="535"/>
        <v>1.847860190478351E-5</v>
      </c>
      <c r="AQ369" s="5">
        <f t="shared" si="536"/>
        <v>3.3751552813727836E-6</v>
      </c>
      <c r="AR369" s="5">
        <f t="shared" si="537"/>
        <v>4.2587384635866117E-4</v>
      </c>
      <c r="AS369" s="5">
        <f t="shared" si="538"/>
        <v>2.8698731702482999E-4</v>
      </c>
      <c r="AT369" s="5">
        <f t="shared" si="539"/>
        <v>9.6697321093236526E-5</v>
      </c>
      <c r="AU369" s="5">
        <f t="shared" si="540"/>
        <v>2.1720755243455579E-5</v>
      </c>
      <c r="AV369" s="5">
        <f t="shared" si="541"/>
        <v>3.6592886158490147E-6</v>
      </c>
      <c r="AW369" s="5">
        <f t="shared" si="542"/>
        <v>6.7448495665114111E-9</v>
      </c>
      <c r="AX369" s="5">
        <f t="shared" si="543"/>
        <v>3.192985324208276E-5</v>
      </c>
      <c r="AY369" s="5">
        <f t="shared" si="544"/>
        <v>2.3328217872495179E-5</v>
      </c>
      <c r="AZ369" s="5">
        <f t="shared" si="545"/>
        <v>8.5218955593155352E-6</v>
      </c>
      <c r="BA369" s="5">
        <f t="shared" si="546"/>
        <v>2.0753893938181093E-6</v>
      </c>
      <c r="BB369" s="5">
        <f t="shared" si="547"/>
        <v>3.7907421294881332E-7</v>
      </c>
      <c r="BC369" s="5">
        <f t="shared" si="548"/>
        <v>5.5390958188680509E-8</v>
      </c>
      <c r="BD369" s="5">
        <f t="shared" si="549"/>
        <v>5.1857832432076742E-5</v>
      </c>
      <c r="BE369" s="5">
        <f t="shared" si="550"/>
        <v>3.494588907878411E-5</v>
      </c>
      <c r="BF369" s="5">
        <f t="shared" si="551"/>
        <v>1.1774645277608037E-5</v>
      </c>
      <c r="BG369" s="5">
        <f t="shared" si="552"/>
        <v>2.6448942458998785E-6</v>
      </c>
      <c r="BH369" s="5">
        <f t="shared" si="553"/>
        <v>4.4558447879302363E-7</v>
      </c>
      <c r="BI369" s="5">
        <f t="shared" si="554"/>
        <v>6.0053978505654479E-8</v>
      </c>
      <c r="BJ369" s="8">
        <f t="shared" si="555"/>
        <v>0.29191480457437802</v>
      </c>
      <c r="BK369" s="8">
        <f t="shared" si="556"/>
        <v>0.38209886401400256</v>
      </c>
      <c r="BL369" s="8">
        <f t="shared" si="557"/>
        <v>0.31003436800265338</v>
      </c>
      <c r="BM369" s="8">
        <f t="shared" si="558"/>
        <v>0.16756903376472496</v>
      </c>
      <c r="BN369" s="8">
        <f t="shared" si="559"/>
        <v>0.83241233010499349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1.22813688212928</v>
      </c>
      <c r="F370">
        <f>VLOOKUP(B370,home!$B$2:$E$405,3,FALSE)</f>
        <v>1.1100000000000001</v>
      </c>
      <c r="G370">
        <f>VLOOKUP(C370,away!$B$2:$E$405,4,FALSE)</f>
        <v>1.04</v>
      </c>
      <c r="H370">
        <f>VLOOKUP(A370,away!$A$2:$E$405,3,FALSE)</f>
        <v>1.0437262357414501</v>
      </c>
      <c r="I370">
        <f>VLOOKUP(C370,away!$B$2:$E$405,3,FALSE)</f>
        <v>0.85</v>
      </c>
      <c r="J370">
        <f>VLOOKUP(B370,home!$B$2:$E$405,4,FALSE)</f>
        <v>0.96</v>
      </c>
      <c r="K370" s="3">
        <f t="shared" si="504"/>
        <v>1.4177612167300409</v>
      </c>
      <c r="L370" s="3">
        <f t="shared" si="505"/>
        <v>0.85168060836502313</v>
      </c>
      <c r="M370" s="5">
        <f t="shared" si="506"/>
        <v>0.103369862446323</v>
      </c>
      <c r="N370" s="5">
        <f t="shared" si="507"/>
        <v>0.14655378195511584</v>
      </c>
      <c r="O370" s="5">
        <f t="shared" si="508"/>
        <v>8.8038107334893131E-2</v>
      </c>
      <c r="P370" s="5">
        <f t="shared" si="509"/>
        <v>0.12481701417372804</v>
      </c>
      <c r="Q370" s="5">
        <f t="shared" si="510"/>
        <v>0.1038891341105371</v>
      </c>
      <c r="R370" s="5">
        <f t="shared" si="511"/>
        <v>3.7490174407143487E-2</v>
      </c>
      <c r="S370" s="5">
        <f t="shared" si="512"/>
        <v>3.7678503817625032E-2</v>
      </c>
      <c r="T370" s="5">
        <f t="shared" si="513"/>
        <v>8.8480360941777719E-2</v>
      </c>
      <c r="U370" s="5">
        <f t="shared" si="514"/>
        <v>5.3152115282893195E-2</v>
      </c>
      <c r="V370" s="5">
        <f t="shared" si="515"/>
        <v>5.0551144251991878E-3</v>
      </c>
      <c r="W370" s="5">
        <f t="shared" si="516"/>
        <v>4.9096661727195151E-2</v>
      </c>
      <c r="X370" s="5">
        <f t="shared" si="517"/>
        <v>4.1814674728509318E-2</v>
      </c>
      <c r="Y370" s="5">
        <f t="shared" si="518"/>
        <v>1.7806373805681182E-2</v>
      </c>
      <c r="Z370" s="5">
        <f t="shared" si="519"/>
        <v>1.0643218182262262E-2</v>
      </c>
      <c r="AA370" s="5">
        <f t="shared" si="520"/>
        <v>1.508954196000744E-2</v>
      </c>
      <c r="AB370" s="5">
        <f t="shared" si="521"/>
        <v>1.0696683684559579E-2</v>
      </c>
      <c r="AC370" s="5">
        <f t="shared" si="522"/>
        <v>3.8149676434194336E-4</v>
      </c>
      <c r="AD370" s="5">
        <f t="shared" si="523"/>
        <v>1.7401835716932851E-2</v>
      </c>
      <c r="AE370" s="5">
        <f t="shared" si="524"/>
        <v>1.482080603006556E-2</v>
      </c>
      <c r="AF370" s="5">
        <f t="shared" si="525"/>
        <v>6.3112965480731191E-3</v>
      </c>
      <c r="AG370" s="5">
        <f t="shared" si="526"/>
        <v>1.7917362945449949E-3</v>
      </c>
      <c r="AH370" s="5">
        <f t="shared" si="527"/>
        <v>2.2661556341076997E-3</v>
      </c>
      <c r="AI370" s="5">
        <f t="shared" si="528"/>
        <v>3.21286756911217E-3</v>
      </c>
      <c r="AJ370" s="5">
        <f t="shared" si="529"/>
        <v>2.2775395169884797E-3</v>
      </c>
      <c r="AK370" s="5">
        <f t="shared" si="530"/>
        <v>1.0763357322521121E-3</v>
      </c>
      <c r="AL370" s="5">
        <f t="shared" si="531"/>
        <v>1.8425984485304328E-5</v>
      </c>
      <c r="AM370" s="5">
        <f t="shared" si="532"/>
        <v>4.9343295558750026E-3</v>
      </c>
      <c r="AN370" s="5">
        <f t="shared" si="533"/>
        <v>4.2024727980211367E-3</v>
      </c>
      <c r="AO370" s="5">
        <f t="shared" si="534"/>
        <v>1.7895822946280512E-3</v>
      </c>
      <c r="AP370" s="5">
        <f t="shared" si="535"/>
        <v>5.0805084580269764E-4</v>
      </c>
      <c r="AQ370" s="5">
        <f t="shared" si="536"/>
        <v>1.081742633584015E-4</v>
      </c>
      <c r="AR370" s="5">
        <f t="shared" si="537"/>
        <v>3.8600816182133419E-4</v>
      </c>
      <c r="AS370" s="5">
        <f t="shared" si="538"/>
        <v>5.4726740117154123E-4</v>
      </c>
      <c r="AT370" s="5">
        <f t="shared" si="539"/>
        <v>3.8794724828082594E-4</v>
      </c>
      <c r="AU370" s="5">
        <f t="shared" si="540"/>
        <v>1.8333885424989832E-4</v>
      </c>
      <c r="AV370" s="5">
        <f t="shared" si="541"/>
        <v>6.4982679268806847E-5</v>
      </c>
      <c r="AW370" s="5">
        <f t="shared" si="542"/>
        <v>6.1802785761484607E-7</v>
      </c>
      <c r="AX370" s="5">
        <f t="shared" si="543"/>
        <v>1.1659501791473918E-3</v>
      </c>
      <c r="AY370" s="5">
        <f t="shared" si="544"/>
        <v>9.9301715789955856E-4</v>
      </c>
      <c r="AZ370" s="5">
        <f t="shared" si="545"/>
        <v>4.2286672857840105E-4</v>
      </c>
      <c r="BA370" s="5">
        <f t="shared" si="546"/>
        <v>1.2004913088432657E-4</v>
      </c>
      <c r="BB370" s="5">
        <f t="shared" si="547"/>
        <v>2.5560879206313886E-5</v>
      </c>
      <c r="BC370" s="5">
        <f t="shared" si="548"/>
        <v>4.3539410305556569E-6</v>
      </c>
      <c r="BD370" s="5">
        <f t="shared" si="549"/>
        <v>5.4792611015643016E-5</v>
      </c>
      <c r="BE370" s="5">
        <f t="shared" si="550"/>
        <v>7.7682838861353894E-5</v>
      </c>
      <c r="BF370" s="5">
        <f t="shared" si="551"/>
        <v>5.5067858071558401E-5</v>
      </c>
      <c r="BG370" s="5">
        <f t="shared" si="552"/>
        <v>2.6024357820749945E-5</v>
      </c>
      <c r="BH370" s="5">
        <f t="shared" si="553"/>
        <v>9.2240813021410958E-6</v>
      </c>
      <c r="BI370" s="5">
        <f t="shared" si="554"/>
        <v>2.6155089460280773E-6</v>
      </c>
      <c r="BJ370" s="8">
        <f t="shared" si="555"/>
        <v>0.50224106963286486</v>
      </c>
      <c r="BK370" s="8">
        <f t="shared" si="556"/>
        <v>0.27231343476960213</v>
      </c>
      <c r="BL370" s="8">
        <f t="shared" si="557"/>
        <v>0.21509447272276719</v>
      </c>
      <c r="BM370" s="8">
        <f t="shared" si="558"/>
        <v>0.39514172174971379</v>
      </c>
      <c r="BN370" s="8">
        <f t="shared" si="559"/>
        <v>0.60415807442774061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1.22813688212928</v>
      </c>
      <c r="F371">
        <f>VLOOKUP(B371,home!$B$2:$E$405,3,FALSE)</f>
        <v>0.74</v>
      </c>
      <c r="G371">
        <f>VLOOKUP(C371,away!$B$2:$E$405,4,FALSE)</f>
        <v>1.7</v>
      </c>
      <c r="H371">
        <f>VLOOKUP(A371,away!$A$2:$E$405,3,FALSE)</f>
        <v>1.0437262357414501</v>
      </c>
      <c r="I371">
        <f>VLOOKUP(C371,away!$B$2:$E$405,3,FALSE)</f>
        <v>0.74</v>
      </c>
      <c r="J371">
        <f>VLOOKUP(B371,home!$B$2:$E$405,4,FALSE)</f>
        <v>0.96</v>
      </c>
      <c r="K371" s="3">
        <f t="shared" si="504"/>
        <v>1.5449961977186342</v>
      </c>
      <c r="L371" s="3">
        <f t="shared" si="505"/>
        <v>0.74146311787072605</v>
      </c>
      <c r="M371" s="5">
        <f t="shared" si="506"/>
        <v>0.1016256499472864</v>
      </c>
      <c r="N371" s="5">
        <f t="shared" si="507"/>
        <v>0.15701124275924239</v>
      </c>
      <c r="O371" s="5">
        <f t="shared" si="508"/>
        <v>7.5351671265553949E-2</v>
      </c>
      <c r="P371" s="5">
        <f t="shared" si="509"/>
        <v>0.1164180455970253</v>
      </c>
      <c r="Q371" s="5">
        <f t="shared" si="510"/>
        <v>0.12129088653105348</v>
      </c>
      <c r="R371" s="5">
        <f t="shared" si="511"/>
        <v>2.7935242556663815E-2</v>
      </c>
      <c r="S371" s="5">
        <f t="shared" si="512"/>
        <v>3.3340897075839475E-2</v>
      </c>
      <c r="T371" s="5">
        <f t="shared" si="513"/>
        <v>8.9932718896619357E-2</v>
      </c>
      <c r="U371" s="5">
        <f t="shared" si="514"/>
        <v>4.3159843532393369E-2</v>
      </c>
      <c r="V371" s="5">
        <f t="shared" si="515"/>
        <v>4.2437690331942647E-3</v>
      </c>
      <c r="W371" s="5">
        <f t="shared" si="516"/>
        <v>6.2464652836133304E-2</v>
      </c>
      <c r="X371" s="5">
        <f t="shared" si="517"/>
        <v>4.6315236248591886E-2</v>
      </c>
      <c r="Y371" s="5">
        <f t="shared" si="518"/>
        <v>1.7170519736900106E-2</v>
      </c>
      <c r="Z371" s="5">
        <f t="shared" si="519"/>
        <v>6.9043173481796493E-3</v>
      </c>
      <c r="AA371" s="5">
        <f t="shared" si="520"/>
        <v>1.0667144050780361E-2</v>
      </c>
      <c r="AB371" s="5">
        <f t="shared" si="521"/>
        <v>8.2403484994863045E-3</v>
      </c>
      <c r="AC371" s="5">
        <f t="shared" si="522"/>
        <v>3.0384264274442525E-4</v>
      </c>
      <c r="AD371" s="5">
        <f t="shared" si="523"/>
        <v>2.4126912780910108E-2</v>
      </c>
      <c r="AE371" s="5">
        <f t="shared" si="524"/>
        <v>1.7889215975128676E-2</v>
      </c>
      <c r="AF371" s="5">
        <f t="shared" si="525"/>
        <v>6.6320969265908549E-3</v>
      </c>
      <c r="AG371" s="5">
        <f t="shared" si="526"/>
        <v>1.6391517550703053E-3</v>
      </c>
      <c r="AH371" s="5">
        <f t="shared" si="527"/>
        <v>1.2798241669375564E-3</v>
      </c>
      <c r="AI371" s="5">
        <f t="shared" si="528"/>
        <v>1.9773234716669429E-3</v>
      </c>
      <c r="AJ371" s="5">
        <f t="shared" si="529"/>
        <v>1.5274786226926185E-3</v>
      </c>
      <c r="AK371" s="5">
        <f t="shared" si="530"/>
        <v>7.8664955471886388E-4</v>
      </c>
      <c r="AL371" s="5">
        <f t="shared" si="531"/>
        <v>1.3922771133346424E-5</v>
      </c>
      <c r="AM371" s="5">
        <f t="shared" si="532"/>
        <v>7.4551977018390472E-3</v>
      </c>
      <c r="AN371" s="5">
        <f t="shared" si="533"/>
        <v>5.5277541323482506E-3</v>
      </c>
      <c r="AO371" s="5">
        <f t="shared" si="534"/>
        <v>2.049312906896862E-3</v>
      </c>
      <c r="AP371" s="5">
        <f t="shared" si="535"/>
        <v>5.0649664581348954E-4</v>
      </c>
      <c r="AQ371" s="5">
        <f t="shared" si="536"/>
        <v>9.3887145548983691E-5</v>
      </c>
      <c r="AR371" s="5">
        <f t="shared" si="537"/>
        <v>1.8978848342876507E-4</v>
      </c>
      <c r="AS371" s="5">
        <f t="shared" si="538"/>
        <v>2.9322248526822799E-4</v>
      </c>
      <c r="AT371" s="5">
        <f t="shared" si="539"/>
        <v>2.265138124125103E-4</v>
      </c>
      <c r="AU371" s="5">
        <f t="shared" si="540"/>
        <v>1.1665432630269345E-4</v>
      </c>
      <c r="AV371" s="5">
        <f t="shared" si="541"/>
        <v>4.5057622646272553E-5</v>
      </c>
      <c r="AW371" s="5">
        <f t="shared" si="542"/>
        <v>4.4303715687034243E-7</v>
      </c>
      <c r="AX371" s="5">
        <f t="shared" si="543"/>
        <v>1.9197086837636713E-3</v>
      </c>
      <c r="AY371" s="5">
        <f t="shared" si="544"/>
        <v>1.4233931860669193E-3</v>
      </c>
      <c r="AZ371" s="5">
        <f t="shared" si="545"/>
        <v>5.2769677484856218E-4</v>
      </c>
      <c r="BA371" s="5">
        <f t="shared" si="546"/>
        <v>1.3042256532318051E-4</v>
      </c>
      <c r="BB371" s="5">
        <f t="shared" si="547"/>
        <v>2.4175880481305963E-5</v>
      </c>
      <c r="BC371" s="5">
        <f t="shared" si="548"/>
        <v>3.5851047437878306E-6</v>
      </c>
      <c r="BD371" s="5">
        <f t="shared" si="549"/>
        <v>2.3453526776508123E-5</v>
      </c>
      <c r="BE371" s="5">
        <f t="shared" si="550"/>
        <v>3.623560969279722E-5</v>
      </c>
      <c r="BF371" s="5">
        <f t="shared" si="551"/>
        <v>2.7991939598694101E-5</v>
      </c>
      <c r="BG371" s="5">
        <f t="shared" si="552"/>
        <v>1.4415813415584019E-5</v>
      </c>
      <c r="BH371" s="5">
        <f t="shared" si="553"/>
        <v>5.5680942285246453E-6</v>
      </c>
      <c r="BI371" s="5">
        <f t="shared" si="554"/>
        <v>1.7205368823219297E-6</v>
      </c>
      <c r="BJ371" s="8">
        <f t="shared" si="555"/>
        <v>0.56413426517391452</v>
      </c>
      <c r="BK371" s="8">
        <f t="shared" si="556"/>
        <v>0.25736952025329013</v>
      </c>
      <c r="BL371" s="8">
        <f t="shared" si="557"/>
        <v>0.17190614797154666</v>
      </c>
      <c r="BM371" s="8">
        <f t="shared" si="558"/>
        <v>0.39925856194119558</v>
      </c>
      <c r="BN371" s="8">
        <f t="shared" si="559"/>
        <v>0.59963273865682531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1.22813688212928</v>
      </c>
      <c r="F372">
        <f>VLOOKUP(B372,home!$B$2:$E$405,3,FALSE)</f>
        <v>0.81</v>
      </c>
      <c r="G372">
        <f>VLOOKUP(C372,away!$B$2:$E$405,4,FALSE)</f>
        <v>1.26</v>
      </c>
      <c r="H372">
        <f>VLOOKUP(A372,away!$A$2:$E$405,3,FALSE)</f>
        <v>1.0437262357414501</v>
      </c>
      <c r="I372">
        <f>VLOOKUP(C372,away!$B$2:$E$405,3,FALSE)</f>
        <v>1</v>
      </c>
      <c r="J372">
        <f>VLOOKUP(B372,home!$B$2:$E$405,4,FALSE)</f>
        <v>0.74</v>
      </c>
      <c r="K372" s="3">
        <f t="shared" si="504"/>
        <v>1.2534365019011433</v>
      </c>
      <c r="L372" s="3">
        <f t="shared" si="505"/>
        <v>0.77235741444867301</v>
      </c>
      <c r="M372" s="5">
        <f t="shared" si="506"/>
        <v>0.13188909270471097</v>
      </c>
      <c r="N372" s="5">
        <f t="shared" si="507"/>
        <v>0.16531460299870848</v>
      </c>
      <c r="O372" s="5">
        <f t="shared" si="508"/>
        <v>0.10186551863539188</v>
      </c>
      <c r="P372" s="5">
        <f t="shared" si="509"/>
        <v>0.1276819593426913</v>
      </c>
      <c r="Q372" s="5">
        <f t="shared" si="510"/>
        <v>0.10360567884793873</v>
      </c>
      <c r="R372" s="5">
        <f t="shared" si="511"/>
        <v>3.9338294297352194E-2</v>
      </c>
      <c r="S372" s="5">
        <f t="shared" si="512"/>
        <v>3.0902257357416727E-2</v>
      </c>
      <c r="T372" s="5">
        <f t="shared" si="513"/>
        <v>8.0020614237193519E-2</v>
      </c>
      <c r="U372" s="5">
        <f t="shared" si="514"/>
        <v>4.9308053994830819E-2</v>
      </c>
      <c r="V372" s="5">
        <f t="shared" si="515"/>
        <v>3.3240561668491197E-3</v>
      </c>
      <c r="W372" s="5">
        <f t="shared" si="516"/>
        <v>4.3287713224084534E-2</v>
      </c>
      <c r="X372" s="5">
        <f t="shared" si="517"/>
        <v>3.3433586263149559E-2</v>
      </c>
      <c r="Y372" s="5">
        <f t="shared" si="518"/>
        <v>1.2911339120976431E-2</v>
      </c>
      <c r="Z372" s="5">
        <f t="shared" si="519"/>
        <v>1.0127741090774639E-2</v>
      </c>
      <c r="AA372" s="5">
        <f t="shared" si="520"/>
        <v>1.2694480364981033E-2</v>
      </c>
      <c r="AB372" s="5">
        <f t="shared" si="521"/>
        <v>7.9558625310672884E-3</v>
      </c>
      <c r="AC372" s="5">
        <f t="shared" si="522"/>
        <v>2.0112637616795685E-4</v>
      </c>
      <c r="AD372" s="5">
        <f t="shared" si="523"/>
        <v>1.3564599959724094E-2</v>
      </c>
      <c r="AE372" s="5">
        <f t="shared" si="524"/>
        <v>1.0476719352923073E-2</v>
      </c>
      <c r="AF372" s="5">
        <f t="shared" si="525"/>
        <v>4.0458859356640193E-3</v>
      </c>
      <c r="AG372" s="5">
        <f t="shared" si="526"/>
        <v>1.0416233334745709E-3</v>
      </c>
      <c r="AH372" s="5">
        <f t="shared" si="527"/>
        <v>1.955558980769071E-3</v>
      </c>
      <c r="AI372" s="5">
        <f t="shared" si="528"/>
        <v>2.4511690081165491E-3</v>
      </c>
      <c r="AJ372" s="5">
        <f t="shared" si="529"/>
        <v>1.5361923535510515E-3</v>
      </c>
      <c r="AK372" s="5">
        <f t="shared" si="530"/>
        <v>6.4183985662743821E-4</v>
      </c>
      <c r="AL372" s="5">
        <f t="shared" si="531"/>
        <v>7.7884256409635988E-6</v>
      </c>
      <c r="AM372" s="5">
        <f t="shared" si="532"/>
        <v>3.4004729446409894E-3</v>
      </c>
      <c r="AN372" s="5">
        <f t="shared" si="533"/>
        <v>2.6263804914255797E-3</v>
      </c>
      <c r="AO372" s="5">
        <f t="shared" si="534"/>
        <v>1.014252222857948E-3</v>
      </c>
      <c r="AP372" s="5">
        <f t="shared" si="535"/>
        <v>2.6112174148179465E-4</v>
      </c>
      <c r="AQ372" s="5">
        <f t="shared" si="536"/>
        <v>5.0419828276803426E-5</v>
      </c>
      <c r="AR372" s="5">
        <f t="shared" si="537"/>
        <v>3.0207809563773645E-4</v>
      </c>
      <c r="AS372" s="5">
        <f t="shared" si="538"/>
        <v>3.7863571149712331E-4</v>
      </c>
      <c r="AT372" s="5">
        <f t="shared" si="539"/>
        <v>2.3729791085690244E-4</v>
      </c>
      <c r="AU372" s="5">
        <f t="shared" si="540"/>
        <v>9.9145954430975049E-5</v>
      </c>
      <c r="AV372" s="5">
        <f t="shared" si="541"/>
        <v>3.1068289574902876E-5</v>
      </c>
      <c r="AW372" s="5">
        <f t="shared" si="542"/>
        <v>2.0944395730104555E-7</v>
      </c>
      <c r="AX372" s="5">
        <f t="shared" si="543"/>
        <v>7.1037948542338001E-4</v>
      </c>
      <c r="AY372" s="5">
        <f t="shared" si="544"/>
        <v>5.4866686263898049E-4</v>
      </c>
      <c r="AZ372" s="5">
        <f t="shared" si="545"/>
        <v>2.1188345971075409E-4</v>
      </c>
      <c r="BA372" s="5">
        <f t="shared" si="546"/>
        <v>5.4549920368879202E-5</v>
      </c>
      <c r="BB372" s="5">
        <f t="shared" si="547"/>
        <v>1.0533008863622136E-5</v>
      </c>
      <c r="BC372" s="5">
        <f t="shared" si="548"/>
        <v>1.62704949845443E-6</v>
      </c>
      <c r="BD372" s="5">
        <f t="shared" si="549"/>
        <v>3.8885376151390165E-5</v>
      </c>
      <c r="BE372" s="5">
        <f t="shared" si="550"/>
        <v>4.8740349858308628E-5</v>
      </c>
      <c r="BF372" s="5">
        <f t="shared" si="551"/>
        <v>3.054646681391813E-5</v>
      </c>
      <c r="BG372" s="5">
        <f t="shared" si="552"/>
        <v>1.2762685502892303E-5</v>
      </c>
      <c r="BH372" s="5">
        <f t="shared" si="553"/>
        <v>3.9993039679024396E-6</v>
      </c>
      <c r="BI372" s="5">
        <f t="shared" si="554"/>
        <v>1.0025747151133987E-6</v>
      </c>
      <c r="BJ372" s="8">
        <f t="shared" si="555"/>
        <v>0.47659265028902414</v>
      </c>
      <c r="BK372" s="8">
        <f t="shared" si="556"/>
        <v>0.29455494723611608</v>
      </c>
      <c r="BL372" s="8">
        <f t="shared" si="557"/>
        <v>0.21893113274169448</v>
      </c>
      <c r="BM372" s="8">
        <f t="shared" si="558"/>
        <v>0.32996286711213407</v>
      </c>
      <c r="BN372" s="8">
        <f t="shared" si="559"/>
        <v>0.66969514682679354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1.22813688212928</v>
      </c>
      <c r="F373">
        <f>VLOOKUP(B373,home!$B$2:$E$405,3,FALSE)</f>
        <v>1.07</v>
      </c>
      <c r="G373">
        <f>VLOOKUP(C373,away!$B$2:$E$405,4,FALSE)</f>
        <v>1.1499999999999999</v>
      </c>
      <c r="H373">
        <f>VLOOKUP(A373,away!$A$2:$E$405,3,FALSE)</f>
        <v>1.0437262357414501</v>
      </c>
      <c r="I373">
        <f>VLOOKUP(C373,away!$B$2:$E$405,3,FALSE)</f>
        <v>0.96</v>
      </c>
      <c r="J373">
        <f>VLOOKUP(B373,home!$B$2:$E$405,4,FALSE)</f>
        <v>1.1299999999999999</v>
      </c>
      <c r="K373" s="3">
        <f t="shared" si="504"/>
        <v>1.511222433460079</v>
      </c>
      <c r="L373" s="3">
        <f t="shared" si="505"/>
        <v>1.132234220532325</v>
      </c>
      <c r="M373" s="5">
        <f t="shared" si="506"/>
        <v>7.1115024176795827E-2</v>
      </c>
      <c r="N373" s="5">
        <f t="shared" si="507"/>
        <v>0.10747061989202975</v>
      </c>
      <c r="O373" s="5">
        <f t="shared" si="508"/>
        <v>8.051886396695189E-2</v>
      </c>
      <c r="P373" s="5">
        <f t="shared" si="509"/>
        <v>0.1216819135435781</v>
      </c>
      <c r="Q373" s="5">
        <f t="shared" si="510"/>
        <v>8.1206005859348201E-2</v>
      </c>
      <c r="R373" s="5">
        <f t="shared" si="511"/>
        <v>4.5583106590885047E-2</v>
      </c>
      <c r="S373" s="5">
        <f t="shared" si="512"/>
        <v>5.205119542256318E-2</v>
      </c>
      <c r="T373" s="5">
        <f t="shared" si="513"/>
        <v>9.1944218746702541E-2</v>
      </c>
      <c r="U373" s="5">
        <f t="shared" si="514"/>
        <v>6.8886213266947466E-2</v>
      </c>
      <c r="V373" s="5">
        <f t="shared" si="515"/>
        <v>9.8958446147474587E-3</v>
      </c>
      <c r="W373" s="5">
        <f t="shared" si="516"/>
        <v>4.0906779262112558E-2</v>
      </c>
      <c r="X373" s="5">
        <f t="shared" si="517"/>
        <v>4.6316055332325898E-2</v>
      </c>
      <c r="Y373" s="5">
        <f t="shared" si="518"/>
        <v>2.6220311403664025E-2</v>
      </c>
      <c r="Z373" s="5">
        <f t="shared" si="519"/>
        <v>1.7203584386790875E-2</v>
      </c>
      <c r="AA373" s="5">
        <f t="shared" si="520"/>
        <v>2.5998442661241926E-2</v>
      </c>
      <c r="AB373" s="5">
        <f t="shared" si="521"/>
        <v>1.9644714892347183E-2</v>
      </c>
      <c r="AC373" s="5">
        <f t="shared" si="522"/>
        <v>1.0582726037774485E-3</v>
      </c>
      <c r="AD373" s="5">
        <f t="shared" si="523"/>
        <v>1.5454810625376E-2</v>
      </c>
      <c r="AE373" s="5">
        <f t="shared" si="524"/>
        <v>1.7498465461897292E-2</v>
      </c>
      <c r="AF373" s="5">
        <f t="shared" si="525"/>
        <v>9.9061807013815471E-3</v>
      </c>
      <c r="AG373" s="5">
        <f t="shared" si="526"/>
        <v>3.7387055949603658E-3</v>
      </c>
      <c r="AH373" s="5">
        <f t="shared" si="527"/>
        <v>4.8696217396350617E-3</v>
      </c>
      <c r="AI373" s="5">
        <f t="shared" si="528"/>
        <v>7.3590816154014017E-3</v>
      </c>
      <c r="AJ373" s="5">
        <f t="shared" si="529"/>
        <v>5.5606046134291185E-3</v>
      </c>
      <c r="AK373" s="5">
        <f t="shared" si="530"/>
        <v>2.8011034784718994E-3</v>
      </c>
      <c r="AL373" s="5">
        <f t="shared" si="531"/>
        <v>7.2430621781551413E-5</v>
      </c>
      <c r="AM373" s="5">
        <f t="shared" si="532"/>
        <v>4.6711313043890802E-3</v>
      </c>
      <c r="AN373" s="5">
        <f t="shared" si="533"/>
        <v>5.2888147114291137E-3</v>
      </c>
      <c r="AO373" s="5">
        <f t="shared" si="534"/>
        <v>2.9940885011674185E-3</v>
      </c>
      <c r="AP373" s="5">
        <f t="shared" si="535"/>
        <v>1.1300031534413632E-3</v>
      </c>
      <c r="AQ373" s="5">
        <f t="shared" si="536"/>
        <v>3.1985705990893789E-4</v>
      </c>
      <c r="AR373" s="5">
        <f t="shared" si="537"/>
        <v>1.1027104749325924E-3</v>
      </c>
      <c r="AS373" s="5">
        <f t="shared" si="538"/>
        <v>1.6664408073295519E-3</v>
      </c>
      <c r="AT373" s="5">
        <f t="shared" si="539"/>
        <v>1.2591813660348724E-3</v>
      </c>
      <c r="AU373" s="5">
        <f t="shared" si="540"/>
        <v>6.3430104271560231E-4</v>
      </c>
      <c r="AV373" s="5">
        <f t="shared" si="541"/>
        <v>2.3964249132973439E-4</v>
      </c>
      <c r="AW373" s="5">
        <f t="shared" si="542"/>
        <v>3.4425826951760705E-6</v>
      </c>
      <c r="AX373" s="5">
        <f t="shared" si="543"/>
        <v>1.1765197361384041E-3</v>
      </c>
      <c r="AY373" s="5">
        <f t="shared" si="544"/>
        <v>1.332095906387563E-3</v>
      </c>
      <c r="AZ373" s="5">
        <f t="shared" si="545"/>
        <v>7.5412228512151177E-4</v>
      </c>
      <c r="BA373" s="5">
        <f t="shared" si="546"/>
        <v>2.8461435256020356E-4</v>
      </c>
      <c r="BB373" s="5">
        <f t="shared" si="547"/>
        <v>8.0562527405828624E-5</v>
      </c>
      <c r="BC373" s="5">
        <f t="shared" si="548"/>
        <v>1.8243130084290468E-5</v>
      </c>
      <c r="BD373" s="5">
        <f t="shared" si="549"/>
        <v>2.0808775584302226E-4</v>
      </c>
      <c r="BE373" s="5">
        <f t="shared" si="550"/>
        <v>3.1446688475833887E-4</v>
      </c>
      <c r="BF373" s="5">
        <f t="shared" si="551"/>
        <v>2.3761470541355358E-4</v>
      </c>
      <c r="BG373" s="5">
        <f t="shared" si="552"/>
        <v>1.1969622444699014E-4</v>
      </c>
      <c r="BH373" s="5">
        <f t="shared" si="553"/>
        <v>4.5221904896191032E-5</v>
      </c>
      <c r="BI373" s="5">
        <f t="shared" si="554"/>
        <v>1.3668071432584415E-5</v>
      </c>
      <c r="BJ373" s="8">
        <f t="shared" si="555"/>
        <v>0.45871220554783199</v>
      </c>
      <c r="BK373" s="8">
        <f t="shared" si="556"/>
        <v>0.25720677688963106</v>
      </c>
      <c r="BL373" s="8">
        <f t="shared" si="557"/>
        <v>0.26706278455444404</v>
      </c>
      <c r="BM373" s="8">
        <f t="shared" si="558"/>
        <v>0.49128116402541677</v>
      </c>
      <c r="BN373" s="8">
        <f t="shared" si="559"/>
        <v>0.50757553402958877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1.22813688212928</v>
      </c>
      <c r="F374">
        <f>VLOOKUP(B374,home!$B$2:$E$405,3,FALSE)</f>
        <v>0.93</v>
      </c>
      <c r="G374">
        <f>VLOOKUP(C374,away!$B$2:$E$405,4,FALSE)</f>
        <v>1.52</v>
      </c>
      <c r="H374">
        <f>VLOOKUP(A374,away!$A$2:$E$405,3,FALSE)</f>
        <v>1.0437262357414501</v>
      </c>
      <c r="I374">
        <f>VLOOKUP(C374,away!$B$2:$E$405,3,FALSE)</f>
        <v>0.7</v>
      </c>
      <c r="J374">
        <f>VLOOKUP(B374,home!$B$2:$E$405,4,FALSE)</f>
        <v>0.65</v>
      </c>
      <c r="K374" s="3">
        <f t="shared" si="504"/>
        <v>1.7360942965779502</v>
      </c>
      <c r="L374" s="3">
        <f t="shared" si="505"/>
        <v>0.47489543726235978</v>
      </c>
      <c r="M374" s="5">
        <f t="shared" si="506"/>
        <v>0.10959212778355072</v>
      </c>
      <c r="N374" s="5">
        <f t="shared" si="507"/>
        <v>0.19026226799486431</v>
      </c>
      <c r="O374" s="5">
        <f t="shared" si="508"/>
        <v>5.2044801444281724E-2</v>
      </c>
      <c r="P374" s="5">
        <f t="shared" si="509"/>
        <v>9.035468295394937E-2</v>
      </c>
      <c r="Q374" s="5">
        <f t="shared" si="510"/>
        <v>0.16515661915993474</v>
      </c>
      <c r="R374" s="5">
        <f t="shared" si="511"/>
        <v>1.235791936955743E-2</v>
      </c>
      <c r="S374" s="5">
        <f t="shared" si="512"/>
        <v>1.8623529118425613E-2</v>
      </c>
      <c r="T374" s="5">
        <f t="shared" si="513"/>
        <v>7.8432124872730241E-2</v>
      </c>
      <c r="U374" s="5">
        <f t="shared" si="514"/>
        <v>2.1454513335058833E-2</v>
      </c>
      <c r="V374" s="5">
        <f t="shared" si="515"/>
        <v>1.7060461701759E-3</v>
      </c>
      <c r="W374" s="5">
        <f t="shared" si="516"/>
        <v>9.5575821521886456E-2</v>
      </c>
      <c r="X374" s="5">
        <f t="shared" si="517"/>
        <v>4.5388521553345523E-2</v>
      </c>
      <c r="Y374" s="5">
        <f t="shared" si="518"/>
        <v>1.0777400894884029E-2</v>
      </c>
      <c r="Z374" s="5">
        <f t="shared" si="519"/>
        <v>1.9562398408863209E-3</v>
      </c>
      <c r="AA374" s="5">
        <f t="shared" si="520"/>
        <v>3.396216830501298E-3</v>
      </c>
      <c r="AB374" s="5">
        <f t="shared" si="521"/>
        <v>2.9480763346876743E-3</v>
      </c>
      <c r="AC374" s="5">
        <f t="shared" si="522"/>
        <v>8.7910774209242604E-5</v>
      </c>
      <c r="AD374" s="5">
        <f t="shared" si="523"/>
        <v>4.1482159658724808E-2</v>
      </c>
      <c r="AE374" s="5">
        <f t="shared" si="524"/>
        <v>1.9699688349717141E-2</v>
      </c>
      <c r="AF374" s="5">
        <f t="shared" si="525"/>
        <v>4.6776460563855669E-3</v>
      </c>
      <c r="AG374" s="5">
        <f t="shared" si="526"/>
        <v>7.4046425643525902E-4</v>
      </c>
      <c r="AH374" s="5">
        <f t="shared" si="527"/>
        <v>2.3225234365693959E-4</v>
      </c>
      <c r="AI374" s="5">
        <f t="shared" si="528"/>
        <v>4.0321196918967486E-4</v>
      </c>
      <c r="AJ374" s="5">
        <f t="shared" si="529"/>
        <v>3.5000700001107946E-4</v>
      </c>
      <c r="AK374" s="5">
        <f t="shared" si="530"/>
        <v>2.0254838549386454E-4</v>
      </c>
      <c r="AL374" s="5">
        <f t="shared" si="531"/>
        <v>2.8991681401059797E-6</v>
      </c>
      <c r="AM374" s="5">
        <f t="shared" si="532"/>
        <v>1.4403388158649602E-2</v>
      </c>
      <c r="AN374" s="5">
        <f t="shared" si="533"/>
        <v>6.8401033176613973E-3</v>
      </c>
      <c r="AO374" s="5">
        <f t="shared" si="534"/>
        <v>1.6241669279802634E-3</v>
      </c>
      <c r="AP374" s="5">
        <f t="shared" si="535"/>
        <v>2.5710315448341695E-4</v>
      </c>
      <c r="AQ374" s="5">
        <f t="shared" si="536"/>
        <v>3.0524278742483577E-5</v>
      </c>
      <c r="AR374" s="5">
        <f t="shared" si="537"/>
        <v>2.2059115659234045E-5</v>
      </c>
      <c r="AS374" s="5">
        <f t="shared" si="538"/>
        <v>3.8296704883549567E-5</v>
      </c>
      <c r="AT374" s="5">
        <f t="shared" si="539"/>
        <v>3.3243345463029677E-5</v>
      </c>
      <c r="AU374" s="5">
        <f t="shared" si="540"/>
        <v>1.9237860819178768E-5</v>
      </c>
      <c r="AV374" s="5">
        <f t="shared" si="541"/>
        <v>8.3496851116341716E-6</v>
      </c>
      <c r="AW374" s="5">
        <f t="shared" si="542"/>
        <v>6.6396044899328982E-8</v>
      </c>
      <c r="AX374" s="5">
        <f t="shared" si="543"/>
        <v>4.1676066722716601E-3</v>
      </c>
      <c r="AY374" s="5">
        <f t="shared" si="544"/>
        <v>1.9791773929659783E-3</v>
      </c>
      <c r="AZ374" s="5">
        <f t="shared" si="545"/>
        <v>4.6995115672617764E-4</v>
      </c>
      <c r="BA374" s="5">
        <f t="shared" si="546"/>
        <v>7.4392553355143311E-5</v>
      </c>
      <c r="BB374" s="5">
        <f t="shared" si="547"/>
        <v>8.832171038663553E-6</v>
      </c>
      <c r="BC374" s="5">
        <f t="shared" si="548"/>
        <v>8.3887154547641594E-7</v>
      </c>
      <c r="BD374" s="5">
        <f t="shared" si="549"/>
        <v>1.7459622294354857E-6</v>
      </c>
      <c r="BE374" s="5">
        <f t="shared" si="550"/>
        <v>3.0311550685634691E-6</v>
      </c>
      <c r="BF374" s="5">
        <f t="shared" si="551"/>
        <v>2.6311855132881926E-6</v>
      </c>
      <c r="BG374" s="5">
        <f t="shared" si="552"/>
        <v>1.5226620542860528E-6</v>
      </c>
      <c r="BH374" s="5">
        <f t="shared" si="553"/>
        <v>6.6087122701542057E-7</v>
      </c>
      <c r="BI374" s="5">
        <f t="shared" si="554"/>
        <v>2.2946695359878849E-7</v>
      </c>
      <c r="BJ374" s="8">
        <f t="shared" si="555"/>
        <v>0.68204879897432835</v>
      </c>
      <c r="BK374" s="8">
        <f t="shared" si="556"/>
        <v>0.22234637336141694</v>
      </c>
      <c r="BL374" s="8">
        <f t="shared" si="557"/>
        <v>9.3520555027421376E-2</v>
      </c>
      <c r="BM374" s="8">
        <f t="shared" si="558"/>
        <v>0.3781244375009935</v>
      </c>
      <c r="BN374" s="8">
        <f t="shared" si="559"/>
        <v>0.61976841870613841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1.22813688212928</v>
      </c>
      <c r="F375">
        <f>VLOOKUP(B375,home!$B$2:$E$405,3,FALSE)</f>
        <v>1.3</v>
      </c>
      <c r="G375">
        <f>VLOOKUP(C375,away!$B$2:$E$405,4,FALSE)</f>
        <v>0.78</v>
      </c>
      <c r="H375">
        <f>VLOOKUP(A375,away!$A$2:$E$405,3,FALSE)</f>
        <v>1.0437262357414501</v>
      </c>
      <c r="I375">
        <f>VLOOKUP(C375,away!$B$2:$E$405,3,FALSE)</f>
        <v>1.22</v>
      </c>
      <c r="J375">
        <f>VLOOKUP(B375,home!$B$2:$E$405,4,FALSE)</f>
        <v>0.61</v>
      </c>
      <c r="K375" s="3">
        <f t="shared" si="504"/>
        <v>1.24533079847909</v>
      </c>
      <c r="L375" s="3">
        <f t="shared" si="505"/>
        <v>0.77674106463878712</v>
      </c>
      <c r="M375" s="5">
        <f t="shared" si="506"/>
        <v>0.13238090563764351</v>
      </c>
      <c r="N375" s="5">
        <f t="shared" si="507"/>
        <v>0.16485801892111165</v>
      </c>
      <c r="O375" s="5">
        <f t="shared" si="508"/>
        <v>0.10282568558283003</v>
      </c>
      <c r="P375" s="5">
        <f t="shared" si="509"/>
        <v>0.12805199313102558</v>
      </c>
      <c r="Q375" s="5">
        <f t="shared" si="510"/>
        <v>0.10265138416935449</v>
      </c>
      <c r="R375" s="5">
        <f t="shared" si="511"/>
        <v>3.993446624591028E-2</v>
      </c>
      <c r="S375" s="5">
        <f t="shared" si="512"/>
        <v>3.0966159480943913E-2</v>
      </c>
      <c r="T375" s="5">
        <f t="shared" si="513"/>
        <v>7.9733545426349542E-2</v>
      </c>
      <c r="U375" s="5">
        <f t="shared" si="514"/>
        <v>4.9731620736855719E-2</v>
      </c>
      <c r="V375" s="5">
        <f t="shared" si="515"/>
        <v>3.3281725286491239E-3</v>
      </c>
      <c r="W375" s="5">
        <f t="shared" si="516"/>
        <v>4.2611643404202017E-2</v>
      </c>
      <c r="X375" s="5">
        <f t="shared" si="517"/>
        <v>3.3098213263788222E-2</v>
      </c>
      <c r="Y375" s="5">
        <f t="shared" si="518"/>
        <v>1.2854370704078242E-2</v>
      </c>
      <c r="Z375" s="5">
        <f t="shared" si="519"/>
        <v>1.0339579942543357E-2</v>
      </c>
      <c r="AA375" s="5">
        <f t="shared" si="520"/>
        <v>1.2876197345785901E-2</v>
      </c>
      <c r="AB375" s="5">
        <f t="shared" si="521"/>
        <v>8.0175625610009512E-3</v>
      </c>
      <c r="AC375" s="5">
        <f t="shared" si="522"/>
        <v>2.0120874104003815E-4</v>
      </c>
      <c r="AD375" s="5">
        <f t="shared" si="523"/>
        <v>1.3266397976265281E-2</v>
      </c>
      <c r="AE375" s="5">
        <f t="shared" si="524"/>
        <v>1.0304556088006145E-2</v>
      </c>
      <c r="AF375" s="5">
        <f t="shared" si="525"/>
        <v>4.0019859332139935E-3</v>
      </c>
      <c r="AG375" s="5">
        <f t="shared" si="526"/>
        <v>1.0361689381446961E-3</v>
      </c>
      <c r="AH375" s="5">
        <f t="shared" si="527"/>
        <v>2.0077940831222437E-3</v>
      </c>
      <c r="AI375" s="5">
        <f t="shared" si="528"/>
        <v>2.5003678087162158E-3</v>
      </c>
      <c r="AJ375" s="5">
        <f t="shared" si="529"/>
        <v>1.5568925198599895E-3</v>
      </c>
      <c r="AK375" s="5">
        <f t="shared" si="530"/>
        <v>6.4628206830112114E-4</v>
      </c>
      <c r="AL375" s="5">
        <f t="shared" si="531"/>
        <v>7.7851651494472767E-6</v>
      </c>
      <c r="AM375" s="5">
        <f t="shared" si="532"/>
        <v>3.3042107969447647E-3</v>
      </c>
      <c r="AN375" s="5">
        <f t="shared" si="533"/>
        <v>2.5665162122098517E-3</v>
      </c>
      <c r="AO375" s="5">
        <f t="shared" si="534"/>
        <v>9.967592675422935E-4</v>
      </c>
      <c r="AP375" s="5">
        <f t="shared" si="535"/>
        <v>2.5807461821979297E-4</v>
      </c>
      <c r="AQ375" s="5">
        <f t="shared" si="536"/>
        <v>5.0114288428072619E-5</v>
      </c>
      <c r="AR375" s="5">
        <f t="shared" si="537"/>
        <v>3.1190722273996584E-4</v>
      </c>
      <c r="AS375" s="5">
        <f t="shared" si="538"/>
        <v>3.8842767074615702E-4</v>
      </c>
      <c r="AT375" s="5">
        <f t="shared" si="539"/>
        <v>2.4186047068084249E-4</v>
      </c>
      <c r="AU375" s="5">
        <f t="shared" si="540"/>
        <v>1.0039876435783405E-4</v>
      </c>
      <c r="AV375" s="5">
        <f t="shared" si="541"/>
        <v>3.1257418346013859E-5</v>
      </c>
      <c r="AW375" s="5">
        <f t="shared" si="542"/>
        <v>2.0918296953592031E-7</v>
      </c>
      <c r="AX375" s="5">
        <f t="shared" si="543"/>
        <v>6.8580591168374222E-4</v>
      </c>
      <c r="AY375" s="5">
        <f t="shared" si="544"/>
        <v>5.3269361397680396E-4</v>
      </c>
      <c r="AZ375" s="5">
        <f t="shared" si="545"/>
        <v>2.0688250242331286E-4</v>
      </c>
      <c r="BA375" s="5">
        <f t="shared" si="546"/>
        <v>5.3564711729140173E-5</v>
      </c>
      <c r="BB375" s="5">
        <f t="shared" si="547"/>
        <v>1.0401477803890516E-5</v>
      </c>
      <c r="BC375" s="5">
        <f t="shared" si="548"/>
        <v>1.6158509886421267E-6</v>
      </c>
      <c r="BD375" s="5">
        <f t="shared" si="549"/>
        <v>4.0378524709928053E-5</v>
      </c>
      <c r="BE375" s="5">
        <f t="shared" si="550"/>
        <v>5.0284620418422361E-5</v>
      </c>
      <c r="BF375" s="5">
        <f t="shared" si="551"/>
        <v>3.131049324844595E-5</v>
      </c>
      <c r="BG375" s="5">
        <f t="shared" si="552"/>
        <v>1.2997307185953784E-5</v>
      </c>
      <c r="BH375" s="5">
        <f t="shared" si="553"/>
        <v>4.0464867339904587E-6</v>
      </c>
      <c r="BI375" s="5">
        <f t="shared" si="554"/>
        <v>1.0078429110950763E-6</v>
      </c>
      <c r="BJ375" s="8">
        <f t="shared" si="555"/>
        <v>0.47308292407646446</v>
      </c>
      <c r="BK375" s="8">
        <f t="shared" si="556"/>
        <v>0.29546891829842836</v>
      </c>
      <c r="BL375" s="8">
        <f t="shared" si="557"/>
        <v>0.22131074577446105</v>
      </c>
      <c r="BM375" s="8">
        <f t="shared" si="558"/>
        <v>0.32896722997301453</v>
      </c>
      <c r="BN375" s="8">
        <f t="shared" si="559"/>
        <v>0.67070245368787551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1.3339768339768301</v>
      </c>
      <c r="F376">
        <f>VLOOKUP(B376,home!$B$2:$E$405,3,FALSE)</f>
        <v>0.96</v>
      </c>
      <c r="G376">
        <f>VLOOKUP(C376,away!$B$2:$E$405,4,FALSE)</f>
        <v>0.55000000000000004</v>
      </c>
      <c r="H376">
        <f>VLOOKUP(A376,away!$A$2:$E$405,3,FALSE)</f>
        <v>1.25096525096525</v>
      </c>
      <c r="I376">
        <f>VLOOKUP(C376,away!$B$2:$E$405,3,FALSE)</f>
        <v>1.19</v>
      </c>
      <c r="J376">
        <f>VLOOKUP(B376,home!$B$2:$E$405,4,FALSE)</f>
        <v>0.69</v>
      </c>
      <c r="K376" s="3">
        <f t="shared" si="504"/>
        <v>0.7043397683397663</v>
      </c>
      <c r="L376" s="3">
        <f t="shared" si="505"/>
        <v>1.0271675675675667</v>
      </c>
      <c r="M376" s="5">
        <f t="shared" si="506"/>
        <v>0.1770173841123098</v>
      </c>
      <c r="N376" s="5">
        <f t="shared" si="507"/>
        <v>0.12468038331777569</v>
      </c>
      <c r="O376" s="5">
        <f t="shared" si="508"/>
        <v>0.18182651585581486</v>
      </c>
      <c r="P376" s="5">
        <f t="shared" si="509"/>
        <v>0.12806764605591148</v>
      </c>
      <c r="Q376" s="5">
        <f t="shared" si="510"/>
        <v>4.3908676151277699E-2</v>
      </c>
      <c r="R376" s="5">
        <f t="shared" si="511"/>
        <v>9.3383150005451457E-2</v>
      </c>
      <c r="S376" s="5">
        <f t="shared" si="512"/>
        <v>2.3163433987783224E-2</v>
      </c>
      <c r="T376" s="5">
        <f t="shared" si="513"/>
        <v>4.5101568077419933E-2</v>
      </c>
      <c r="U376" s="5">
        <f t="shared" si="514"/>
        <v>6.577346624167732E-2</v>
      </c>
      <c r="V376" s="5">
        <f t="shared" si="515"/>
        <v>1.8620182922604225E-3</v>
      </c>
      <c r="W376" s="5">
        <f t="shared" si="516"/>
        <v>1.0308875596165584E-2</v>
      </c>
      <c r="X376" s="5">
        <f t="shared" si="517"/>
        <v>1.0588942670470051E-2</v>
      </c>
      <c r="Y376" s="5">
        <f t="shared" si="518"/>
        <v>5.4383092429695678E-3</v>
      </c>
      <c r="Z376" s="5">
        <f t="shared" si="519"/>
        <v>3.1973381014298932E-2</v>
      </c>
      <c r="AA376" s="5">
        <f t="shared" si="520"/>
        <v>2.2520123776650389E-2</v>
      </c>
      <c r="AB376" s="5">
        <f t="shared" si="521"/>
        <v>7.9309093819143993E-3</v>
      </c>
      <c r="AC376" s="5">
        <f t="shared" si="522"/>
        <v>8.4195226361053778E-5</v>
      </c>
      <c r="AD376" s="5">
        <f t="shared" si="523"/>
        <v>1.8152377623116846E-3</v>
      </c>
      <c r="AE376" s="5">
        <f t="shared" si="524"/>
        <v>1.8645533568704856E-3</v>
      </c>
      <c r="AF376" s="5">
        <f t="shared" si="525"/>
        <v>9.576043680882988E-4</v>
      </c>
      <c r="AG376" s="5">
        <f t="shared" si="526"/>
        <v>3.278733831537783E-4</v>
      </c>
      <c r="AH376" s="5">
        <f t="shared" si="527"/>
        <v>8.210505000842111E-3</v>
      </c>
      <c r="AI376" s="5">
        <f t="shared" si="528"/>
        <v>5.782985190245624E-3</v>
      </c>
      <c r="AJ376" s="5">
        <f t="shared" si="529"/>
        <v>2.0365932246049511E-3</v>
      </c>
      <c r="AK376" s="5">
        <f t="shared" si="530"/>
        <v>4.7815120000686297E-4</v>
      </c>
      <c r="AL376" s="5">
        <f t="shared" si="531"/>
        <v>2.4365255431327918E-6</v>
      </c>
      <c r="AM376" s="5">
        <f t="shared" si="532"/>
        <v>2.5570882899764164E-4</v>
      </c>
      <c r="AN376" s="5">
        <f t="shared" si="533"/>
        <v>2.6265581588705837E-4</v>
      </c>
      <c r="AO376" s="5">
        <f t="shared" si="534"/>
        <v>1.3489576775609218E-4</v>
      </c>
      <c r="AP376" s="5">
        <f t="shared" si="535"/>
        <v>4.618685254706154E-5</v>
      </c>
      <c r="AQ376" s="5">
        <f t="shared" si="536"/>
        <v>1.1860409246091766E-5</v>
      </c>
      <c r="AR376" s="5">
        <f t="shared" si="537"/>
        <v>1.6867128900432671E-3</v>
      </c>
      <c r="AS376" s="5">
        <f t="shared" si="538"/>
        <v>1.1880189662287722E-3</v>
      </c>
      <c r="AT376" s="5">
        <f t="shared" si="539"/>
        <v>4.1838450172841109E-4</v>
      </c>
      <c r="AU376" s="5">
        <f t="shared" si="540"/>
        <v>9.822828100811254E-5</v>
      </c>
      <c r="AV376" s="5">
        <f t="shared" si="541"/>
        <v>1.7296521172416864E-5</v>
      </c>
      <c r="AW376" s="5">
        <f t="shared" si="542"/>
        <v>4.8965700997376154E-8</v>
      </c>
      <c r="AX376" s="5">
        <f t="shared" si="543"/>
        <v>3.0017649563105287E-5</v>
      </c>
      <c r="AY376" s="5">
        <f t="shared" si="544"/>
        <v>3.0833156085830487E-5</v>
      </c>
      <c r="AZ376" s="5">
        <f t="shared" si="545"/>
        <v>1.5835408968556808E-5</v>
      </c>
      <c r="BA376" s="5">
        <f t="shared" si="546"/>
        <v>5.4218728372233763E-6</v>
      </c>
      <c r="BB376" s="5">
        <f t="shared" si="547"/>
        <v>1.3922929834678485E-6</v>
      </c>
      <c r="BC376" s="5">
        <f t="shared" si="548"/>
        <v>2.860236394340122E-7</v>
      </c>
      <c r="BD376" s="5">
        <f t="shared" si="549"/>
        <v>2.8875612940843377E-4</v>
      </c>
      <c r="BE376" s="5">
        <f t="shared" si="550"/>
        <v>2.0338242529422377E-4</v>
      </c>
      <c r="BF376" s="5">
        <f t="shared" si="551"/>
        <v>7.1625165158056711E-5</v>
      </c>
      <c r="BG376" s="5">
        <f t="shared" si="552"/>
        <v>1.681615074490772E-5</v>
      </c>
      <c r="BH376" s="5">
        <f t="shared" si="553"/>
        <v>2.9610709300087229E-6</v>
      </c>
      <c r="BI376" s="5">
        <f t="shared" si="554"/>
        <v>4.1712000257599217E-7</v>
      </c>
      <c r="BJ376" s="8">
        <f t="shared" si="555"/>
        <v>0.24578711800501435</v>
      </c>
      <c r="BK376" s="8">
        <f t="shared" si="556"/>
        <v>0.33022794735625494</v>
      </c>
      <c r="BL376" s="8">
        <f t="shared" si="557"/>
        <v>0.39193499909892721</v>
      </c>
      <c r="BM376" s="8">
        <f t="shared" si="558"/>
        <v>0.25100890578556956</v>
      </c>
      <c r="BN376" s="8">
        <f t="shared" si="559"/>
        <v>0.74888375549854103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1.3339768339768301</v>
      </c>
      <c r="F377">
        <f>VLOOKUP(B377,home!$B$2:$E$405,3,FALSE)</f>
        <v>0.78</v>
      </c>
      <c r="G377">
        <f>VLOOKUP(C377,away!$B$2:$E$405,4,FALSE)</f>
        <v>0.52</v>
      </c>
      <c r="H377">
        <f>VLOOKUP(A377,away!$A$2:$E$405,3,FALSE)</f>
        <v>1.25096525096525</v>
      </c>
      <c r="I377">
        <f>VLOOKUP(C377,away!$B$2:$E$405,3,FALSE)</f>
        <v>1.0900000000000001</v>
      </c>
      <c r="J377">
        <f>VLOOKUP(B377,home!$B$2:$E$405,4,FALSE)</f>
        <v>1.1299999999999999</v>
      </c>
      <c r="K377" s="3">
        <f t="shared" si="504"/>
        <v>0.54106100386100231</v>
      </c>
      <c r="L377" s="3">
        <f t="shared" si="505"/>
        <v>1.5408138996138985</v>
      </c>
      <c r="M377" s="5">
        <f t="shared" si="506"/>
        <v>0.12469619955372305</v>
      </c>
      <c r="N377" s="5">
        <f t="shared" si="507"/>
        <v>6.7468250908189267E-2</v>
      </c>
      <c r="O377" s="5">
        <f t="shared" si="508"/>
        <v>0.19213363750140483</v>
      </c>
      <c r="P377" s="5">
        <f t="shared" si="509"/>
        <v>0.10395601878197602</v>
      </c>
      <c r="Q377" s="5">
        <f t="shared" si="510"/>
        <v>1.8252219782565429E-2</v>
      </c>
      <c r="R377" s="5">
        <f t="shared" si="511"/>
        <v>0.14802108962277144</v>
      </c>
      <c r="S377" s="5">
        <f t="shared" si="512"/>
        <v>2.1666365694534707E-2</v>
      </c>
      <c r="T377" s="5">
        <f t="shared" si="513"/>
        <v>2.8123273939784574E-2</v>
      </c>
      <c r="U377" s="5">
        <f t="shared" si="514"/>
        <v>8.0088439343896103E-2</v>
      </c>
      <c r="V377" s="5">
        <f t="shared" si="515"/>
        <v>2.0069658427969328E-3</v>
      </c>
      <c r="W377" s="5">
        <f t="shared" si="516"/>
        <v>3.2918547860821658E-3</v>
      </c>
      <c r="X377" s="5">
        <f t="shared" si="517"/>
        <v>5.0721356099059367E-3</v>
      </c>
      <c r="Y377" s="5">
        <f t="shared" si="518"/>
        <v>3.9076085242348438E-3</v>
      </c>
      <c r="Z377" s="5">
        <f t="shared" si="519"/>
        <v>7.6024317442253575E-2</v>
      </c>
      <c r="AA377" s="5">
        <f t="shared" si="520"/>
        <v>4.113379351315323E-2</v>
      </c>
      <c r="AB377" s="5">
        <f t="shared" si="521"/>
        <v>1.1127945805418933E-2</v>
      </c>
      <c r="AC377" s="5">
        <f t="shared" si="522"/>
        <v>1.0457224217501877E-4</v>
      </c>
      <c r="AD377" s="5">
        <f t="shared" si="523"/>
        <v>4.452735637805653E-4</v>
      </c>
      <c r="AE377" s="5">
        <f t="shared" si="524"/>
        <v>6.8608369620371055E-4</v>
      </c>
      <c r="AF377" s="5">
        <f t="shared" si="525"/>
        <v>5.2856364770457846E-4</v>
      </c>
      <c r="AG377" s="5">
        <f t="shared" si="526"/>
        <v>2.7147273840461266E-4</v>
      </c>
      <c r="AH377" s="5">
        <f t="shared" si="527"/>
        <v>2.9284831255920914E-2</v>
      </c>
      <c r="AI377" s="5">
        <f t="shared" si="528"/>
        <v>1.5844880197228628E-2</v>
      </c>
      <c r="AJ377" s="5">
        <f t="shared" si="529"/>
        <v>4.2865233927849179E-3</v>
      </c>
      <c r="AK377" s="5">
        <f t="shared" si="530"/>
        <v>7.7309021665795919E-4</v>
      </c>
      <c r="AL377" s="5">
        <f t="shared" si="531"/>
        <v>3.4871676957359294E-6</v>
      </c>
      <c r="AM377" s="5">
        <f t="shared" si="532"/>
        <v>4.8184032282375766E-5</v>
      </c>
      <c r="AN377" s="5">
        <f t="shared" si="533"/>
        <v>7.4242626680129365E-5</v>
      </c>
      <c r="AO377" s="5">
        <f t="shared" si="534"/>
        <v>5.7197035566294519E-5</v>
      </c>
      <c r="AP377" s="5">
        <f t="shared" si="535"/>
        <v>2.9376662472419022E-5</v>
      </c>
      <c r="AQ377" s="5">
        <f t="shared" si="536"/>
        <v>1.1315992465442307E-5</v>
      </c>
      <c r="AR377" s="5">
        <f t="shared" si="537"/>
        <v>9.0244950093940936E-3</v>
      </c>
      <c r="AS377" s="5">
        <f t="shared" si="538"/>
        <v>4.8828023291213737E-3</v>
      </c>
      <c r="AT377" s="5">
        <f t="shared" si="539"/>
        <v>1.3209469649246252E-3</v>
      </c>
      <c r="AU377" s="5">
        <f t="shared" si="540"/>
        <v>2.3823763029642066E-4</v>
      </c>
      <c r="AV377" s="5">
        <f t="shared" si="541"/>
        <v>3.2225272851411919E-5</v>
      </c>
      <c r="AW377" s="5">
        <f t="shared" si="542"/>
        <v>8.075450391770458E-8</v>
      </c>
      <c r="AX377" s="5">
        <f t="shared" si="543"/>
        <v>4.345083479462192E-6</v>
      </c>
      <c r="AY377" s="5">
        <f t="shared" si="544"/>
        <v>6.6949650201380655E-6</v>
      </c>
      <c r="AZ377" s="5">
        <f t="shared" si="545"/>
        <v>5.1578475802287897E-6</v>
      </c>
      <c r="BA377" s="5">
        <f t="shared" si="546"/>
        <v>2.6490944145688093E-6</v>
      </c>
      <c r="BB377" s="5">
        <f t="shared" si="547"/>
        <v>1.0204403738392911E-6</v>
      </c>
      <c r="BC377" s="5">
        <f t="shared" si="548"/>
        <v>3.1446174234775641E-7</v>
      </c>
      <c r="BD377" s="5">
        <f t="shared" si="549"/>
        <v>2.3175112245784461E-3</v>
      </c>
      <c r="BE377" s="5">
        <f t="shared" si="550"/>
        <v>1.2539149496295547E-3</v>
      </c>
      <c r="BF377" s="5">
        <f t="shared" si="551"/>
        <v>3.3922224070144247E-4</v>
      </c>
      <c r="BG377" s="5">
        <f t="shared" si="552"/>
        <v>6.117997536196702E-5</v>
      </c>
      <c r="BH377" s="5">
        <f t="shared" si="553"/>
        <v>8.2755247213843133E-6</v>
      </c>
      <c r="BI377" s="5">
        <f t="shared" si="554"/>
        <v>8.9551274264574816E-7</v>
      </c>
      <c r="BJ377" s="8">
        <f t="shared" si="555"/>
        <v>0.12828723543893295</v>
      </c>
      <c r="BK377" s="8">
        <f t="shared" si="556"/>
        <v>0.25244030424792158</v>
      </c>
      <c r="BL377" s="8">
        <f t="shared" si="557"/>
        <v>0.54217393748356024</v>
      </c>
      <c r="BM377" s="8">
        <f t="shared" si="558"/>
        <v>0.34439176425152213</v>
      </c>
      <c r="BN377" s="8">
        <f t="shared" si="559"/>
        <v>0.65452741615063004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1.3339768339768301</v>
      </c>
      <c r="F378">
        <f>VLOOKUP(B378,home!$B$2:$E$405,3,FALSE)</f>
        <v>0.93</v>
      </c>
      <c r="G378">
        <f>VLOOKUP(C378,away!$B$2:$E$405,4,FALSE)</f>
        <v>1.36</v>
      </c>
      <c r="H378">
        <f>VLOOKUP(A378,away!$A$2:$E$405,3,FALSE)</f>
        <v>1.25096525096525</v>
      </c>
      <c r="I378">
        <f>VLOOKUP(C378,away!$B$2:$E$405,3,FALSE)</f>
        <v>0.75</v>
      </c>
      <c r="J378">
        <f>VLOOKUP(B378,home!$B$2:$E$405,4,FALSE)</f>
        <v>1.48</v>
      </c>
      <c r="K378" s="3">
        <f t="shared" si="504"/>
        <v>1.6872138996138948</v>
      </c>
      <c r="L378" s="3">
        <f t="shared" si="505"/>
        <v>1.3885714285714275</v>
      </c>
      <c r="M378" s="5">
        <f t="shared" si="506"/>
        <v>4.6153368604418529E-2</v>
      </c>
      <c r="N378" s="5">
        <f t="shared" si="507"/>
        <v>7.7870605023378489E-2</v>
      </c>
      <c r="O378" s="5">
        <f t="shared" si="508"/>
        <v>6.4087248976421096E-2</v>
      </c>
      <c r="P378" s="5">
        <f t="shared" si="509"/>
        <v>0.10812889726103403</v>
      </c>
      <c r="Q378" s="5">
        <f t="shared" si="510"/>
        <v>6.569218358339389E-2</v>
      </c>
      <c r="R378" s="5">
        <f t="shared" si="511"/>
        <v>4.4494861432200904E-2</v>
      </c>
      <c r="S378" s="5">
        <f t="shared" si="512"/>
        <v>6.3331555076176646E-2</v>
      </c>
      <c r="T378" s="5">
        <f t="shared" si="513"/>
        <v>9.1218289204369724E-2</v>
      </c>
      <c r="U378" s="5">
        <f t="shared" si="514"/>
        <v>7.5072348669803585E-2</v>
      </c>
      <c r="V378" s="5">
        <f t="shared" si="515"/>
        <v>1.6486027201340455E-2</v>
      </c>
      <c r="W378" s="5">
        <f t="shared" si="516"/>
        <v>3.6945588412629959E-2</v>
      </c>
      <c r="X378" s="5">
        <f t="shared" si="517"/>
        <v>5.1301588481537555E-2</v>
      </c>
      <c r="Y378" s="5">
        <f t="shared" si="518"/>
        <v>3.5617960002896056E-2</v>
      </c>
      <c r="Z378" s="5">
        <f t="shared" si="519"/>
        <v>2.0594764434332988E-2</v>
      </c>
      <c r="AA378" s="5">
        <f t="shared" si="520"/>
        <v>3.4747772812880509E-2</v>
      </c>
      <c r="AB378" s="5">
        <f t="shared" si="521"/>
        <v>2.9313462635258903E-2</v>
      </c>
      <c r="AC378" s="5">
        <f t="shared" si="522"/>
        <v>2.4139840647049954E-3</v>
      </c>
      <c r="AD378" s="5">
        <f t="shared" si="523"/>
        <v>1.5583777574800832E-2</v>
      </c>
      <c r="AE378" s="5">
        <f t="shared" si="524"/>
        <v>2.1639188289580565E-2</v>
      </c>
      <c r="AF378" s="5">
        <f t="shared" si="525"/>
        <v>1.5023779298194498E-2</v>
      </c>
      <c r="AG378" s="5">
        <f t="shared" si="526"/>
        <v>6.9538635608785947E-3</v>
      </c>
      <c r="AH378" s="5">
        <f t="shared" si="527"/>
        <v>7.1493253679184438E-3</v>
      </c>
      <c r="AI378" s="5">
        <f t="shared" si="528"/>
        <v>1.2062441133614221E-2</v>
      </c>
      <c r="AJ378" s="5">
        <f t="shared" si="529"/>
        <v>1.0175959171954151E-2</v>
      </c>
      <c r="AK378" s="5">
        <f t="shared" si="530"/>
        <v>5.723006585608181E-3</v>
      </c>
      <c r="AL378" s="5">
        <f t="shared" si="531"/>
        <v>2.2622091761880214E-4</v>
      </c>
      <c r="AM378" s="5">
        <f t="shared" si="532"/>
        <v>5.2586332265390475E-3</v>
      </c>
      <c r="AN378" s="5">
        <f t="shared" si="533"/>
        <v>7.3019878517085E-3</v>
      </c>
      <c r="AO378" s="5">
        <f t="shared" si="534"/>
        <v>5.0696658513290412E-3</v>
      </c>
      <c r="AP378" s="5">
        <f t="shared" si="535"/>
        <v>2.3465310511865843E-3</v>
      </c>
      <c r="AQ378" s="5">
        <f t="shared" si="536"/>
        <v>8.1458149348334196E-4</v>
      </c>
      <c r="AR378" s="5">
        <f t="shared" si="537"/>
        <v>1.9854697878904913E-3</v>
      </c>
      <c r="AS378" s="5">
        <f t="shared" si="538"/>
        <v>3.3499122233922882E-3</v>
      </c>
      <c r="AT378" s="5">
        <f t="shared" si="539"/>
        <v>2.8260092328969782E-3</v>
      </c>
      <c r="AU378" s="5">
        <f t="shared" si="540"/>
        <v>1.5893606860603272E-3</v>
      </c>
      <c r="AV378" s="5">
        <f t="shared" si="541"/>
        <v>6.7039786025521514E-4</v>
      </c>
      <c r="AW378" s="5">
        <f t="shared" si="542"/>
        <v>1.4722061525608609E-5</v>
      </c>
      <c r="AX378" s="5">
        <f t="shared" si="543"/>
        <v>1.4787398454646928E-3</v>
      </c>
      <c r="AY378" s="5">
        <f t="shared" si="544"/>
        <v>2.0533358997024001E-3</v>
      </c>
      <c r="AZ378" s="5">
        <f t="shared" si="545"/>
        <v>1.4256017817933797E-3</v>
      </c>
      <c r="BA378" s="5">
        <f t="shared" si="546"/>
        <v>6.5984996757293562E-4</v>
      </c>
      <c r="BB378" s="5">
        <f t="shared" si="547"/>
        <v>2.2906220302889026E-4</v>
      </c>
      <c r="BC378" s="5">
        <f t="shared" si="548"/>
        <v>6.361384609830889E-5</v>
      </c>
      <c r="BD378" s="5">
        <f t="shared" si="549"/>
        <v>4.5949443662608453E-4</v>
      </c>
      <c r="BE378" s="5">
        <f t="shared" si="550"/>
        <v>7.7526540027078573E-4</v>
      </c>
      <c r="BF378" s="5">
        <f t="shared" si="551"/>
        <v>6.5401927961329979E-4</v>
      </c>
      <c r="BG378" s="5">
        <f t="shared" si="552"/>
        <v>3.6782347305967523E-4</v>
      </c>
      <c r="BH378" s="5">
        <f t="shared" si="553"/>
        <v>1.5514921908763528E-4</v>
      </c>
      <c r="BI378" s="5">
        <f t="shared" si="554"/>
        <v>5.2353983791779857E-5</v>
      </c>
      <c r="BJ378" s="8">
        <f t="shared" si="555"/>
        <v>0.44454842644956732</v>
      </c>
      <c r="BK378" s="8">
        <f t="shared" si="556"/>
        <v>0.23879338902499592</v>
      </c>
      <c r="BL378" s="8">
        <f t="shared" si="557"/>
        <v>0.29571168236860457</v>
      </c>
      <c r="BM378" s="8">
        <f t="shared" si="558"/>
        <v>0.59118248355847702</v>
      </c>
      <c r="BN378" s="8">
        <f t="shared" si="559"/>
        <v>0.4064271648808469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1.3339768339768301</v>
      </c>
      <c r="F379">
        <f>VLOOKUP(B379,home!$B$2:$E$405,3,FALSE)</f>
        <v>1.1200000000000001</v>
      </c>
      <c r="G379">
        <f>VLOOKUP(C379,away!$B$2:$E$405,4,FALSE)</f>
        <v>0.96</v>
      </c>
      <c r="H379">
        <f>VLOOKUP(A379,away!$A$2:$E$405,3,FALSE)</f>
        <v>1.25096525096525</v>
      </c>
      <c r="I379">
        <f>VLOOKUP(C379,away!$B$2:$E$405,3,FALSE)</f>
        <v>0.68</v>
      </c>
      <c r="J379">
        <f>VLOOKUP(B379,home!$B$2:$E$405,4,FALSE)</f>
        <v>1.36</v>
      </c>
      <c r="K379" s="3">
        <f t="shared" si="504"/>
        <v>1.4342918918918879</v>
      </c>
      <c r="L379" s="3">
        <f t="shared" si="505"/>
        <v>1.1568926640926633</v>
      </c>
      <c r="M379" s="5">
        <f t="shared" si="506"/>
        <v>7.4931227260149377E-2</v>
      </c>
      <c r="N379" s="5">
        <f t="shared" si="507"/>
        <v>0.10747325170874067</v>
      </c>
      <c r="O379" s="5">
        <f t="shared" si="508"/>
        <v>8.6687387128727006E-2</v>
      </c>
      <c r="P379" s="5">
        <f t="shared" si="509"/>
        <v>0.12433501648802638</v>
      </c>
      <c r="Q379" s="5">
        <f t="shared" si="510"/>
        <v>7.7074006760551358E-2</v>
      </c>
      <c r="R379" s="5">
        <f t="shared" si="511"/>
        <v>5.0144001119292542E-2</v>
      </c>
      <c r="S379" s="5">
        <f t="shared" si="512"/>
        <v>5.1577949842613366E-2</v>
      </c>
      <c r="T379" s="5">
        <f t="shared" si="513"/>
        <v>8.9166353013510211E-2</v>
      </c>
      <c r="U379" s="5">
        <f t="shared" si="514"/>
        <v>7.1921134232419054E-2</v>
      </c>
      <c r="V379" s="5">
        <f t="shared" si="515"/>
        <v>9.5093794352626802E-3</v>
      </c>
      <c r="W379" s="5">
        <f t="shared" si="516"/>
        <v>3.6848874324093138E-2</v>
      </c>
      <c r="X379" s="5">
        <f t="shared" si="517"/>
        <v>4.2630192385615842E-2</v>
      </c>
      <c r="Y379" s="5">
        <f t="shared" si="518"/>
        <v>2.465927841988895E-2</v>
      </c>
      <c r="Z379" s="5">
        <f t="shared" si="519"/>
        <v>1.9337075681054604E-2</v>
      </c>
      <c r="AA379" s="5">
        <f t="shared" si="520"/>
        <v>2.7735010862236429E-2</v>
      </c>
      <c r="AB379" s="5">
        <f t="shared" si="521"/>
        <v>1.9890050600619574E-2</v>
      </c>
      <c r="AC379" s="5">
        <f t="shared" si="522"/>
        <v>9.8619501850790142E-4</v>
      </c>
      <c r="AD379" s="5">
        <f t="shared" si="523"/>
        <v>1.3213010417097491E-2</v>
      </c>
      <c r="AE379" s="5">
        <f t="shared" si="524"/>
        <v>1.5286034822120029E-2</v>
      </c>
      <c r="AF379" s="5">
        <f t="shared" si="525"/>
        <v>8.8421507743878334E-3</v>
      </c>
      <c r="AG379" s="5">
        <f t="shared" si="526"/>
        <v>3.4098064552301808E-3</v>
      </c>
      <c r="AH379" s="5">
        <f t="shared" si="527"/>
        <v>5.5927302501041793E-3</v>
      </c>
      <c r="AI379" s="5">
        <f t="shared" si="528"/>
        <v>8.0216076512629152E-3</v>
      </c>
      <c r="AJ379" s="5">
        <f t="shared" si="529"/>
        <v>5.7526634070721649E-3</v>
      </c>
      <c r="AK379" s="5">
        <f t="shared" si="530"/>
        <v>2.7503328271822574E-3</v>
      </c>
      <c r="AL379" s="5">
        <f t="shared" si="531"/>
        <v>6.5456594464082091E-5</v>
      </c>
      <c r="AM379" s="5">
        <f t="shared" si="532"/>
        <v>3.7902627417451926E-3</v>
      </c>
      <c r="AN379" s="5">
        <f t="shared" si="533"/>
        <v>4.3849271609087579E-3</v>
      </c>
      <c r="AO379" s="5">
        <f t="shared" si="534"/>
        <v>2.536445032518007E-3</v>
      </c>
      <c r="AP379" s="5">
        <f t="shared" si="535"/>
        <v>9.7813155033145264E-4</v>
      </c>
      <c r="AQ379" s="5">
        <f t="shared" si="536"/>
        <v>2.8289830377401036E-4</v>
      </c>
      <c r="AR379" s="5">
        <f t="shared" si="537"/>
        <v>1.2940377197189306E-3</v>
      </c>
      <c r="AS379" s="5">
        <f t="shared" si="538"/>
        <v>1.8560278091951296E-3</v>
      </c>
      <c r="AT379" s="5">
        <f t="shared" si="539"/>
        <v>1.3310428189272192E-3</v>
      </c>
      <c r="AU379" s="5">
        <f t="shared" si="540"/>
        <v>6.3636797431607778E-4</v>
      </c>
      <c r="AV379" s="5">
        <f t="shared" si="541"/>
        <v>2.2818435645530392E-4</v>
      </c>
      <c r="AW379" s="5">
        <f t="shared" si="542"/>
        <v>3.0170431124077254E-6</v>
      </c>
      <c r="AX379" s="5">
        <f t="shared" si="543"/>
        <v>9.0605718643750827E-4</v>
      </c>
      <c r="AY379" s="5">
        <f t="shared" si="544"/>
        <v>1.0482109122379919E-3</v>
      </c>
      <c r="AZ379" s="5">
        <f t="shared" si="545"/>
        <v>6.0633375739500589E-4</v>
      </c>
      <c r="BA379" s="5">
        <f t="shared" si="546"/>
        <v>2.3382102530734088E-4</v>
      </c>
      <c r="BB379" s="5">
        <f t="shared" si="547"/>
        <v>6.7626457222171927E-5</v>
      </c>
      <c r="BC379" s="5">
        <f t="shared" si="548"/>
        <v>1.5647310451781403E-5</v>
      </c>
      <c r="BD379" s="5">
        <f t="shared" si="549"/>
        <v>2.4951045750033795E-4</v>
      </c>
      <c r="BE379" s="5">
        <f t="shared" si="550"/>
        <v>3.5787082613497026E-4</v>
      </c>
      <c r="BF379" s="5">
        <f t="shared" si="551"/>
        <v>2.5664561213501965E-4</v>
      </c>
      <c r="BG379" s="5">
        <f t="shared" si="552"/>
        <v>1.2270157352496305E-4</v>
      </c>
      <c r="BH379" s="5">
        <f t="shared" si="553"/>
        <v>4.3997468007307718E-5</v>
      </c>
      <c r="BI379" s="5">
        <f t="shared" si="554"/>
        <v>1.2621042325330825E-5</v>
      </c>
      <c r="BJ379" s="8">
        <f t="shared" si="555"/>
        <v>0.43345332051956498</v>
      </c>
      <c r="BK379" s="8">
        <f t="shared" si="556"/>
        <v>0.26245343555126183</v>
      </c>
      <c r="BL379" s="8">
        <f t="shared" si="557"/>
        <v>0.28488392573715671</v>
      </c>
      <c r="BM379" s="8">
        <f t="shared" si="558"/>
        <v>0.47843767315442515</v>
      </c>
      <c r="BN379" s="8">
        <f t="shared" si="559"/>
        <v>0.52064489046548734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1.3339768339768301</v>
      </c>
      <c r="F380">
        <f>VLOOKUP(B380,home!$B$2:$E$405,3,FALSE)</f>
        <v>0.99</v>
      </c>
      <c r="G380">
        <f>VLOOKUP(C380,away!$B$2:$E$405,4,FALSE)</f>
        <v>0.75</v>
      </c>
      <c r="H380">
        <f>VLOOKUP(A380,away!$A$2:$E$405,3,FALSE)</f>
        <v>1.25096525096525</v>
      </c>
      <c r="I380">
        <f>VLOOKUP(C380,away!$B$2:$E$405,3,FALSE)</f>
        <v>0.71</v>
      </c>
      <c r="J380">
        <f>VLOOKUP(B380,home!$B$2:$E$405,4,FALSE)</f>
        <v>0.47</v>
      </c>
      <c r="K380" s="3">
        <f t="shared" si="504"/>
        <v>0.99047779922779644</v>
      </c>
      <c r="L380" s="3">
        <f t="shared" si="505"/>
        <v>0.41744710424710391</v>
      </c>
      <c r="M380" s="5">
        <f t="shared" si="506"/>
        <v>0.24465043003932321</v>
      </c>
      <c r="N380" s="5">
        <f t="shared" si="507"/>
        <v>0.24232081952548282</v>
      </c>
      <c r="O380" s="5">
        <f t="shared" si="508"/>
        <v>0.10212861357272417</v>
      </c>
      <c r="P380" s="5">
        <f t="shared" si="509"/>
        <v>0.10115612440969789</v>
      </c>
      <c r="Q380" s="5">
        <f t="shared" si="510"/>
        <v>0.12000669601533814</v>
      </c>
      <c r="R380" s="5">
        <f t="shared" si="511"/>
        <v>2.1316646998352583E-2</v>
      </c>
      <c r="S380" s="5">
        <f t="shared" si="512"/>
        <v>1.045630852145403E-2</v>
      </c>
      <c r="T380" s="5">
        <f t="shared" si="513"/>
        <v>5.009644774186537E-2</v>
      </c>
      <c r="U380" s="5">
        <f t="shared" si="514"/>
        <v>2.1113665605844077E-2</v>
      </c>
      <c r="V380" s="5">
        <f t="shared" si="515"/>
        <v>4.8037685874784179E-4</v>
      </c>
      <c r="W380" s="5">
        <f t="shared" si="516"/>
        <v>3.9621322720623763E-2</v>
      </c>
      <c r="X380" s="5">
        <f t="shared" si="517"/>
        <v>1.6539806436164376E-2</v>
      </c>
      <c r="Y380" s="5">
        <f t="shared" si="518"/>
        <v>3.4522471507922145E-3</v>
      </c>
      <c r="Z380" s="5">
        <f t="shared" si="519"/>
        <v>2.966190853906669E-3</v>
      </c>
      <c r="AA380" s="5">
        <f t="shared" si="520"/>
        <v>2.9379461890670956E-3</v>
      </c>
      <c r="AB380" s="5">
        <f t="shared" si="521"/>
        <v>1.4549852377984344E-3</v>
      </c>
      <c r="AC380" s="5">
        <f t="shared" si="522"/>
        <v>1.24139014591212E-5</v>
      </c>
      <c r="AD380" s="5">
        <f t="shared" si="523"/>
        <v>9.8110101327044293E-3</v>
      </c>
      <c r="AE380" s="5">
        <f t="shared" si="524"/>
        <v>4.0955777696364583E-3</v>
      </c>
      <c r="AF380" s="5">
        <f t="shared" si="525"/>
        <v>8.5484354007677582E-4</v>
      </c>
      <c r="AG380" s="5">
        <f t="shared" si="526"/>
        <v>1.1895065346313109E-4</v>
      </c>
      <c r="AH380" s="5">
        <f t="shared" si="527"/>
        <v>3.0955694565189571E-4</v>
      </c>
      <c r="AI380" s="5">
        <f t="shared" si="528"/>
        <v>3.0660928226496824E-4</v>
      </c>
      <c r="AJ380" s="5">
        <f t="shared" si="529"/>
        <v>1.5184484356031E-4</v>
      </c>
      <c r="AK380" s="5">
        <f t="shared" si="530"/>
        <v>5.0132982157901632E-5</v>
      </c>
      <c r="AL380" s="5">
        <f t="shared" si="531"/>
        <v>2.0531207081168949E-7</v>
      </c>
      <c r="AM380" s="5">
        <f t="shared" si="532"/>
        <v>1.9435175448885389E-3</v>
      </c>
      <c r="AN380" s="5">
        <f t="shared" si="533"/>
        <v>8.1131577116716133E-4</v>
      </c>
      <c r="AO380" s="5">
        <f t="shared" si="534"/>
        <v>1.6934070965186871E-4</v>
      </c>
      <c r="AP380" s="5">
        <f t="shared" si="535"/>
        <v>2.356359629177407E-5</v>
      </c>
      <c r="AQ380" s="5">
        <f t="shared" si="536"/>
        <v>2.4591387594122192E-6</v>
      </c>
      <c r="AR380" s="5">
        <f t="shared" si="537"/>
        <v>2.5844730112392424E-5</v>
      </c>
      <c r="AS380" s="5">
        <f t="shared" si="538"/>
        <v>2.5598631403358805E-5</v>
      </c>
      <c r="AT380" s="5">
        <f t="shared" si="539"/>
        <v>1.2677438047821195E-5</v>
      </c>
      <c r="AU380" s="5">
        <f t="shared" si="540"/>
        <v>4.1855736458175564E-6</v>
      </c>
      <c r="AV380" s="5">
        <f t="shared" si="541"/>
        <v>1.0364294433038095E-6</v>
      </c>
      <c r="AW380" s="5">
        <f t="shared" si="542"/>
        <v>2.3580780788261123E-9</v>
      </c>
      <c r="AX380" s="5">
        <f t="shared" si="543"/>
        <v>3.2083516343696828E-4</v>
      </c>
      <c r="AY380" s="5">
        <f t="shared" si="544"/>
        <v>1.3393170991740872E-4</v>
      </c>
      <c r="AZ380" s="5">
        <f t="shared" si="545"/>
        <v>2.7954702235942692E-5</v>
      </c>
      <c r="BA380" s="5">
        <f t="shared" si="546"/>
        <v>3.8898698328281065E-6</v>
      </c>
      <c r="BB380" s="5">
        <f t="shared" si="547"/>
        <v>4.0595372440306467E-7</v>
      </c>
      <c r="BC380" s="5">
        <f t="shared" si="548"/>
        <v>3.3892841342077277E-8</v>
      </c>
      <c r="BD380" s="5">
        <f t="shared" si="549"/>
        <v>1.7981346242443561E-6</v>
      </c>
      <c r="BE380" s="5">
        <f t="shared" si="550"/>
        <v>1.7810124253368504E-6</v>
      </c>
      <c r="BF380" s="5">
        <f t="shared" si="551"/>
        <v>8.8202663372250188E-7</v>
      </c>
      <c r="BG380" s="5">
        <f t="shared" si="552"/>
        <v>2.9120926634325513E-7</v>
      </c>
      <c r="BH380" s="5">
        <f t="shared" si="553"/>
        <v>7.2109078310602143E-8</v>
      </c>
      <c r="BI380" s="5">
        <f t="shared" si="554"/>
        <v>1.4284488237886008E-8</v>
      </c>
      <c r="BJ380" s="8">
        <f t="shared" si="555"/>
        <v>0.4903549697388952</v>
      </c>
      <c r="BK380" s="8">
        <f t="shared" si="556"/>
        <v>0.3568897907526703</v>
      </c>
      <c r="BL380" s="8">
        <f t="shared" si="557"/>
        <v>0.14984418323659032</v>
      </c>
      <c r="BM380" s="8">
        <f t="shared" si="558"/>
        <v>0.16834187466930425</v>
      </c>
      <c r="BN380" s="8">
        <f t="shared" si="559"/>
        <v>0.83157933056091871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1.3339768339768301</v>
      </c>
      <c r="F381">
        <f>VLOOKUP(B381,home!$B$2:$E$405,3,FALSE)</f>
        <v>1.23</v>
      </c>
      <c r="G381">
        <f>VLOOKUP(C381,away!$B$2:$E$405,4,FALSE)</f>
        <v>0.82</v>
      </c>
      <c r="H381">
        <f>VLOOKUP(A381,away!$A$2:$E$405,3,FALSE)</f>
        <v>1.25096525096525</v>
      </c>
      <c r="I381">
        <f>VLOOKUP(C381,away!$B$2:$E$405,3,FALSE)</f>
        <v>1.07</v>
      </c>
      <c r="J381">
        <f>VLOOKUP(B381,home!$B$2:$E$405,4,FALSE)</f>
        <v>0.91</v>
      </c>
      <c r="K381" s="3">
        <f t="shared" si="504"/>
        <v>1.3454490347490307</v>
      </c>
      <c r="L381" s="3">
        <f t="shared" si="505"/>
        <v>1.218064864864864</v>
      </c>
      <c r="M381" s="5">
        <f t="shared" si="506"/>
        <v>7.7033576046954211E-2</v>
      </c>
      <c r="N381" s="5">
        <f t="shared" si="507"/>
        <v>0.1036447505356406</v>
      </c>
      <c r="O381" s="5">
        <f t="shared" si="508"/>
        <v>9.3831892397690492E-2</v>
      </c>
      <c r="P381" s="5">
        <f t="shared" si="509"/>
        <v>0.12624602905514759</v>
      </c>
      <c r="Q381" s="5">
        <f t="shared" si="510"/>
        <v>6.9724364782490875E-2</v>
      </c>
      <c r="R381" s="5">
        <f t="shared" si="511"/>
        <v>5.7146665666703685E-2</v>
      </c>
      <c r="S381" s="5">
        <f t="shared" si="512"/>
        <v>5.172439301817712E-2</v>
      </c>
      <c r="T381" s="5">
        <f t="shared" si="513"/>
        <v>8.4928798966573224E-2</v>
      </c>
      <c r="U381" s="5">
        <f t="shared" si="514"/>
        <v>7.6887926160392042E-2</v>
      </c>
      <c r="V381" s="5">
        <f t="shared" si="515"/>
        <v>9.4186912583740529E-3</v>
      </c>
      <c r="W381" s="5">
        <f t="shared" si="516"/>
        <v>3.1270193098363888E-2</v>
      </c>
      <c r="X381" s="5">
        <f t="shared" si="517"/>
        <v>3.8089123530656813E-2</v>
      </c>
      <c r="Y381" s="5">
        <f t="shared" si="518"/>
        <v>2.3197511553095306E-2</v>
      </c>
      <c r="Z381" s="5">
        <f t="shared" si="519"/>
        <v>2.3202781864263666E-2</v>
      </c>
      <c r="AA381" s="5">
        <f t="shared" si="520"/>
        <v>3.1218160462765862E-2</v>
      </c>
      <c r="AB381" s="5">
        <f t="shared" si="521"/>
        <v>2.1001221930634348E-2</v>
      </c>
      <c r="AC381" s="5">
        <f t="shared" si="522"/>
        <v>9.6473546932750794E-4</v>
      </c>
      <c r="AD381" s="5">
        <f t="shared" si="523"/>
        <v>1.0518112780152371E-2</v>
      </c>
      <c r="AE381" s="5">
        <f t="shared" si="524"/>
        <v>1.2811743622189694E-2</v>
      </c>
      <c r="AF381" s="5">
        <f t="shared" si="525"/>
        <v>7.8027673819228895E-3</v>
      </c>
      <c r="AG381" s="5">
        <f t="shared" si="526"/>
        <v>3.1680922655446249E-3</v>
      </c>
      <c r="AH381" s="5">
        <f t="shared" si="527"/>
        <v>7.0656233389958046E-3</v>
      </c>
      <c r="AI381" s="5">
        <f t="shared" si="528"/>
        <v>9.5064361013521281E-3</v>
      </c>
      <c r="AJ381" s="5">
        <f t="shared" si="529"/>
        <v>6.3952126382337817E-3</v>
      </c>
      <c r="AK381" s="5">
        <f t="shared" si="530"/>
        <v>2.8681442237088149E-3</v>
      </c>
      <c r="AL381" s="5">
        <f t="shared" si="531"/>
        <v>6.3242045010095316E-5</v>
      </c>
      <c r="AM381" s="5">
        <f t="shared" si="532"/>
        <v>2.8303169374874894E-3</v>
      </c>
      <c r="AN381" s="5">
        <f t="shared" si="533"/>
        <v>3.4475096179854342E-3</v>
      </c>
      <c r="AO381" s="5">
        <f t="shared" si="534"/>
        <v>2.0996451684758741E-3</v>
      </c>
      <c r="AP381" s="5">
        <f t="shared" si="535"/>
        <v>8.5250133613457685E-4</v>
      </c>
      <c r="AQ381" s="5">
        <f t="shared" si="536"/>
        <v>2.5960048119896964E-4</v>
      </c>
      <c r="AR381" s="5">
        <f t="shared" si="537"/>
        <v>1.7212775075199905E-3</v>
      </c>
      <c r="AS381" s="5">
        <f t="shared" si="538"/>
        <v>2.3158911610279887E-3</v>
      </c>
      <c r="AT381" s="5">
        <f t="shared" si="539"/>
        <v>1.5579567635944601E-3</v>
      </c>
      <c r="AU381" s="5">
        <f t="shared" si="540"/>
        <v>6.9871714125296349E-4</v>
      </c>
      <c r="AV381" s="5">
        <f t="shared" si="541"/>
        <v>2.3502207581535038E-4</v>
      </c>
      <c r="AW381" s="5">
        <f t="shared" si="542"/>
        <v>2.8789960681073428E-6</v>
      </c>
      <c r="AX381" s="5">
        <f t="shared" si="543"/>
        <v>6.3467453192939626E-4</v>
      </c>
      <c r="AY381" s="5">
        <f t="shared" si="544"/>
        <v>7.7307474796775078E-4</v>
      </c>
      <c r="AZ381" s="5">
        <f t="shared" si="545"/>
        <v>4.7082759420688871E-4</v>
      </c>
      <c r="BA381" s="5">
        <f t="shared" si="546"/>
        <v>1.9116618330408767E-4</v>
      </c>
      <c r="BB381" s="5">
        <f t="shared" si="547"/>
        <v>5.8213202808256307E-5</v>
      </c>
      <c r="BC381" s="5">
        <f t="shared" si="548"/>
        <v>1.4181491402397925E-5</v>
      </c>
      <c r="BD381" s="5">
        <f t="shared" si="549"/>
        <v>3.4943794243204448E-4</v>
      </c>
      <c r="BE381" s="5">
        <f t="shared" si="550"/>
        <v>4.7015094234988158E-4</v>
      </c>
      <c r="BF381" s="5">
        <f t="shared" si="551"/>
        <v>3.1628206578549774E-4</v>
      </c>
      <c r="BG381" s="5">
        <f t="shared" si="552"/>
        <v>1.4184713337317582E-4</v>
      </c>
      <c r="BH381" s="5">
        <f t="shared" si="553"/>
        <v>4.7712022169714083E-5</v>
      </c>
      <c r="BI381" s="5">
        <f t="shared" si="554"/>
        <v>1.2838818834833231E-5</v>
      </c>
      <c r="BJ381" s="8">
        <f t="shared" si="555"/>
        <v>0.39678716980953138</v>
      </c>
      <c r="BK381" s="8">
        <f t="shared" si="556"/>
        <v>0.2662237416409583</v>
      </c>
      <c r="BL381" s="8">
        <f t="shared" si="557"/>
        <v>0.31378841649463274</v>
      </c>
      <c r="BM381" s="8">
        <f t="shared" si="558"/>
        <v>0.47160463557285903</v>
      </c>
      <c r="BN381" s="8">
        <f t="shared" si="559"/>
        <v>0.52762727848462743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1.3339768339768301</v>
      </c>
      <c r="F382">
        <f>VLOOKUP(B382,home!$B$2:$E$405,3,FALSE)</f>
        <v>0.89</v>
      </c>
      <c r="G382">
        <f>VLOOKUP(C382,away!$B$2:$E$405,4,FALSE)</f>
        <v>1.43</v>
      </c>
      <c r="H382">
        <f>VLOOKUP(A382,away!$A$2:$E$405,3,FALSE)</f>
        <v>1.25096525096525</v>
      </c>
      <c r="I382">
        <f>VLOOKUP(C382,away!$B$2:$E$405,3,FALSE)</f>
        <v>1.06</v>
      </c>
      <c r="J382">
        <f>VLOOKUP(B382,home!$B$2:$E$405,4,FALSE)</f>
        <v>1.45</v>
      </c>
      <c r="K382" s="3">
        <f t="shared" si="504"/>
        <v>1.6977523166023116</v>
      </c>
      <c r="L382" s="3">
        <f t="shared" si="505"/>
        <v>1.9227335907335894</v>
      </c>
      <c r="M382" s="5">
        <f t="shared" si="506"/>
        <v>2.6769665754917786E-2</v>
      </c>
      <c r="N382" s="5">
        <f t="shared" si="507"/>
        <v>4.5448262050081234E-2</v>
      </c>
      <c r="O382" s="5">
        <f t="shared" si="508"/>
        <v>5.1470935559691074E-2</v>
      </c>
      <c r="P382" s="5">
        <f t="shared" si="509"/>
        <v>8.738490008415381E-2</v>
      </c>
      <c r="Q382" s="5">
        <f t="shared" si="510"/>
        <v>3.8579946090537179E-2</v>
      </c>
      <c r="R382" s="5">
        <f t="shared" si="511"/>
        <v>4.9482448373551022E-2</v>
      </c>
      <c r="S382" s="5">
        <f t="shared" si="512"/>
        <v>7.1313187402374828E-2</v>
      </c>
      <c r="T382" s="5">
        <f t="shared" si="513"/>
        <v>7.4178958276966855E-2</v>
      </c>
      <c r="U382" s="5">
        <f t="shared" si="514"/>
        <v>8.4008941357350528E-2</v>
      </c>
      <c r="V382" s="5">
        <f t="shared" si="515"/>
        <v>2.5865494394918712E-2</v>
      </c>
      <c r="W382" s="5">
        <f t="shared" si="516"/>
        <v>2.1833064283200594E-2</v>
      </c>
      <c r="X382" s="5">
        <f t="shared" si="517"/>
        <v>4.1979166085955553E-2</v>
      </c>
      <c r="Y382" s="5">
        <f t="shared" si="518"/>
        <v>4.0357376372225542E-2</v>
      </c>
      <c r="Z382" s="5">
        <f t="shared" si="519"/>
        <v>3.1713855213189077E-2</v>
      </c>
      <c r="AA382" s="5">
        <f t="shared" si="520"/>
        <v>5.3842271156582036E-2</v>
      </c>
      <c r="AB382" s="5">
        <f t="shared" si="521"/>
        <v>4.5705420293608509E-2</v>
      </c>
      <c r="AC382" s="5">
        <f t="shared" si="522"/>
        <v>5.2770869087896341E-3</v>
      </c>
      <c r="AD382" s="5">
        <f t="shared" si="523"/>
        <v>9.2667838663327493E-3</v>
      </c>
      <c r="AE382" s="5">
        <f t="shared" si="524"/>
        <v>1.7817556617866062E-2</v>
      </c>
      <c r="AF382" s="5">
        <f t="shared" si="525"/>
        <v>1.7129207306984327E-2</v>
      </c>
      <c r="AG382" s="5">
        <f t="shared" si="526"/>
        <v>1.0978300757259337E-2</v>
      </c>
      <c r="AH382" s="5">
        <f t="shared" si="527"/>
        <v>1.5244323677515053E-2</v>
      </c>
      <c r="AI382" s="5">
        <f t="shared" si="528"/>
        <v>2.5881085838536648E-2</v>
      </c>
      <c r="AJ382" s="5">
        <f t="shared" si="529"/>
        <v>2.1969836719279445E-2</v>
      </c>
      <c r="AK382" s="5">
        <f t="shared" si="530"/>
        <v>1.2433113728510399E-2</v>
      </c>
      <c r="AL382" s="5">
        <f t="shared" si="531"/>
        <v>6.8904515503749077E-4</v>
      </c>
      <c r="AM382" s="5">
        <f t="shared" si="532"/>
        <v>3.1465407553038704E-3</v>
      </c>
      <c r="AN382" s="5">
        <f t="shared" si="533"/>
        <v>6.0499596048349908E-3</v>
      </c>
      <c r="AO382" s="5">
        <f t="shared" si="534"/>
        <v>5.8162302773987771E-3</v>
      </c>
      <c r="AP382" s="5">
        <f t="shared" si="535"/>
        <v>3.7276871085987905E-3</v>
      </c>
      <c r="AQ382" s="5">
        <f t="shared" si="536"/>
        <v>1.7918373048618668E-3</v>
      </c>
      <c r="AR382" s="5">
        <f t="shared" si="537"/>
        <v>5.8621546405547174E-3</v>
      </c>
      <c r="AS382" s="5">
        <f t="shared" si="538"/>
        <v>9.9524866212827613E-3</v>
      </c>
      <c r="AT382" s="5">
        <f t="shared" si="539"/>
        <v>8.4484286086181637E-3</v>
      </c>
      <c r="AU382" s="5">
        <f t="shared" si="540"/>
        <v>4.781113080643576E-3</v>
      </c>
      <c r="AV382" s="5">
        <f t="shared" si="541"/>
        <v>2.0292864521500617E-3</v>
      </c>
      <c r="AW382" s="5">
        <f t="shared" si="542"/>
        <v>6.2479655743429103E-5</v>
      </c>
      <c r="AX382" s="5">
        <f t="shared" si="543"/>
        <v>8.9034114276678863E-4</v>
      </c>
      <c r="AY382" s="5">
        <f t="shared" si="544"/>
        <v>1.7118888224098348E-3</v>
      </c>
      <c r="AZ382" s="5">
        <f t="shared" si="545"/>
        <v>1.6457530712243795E-3</v>
      </c>
      <c r="BA382" s="5">
        <f t="shared" si="546"/>
        <v>1.0547815706986945E-3</v>
      </c>
      <c r="BB382" s="5">
        <f t="shared" si="547"/>
        <v>5.0701598921727925E-4</v>
      </c>
      <c r="BC382" s="5">
        <f t="shared" si="548"/>
        <v>1.949713347014164E-4</v>
      </c>
      <c r="BD382" s="5">
        <f t="shared" si="549"/>
        <v>1.8785602735782233E-3</v>
      </c>
      <c r="BE382" s="5">
        <f t="shared" si="550"/>
        <v>3.1893300563445004E-3</v>
      </c>
      <c r="BF382" s="5">
        <f t="shared" si="551"/>
        <v>2.7073462457841294E-3</v>
      </c>
      <c r="BG382" s="5">
        <f t="shared" si="552"/>
        <v>1.5321344535415252E-3</v>
      </c>
      <c r="BH382" s="5">
        <f t="shared" si="553"/>
        <v>6.5029620446158533E-4</v>
      </c>
      <c r="BI382" s="5">
        <f t="shared" si="554"/>
        <v>2.2080837752046941E-4</v>
      </c>
      <c r="BJ382" s="8">
        <f t="shared" si="555"/>
        <v>0.34410562868942618</v>
      </c>
      <c r="BK382" s="8">
        <f t="shared" si="556"/>
        <v>0.21901126852260208</v>
      </c>
      <c r="BL382" s="8">
        <f t="shared" si="557"/>
        <v>0.40129032171910445</v>
      </c>
      <c r="BM382" s="8">
        <f t="shared" si="558"/>
        <v>0.69533550706472325</v>
      </c>
      <c r="BN382" s="8">
        <f t="shared" si="559"/>
        <v>0.29913615791293213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1.3339768339768301</v>
      </c>
      <c r="F383">
        <f>VLOOKUP(B383,home!$B$2:$E$405,3,FALSE)</f>
        <v>0.97</v>
      </c>
      <c r="G383">
        <f>VLOOKUP(C383,away!$B$2:$E$405,4,FALSE)</f>
        <v>1.1200000000000001</v>
      </c>
      <c r="H383">
        <f>VLOOKUP(A383,away!$A$2:$E$405,3,FALSE)</f>
        <v>1.25096525096525</v>
      </c>
      <c r="I383">
        <f>VLOOKUP(C383,away!$B$2:$E$405,3,FALSE)</f>
        <v>0.94</v>
      </c>
      <c r="J383">
        <f>VLOOKUP(B383,home!$B$2:$E$405,4,FALSE)</f>
        <v>1.08</v>
      </c>
      <c r="K383" s="3">
        <f t="shared" si="504"/>
        <v>1.4492324324324284</v>
      </c>
      <c r="L383" s="3">
        <f t="shared" si="505"/>
        <v>1.2699799227799218</v>
      </c>
      <c r="M383" s="5">
        <f t="shared" si="506"/>
        <v>6.5926660772562637E-2</v>
      </c>
      <c r="N383" s="5">
        <f t="shared" si="507"/>
        <v>9.5543054953568504E-2</v>
      </c>
      <c r="O383" s="5">
        <f t="shared" si="508"/>
        <v>8.3725535557077194E-2</v>
      </c>
      <c r="P383" s="5">
        <f t="shared" si="509"/>
        <v>0.12133776155209075</v>
      </c>
      <c r="Q383" s="5">
        <f t="shared" si="510"/>
        <v>6.9232046966192659E-2</v>
      </c>
      <c r="R383" s="5">
        <f t="shared" si="511"/>
        <v>5.3164874590742262E-2</v>
      </c>
      <c r="S383" s="5">
        <f t="shared" si="512"/>
        <v>5.5830419006294499E-2</v>
      </c>
      <c r="T383" s="5">
        <f t="shared" si="513"/>
        <v>8.7923309660021265E-2</v>
      </c>
      <c r="U383" s="5">
        <f t="shared" si="514"/>
        <v>7.7048260523106413E-2</v>
      </c>
      <c r="V383" s="5">
        <f t="shared" si="515"/>
        <v>1.1417296447891048E-2</v>
      </c>
      <c r="W383" s="5">
        <f t="shared" si="516"/>
        <v>3.3444442609030511E-2</v>
      </c>
      <c r="X383" s="5">
        <f t="shared" si="517"/>
        <v>4.2473770642034087E-2</v>
      </c>
      <c r="Y383" s="5">
        <f t="shared" si="518"/>
        <v>2.6970417980071291E-2</v>
      </c>
      <c r="Z383" s="5">
        <f t="shared" si="519"/>
        <v>2.250610777578502E-2</v>
      </c>
      <c r="AA383" s="5">
        <f t="shared" si="520"/>
        <v>3.2616581316487314E-2</v>
      </c>
      <c r="AB383" s="5">
        <f t="shared" si="521"/>
        <v>2.3634503739461514E-2</v>
      </c>
      <c r="AC383" s="5">
        <f t="shared" si="522"/>
        <v>1.3133430937968601E-3</v>
      </c>
      <c r="AD383" s="5">
        <f t="shared" si="523"/>
        <v>1.2117192728408005E-2</v>
      </c>
      <c r="AE383" s="5">
        <f t="shared" si="524"/>
        <v>1.5388591485533027E-2</v>
      </c>
      <c r="AF383" s="5">
        <f t="shared" si="525"/>
        <v>9.7716011132445019E-3</v>
      </c>
      <c r="AG383" s="5">
        <f t="shared" si="526"/>
        <v>4.1365790757448154E-3</v>
      </c>
      <c r="AH383" s="5">
        <f t="shared" si="527"/>
        <v>7.1455762537920133E-3</v>
      </c>
      <c r="AI383" s="5">
        <f t="shared" si="528"/>
        <v>1.0355600855414399E-2</v>
      </c>
      <c r="AJ383" s="5">
        <f t="shared" si="529"/>
        <v>7.5038363084957748E-3</v>
      </c>
      <c r="AK383" s="5">
        <f t="shared" si="530"/>
        <v>3.6249343153120358E-3</v>
      </c>
      <c r="AL383" s="5">
        <f t="shared" si="531"/>
        <v>9.6688113296665093E-5</v>
      </c>
      <c r="AM383" s="5">
        <f t="shared" si="532"/>
        <v>3.5121257384086542E-3</v>
      </c>
      <c r="AN383" s="5">
        <f t="shared" si="533"/>
        <v>4.4603291740575981E-3</v>
      </c>
      <c r="AO383" s="5">
        <f t="shared" si="534"/>
        <v>2.8322642500213514E-3</v>
      </c>
      <c r="AP383" s="5">
        <f t="shared" si="535"/>
        <v>1.1989729111781492E-3</v>
      </c>
      <c r="AQ383" s="5">
        <f t="shared" si="536"/>
        <v>3.8066788128831094E-4</v>
      </c>
      <c r="AR383" s="5">
        <f t="shared" si="537"/>
        <v>1.8149476758017643E-3</v>
      </c>
      <c r="AS383" s="5">
        <f t="shared" si="538"/>
        <v>2.6302810349397732E-3</v>
      </c>
      <c r="AT383" s="5">
        <f t="shared" si="539"/>
        <v>1.905944291123327E-3</v>
      </c>
      <c r="AU383" s="5">
        <f t="shared" si="540"/>
        <v>9.2071876036845337E-4</v>
      </c>
      <c r="AV383" s="5">
        <f t="shared" si="541"/>
        <v>3.3358387216873587E-4</v>
      </c>
      <c r="AW383" s="5">
        <f t="shared" si="542"/>
        <v>4.9431692979540525E-6</v>
      </c>
      <c r="AX383" s="5">
        <f t="shared" si="543"/>
        <v>8.4831442114708538E-4</v>
      </c>
      <c r="AY383" s="5">
        <f t="shared" si="544"/>
        <v>1.0773422830614695E-3</v>
      </c>
      <c r="AZ383" s="5">
        <f t="shared" si="545"/>
        <v>6.8410153472497502E-4</v>
      </c>
      <c r="BA383" s="5">
        <f t="shared" si="546"/>
        <v>2.8959840474788317E-4</v>
      </c>
      <c r="BB383" s="5">
        <f t="shared" si="547"/>
        <v>9.1946039924726289E-5</v>
      </c>
      <c r="BC383" s="5">
        <f t="shared" si="548"/>
        <v>2.3353924936704692E-5</v>
      </c>
      <c r="BD383" s="5">
        <f t="shared" si="549"/>
        <v>3.8415785152738716E-4</v>
      </c>
      <c r="BE383" s="5">
        <f t="shared" si="550"/>
        <v>5.5673401760705093E-4</v>
      </c>
      <c r="BF383" s="5">
        <f t="shared" si="551"/>
        <v>4.0341849727727259E-4</v>
      </c>
      <c r="BG383" s="5">
        <f t="shared" si="552"/>
        <v>1.9488239003245895E-4</v>
      </c>
      <c r="BH383" s="5">
        <f t="shared" si="553"/>
        <v>7.0607470036246413E-5</v>
      </c>
      <c r="BI383" s="5">
        <f t="shared" si="554"/>
        <v>2.0465327109705843E-5</v>
      </c>
      <c r="BJ383" s="8">
        <f t="shared" si="555"/>
        <v>0.41240002377734558</v>
      </c>
      <c r="BK383" s="8">
        <f t="shared" si="556"/>
        <v>0.2569995112689939</v>
      </c>
      <c r="BL383" s="8">
        <f t="shared" si="557"/>
        <v>0.30805544464788115</v>
      </c>
      <c r="BM383" s="8">
        <f t="shared" si="558"/>
        <v>0.50995875396400825</v>
      </c>
      <c r="BN383" s="8">
        <f t="shared" si="559"/>
        <v>0.48892993439223403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1.3339768339768301</v>
      </c>
      <c r="F384">
        <f>VLOOKUP(B384,home!$B$2:$E$405,3,FALSE)</f>
        <v>0.78</v>
      </c>
      <c r="G384">
        <f>VLOOKUP(C384,away!$B$2:$E$405,4,FALSE)</f>
        <v>1.04</v>
      </c>
      <c r="H384">
        <f>VLOOKUP(A384,away!$A$2:$E$405,3,FALSE)</f>
        <v>1.25096525096525</v>
      </c>
      <c r="I384">
        <f>VLOOKUP(C384,away!$B$2:$E$405,3,FALSE)</f>
        <v>0.75</v>
      </c>
      <c r="J384">
        <f>VLOOKUP(B384,home!$B$2:$E$405,4,FALSE)</f>
        <v>1.38</v>
      </c>
      <c r="K384" s="3">
        <f t="shared" si="504"/>
        <v>1.0821220077220046</v>
      </c>
      <c r="L384" s="3">
        <f t="shared" si="505"/>
        <v>1.2947490347490336</v>
      </c>
      <c r="M384" s="5">
        <f t="shared" si="506"/>
        <v>9.2840617861991409E-2</v>
      </c>
      <c r="N384" s="5">
        <f t="shared" si="507"/>
        <v>0.10046487579896955</v>
      </c>
      <c r="O384" s="5">
        <f t="shared" si="508"/>
        <v>0.12020530036231725</v>
      </c>
      <c r="P384" s="5">
        <f t="shared" si="509"/>
        <v>0.13007680096689736</v>
      </c>
      <c r="Q384" s="5">
        <f t="shared" si="510"/>
        <v>5.4357626552561371E-2</v>
      </c>
      <c r="R384" s="5">
        <f t="shared" si="511"/>
        <v>7.7817848307913967E-2</v>
      </c>
      <c r="S384" s="5">
        <f t="shared" si="512"/>
        <v>4.556188481784329E-2</v>
      </c>
      <c r="T384" s="5">
        <f t="shared" si="513"/>
        <v>7.0379484510177268E-2</v>
      </c>
      <c r="U384" s="5">
        <f t="shared" si="514"/>
        <v>8.4208406247566259E-2</v>
      </c>
      <c r="V384" s="5">
        <f t="shared" si="515"/>
        <v>7.0928536328752831E-3</v>
      </c>
      <c r="W384" s="5">
        <f t="shared" si="516"/>
        <v>1.960719466002022E-2</v>
      </c>
      <c r="X384" s="5">
        <f t="shared" si="517"/>
        <v>2.5386396360197586E-2</v>
      </c>
      <c r="Y384" s="5">
        <f t="shared" si="518"/>
        <v>1.6434506091561104E-2</v>
      </c>
      <c r="Z384" s="5">
        <f t="shared" si="519"/>
        <v>3.3584861327639437E-2</v>
      </c>
      <c r="AA384" s="5">
        <f t="shared" si="520"/>
        <v>3.6342917568930301E-2</v>
      </c>
      <c r="AB384" s="5">
        <f t="shared" si="521"/>
        <v>1.9663735463083084E-2</v>
      </c>
      <c r="AC384" s="5">
        <f t="shared" si="522"/>
        <v>6.2110187567790355E-4</v>
      </c>
      <c r="AD384" s="5">
        <f t="shared" si="523"/>
        <v>5.3043442128243119E-3</v>
      </c>
      <c r="AE384" s="5">
        <f t="shared" si="524"/>
        <v>6.8677945495308999E-3</v>
      </c>
      <c r="AF384" s="5">
        <f t="shared" si="525"/>
        <v>4.4460351819299035E-3</v>
      </c>
      <c r="AG384" s="5">
        <f t="shared" si="526"/>
        <v>1.9188332534213288E-3</v>
      </c>
      <c r="AH384" s="5">
        <f t="shared" si="527"/>
        <v>1.0870991696535331E-2</v>
      </c>
      <c r="AI384" s="5">
        <f t="shared" si="528"/>
        <v>1.1763739360584054E-2</v>
      </c>
      <c r="AJ384" s="5">
        <f t="shared" si="529"/>
        <v>6.3649006275967928E-3</v>
      </c>
      <c r="AK384" s="5">
        <f t="shared" si="530"/>
        <v>2.2958663486953631E-3</v>
      </c>
      <c r="AL384" s="5">
        <f t="shared" si="531"/>
        <v>3.4808447820895759E-5</v>
      </c>
      <c r="AM384" s="5">
        <f t="shared" si="532"/>
        <v>1.1479895218460083E-3</v>
      </c>
      <c r="AN384" s="5">
        <f t="shared" si="533"/>
        <v>1.4863583253121237E-3</v>
      </c>
      <c r="AO384" s="5">
        <f t="shared" si="534"/>
        <v>9.6223050349453123E-4</v>
      </c>
      <c r="AP384" s="5">
        <f t="shared" si="535"/>
        <v>4.1528233853520692E-4</v>
      </c>
      <c r="AQ384" s="5">
        <f t="shared" si="536"/>
        <v>1.3442160174169517E-4</v>
      </c>
      <c r="AR384" s="5">
        <f t="shared" si="537"/>
        <v>2.8150412011707748E-3</v>
      </c>
      <c r="AS384" s="5">
        <f t="shared" si="538"/>
        <v>3.0462180364310828E-3</v>
      </c>
      <c r="AT384" s="5">
        <f t="shared" si="539"/>
        <v>1.6481897887708926E-3</v>
      </c>
      <c r="AU384" s="5">
        <f t="shared" si="540"/>
        <v>5.9451414777722175E-4</v>
      </c>
      <c r="AV384" s="5">
        <f t="shared" si="541"/>
        <v>1.6083421080295593E-4</v>
      </c>
      <c r="AW384" s="5">
        <f t="shared" si="542"/>
        <v>1.354702656443335E-6</v>
      </c>
      <c r="AX384" s="5">
        <f t="shared" si="543"/>
        <v>2.070441210373044E-4</v>
      </c>
      <c r="AY384" s="5">
        <f t="shared" si="544"/>
        <v>2.6807017586351193E-4</v>
      </c>
      <c r="AZ384" s="5">
        <f t="shared" si="545"/>
        <v>1.735418007221429E-4</v>
      </c>
      <c r="BA384" s="5">
        <f t="shared" si="546"/>
        <v>7.4897692991201219E-5</v>
      </c>
      <c r="BB384" s="5">
        <f t="shared" si="547"/>
        <v>2.4243428926321817E-5</v>
      </c>
      <c r="BC384" s="5">
        <f t="shared" si="548"/>
        <v>6.2778312402723923E-6</v>
      </c>
      <c r="BD384" s="5">
        <f t="shared" si="549"/>
        <v>6.0746197966577017E-4</v>
      </c>
      <c r="BE384" s="5">
        <f t="shared" si="550"/>
        <v>6.5734797705070691E-4</v>
      </c>
      <c r="BF384" s="5">
        <f t="shared" si="551"/>
        <v>3.556653563490545E-4</v>
      </c>
      <c r="BG384" s="5">
        <f t="shared" si="552"/>
        <v>1.2829110316320036E-4</v>
      </c>
      <c r="BH384" s="5">
        <f t="shared" si="553"/>
        <v>3.4706656531958298E-5</v>
      </c>
      <c r="BI384" s="5">
        <f t="shared" si="554"/>
        <v>7.5113673695361484E-6</v>
      </c>
      <c r="BJ384" s="8">
        <f t="shared" si="555"/>
        <v>0.31006744851290396</v>
      </c>
      <c r="BK384" s="8">
        <f t="shared" si="556"/>
        <v>0.27649613777896959</v>
      </c>
      <c r="BL384" s="8">
        <f t="shared" si="557"/>
        <v>0.37958948780830559</v>
      </c>
      <c r="BM384" s="8">
        <f t="shared" si="558"/>
        <v>0.42370815010396062</v>
      </c>
      <c r="BN384" s="8">
        <f t="shared" si="559"/>
        <v>0.57576306985065084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1.3339768339768301</v>
      </c>
      <c r="F385">
        <f>VLOOKUP(B385,home!$B$2:$E$405,3,FALSE)</f>
        <v>1</v>
      </c>
      <c r="G385">
        <f>VLOOKUP(C385,away!$B$2:$E$405,4,FALSE)</f>
        <v>1.64</v>
      </c>
      <c r="H385">
        <f>VLOOKUP(A385,away!$A$2:$E$405,3,FALSE)</f>
        <v>1.25096525096525</v>
      </c>
      <c r="I385">
        <f>VLOOKUP(C385,away!$B$2:$E$405,3,FALSE)</f>
        <v>0.89</v>
      </c>
      <c r="J385">
        <f>VLOOKUP(B385,home!$B$2:$E$405,4,FALSE)</f>
        <v>1.26</v>
      </c>
      <c r="K385" s="3">
        <f t="shared" si="504"/>
        <v>2.1877220077220012</v>
      </c>
      <c r="L385" s="3">
        <f t="shared" si="505"/>
        <v>1.4028324324324315</v>
      </c>
      <c r="M385" s="5">
        <f t="shared" si="506"/>
        <v>2.7583033041800473E-2</v>
      </c>
      <c r="N385" s="5">
        <f t="shared" si="507"/>
        <v>6.0344008425270018E-2</v>
      </c>
      <c r="O385" s="5">
        <f t="shared" si="508"/>
        <v>3.8694373335893095E-2</v>
      </c>
      <c r="P385" s="5">
        <f t="shared" si="509"/>
        <v>8.4652532121944693E-2</v>
      </c>
      <c r="Q385" s="5">
        <f t="shared" si="510"/>
        <v>6.6007957633062567E-2</v>
      </c>
      <c r="R385" s="5">
        <f t="shared" si="511"/>
        <v>2.7140860934119763E-2</v>
      </c>
      <c r="S385" s="5">
        <f t="shared" si="512"/>
        <v>6.4949811572544883E-2</v>
      </c>
      <c r="T385" s="5">
        <f t="shared" si="513"/>
        <v>9.2598103766286063E-2</v>
      </c>
      <c r="U385" s="5">
        <f t="shared" si="514"/>
        <v>5.9376658774096105E-2</v>
      </c>
      <c r="V385" s="5">
        <f t="shared" si="515"/>
        <v>2.2147939045342197E-2</v>
      </c>
      <c r="W385" s="5">
        <f t="shared" si="516"/>
        <v>4.8135687199544142E-2</v>
      </c>
      <c r="X385" s="5">
        <f t="shared" si="517"/>
        <v>6.7526303160943171E-2</v>
      </c>
      <c r="Y385" s="5">
        <f t="shared" si="518"/>
        <v>4.7364044058217855E-2</v>
      </c>
      <c r="Z385" s="5">
        <f t="shared" si="519"/>
        <v>1.2691359987507192E-2</v>
      </c>
      <c r="AA385" s="5">
        <f t="shared" si="520"/>
        <v>2.77651675525919E-2</v>
      </c>
      <c r="AB385" s="5">
        <f t="shared" si="521"/>
        <v>3.0371234051447069E-2</v>
      </c>
      <c r="AC385" s="5">
        <f t="shared" si="522"/>
        <v>4.2482617815937651E-3</v>
      </c>
      <c r="AD385" s="5">
        <f t="shared" si="523"/>
        <v>2.6326875560816233E-2</v>
      </c>
      <c r="AE385" s="5">
        <f t="shared" si="524"/>
        <v>3.6932194881325778E-2</v>
      </c>
      <c r="AF385" s="5">
        <f t="shared" si="525"/>
        <v>2.5904840390219418E-2</v>
      </c>
      <c r="AG385" s="5">
        <f t="shared" si="526"/>
        <v>1.2113383418795132E-2</v>
      </c>
      <c r="AH385" s="5">
        <f t="shared" si="527"/>
        <v>4.4509628505375867E-3</v>
      </c>
      <c r="AI385" s="5">
        <f t="shared" si="528"/>
        <v>9.737469383674131E-3</v>
      </c>
      <c r="AJ385" s="5">
        <f t="shared" si="529"/>
        <v>1.0651438035091547E-2</v>
      </c>
      <c r="AK385" s="5">
        <f t="shared" si="530"/>
        <v>7.7674618010856551E-3</v>
      </c>
      <c r="AL385" s="5">
        <f t="shared" si="531"/>
        <v>5.2151787134330533E-4</v>
      </c>
      <c r="AM385" s="5">
        <f t="shared" si="532"/>
        <v>1.1519177011791237E-2</v>
      </c>
      <c r="AN385" s="5">
        <f t="shared" si="533"/>
        <v>1.6159475107070848E-2</v>
      </c>
      <c r="AO385" s="5">
        <f t="shared" si="534"/>
        <v>1.1334517885641764E-2</v>
      </c>
      <c r="AP385" s="5">
        <f t="shared" si="535"/>
        <v>5.3001430986545769E-3</v>
      </c>
      <c r="AQ385" s="5">
        <f t="shared" si="536"/>
        <v>1.8588031588313916E-3</v>
      </c>
      <c r="AR385" s="5">
        <f t="shared" si="537"/>
        <v>1.2487910084572056E-3</v>
      </c>
      <c r="AS385" s="5">
        <f t="shared" si="538"/>
        <v>2.73200757224718E-3</v>
      </c>
      <c r="AT385" s="5">
        <f t="shared" si="539"/>
        <v>2.9884365455341566E-3</v>
      </c>
      <c r="AU385" s="5">
        <f t="shared" si="540"/>
        <v>2.1792894664485955E-3</v>
      </c>
      <c r="AV385" s="5">
        <f t="shared" si="541"/>
        <v>1.1919198817365825E-3</v>
      </c>
      <c r="AW385" s="5">
        <f t="shared" si="542"/>
        <v>4.4459505523995619E-5</v>
      </c>
      <c r="AX385" s="5">
        <f t="shared" si="543"/>
        <v>4.2001261765901732E-3</v>
      </c>
      <c r="AY385" s="5">
        <f t="shared" si="544"/>
        <v>5.8920732208291226E-3</v>
      </c>
      <c r="AZ385" s="5">
        <f t="shared" si="545"/>
        <v>4.1327957042228544E-3</v>
      </c>
      <c r="BA385" s="5">
        <f t="shared" si="546"/>
        <v>1.9325399501670831E-3</v>
      </c>
      <c r="BB385" s="5">
        <f t="shared" si="547"/>
        <v>6.7775742976643487E-4</v>
      </c>
      <c r="BC385" s="5">
        <f t="shared" si="548"/>
        <v>1.9015602075968E-4</v>
      </c>
      <c r="BD385" s="5">
        <f t="shared" si="549"/>
        <v>2.9197408799896165E-4</v>
      </c>
      <c r="BE385" s="5">
        <f t="shared" si="550"/>
        <v>6.3875813799988855E-4</v>
      </c>
      <c r="BF385" s="5">
        <f t="shared" si="551"/>
        <v>6.9871261805694188E-4</v>
      </c>
      <c r="BG385" s="5">
        <f t="shared" si="552"/>
        <v>5.095296571987429E-4</v>
      </c>
      <c r="BH385" s="5">
        <f t="shared" si="553"/>
        <v>2.7867731116018417E-4</v>
      </c>
      <c r="BI385" s="5">
        <f t="shared" si="554"/>
        <v>1.2193369733558541E-4</v>
      </c>
      <c r="BJ385" s="8">
        <f t="shared" si="555"/>
        <v>0.54645096325880538</v>
      </c>
      <c r="BK385" s="8">
        <f t="shared" si="556"/>
        <v>0.20999516865539844</v>
      </c>
      <c r="BL385" s="8">
        <f t="shared" si="557"/>
        <v>0.22883565670271086</v>
      </c>
      <c r="BM385" s="8">
        <f t="shared" si="558"/>
        <v>0.68770276939702635</v>
      </c>
      <c r="BN385" s="8">
        <f t="shared" si="559"/>
        <v>0.30442276549209057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1.3339768339768301</v>
      </c>
      <c r="F386">
        <f>VLOOKUP(B386,home!$B$2:$E$405,3,FALSE)</f>
        <v>1.19</v>
      </c>
      <c r="G386">
        <f>VLOOKUP(C386,away!$B$2:$E$405,4,FALSE)</f>
        <v>0.99</v>
      </c>
      <c r="H386">
        <f>VLOOKUP(A386,away!$A$2:$E$405,3,FALSE)</f>
        <v>1.25096525096525</v>
      </c>
      <c r="I386">
        <f>VLOOKUP(C386,away!$B$2:$E$405,3,FALSE)</f>
        <v>1.06</v>
      </c>
      <c r="J386">
        <f>VLOOKUP(B386,home!$B$2:$E$405,4,FALSE)</f>
        <v>0.76</v>
      </c>
      <c r="K386" s="3">
        <f t="shared" si="504"/>
        <v>1.5715581081081036</v>
      </c>
      <c r="L386" s="3">
        <f t="shared" si="505"/>
        <v>1.0077776061776056</v>
      </c>
      <c r="M386" s="5">
        <f t="shared" si="506"/>
        <v>7.5824356333541218E-2</v>
      </c>
      <c r="N386" s="5">
        <f t="shared" si="507"/>
        <v>0.11916238198805473</v>
      </c>
      <c r="O386" s="5">
        <f t="shared" si="508"/>
        <v>7.6414088315773926E-2</v>
      </c>
      <c r="P386" s="5">
        <f t="shared" si="509"/>
        <v>0.12008918006634323</v>
      </c>
      <c r="Q386" s="5">
        <f t="shared" si="510"/>
        <v>9.3635303797401245E-2</v>
      </c>
      <c r="R386" s="5">
        <f t="shared" si="511"/>
        <v>3.8504203500557395E-2</v>
      </c>
      <c r="S386" s="5">
        <f t="shared" si="512"/>
        <v>4.7548742469928615E-2</v>
      </c>
      <c r="T386" s="5">
        <f t="shared" si="513"/>
        <v>9.4363562314657881E-2</v>
      </c>
      <c r="U386" s="5">
        <f t="shared" si="514"/>
        <v>6.05115932075454E-2</v>
      </c>
      <c r="V386" s="5">
        <f t="shared" si="515"/>
        <v>8.3674220154002551E-3</v>
      </c>
      <c r="W386" s="5">
        <f t="shared" si="516"/>
        <v>4.9051106962657139E-2</v>
      </c>
      <c r="X386" s="5">
        <f t="shared" si="517"/>
        <v>4.9432607155188289E-2</v>
      </c>
      <c r="Y386" s="5">
        <f t="shared" si="518"/>
        <v>2.4908537252986813E-2</v>
      </c>
      <c r="Z386" s="5">
        <f t="shared" si="519"/>
        <v>1.2934558010522372E-2</v>
      </c>
      <c r="AA386" s="5">
        <f t="shared" si="520"/>
        <v>2.0327409516231056E-2</v>
      </c>
      <c r="AB386" s="5">
        <f t="shared" si="521"/>
        <v>1.597285262103337E-2</v>
      </c>
      <c r="AC386" s="5">
        <f t="shared" si="522"/>
        <v>8.2826028608006159E-4</v>
      </c>
      <c r="AD386" s="5">
        <f t="shared" si="523"/>
        <v>1.9271666214710426E-2</v>
      </c>
      <c r="AE386" s="5">
        <f t="shared" si="524"/>
        <v>1.942155364491471E-2</v>
      </c>
      <c r="AF386" s="5">
        <f t="shared" si="525"/>
        <v>9.7863034202610479E-3</v>
      </c>
      <c r="AG386" s="5">
        <f t="shared" si="526"/>
        <v>3.2874724780661314E-3</v>
      </c>
      <c r="AH386" s="5">
        <f t="shared" si="527"/>
        <v>3.2587894772024015E-3</v>
      </c>
      <c r="AI386" s="5">
        <f t="shared" si="528"/>
        <v>5.121377025514802E-3</v>
      </c>
      <c r="AJ386" s="5">
        <f t="shared" si="529"/>
        <v>4.0242707945631756E-3</v>
      </c>
      <c r="AK386" s="5">
        <f t="shared" si="530"/>
        <v>2.1081251321394658E-3</v>
      </c>
      <c r="AL386" s="5">
        <f t="shared" si="531"/>
        <v>5.2471318424035545E-5</v>
      </c>
      <c r="AM386" s="5">
        <f t="shared" si="532"/>
        <v>6.0573086592962313E-3</v>
      </c>
      <c r="AN386" s="5">
        <f t="shared" si="533"/>
        <v>6.104420020544437E-3</v>
      </c>
      <c r="AO386" s="5">
        <f t="shared" si="534"/>
        <v>3.0759488977034613E-3</v>
      </c>
      <c r="AP386" s="5">
        <f t="shared" si="535"/>
        <v>1.0332908056174129E-3</v>
      </c>
      <c r="AQ386" s="5">
        <f t="shared" si="536"/>
        <v>2.6033183364261147E-4</v>
      </c>
      <c r="AR386" s="5">
        <f t="shared" si="537"/>
        <v>6.5682701167436158E-4</v>
      </c>
      <c r="AS386" s="5">
        <f t="shared" si="538"/>
        <v>1.032241815821259E-3</v>
      </c>
      <c r="AT386" s="5">
        <f t="shared" si="539"/>
        <v>8.1111399759106577E-4</v>
      </c>
      <c r="AU386" s="5">
        <f t="shared" si="540"/>
        <v>4.2490425983807199E-4</v>
      </c>
      <c r="AV386" s="5">
        <f t="shared" si="541"/>
        <v>1.669404336795487E-4</v>
      </c>
      <c r="AW386" s="5">
        <f t="shared" si="542"/>
        <v>2.3084189094802148E-6</v>
      </c>
      <c r="AX386" s="5">
        <f t="shared" si="543"/>
        <v>1.5865687561384065E-3</v>
      </c>
      <c r="AY386" s="5">
        <f t="shared" si="544"/>
        <v>1.5989084630973443E-3</v>
      </c>
      <c r="AZ386" s="5">
        <f t="shared" si="545"/>
        <v>8.056720717186781E-4</v>
      </c>
      <c r="BA386" s="5">
        <f t="shared" si="546"/>
        <v>2.7064609060026718E-4</v>
      </c>
      <c r="BB386" s="5">
        <f t="shared" si="547"/>
        <v>6.8187767326616149E-5</v>
      </c>
      <c r="BC386" s="5">
        <f t="shared" si="548"/>
        <v>1.3743620985402559E-5</v>
      </c>
      <c r="BD386" s="5">
        <f t="shared" si="549"/>
        <v>1.1032259224966301E-4</v>
      </c>
      <c r="BE386" s="5">
        <f t="shared" si="550"/>
        <v>1.7337836435746214E-4</v>
      </c>
      <c r="BF386" s="5">
        <f t="shared" si="551"/>
        <v>1.3623708713824534E-4</v>
      </c>
      <c r="BG386" s="5">
        <f t="shared" si="552"/>
        <v>7.1368166305713218E-5</v>
      </c>
      <c r="BH386" s="5">
        <f t="shared" si="553"/>
        <v>2.8039805104637808E-5</v>
      </c>
      <c r="BI386" s="5">
        <f t="shared" si="554"/>
        <v>8.8132366123929022E-6</v>
      </c>
      <c r="BJ386" s="8">
        <f t="shared" si="555"/>
        <v>0.50319552221556918</v>
      </c>
      <c r="BK386" s="8">
        <f t="shared" si="556"/>
        <v>0.25430934095281482</v>
      </c>
      <c r="BL386" s="8">
        <f t="shared" si="557"/>
        <v>0.22986289636093335</v>
      </c>
      <c r="BM386" s="8">
        <f t="shared" si="558"/>
        <v>0.47507620349398016</v>
      </c>
      <c r="BN386" s="8">
        <f t="shared" si="559"/>
        <v>0.52362951400167179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1.24665391969407</v>
      </c>
      <c r="F387">
        <f>VLOOKUP(B387,home!$B$2:$E$405,3,FALSE)</f>
        <v>1.39</v>
      </c>
      <c r="G387">
        <f>VLOOKUP(C387,away!$B$2:$E$405,4,FALSE)</f>
        <v>1.1299999999999999</v>
      </c>
      <c r="H387">
        <f>VLOOKUP(A387,away!$A$2:$E$405,3,FALSE)</f>
        <v>1.0879541108986599</v>
      </c>
      <c r="I387">
        <f>VLOOKUP(C387,away!$B$2:$E$405,3,FALSE)</f>
        <v>1.0900000000000001</v>
      </c>
      <c r="J387">
        <f>VLOOKUP(B387,home!$B$2:$E$405,4,FALSE)</f>
        <v>1.04</v>
      </c>
      <c r="K387" s="3">
        <f t="shared" si="504"/>
        <v>1.9581193116634754</v>
      </c>
      <c r="L387" s="3">
        <f t="shared" si="505"/>
        <v>1.233304780114721</v>
      </c>
      <c r="M387" s="5">
        <f t="shared" si="506"/>
        <v>4.1113280145406238E-2</v>
      </c>
      <c r="N387" s="5">
        <f t="shared" si="507"/>
        <v>8.0504707818550486E-2</v>
      </c>
      <c r="O387" s="5">
        <f t="shared" si="508"/>
        <v>5.0705204929525162E-2</v>
      </c>
      <c r="P387" s="5">
        <f t="shared" si="509"/>
        <v>9.9286840974357263E-2</v>
      </c>
      <c r="Q387" s="5">
        <f t="shared" si="510"/>
        <v>7.8818911529664665E-2</v>
      </c>
      <c r="R387" s="5">
        <f t="shared" si="511"/>
        <v>3.1267485808139962E-2</v>
      </c>
      <c r="S387" s="5">
        <f t="shared" si="512"/>
        <v>5.9943385420737211E-2</v>
      </c>
      <c r="T387" s="5">
        <f t="shared" si="513"/>
        <v>9.720774035297472E-2</v>
      </c>
      <c r="U387" s="5">
        <f t="shared" si="514"/>
        <v>6.1225467788082501E-2</v>
      </c>
      <c r="V387" s="5">
        <f t="shared" si="515"/>
        <v>1.6084528066746918E-2</v>
      </c>
      <c r="W387" s="5">
        <f t="shared" si="516"/>
        <v>5.1445610930177112E-2</v>
      </c>
      <c r="X387" s="5">
        <f t="shared" si="517"/>
        <v>6.3448117876109572E-2</v>
      </c>
      <c r="Y387" s="5">
        <f t="shared" si="518"/>
        <v>3.9125433532944121E-2</v>
      </c>
      <c r="Z387" s="5">
        <f t="shared" si="519"/>
        <v>1.2854113236449397E-2</v>
      </c>
      <c r="AA387" s="5">
        <f t="shared" si="520"/>
        <v>2.516988736260066E-2</v>
      </c>
      <c r="AB387" s="5">
        <f t="shared" si="521"/>
        <v>2.4642821258551412E-2</v>
      </c>
      <c r="AC387" s="5">
        <f t="shared" si="522"/>
        <v>2.4277161398072108E-3</v>
      </c>
      <c r="AD387" s="5">
        <f t="shared" si="523"/>
        <v>2.5184161065676357E-2</v>
      </c>
      <c r="AE387" s="5">
        <f t="shared" si="524"/>
        <v>3.1059746225477695E-2</v>
      </c>
      <c r="AF387" s="5">
        <f t="shared" si="525"/>
        <v>1.9153066744515907E-2</v>
      </c>
      <c r="AG387" s="5">
        <f t="shared" si="526"/>
        <v>7.8738562566225846E-3</v>
      </c>
      <c r="AH387" s="5">
        <f t="shared" si="527"/>
        <v>3.9632598246622398E-3</v>
      </c>
      <c r="AI387" s="5">
        <f t="shared" si="528"/>
        <v>7.7605355998111311E-3</v>
      </c>
      <c r="AJ387" s="5">
        <f t="shared" si="529"/>
        <v>7.5980273134210359E-3</v>
      </c>
      <c r="AK387" s="5">
        <f t="shared" si="530"/>
        <v>4.9592813376520949E-3</v>
      </c>
      <c r="AL387" s="5">
        <f t="shared" si="531"/>
        <v>2.3451329152179159E-4</v>
      </c>
      <c r="AM387" s="5">
        <f t="shared" si="532"/>
        <v>9.8627184261488449E-3</v>
      </c>
      <c r="AN387" s="5">
        <f t="shared" si="533"/>
        <v>1.2163737779894908E-2</v>
      </c>
      <c r="AO387" s="5">
        <f t="shared" si="534"/>
        <v>7.5007979740032097E-3</v>
      </c>
      <c r="AP387" s="5">
        <f t="shared" si="535"/>
        <v>3.0835899986709895E-3</v>
      </c>
      <c r="AQ387" s="5">
        <f t="shared" si="536"/>
        <v>9.5075157131872009E-4</v>
      </c>
      <c r="AR387" s="5">
        <f t="shared" si="537"/>
        <v>9.7758145731851286E-4</v>
      </c>
      <c r="AS387" s="5">
        <f t="shared" si="538"/>
        <v>1.9142211302995036E-3</v>
      </c>
      <c r="AT387" s="5">
        <f t="shared" si="539"/>
        <v>1.8741366810168724E-3</v>
      </c>
      <c r="AU387" s="5">
        <f t="shared" si="540"/>
        <v>1.2232610759320096E-3</v>
      </c>
      <c r="AV387" s="5">
        <f t="shared" si="541"/>
        <v>5.9882278399717756E-4</v>
      </c>
      <c r="AW387" s="5">
        <f t="shared" si="542"/>
        <v>1.5731659102300802E-5</v>
      </c>
      <c r="AX387" s="5">
        <f t="shared" si="543"/>
        <v>3.2187299026235437E-3</v>
      </c>
      <c r="AY387" s="5">
        <f t="shared" si="544"/>
        <v>3.9696749748038065E-3</v>
      </c>
      <c r="AZ387" s="5">
        <f t="shared" si="545"/>
        <v>2.4479095609636604E-3</v>
      </c>
      <c r="BA387" s="5">
        <f t="shared" si="546"/>
        <v>1.0063395209416696E-3</v>
      </c>
      <c r="BB387" s="5">
        <f t="shared" si="547"/>
        <v>3.1028083539893012E-4</v>
      </c>
      <c r="BC387" s="5">
        <f t="shared" si="548"/>
        <v>7.6534167495097784E-5</v>
      </c>
      <c r="BD387" s="5">
        <f t="shared" si="549"/>
        <v>2.0094264737707292E-4</v>
      </c>
      <c r="BE387" s="5">
        <f t="shared" si="550"/>
        <v>3.9346967836583044E-4</v>
      </c>
      <c r="BF387" s="5">
        <f t="shared" si="551"/>
        <v>3.8523028788107458E-4</v>
      </c>
      <c r="BG387" s="5">
        <f t="shared" si="552"/>
        <v>2.5144228871253743E-4</v>
      </c>
      <c r="BH387" s="5">
        <f t="shared" si="553"/>
        <v>1.230885003242207E-4</v>
      </c>
      <c r="BI387" s="5">
        <f t="shared" si="554"/>
        <v>4.8204393905710453E-5</v>
      </c>
      <c r="BJ387" s="8">
        <f t="shared" si="555"/>
        <v>0.53841241704497644</v>
      </c>
      <c r="BK387" s="8">
        <f t="shared" si="556"/>
        <v>0.22305993901338045</v>
      </c>
      <c r="BL387" s="8">
        <f t="shared" si="557"/>
        <v>0.22528237214757679</v>
      </c>
      <c r="BM387" s="8">
        <f t="shared" si="558"/>
        <v>0.61395846692103784</v>
      </c>
      <c r="BN387" s="8">
        <f t="shared" si="559"/>
        <v>0.38169643120564378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1.24665391969407</v>
      </c>
      <c r="F388">
        <f>VLOOKUP(B388,home!$B$2:$E$405,3,FALSE)</f>
        <v>1.3</v>
      </c>
      <c r="G388">
        <f>VLOOKUP(C388,away!$B$2:$E$405,4,FALSE)</f>
        <v>1.02</v>
      </c>
      <c r="H388">
        <f>VLOOKUP(A388,away!$A$2:$E$405,3,FALSE)</f>
        <v>1.0879541108986599</v>
      </c>
      <c r="I388">
        <f>VLOOKUP(C388,away!$B$2:$E$405,3,FALSE)</f>
        <v>0.4</v>
      </c>
      <c r="J388">
        <f>VLOOKUP(B388,home!$B$2:$E$405,4,FALSE)</f>
        <v>0.74</v>
      </c>
      <c r="K388" s="3">
        <f t="shared" si="504"/>
        <v>1.653063097514337</v>
      </c>
      <c r="L388" s="3">
        <f t="shared" si="505"/>
        <v>0.32203441682600337</v>
      </c>
      <c r="M388" s="5">
        <f t="shared" si="506"/>
        <v>0.13874778168484958</v>
      </c>
      <c r="N388" s="5">
        <f t="shared" si="507"/>
        <v>0.22935883776520041</v>
      </c>
      <c r="O388" s="5">
        <f t="shared" si="508"/>
        <v>4.4681560960782164E-2</v>
      </c>
      <c r="P388" s="5">
        <f t="shared" si="509"/>
        <v>7.3861439563606232E-2</v>
      </c>
      <c r="Q388" s="5">
        <f t="shared" si="510"/>
        <v>0.18957231539921529</v>
      </c>
      <c r="R388" s="5">
        <f t="shared" si="511"/>
        <v>7.1945002134405009E-3</v>
      </c>
      <c r="S388" s="5">
        <f t="shared" si="512"/>
        <v>9.8299089689229367E-3</v>
      </c>
      <c r="T388" s="5">
        <f t="shared" si="513"/>
        <v>6.1048810035941474E-2</v>
      </c>
      <c r="U388" s="5">
        <f t="shared" si="514"/>
        <v>1.1892962807897513E-2</v>
      </c>
      <c r="V388" s="5">
        <f t="shared" si="515"/>
        <v>5.8143170003010591E-4</v>
      </c>
      <c r="W388" s="5">
        <f t="shared" si="516"/>
        <v>0.10445833296559724</v>
      </c>
      <c r="X388" s="5">
        <f t="shared" si="517"/>
        <v>3.3639178339192589E-2</v>
      </c>
      <c r="Y388" s="5">
        <f t="shared" si="518"/>
        <v>5.4164865894839051E-3</v>
      </c>
      <c r="Z388" s="5">
        <f t="shared" si="519"/>
        <v>7.7229222686328971E-4</v>
      </c>
      <c r="AA388" s="5">
        <f t="shared" si="520"/>
        <v>1.2766477807248746E-3</v>
      </c>
      <c r="AB388" s="5">
        <f t="shared" si="521"/>
        <v>1.0551896674199329E-3</v>
      </c>
      <c r="AC388" s="5">
        <f t="shared" si="522"/>
        <v>1.9345076120606135E-5</v>
      </c>
      <c r="AD388" s="5">
        <f t="shared" si="523"/>
        <v>4.316905386332355E-2</v>
      </c>
      <c r="AE388" s="5">
        <f t="shared" si="524"/>
        <v>1.3901921085805728E-2</v>
      </c>
      <c r="AF388" s="5">
        <f t="shared" si="525"/>
        <v>2.2384485248142833E-3</v>
      </c>
      <c r="AG388" s="5">
        <f t="shared" si="526"/>
        <v>2.402858217611985E-4</v>
      </c>
      <c r="AH388" s="5">
        <f t="shared" si="527"/>
        <v>6.217616922429374E-5</v>
      </c>
      <c r="AI388" s="5">
        <f t="shared" si="528"/>
        <v>1.027811308894866E-4</v>
      </c>
      <c r="AJ388" s="5">
        <f t="shared" si="529"/>
        <v>8.4951847297100625E-5</v>
      </c>
      <c r="AK388" s="5">
        <f t="shared" si="530"/>
        <v>4.6810254610836714E-5</v>
      </c>
      <c r="AL388" s="5">
        <f t="shared" si="531"/>
        <v>4.1192879724189052E-7</v>
      </c>
      <c r="AM388" s="5">
        <f t="shared" si="532"/>
        <v>1.4272233979213771E-2</v>
      </c>
      <c r="AN388" s="5">
        <f t="shared" si="533"/>
        <v>4.5961505463003767E-3</v>
      </c>
      <c r="AO388" s="5">
        <f t="shared" si="534"/>
        <v>7.4005933041117926E-4</v>
      </c>
      <c r="AP388" s="5">
        <f t="shared" si="535"/>
        <v>7.9441524961868911E-5</v>
      </c>
      <c r="AQ388" s="5">
        <f t="shared" si="536"/>
        <v>6.3957262907159596E-6</v>
      </c>
      <c r="AR388" s="5">
        <f t="shared" si="537"/>
        <v>4.0045732793240688E-6</v>
      </c>
      <c r="AS388" s="5">
        <f t="shared" si="538"/>
        <v>6.6198123093425903E-6</v>
      </c>
      <c r="AT388" s="5">
        <f t="shared" si="539"/>
        <v>5.4714837205227001E-6</v>
      </c>
      <c r="AU388" s="5">
        <f t="shared" si="540"/>
        <v>3.0149026090155089E-6</v>
      </c>
      <c r="AV388" s="5">
        <f t="shared" si="541"/>
        <v>1.2459560613908085E-6</v>
      </c>
      <c r="AW388" s="5">
        <f t="shared" si="542"/>
        <v>6.0913194015557553E-9</v>
      </c>
      <c r="AX388" s="5">
        <f t="shared" si="543"/>
        <v>3.9321505516880786E-3</v>
      </c>
      <c r="AY388" s="5">
        <f t="shared" si="544"/>
        <v>1.2662878097849178E-3</v>
      </c>
      <c r="AZ388" s="5">
        <f t="shared" si="545"/>
        <v>2.0389412817898152E-4</v>
      </c>
      <c r="BA388" s="5">
        <f t="shared" si="546"/>
        <v>2.1886975554121572E-5</v>
      </c>
      <c r="BB388" s="5">
        <f t="shared" si="547"/>
        <v>1.7620898521641328E-6</v>
      </c>
      <c r="BC388" s="5">
        <f t="shared" si="548"/>
        <v>1.1349071558733904E-7</v>
      </c>
      <c r="BD388" s="5">
        <f t="shared" si="549"/>
        <v>2.1493507010735367E-7</v>
      </c>
      <c r="BE388" s="5">
        <f t="shared" si="550"/>
        <v>3.5530123275612321E-7</v>
      </c>
      <c r="BF388" s="5">
        <f t="shared" si="551"/>
        <v>2.9366767818524976E-7</v>
      </c>
      <c r="BG388" s="5">
        <f t="shared" si="552"/>
        <v>1.6181706724691755E-7</v>
      </c>
      <c r="BH388" s="5">
        <f t="shared" si="553"/>
        <v>6.6873455603468837E-8</v>
      </c>
      <c r="BI388" s="5">
        <f t="shared" si="554"/>
        <v>2.210920833227153E-8</v>
      </c>
      <c r="BJ388" s="8">
        <f t="shared" si="555"/>
        <v>0.70816404654328735</v>
      </c>
      <c r="BK388" s="8">
        <f t="shared" si="556"/>
        <v>0.22430660673211164</v>
      </c>
      <c r="BL388" s="8">
        <f t="shared" si="557"/>
        <v>6.6419052263978567E-2</v>
      </c>
      <c r="BM388" s="8">
        <f t="shared" si="558"/>
        <v>0.31497928046068119</v>
      </c>
      <c r="BN388" s="8">
        <f t="shared" si="559"/>
        <v>0.6834164355870942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1.24665391969407</v>
      </c>
      <c r="F389">
        <f>VLOOKUP(B389,home!$B$2:$E$405,3,FALSE)</f>
        <v>1.1100000000000001</v>
      </c>
      <c r="G389">
        <f>VLOOKUP(C389,away!$B$2:$E$405,4,FALSE)</f>
        <v>1.22</v>
      </c>
      <c r="H389">
        <f>VLOOKUP(A389,away!$A$2:$E$405,3,FALSE)</f>
        <v>1.0879541108986599</v>
      </c>
      <c r="I389">
        <f>VLOOKUP(C389,away!$B$2:$E$405,3,FALSE)</f>
        <v>0.73</v>
      </c>
      <c r="J389">
        <f>VLOOKUP(B389,home!$B$2:$E$405,4,FALSE)</f>
        <v>1.05</v>
      </c>
      <c r="K389" s="3">
        <f t="shared" si="504"/>
        <v>1.6882187380497098</v>
      </c>
      <c r="L389" s="3">
        <f t="shared" si="505"/>
        <v>0.83391682600382289</v>
      </c>
      <c r="M389" s="5">
        <f t="shared" si="506"/>
        <v>8.0287963448462174E-2</v>
      </c>
      <c r="N389" s="5">
        <f t="shared" si="507"/>
        <v>0.13554364433354402</v>
      </c>
      <c r="O389" s="5">
        <f t="shared" si="508"/>
        <v>6.6953483645252526E-2</v>
      </c>
      <c r="P389" s="5">
        <f t="shared" si="509"/>
        <v>0.1130321256676201</v>
      </c>
      <c r="Q389" s="5">
        <f t="shared" si="510"/>
        <v>0.11441366009371721</v>
      </c>
      <c r="R389" s="5">
        <f t="shared" si="511"/>
        <v>2.7916818285673922E-2</v>
      </c>
      <c r="S389" s="5">
        <f t="shared" si="512"/>
        <v>3.9782617730557773E-2</v>
      </c>
      <c r="T389" s="5">
        <f t="shared" si="513"/>
        <v>9.5411476276832927E-2</v>
      </c>
      <c r="U389" s="5">
        <f t="shared" si="514"/>
        <v>4.7129695736603486E-2</v>
      </c>
      <c r="V389" s="5">
        <f t="shared" si="515"/>
        <v>6.2230358125485172E-3</v>
      </c>
      <c r="W389" s="5">
        <f t="shared" si="516"/>
        <v>6.4385094953021249E-2</v>
      </c>
      <c r="X389" s="5">
        <f t="shared" si="517"/>
        <v>5.3691814025178239E-2</v>
      </c>
      <c r="Y389" s="5">
        <f t="shared" si="518"/>
        <v>2.2387253567132087E-2</v>
      </c>
      <c r="Z389" s="5">
        <f t="shared" si="519"/>
        <v>7.7601014989715604E-3</v>
      </c>
      <c r="AA389" s="5">
        <f t="shared" si="520"/>
        <v>1.3100748759731428E-2</v>
      </c>
      <c r="AB389" s="5">
        <f t="shared" si="521"/>
        <v>1.1058464769330048E-2</v>
      </c>
      <c r="AC389" s="5">
        <f t="shared" si="522"/>
        <v>5.4756259203286991E-4</v>
      </c>
      <c r="AD389" s="5">
        <f t="shared" si="523"/>
        <v>2.7174030937700065E-2</v>
      </c>
      <c r="AE389" s="5">
        <f t="shared" si="524"/>
        <v>2.2660881629296529E-2</v>
      </c>
      <c r="AF389" s="5">
        <f t="shared" si="525"/>
        <v>9.4486452413756489E-3</v>
      </c>
      <c r="AG389" s="5">
        <f t="shared" si="526"/>
        <v>2.6264614165747019E-3</v>
      </c>
      <c r="AH389" s="5">
        <f t="shared" si="527"/>
        <v>1.6178198028724677E-3</v>
      </c>
      <c r="AI389" s="5">
        <f t="shared" si="528"/>
        <v>2.7312337059971874E-3</v>
      </c>
      <c r="AJ389" s="5">
        <f t="shared" si="529"/>
        <v>2.3054599602287023E-3</v>
      </c>
      <c r="AK389" s="5">
        <f t="shared" si="530"/>
        <v>1.2973735682271449E-3</v>
      </c>
      <c r="AL389" s="5">
        <f t="shared" si="531"/>
        <v>3.0835089622506843E-5</v>
      </c>
      <c r="AM389" s="5">
        <f t="shared" si="532"/>
        <v>9.17514164347355E-3</v>
      </c>
      <c r="AN389" s="5">
        <f t="shared" si="533"/>
        <v>7.6513049974609622E-3</v>
      </c>
      <c r="AO389" s="5">
        <f t="shared" si="534"/>
        <v>3.1902759891349161E-3</v>
      </c>
      <c r="AP389" s="5">
        <f t="shared" si="535"/>
        <v>8.8680827564519872E-4</v>
      </c>
      <c r="AQ389" s="5">
        <f t="shared" si="536"/>
        <v>1.8488108562499182E-4</v>
      </c>
      <c r="AR389" s="5">
        <f t="shared" si="537"/>
        <v>2.698254310115078E-4</v>
      </c>
      <c r="AS389" s="5">
        <f t="shared" si="538"/>
        <v>4.5552434863596662E-4</v>
      </c>
      <c r="AT389" s="5">
        <f t="shared" si="539"/>
        <v>3.845123705025639E-4</v>
      </c>
      <c r="AU389" s="5">
        <f t="shared" si="540"/>
        <v>2.1638032963144701E-4</v>
      </c>
      <c r="AV389" s="5">
        <f t="shared" si="541"/>
        <v>9.1324331757295418E-5</v>
      </c>
      <c r="AW389" s="5">
        <f t="shared" si="542"/>
        <v>1.205852442287947E-6</v>
      </c>
      <c r="AX389" s="5">
        <f t="shared" si="543"/>
        <v>2.5816076744620471E-3</v>
      </c>
      <c r="AY389" s="5">
        <f t="shared" si="544"/>
        <v>2.152846077874501E-3</v>
      </c>
      <c r="AZ389" s="5">
        <f t="shared" si="545"/>
        <v>8.9764728406794116E-4</v>
      </c>
      <c r="BA389" s="5">
        <f t="shared" si="546"/>
        <v>2.4952105800029651E-4</v>
      </c>
      <c r="BB389" s="5">
        <f t="shared" si="547"/>
        <v>5.2019952177180755E-5</v>
      </c>
      <c r="BC389" s="5">
        <f t="shared" si="548"/>
        <v>8.6760626816930486E-6</v>
      </c>
      <c r="BD389" s="5">
        <f t="shared" si="549"/>
        <v>3.7501994500705005E-5</v>
      </c>
      <c r="BE389" s="5">
        <f t="shared" si="550"/>
        <v>6.3311569830327351E-5</v>
      </c>
      <c r="BF389" s="5">
        <f t="shared" si="551"/>
        <v>5.3441889261450676E-5</v>
      </c>
      <c r="BG389" s="5">
        <f t="shared" si="552"/>
        <v>3.0073866282652869E-5</v>
      </c>
      <c r="BH389" s="5">
        <f t="shared" si="553"/>
        <v>1.2692816145993986E-5</v>
      </c>
      <c r="BI389" s="5">
        <f t="shared" si="554"/>
        <v>4.2856500112573866E-6</v>
      </c>
      <c r="BJ389" s="8">
        <f t="shared" si="555"/>
        <v>0.57477369257497601</v>
      </c>
      <c r="BK389" s="8">
        <f t="shared" si="556"/>
        <v>0.24205698641871845</v>
      </c>
      <c r="BL389" s="8">
        <f t="shared" si="557"/>
        <v>0.17572997283148811</v>
      </c>
      <c r="BM389" s="8">
        <f t="shared" si="558"/>
        <v>0.46002141762445176</v>
      </c>
      <c r="BN389" s="8">
        <f t="shared" si="559"/>
        <v>0.53814769547426999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1.24665391969407</v>
      </c>
      <c r="F390">
        <f>VLOOKUP(B390,home!$B$2:$E$405,3,FALSE)</f>
        <v>0.57999999999999996</v>
      </c>
      <c r="G390">
        <f>VLOOKUP(C390,away!$B$2:$E$405,4,FALSE)</f>
        <v>0.95</v>
      </c>
      <c r="H390">
        <f>VLOOKUP(A390,away!$A$2:$E$405,3,FALSE)</f>
        <v>1.0879541108986599</v>
      </c>
      <c r="I390">
        <f>VLOOKUP(C390,away!$B$2:$E$405,3,FALSE)</f>
        <v>1.02</v>
      </c>
      <c r="J390">
        <f>VLOOKUP(B390,home!$B$2:$E$405,4,FALSE)</f>
        <v>1.25</v>
      </c>
      <c r="K390" s="3">
        <f t="shared" si="504"/>
        <v>0.68690630975143252</v>
      </c>
      <c r="L390" s="3">
        <f t="shared" si="505"/>
        <v>1.3871414913957913</v>
      </c>
      <c r="M390" s="5">
        <f t="shared" si="506"/>
        <v>0.1256760391174031</v>
      </c>
      <c r="N390" s="5">
        <f t="shared" si="507"/>
        <v>8.6327664254312056E-2</v>
      </c>
      <c r="O390" s="5">
        <f t="shared" si="508"/>
        <v>0.17433044833403036</v>
      </c>
      <c r="P390" s="5">
        <f t="shared" si="509"/>
        <v>0.11974868494244156</v>
      </c>
      <c r="Q390" s="5">
        <f t="shared" si="510"/>
        <v>2.9649508641195067E-2</v>
      </c>
      <c r="R390" s="5">
        <f t="shared" si="511"/>
        <v>0.12091049904888193</v>
      </c>
      <c r="S390" s="5">
        <f t="shared" si="512"/>
        <v>2.8525221764922771E-2</v>
      </c>
      <c r="T390" s="5">
        <f t="shared" si="513"/>
        <v>4.1128063635699728E-2</v>
      </c>
      <c r="U390" s="5">
        <f t="shared" si="514"/>
        <v>8.3054184711871579E-2</v>
      </c>
      <c r="V390" s="5">
        <f t="shared" si="515"/>
        <v>3.019985015114063E-3</v>
      </c>
      <c r="W390" s="5">
        <f t="shared" si="516"/>
        <v>6.7888115222221723E-3</v>
      </c>
      <c r="X390" s="5">
        <f t="shared" si="517"/>
        <v>9.4170421397401973E-3</v>
      </c>
      <c r="Y390" s="5">
        <f t="shared" si="518"/>
        <v>6.5313849391281167E-3</v>
      </c>
      <c r="Z390" s="5">
        <f t="shared" si="519"/>
        <v>5.590665665869185E-2</v>
      </c>
      <c r="AA390" s="5">
        <f t="shared" si="520"/>
        <v>3.840263521596237E-2</v>
      </c>
      <c r="AB390" s="5">
        <f t="shared" si="521"/>
        <v>1.3189506220463557E-2</v>
      </c>
      <c r="AC390" s="5">
        <f t="shared" si="522"/>
        <v>1.7984694847438001E-4</v>
      </c>
      <c r="AD390" s="5">
        <f t="shared" si="523"/>
        <v>1.1658193675819094E-3</v>
      </c>
      <c r="AE390" s="5">
        <f t="shared" si="524"/>
        <v>1.6171564162456679E-3</v>
      </c>
      <c r="AF390" s="5">
        <f t="shared" si="525"/>
        <v>1.1216123815256448E-3</v>
      </c>
      <c r="AG390" s="5">
        <f t="shared" si="526"/>
        <v>5.1861169055915618E-4</v>
      </c>
      <c r="AH390" s="5">
        <f t="shared" si="527"/>
        <v>1.938761077412255E-2</v>
      </c>
      <c r="AI390" s="5">
        <f t="shared" si="528"/>
        <v>1.3317472171749634E-2</v>
      </c>
      <c r="AJ390" s="5">
        <f t="shared" si="529"/>
        <v>4.5739278323569683E-3</v>
      </c>
      <c r="AK390" s="5">
        <f t="shared" si="530"/>
        <v>1.0472866294645648E-3</v>
      </c>
      <c r="AL390" s="5">
        <f t="shared" si="531"/>
        <v>6.8545876276700044E-6</v>
      </c>
      <c r="AM390" s="5">
        <f t="shared" si="532"/>
        <v>1.6016173592448764E-4</v>
      </c>
      <c r="AN390" s="5">
        <f t="shared" si="533"/>
        <v>2.2216698923483268E-4</v>
      </c>
      <c r="AO390" s="5">
        <f t="shared" si="534"/>
        <v>1.5408852439305931E-4</v>
      </c>
      <c r="AP390" s="5">
        <f t="shared" si="535"/>
        <v>7.1247528511188377E-5</v>
      </c>
      <c r="AQ390" s="5">
        <f t="shared" si="536"/>
        <v>2.4707600739318482E-5</v>
      </c>
      <c r="AR390" s="5">
        <f t="shared" si="537"/>
        <v>5.3786718647634976E-3</v>
      </c>
      <c r="AS390" s="5">
        <f t="shared" si="538"/>
        <v>3.6946436419885505E-3</v>
      </c>
      <c r="AT390" s="5">
        <f t="shared" si="539"/>
        <v>1.2689370149824737E-3</v>
      </c>
      <c r="AU390" s="5">
        <f t="shared" si="540"/>
        <v>2.9054694742286979E-4</v>
      </c>
      <c r="AV390" s="5">
        <f t="shared" si="541"/>
        <v>4.9894632865946742E-5</v>
      </c>
      <c r="AW390" s="5">
        <f t="shared" si="542"/>
        <v>1.8142498672705497E-7</v>
      </c>
      <c r="AX390" s="5">
        <f t="shared" si="543"/>
        <v>1.8336017831212203E-5</v>
      </c>
      <c r="AY390" s="5">
        <f t="shared" si="544"/>
        <v>2.5434651120647522E-5</v>
      </c>
      <c r="AZ390" s="5">
        <f t="shared" si="545"/>
        <v>1.7640729944313321E-5</v>
      </c>
      <c r="BA390" s="5">
        <f t="shared" si="546"/>
        <v>8.1567294814217283E-6</v>
      </c>
      <c r="BB390" s="5">
        <f t="shared" si="547"/>
        <v>2.8286344744428367E-6</v>
      </c>
      <c r="BC390" s="5">
        <f t="shared" si="548"/>
        <v>7.8474324869843801E-7</v>
      </c>
      <c r="BD390" s="5">
        <f t="shared" si="549"/>
        <v>1.2434964853694369E-3</v>
      </c>
      <c r="BE390" s="5">
        <f t="shared" si="550"/>
        <v>8.5416558195399611E-4</v>
      </c>
      <c r="BF390" s="5">
        <f t="shared" si="551"/>
        <v>2.933658639083521E-4</v>
      </c>
      <c r="BG390" s="5">
        <f t="shared" si="552"/>
        <v>6.7171620994775714E-5</v>
      </c>
      <c r="BH390" s="5">
        <f t="shared" si="553"/>
        <v>1.1535152574385806E-5</v>
      </c>
      <c r="BI390" s="5">
        <f t="shared" si="554"/>
        <v>1.5847138174582184E-6</v>
      </c>
      <c r="BJ390" s="8">
        <f t="shared" si="555"/>
        <v>0.18497122887311335</v>
      </c>
      <c r="BK390" s="8">
        <f t="shared" si="556"/>
        <v>0.27718206702710424</v>
      </c>
      <c r="BL390" s="8">
        <f t="shared" si="557"/>
        <v>0.48136758445954531</v>
      </c>
      <c r="BM390" s="8">
        <f t="shared" si="558"/>
        <v>0.34275943945405657</v>
      </c>
      <c r="BN390" s="8">
        <f t="shared" si="559"/>
        <v>0.65664284433826414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1.24665391969407</v>
      </c>
      <c r="F391">
        <f>VLOOKUP(B391,home!$B$2:$E$405,3,FALSE)</f>
        <v>0.69</v>
      </c>
      <c r="G391">
        <f>VLOOKUP(C391,away!$B$2:$E$405,4,FALSE)</f>
        <v>1.17</v>
      </c>
      <c r="H391">
        <f>VLOOKUP(A391,away!$A$2:$E$405,3,FALSE)</f>
        <v>1.0879541108986599</v>
      </c>
      <c r="I391">
        <f>VLOOKUP(C391,away!$B$2:$E$405,3,FALSE)</f>
        <v>0.95</v>
      </c>
      <c r="J391">
        <f>VLOOKUP(B391,home!$B$2:$E$405,4,FALSE)</f>
        <v>1.04</v>
      </c>
      <c r="K391" s="3">
        <f t="shared" si="504"/>
        <v>1.0064237093690227</v>
      </c>
      <c r="L391" s="3">
        <f t="shared" si="505"/>
        <v>1.0748986615678762</v>
      </c>
      <c r="M391" s="5">
        <f t="shared" si="506"/>
        <v>0.12476511729923676</v>
      </c>
      <c r="N391" s="5">
        <f t="shared" si="507"/>
        <v>0.12556657215215908</v>
      </c>
      <c r="O391" s="5">
        <f t="shared" si="508"/>
        <v>0.13410985759530863</v>
      </c>
      <c r="P391" s="5">
        <f t="shared" si="509"/>
        <v>0.13497134034402192</v>
      </c>
      <c r="Q391" s="5">
        <f t="shared" si="510"/>
        <v>6.3186587659064472E-2</v>
      </c>
      <c r="R391" s="5">
        <f t="shared" si="511"/>
        <v>7.2077253216127873E-2</v>
      </c>
      <c r="S391" s="5">
        <f t="shared" si="512"/>
        <v>3.6503117034245844E-2</v>
      </c>
      <c r="T391" s="5">
        <f t="shared" si="513"/>
        <v>6.7919178503769675E-2</v>
      </c>
      <c r="U391" s="5">
        <f t="shared" si="514"/>
        <v>7.2540256542905732E-2</v>
      </c>
      <c r="V391" s="5">
        <f t="shared" si="515"/>
        <v>4.3876888557544871E-3</v>
      </c>
      <c r="W391" s="5">
        <f t="shared" si="516"/>
        <v>2.1197493311402197E-2</v>
      </c>
      <c r="X391" s="5">
        <f t="shared" si="517"/>
        <v>2.2785157189020227E-2</v>
      </c>
      <c r="Y391" s="5">
        <f t="shared" si="518"/>
        <v>1.2245867483045757E-2</v>
      </c>
      <c r="Z391" s="5">
        <f t="shared" si="519"/>
        <v>2.5825247670501584E-2</v>
      </c>
      <c r="AA391" s="5">
        <f t="shared" si="520"/>
        <v>2.5991141555919913E-2</v>
      </c>
      <c r="AB391" s="5">
        <f t="shared" si="521"/>
        <v>1.3079050547722135E-2</v>
      </c>
      <c r="AC391" s="5">
        <f t="shared" si="522"/>
        <v>2.9666357206505317E-4</v>
      </c>
      <c r="AD391" s="5">
        <f t="shared" si="523"/>
        <v>5.3334149619466108E-3</v>
      </c>
      <c r="AE391" s="5">
        <f t="shared" si="524"/>
        <v>5.7328806041824967E-3</v>
      </c>
      <c r="AF391" s="5">
        <f t="shared" si="525"/>
        <v>3.0811328441821017E-3</v>
      </c>
      <c r="AG391" s="5">
        <f t="shared" si="526"/>
        <v>1.1039685234413882E-3</v>
      </c>
      <c r="AH391" s="5">
        <f t="shared" si="527"/>
        <v>6.9398810389202656E-3</v>
      </c>
      <c r="AI391" s="5">
        <f t="shared" si="528"/>
        <v>6.9844608177698801E-3</v>
      </c>
      <c r="AJ391" s="5">
        <f t="shared" si="529"/>
        <v>3.5146634820812797E-3</v>
      </c>
      <c r="AK391" s="5">
        <f t="shared" si="530"/>
        <v>1.179080219606696E-3</v>
      </c>
      <c r="AL391" s="5">
        <f t="shared" si="531"/>
        <v>1.2837267601594456E-5</v>
      </c>
      <c r="AM391" s="5">
        <f t="shared" si="532"/>
        <v>1.073535053921311E-3</v>
      </c>
      <c r="AN391" s="5">
        <f t="shared" si="533"/>
        <v>1.153941392606215E-3</v>
      </c>
      <c r="AO391" s="5">
        <f t="shared" si="534"/>
        <v>6.2018502922009573E-4</v>
      </c>
      <c r="AP391" s="5">
        <f t="shared" si="535"/>
        <v>2.2221201927770506E-4</v>
      </c>
      <c r="AQ391" s="5">
        <f t="shared" si="536"/>
        <v>5.9713850526475064E-5</v>
      </c>
      <c r="AR391" s="5">
        <f t="shared" si="537"/>
        <v>1.4919337680351355E-3</v>
      </c>
      <c r="AS391" s="5">
        <f t="shared" si="538"/>
        <v>1.501517516958824E-3</v>
      </c>
      <c r="AT391" s="5">
        <f t="shared" si="539"/>
        <v>7.5558141455013192E-4</v>
      </c>
      <c r="AU391" s="5">
        <f t="shared" si="540"/>
        <v>2.5347834998727908E-4</v>
      </c>
      <c r="AV391" s="5">
        <f t="shared" si="541"/>
        <v>6.3776655309734178E-5</v>
      </c>
      <c r="AW391" s="5">
        <f t="shared" si="542"/>
        <v>3.8576113884337052E-7</v>
      </c>
      <c r="AX391" s="5">
        <f t="shared" si="543"/>
        <v>1.8007185518419323E-4</v>
      </c>
      <c r="AY391" s="5">
        <f t="shared" si="544"/>
        <v>1.9355899612353368E-4</v>
      </c>
      <c r="AZ391" s="5">
        <f t="shared" si="545"/>
        <v>1.0402815293380405E-4</v>
      </c>
      <c r="BA391" s="5">
        <f t="shared" si="546"/>
        <v>3.7273240784641439E-5</v>
      </c>
      <c r="BB391" s="5">
        <f t="shared" si="547"/>
        <v>1.0016239157927063E-5</v>
      </c>
      <c r="BC391" s="5">
        <f t="shared" si="548"/>
        <v>2.1532884129599108E-6</v>
      </c>
      <c r="BD391" s="5">
        <f t="shared" si="549"/>
        <v>2.6727960173481409E-4</v>
      </c>
      <c r="BE391" s="5">
        <f t="shared" si="550"/>
        <v>2.6899652821662666E-4</v>
      </c>
      <c r="BF391" s="5">
        <f t="shared" si="551"/>
        <v>1.3536224186758318E-4</v>
      </c>
      <c r="BG391" s="5">
        <f t="shared" si="552"/>
        <v>4.5410589856293306E-5</v>
      </c>
      <c r="BH391" s="5">
        <f t="shared" si="553"/>
        <v>1.1425573571951504E-5</v>
      </c>
      <c r="BI391" s="5">
        <f t="shared" si="554"/>
        <v>2.2997936271904222E-6</v>
      </c>
      <c r="BJ391" s="8">
        <f t="shared" si="555"/>
        <v>0.3318089423503629</v>
      </c>
      <c r="BK391" s="8">
        <f t="shared" si="556"/>
        <v>0.30113032336904921</v>
      </c>
      <c r="BL391" s="8">
        <f t="shared" si="557"/>
        <v>0.34121270705007806</v>
      </c>
      <c r="BM391" s="8">
        <f t="shared" si="558"/>
        <v>0.34510731893908836</v>
      </c>
      <c r="BN391" s="8">
        <f t="shared" si="559"/>
        <v>0.65467672826591883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1.24665391969407</v>
      </c>
      <c r="F392">
        <f>VLOOKUP(B392,home!$B$2:$E$405,3,FALSE)</f>
        <v>1.0900000000000001</v>
      </c>
      <c r="G392">
        <f>VLOOKUP(C392,away!$B$2:$E$405,4,FALSE)</f>
        <v>0.99</v>
      </c>
      <c r="H392">
        <f>VLOOKUP(A392,away!$A$2:$E$405,3,FALSE)</f>
        <v>1.0879541108986599</v>
      </c>
      <c r="I392">
        <f>VLOOKUP(C392,away!$B$2:$E$405,3,FALSE)</f>
        <v>0.69</v>
      </c>
      <c r="J392">
        <f>VLOOKUP(B392,home!$B$2:$E$405,4,FALSE)</f>
        <v>0.92</v>
      </c>
      <c r="K392" s="3">
        <f t="shared" si="504"/>
        <v>1.345264244741871</v>
      </c>
      <c r="L392" s="3">
        <f t="shared" si="505"/>
        <v>0.69063326959846927</v>
      </c>
      <c r="M392" s="5">
        <f t="shared" si="506"/>
        <v>0.13056324751488679</v>
      </c>
      <c r="N392" s="5">
        <f t="shared" si="507"/>
        <v>0.17564206855916017</v>
      </c>
      <c r="O392" s="5">
        <f t="shared" si="508"/>
        <v>9.0171322520600478E-2</v>
      </c>
      <c r="P392" s="5">
        <f t="shared" si="509"/>
        <v>0.12130425608805127</v>
      </c>
      <c r="Q392" s="5">
        <f t="shared" si="510"/>
        <v>0.11814249735256926</v>
      </c>
      <c r="R392" s="5">
        <f t="shared" si="511"/>
        <v>3.1137657648210196E-2</v>
      </c>
      <c r="S392" s="5">
        <f t="shared" si="512"/>
        <v>2.8175468259928498E-2</v>
      </c>
      <c r="T392" s="5">
        <f t="shared" si="513"/>
        <v>8.1593139225133407E-2</v>
      </c>
      <c r="U392" s="5">
        <f t="shared" si="514"/>
        <v>4.1888377499150434E-2</v>
      </c>
      <c r="V392" s="5">
        <f t="shared" si="515"/>
        <v>2.9085981802833226E-3</v>
      </c>
      <c r="W392" s="5">
        <f t="shared" si="516"/>
        <v>5.2977625824307525E-2</v>
      </c>
      <c r="X392" s="5">
        <f t="shared" si="517"/>
        <v>3.6588110938605804E-2</v>
      </c>
      <c r="Y392" s="5">
        <f t="shared" si="518"/>
        <v>1.2634483342980422E-2</v>
      </c>
      <c r="Z392" s="5">
        <f t="shared" si="519"/>
        <v>7.1682341030737309E-3</v>
      </c>
      <c r="AA392" s="5">
        <f t="shared" si="520"/>
        <v>9.6431690368044068E-3</v>
      </c>
      <c r="AB392" s="5">
        <f t="shared" si="521"/>
        <v>6.4863052556074384E-3</v>
      </c>
      <c r="AC392" s="5">
        <f t="shared" si="522"/>
        <v>1.6889579630654633E-4</v>
      </c>
      <c r="AD392" s="5">
        <f t="shared" si="523"/>
        <v>1.7817226448188634E-2</v>
      </c>
      <c r="AE392" s="5">
        <f t="shared" si="524"/>
        <v>1.2305169357088837E-2</v>
      </c>
      <c r="AF392" s="5">
        <f t="shared" si="525"/>
        <v>4.2491796730245784E-3</v>
      </c>
      <c r="AG392" s="5">
        <f t="shared" si="526"/>
        <v>9.782082835641066E-4</v>
      </c>
      <c r="AH392" s="5">
        <f t="shared" si="527"/>
        <v>1.237655238963265E-3</v>
      </c>
      <c r="AI392" s="5">
        <f t="shared" si="528"/>
        <v>1.6649733402947368E-3</v>
      </c>
      <c r="AJ392" s="5">
        <f t="shared" si="529"/>
        <v>1.1199145515734747E-3</v>
      </c>
      <c r="AK392" s="5">
        <f t="shared" si="530"/>
        <v>5.0219366779930713E-4</v>
      </c>
      <c r="AL392" s="5">
        <f t="shared" si="531"/>
        <v>6.2767369278337347E-6</v>
      </c>
      <c r="AM392" s="5">
        <f t="shared" si="532"/>
        <v>4.793775536243476E-3</v>
      </c>
      <c r="AN392" s="5">
        <f t="shared" si="533"/>
        <v>3.3107408723169873E-3</v>
      </c>
      <c r="AO392" s="5">
        <f t="shared" si="534"/>
        <v>1.1432538967207845E-3</v>
      </c>
      <c r="AP392" s="5">
        <f t="shared" si="535"/>
        <v>2.6318972555782209E-4</v>
      </c>
      <c r="AQ392" s="5">
        <f t="shared" si="536"/>
        <v>4.5441895171680604E-5</v>
      </c>
      <c r="AR392" s="5">
        <f t="shared" si="537"/>
        <v>1.7095317686417495E-4</v>
      </c>
      <c r="AS392" s="5">
        <f t="shared" si="538"/>
        <v>2.299771963604078E-4</v>
      </c>
      <c r="AT392" s="5">
        <f t="shared" si="539"/>
        <v>1.5469004968481849E-4</v>
      </c>
      <c r="AU392" s="5">
        <f t="shared" si="540"/>
        <v>6.9366330952776617E-5</v>
      </c>
      <c r="AV392" s="5">
        <f t="shared" si="541"/>
        <v>2.3329011204925435E-5</v>
      </c>
      <c r="AW392" s="5">
        <f t="shared" si="542"/>
        <v>1.6198937172926154E-7</v>
      </c>
      <c r="AX392" s="5">
        <f t="shared" si="543"/>
        <v>1.0748158043711023E-3</v>
      </c>
      <c r="AY392" s="5">
        <f t="shared" si="544"/>
        <v>7.4230355318892309E-4</v>
      </c>
      <c r="AZ392" s="5">
        <f t="shared" si="545"/>
        <v>2.5632976498671359E-4</v>
      </c>
      <c r="BA392" s="5">
        <f t="shared" si="546"/>
        <v>5.9009954562727084E-5</v>
      </c>
      <c r="BB392" s="5">
        <f t="shared" si="547"/>
        <v>1.0188559464628326E-5</v>
      </c>
      <c r="BC392" s="5">
        <f t="shared" si="548"/>
        <v>1.4073116271109384E-6</v>
      </c>
      <c r="BD392" s="5">
        <f t="shared" si="549"/>
        <v>1.9677658580991758E-5</v>
      </c>
      <c r="BE392" s="5">
        <f t="shared" si="550"/>
        <v>2.6471650509246277E-5</v>
      </c>
      <c r="BF392" s="5">
        <f t="shared" si="551"/>
        <v>1.7805682464695979E-5</v>
      </c>
      <c r="BG392" s="5">
        <f t="shared" si="552"/>
        <v>7.9844493243276026E-6</v>
      </c>
      <c r="BH392" s="5">
        <f t="shared" si="553"/>
        <v>2.6852985474928299E-6</v>
      </c>
      <c r="BI392" s="5">
        <f t="shared" si="554"/>
        <v>7.2248722447987741E-7</v>
      </c>
      <c r="BJ392" s="8">
        <f t="shared" si="555"/>
        <v>0.52462816587883465</v>
      </c>
      <c r="BK392" s="8">
        <f t="shared" si="556"/>
        <v>0.2838690461295732</v>
      </c>
      <c r="BL392" s="8">
        <f t="shared" si="557"/>
        <v>0.1845752317507221</v>
      </c>
      <c r="BM392" s="8">
        <f t="shared" si="558"/>
        <v>0.33253748661490823</v>
      </c>
      <c r="BN392" s="8">
        <f t="shared" si="559"/>
        <v>0.66696104968347825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1.24665391969407</v>
      </c>
      <c r="F393">
        <f>VLOOKUP(B393,home!$B$2:$E$405,3,FALSE)</f>
        <v>1.31</v>
      </c>
      <c r="G393">
        <f>VLOOKUP(C393,away!$B$2:$E$405,4,FALSE)</f>
        <v>1.28</v>
      </c>
      <c r="H393">
        <f>VLOOKUP(A393,away!$A$2:$E$405,3,FALSE)</f>
        <v>1.0879541108986599</v>
      </c>
      <c r="I393">
        <f>VLOOKUP(C393,away!$B$2:$E$405,3,FALSE)</f>
        <v>1.46</v>
      </c>
      <c r="J393">
        <f>VLOOKUP(B393,home!$B$2:$E$405,4,FALSE)</f>
        <v>1.1299999999999999</v>
      </c>
      <c r="K393" s="3">
        <f t="shared" si="504"/>
        <v>2.090389292543017</v>
      </c>
      <c r="L393" s="3">
        <f t="shared" si="505"/>
        <v>1.7949066921606089</v>
      </c>
      <c r="M393" s="5">
        <f t="shared" si="506"/>
        <v>2.0541747818401838E-2</v>
      </c>
      <c r="N393" s="5">
        <f t="shared" si="507"/>
        <v>4.2940249689706077E-2</v>
      </c>
      <c r="O393" s="5">
        <f t="shared" si="508"/>
        <v>3.6870520627925042E-2</v>
      </c>
      <c r="P393" s="5">
        <f t="shared" si="509"/>
        <v>7.7073741531100942E-2</v>
      </c>
      <c r="Q393" s="5">
        <f t="shared" si="510"/>
        <v>4.4880919085242617E-2</v>
      </c>
      <c r="R393" s="5">
        <f t="shared" si="511"/>
        <v>3.3089572109254228E-2</v>
      </c>
      <c r="S393" s="5">
        <f t="shared" si="512"/>
        <v>7.2296204857035418E-2</v>
      </c>
      <c r="T393" s="5">
        <f t="shared" si="513"/>
        <v>8.0557062016420752E-2</v>
      </c>
      <c r="U393" s="5">
        <f t="shared" si="514"/>
        <v>6.9170087232015079E-2</v>
      </c>
      <c r="V393" s="5">
        <f t="shared" si="515"/>
        <v>3.0139916125340095E-2</v>
      </c>
      <c r="W393" s="5">
        <f t="shared" si="516"/>
        <v>3.1272864231760227E-2</v>
      </c>
      <c r="X393" s="5">
        <f t="shared" si="517"/>
        <v>5.6131873292616569E-2</v>
      </c>
      <c r="Y393" s="5">
        <f t="shared" si="518"/>
        <v>5.0375737508214426E-2</v>
      </c>
      <c r="Z393" s="5">
        <f t="shared" si="519"/>
        <v>1.9797564806543818E-2</v>
      </c>
      <c r="AA393" s="5">
        <f t="shared" si="520"/>
        <v>4.1384617490025664E-2</v>
      </c>
      <c r="AB393" s="5">
        <f t="shared" si="521"/>
        <v>4.3254980638569071E-2</v>
      </c>
      <c r="AC393" s="5">
        <f t="shared" si="522"/>
        <v>7.0679115457635312E-3</v>
      </c>
      <c r="AD393" s="5">
        <f t="shared" si="523"/>
        <v>1.6343115134305766E-2</v>
      </c>
      <c r="AE393" s="5">
        <f t="shared" si="524"/>
        <v>2.9334366725316741E-2</v>
      </c>
      <c r="AF393" s="5">
        <f t="shared" si="525"/>
        <v>2.6326225572782261E-2</v>
      </c>
      <c r="AG393" s="5">
        <f t="shared" si="526"/>
        <v>1.5751039486638883E-2</v>
      </c>
      <c r="AH393" s="5">
        <f t="shared" si="527"/>
        <v>8.8836953899372097E-3</v>
      </c>
      <c r="AI393" s="5">
        <f t="shared" si="528"/>
        <v>1.8570381721338507E-2</v>
      </c>
      <c r="AJ393" s="5">
        <f t="shared" si="529"/>
        <v>1.9409663554361294E-2</v>
      </c>
      <c r="AK393" s="5">
        <f t="shared" si="530"/>
        <v>1.3524584288633092E-2</v>
      </c>
      <c r="AL393" s="5">
        <f t="shared" si="531"/>
        <v>1.0607673552585641E-3</v>
      </c>
      <c r="AM393" s="5">
        <f t="shared" si="532"/>
        <v>6.8326945767101018E-3</v>
      </c>
      <c r="AN393" s="5">
        <f t="shared" si="533"/>
        <v>1.2264049221226458E-2</v>
      </c>
      <c r="AO393" s="5">
        <f t="shared" si="534"/>
        <v>1.100641201008324E-2</v>
      </c>
      <c r="AP393" s="5">
        <f t="shared" si="535"/>
        <v>6.5851608578584367E-3</v>
      </c>
      <c r="AQ393" s="5">
        <f t="shared" si="536"/>
        <v>2.9549373231810504E-3</v>
      </c>
      <c r="AR393" s="5">
        <f t="shared" si="537"/>
        <v>3.1890808613029278E-3</v>
      </c>
      <c r="AS393" s="5">
        <f t="shared" si="538"/>
        <v>6.6664204855215025E-3</v>
      </c>
      <c r="AT393" s="5">
        <f t="shared" si="539"/>
        <v>6.9677070012617867E-3</v>
      </c>
      <c r="AU393" s="5">
        <f t="shared" si="540"/>
        <v>4.8550733696715509E-3</v>
      </c>
      <c r="AV393" s="5">
        <f t="shared" si="541"/>
        <v>2.5372483466180379E-3</v>
      </c>
      <c r="AW393" s="5">
        <f t="shared" si="542"/>
        <v>1.105571142330878E-4</v>
      </c>
      <c r="AX393" s="5">
        <f t="shared" si="543"/>
        <v>2.3804985970619216E-3</v>
      </c>
      <c r="AY393" s="5">
        <f t="shared" si="544"/>
        <v>4.2727728625453825E-3</v>
      </c>
      <c r="AZ393" s="5">
        <f t="shared" si="545"/>
        <v>3.8346143025324757E-3</v>
      </c>
      <c r="BA393" s="5">
        <f t="shared" si="546"/>
        <v>2.2942582911567757E-3</v>
      </c>
      <c r="BB393" s="5">
        <f t="shared" si="547"/>
        <v>1.0294948900855647E-3</v>
      </c>
      <c r="BC393" s="5">
        <f t="shared" si="548"/>
        <v>3.6956945355194588E-4</v>
      </c>
      <c r="BD393" s="5">
        <f t="shared" si="549"/>
        <v>9.5401709663232371E-4</v>
      </c>
      <c r="BE393" s="5">
        <f t="shared" si="550"/>
        <v>1.9942671237031862E-3</v>
      </c>
      <c r="BF393" s="5">
        <f t="shared" si="551"/>
        <v>2.0843973209298513E-3</v>
      </c>
      <c r="BG393" s="5">
        <f t="shared" si="552"/>
        <v>1.4524006136923703E-3</v>
      </c>
      <c r="BH393" s="5">
        <f t="shared" si="553"/>
        <v>7.5902067283635912E-4</v>
      </c>
      <c r="BI393" s="5">
        <f t="shared" si="554"/>
        <v>3.1732973746318436E-4</v>
      </c>
      <c r="BJ393" s="8">
        <f t="shared" si="555"/>
        <v>0.44773791512899758</v>
      </c>
      <c r="BK393" s="8">
        <f t="shared" si="556"/>
        <v>0.21245306209544576</v>
      </c>
      <c r="BL393" s="8">
        <f t="shared" si="557"/>
        <v>0.31593506568169238</v>
      </c>
      <c r="BM393" s="8">
        <f t="shared" si="558"/>
        <v>0.73636464110273658</v>
      </c>
      <c r="BN393" s="8">
        <f t="shared" si="559"/>
        <v>0.25539675086163072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1.24665391969407</v>
      </c>
      <c r="F394">
        <f>VLOOKUP(B394,home!$B$2:$E$405,3,FALSE)</f>
        <v>0.84</v>
      </c>
      <c r="G394">
        <f>VLOOKUP(C394,away!$B$2:$E$405,4,FALSE)</f>
        <v>0.88</v>
      </c>
      <c r="H394">
        <f>VLOOKUP(A394,away!$A$2:$E$405,3,FALSE)</f>
        <v>1.0879541108986599</v>
      </c>
      <c r="I394">
        <f>VLOOKUP(C394,away!$B$2:$E$405,3,FALSE)</f>
        <v>1.42</v>
      </c>
      <c r="J394">
        <f>VLOOKUP(B394,home!$B$2:$E$405,4,FALSE)</f>
        <v>0.74</v>
      </c>
      <c r="K394" s="3">
        <f t="shared" si="504"/>
        <v>0.9215265774378566</v>
      </c>
      <c r="L394" s="3">
        <f t="shared" si="505"/>
        <v>1.1432221797323117</v>
      </c>
      <c r="M394" s="5">
        <f t="shared" si="506"/>
        <v>0.12685015675709996</v>
      </c>
      <c r="N394" s="5">
        <f t="shared" si="507"/>
        <v>0.11689579080382592</v>
      </c>
      <c r="O394" s="5">
        <f t="shared" si="508"/>
        <v>0.14501791270723721</v>
      </c>
      <c r="P394" s="5">
        <f t="shared" si="509"/>
        <v>0.13363786076428216</v>
      </c>
      <c r="Q394" s="5">
        <f t="shared" si="510"/>
        <v>5.3861289008170679E-2</v>
      </c>
      <c r="R394" s="5">
        <f t="shared" si="511"/>
        <v>8.2893847132698928E-2</v>
      </c>
      <c r="S394" s="5">
        <f t="shared" si="512"/>
        <v>3.5197193062700097E-2</v>
      </c>
      <c r="T394" s="5">
        <f t="shared" si="513"/>
        <v>6.1575420223112881E-2</v>
      </c>
      <c r="U394" s="5">
        <f t="shared" si="514"/>
        <v>7.6388883238852928E-2</v>
      </c>
      <c r="V394" s="5">
        <f t="shared" si="515"/>
        <v>4.1200646197715957E-3</v>
      </c>
      <c r="W394" s="5">
        <f t="shared" si="516"/>
        <v>1.6544869772030259E-2</v>
      </c>
      <c r="X394" s="5">
        <f t="shared" si="517"/>
        <v>1.8914462084167666E-2</v>
      </c>
      <c r="Y394" s="5">
        <f t="shared" si="518"/>
        <v>1.0811716286163163E-2</v>
      </c>
      <c r="Z394" s="5">
        <f t="shared" si="519"/>
        <v>3.1588694868480371E-2</v>
      </c>
      <c r="AA394" s="5">
        <f t="shared" si="520"/>
        <v>2.9109821867879502E-2</v>
      </c>
      <c r="AB394" s="5">
        <f t="shared" si="521"/>
        <v>1.3412737257866333E-2</v>
      </c>
      <c r="AC394" s="5">
        <f t="shared" si="522"/>
        <v>2.7128298265093786E-4</v>
      </c>
      <c r="AD394" s="5">
        <f t="shared" si="523"/>
        <v>3.8116343037935241E-3</v>
      </c>
      <c r="AE394" s="5">
        <f t="shared" si="524"/>
        <v>4.3575448771252844E-3</v>
      </c>
      <c r="AF394" s="5">
        <f t="shared" si="525"/>
        <v>2.4908209763542686E-3</v>
      </c>
      <c r="AG394" s="5">
        <f t="shared" si="526"/>
        <v>9.4918726197023055E-4</v>
      </c>
      <c r="AH394" s="5">
        <f t="shared" si="527"/>
        <v>9.0282241506107527E-3</v>
      </c>
      <c r="AI394" s="5">
        <f t="shared" si="528"/>
        <v>8.3197485018541278E-3</v>
      </c>
      <c r="AJ394" s="5">
        <f t="shared" si="529"/>
        <v>3.8334346810286841E-3</v>
      </c>
      <c r="AK394" s="5">
        <f t="shared" si="530"/>
        <v>1.1775373138133152E-3</v>
      </c>
      <c r="AL394" s="5">
        <f t="shared" si="531"/>
        <v>1.1431969306162031E-5</v>
      </c>
      <c r="AM394" s="5">
        <f t="shared" si="532"/>
        <v>7.0250446288391485E-4</v>
      </c>
      <c r="AN394" s="5">
        <f t="shared" si="533"/>
        <v>8.031186833298259E-4</v>
      </c>
      <c r="AO394" s="5">
        <f t="shared" si="534"/>
        <v>4.5907154587003393E-4</v>
      </c>
      <c r="AP394" s="5">
        <f t="shared" si="535"/>
        <v>1.7494025777420739E-4</v>
      </c>
      <c r="AQ394" s="5">
        <f t="shared" si="536"/>
        <v>4.999889570389045E-5</v>
      </c>
      <c r="AR394" s="5">
        <f t="shared" si="537"/>
        <v>2.0642532185146246E-3</v>
      </c>
      <c r="AS394" s="5">
        <f t="shared" si="538"/>
        <v>1.9022642034228618E-3</v>
      </c>
      <c r="AT394" s="5">
        <f t="shared" si="539"/>
        <v>8.764935103814102E-4</v>
      </c>
      <c r="AU394" s="5">
        <f t="shared" si="540"/>
        <v>2.6923735492275782E-4</v>
      </c>
      <c r="AV394" s="5">
        <f t="shared" si="541"/>
        <v>6.2027344550097621E-5</v>
      </c>
      <c r="AW394" s="5">
        <f t="shared" si="542"/>
        <v>3.3454693523946975E-7</v>
      </c>
      <c r="AX394" s="5">
        <f t="shared" si="543"/>
        <v>1.0789608888603892E-4</v>
      </c>
      <c r="AY394" s="5">
        <f t="shared" si="544"/>
        <v>1.2334920192088865E-4</v>
      </c>
      <c r="AZ394" s="5">
        <f t="shared" si="545"/>
        <v>7.0507771744119708E-5</v>
      </c>
      <c r="BA394" s="5">
        <f t="shared" si="546"/>
        <v>2.6868682833793609E-5</v>
      </c>
      <c r="BB394" s="5">
        <f t="shared" si="547"/>
        <v>7.6792185389464172E-6</v>
      </c>
      <c r="BC394" s="5">
        <f t="shared" si="548"/>
        <v>1.7558105913470201E-6</v>
      </c>
      <c r="BD394" s="5">
        <f t="shared" si="549"/>
        <v>3.9331667733162135E-4</v>
      </c>
      <c r="BE394" s="5">
        <f t="shared" si="550"/>
        <v>3.6245177151063881E-4</v>
      </c>
      <c r="BF394" s="5">
        <f t="shared" si="551"/>
        <v>1.6700447024324349E-4</v>
      </c>
      <c r="BG394" s="5">
        <f t="shared" si="552"/>
        <v>5.1299685960026185E-5</v>
      </c>
      <c r="BH394" s="5">
        <f t="shared" si="553"/>
        <v>1.1818506006594948E-5</v>
      </c>
      <c r="BI394" s="5">
        <f t="shared" si="554"/>
        <v>2.178213478137239E-6</v>
      </c>
      <c r="BJ394" s="8">
        <f t="shared" si="555"/>
        <v>0.29274042621679092</v>
      </c>
      <c r="BK394" s="8">
        <f t="shared" si="556"/>
        <v>0.30021133935773175</v>
      </c>
      <c r="BL394" s="8">
        <f t="shared" si="557"/>
        <v>0.37534449180816387</v>
      </c>
      <c r="BM394" s="8">
        <f t="shared" si="558"/>
        <v>0.34060508042286647</v>
      </c>
      <c r="BN394" s="8">
        <f t="shared" si="559"/>
        <v>0.65915685717331485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1.24665391969407</v>
      </c>
      <c r="F395">
        <f>VLOOKUP(B395,home!$B$2:$E$405,3,FALSE)</f>
        <v>0.84</v>
      </c>
      <c r="G395">
        <f>VLOOKUP(C395,away!$B$2:$E$405,4,FALSE)</f>
        <v>0.88</v>
      </c>
      <c r="H395">
        <f>VLOOKUP(A395,away!$A$2:$E$405,3,FALSE)</f>
        <v>1.0879541108986599</v>
      </c>
      <c r="I395">
        <f>VLOOKUP(C395,away!$B$2:$E$405,3,FALSE)</f>
        <v>0.77</v>
      </c>
      <c r="J395">
        <f>VLOOKUP(B395,home!$B$2:$E$405,4,FALSE)</f>
        <v>0.71</v>
      </c>
      <c r="K395" s="3">
        <f t="shared" si="504"/>
        <v>0.9215265774378566</v>
      </c>
      <c r="L395" s="3">
        <f t="shared" si="505"/>
        <v>0.59478451242829733</v>
      </c>
      <c r="M395" s="5">
        <f t="shared" si="506"/>
        <v>0.21952018540194243</v>
      </c>
      <c r="N395" s="5">
        <f t="shared" si="507"/>
        <v>0.20229368513197574</v>
      </c>
      <c r="O395" s="5">
        <f t="shared" si="508"/>
        <v>0.13056720644246375</v>
      </c>
      <c r="P395" s="5">
        <f t="shared" si="509"/>
        <v>0.1203211508785457</v>
      </c>
      <c r="Q395" s="5">
        <f t="shared" si="510"/>
        <v>9.3209503648480505E-2</v>
      </c>
      <c r="R395" s="5">
        <f t="shared" si="511"/>
        <v>3.8829676111502814E-2</v>
      </c>
      <c r="S395" s="5">
        <f t="shared" si="512"/>
        <v>1.6487298562350854E-2</v>
      </c>
      <c r="T395" s="5">
        <f t="shared" si="513"/>
        <v>5.5439569181245076E-2</v>
      </c>
      <c r="U395" s="5">
        <f t="shared" si="514"/>
        <v>3.5782578530053691E-2</v>
      </c>
      <c r="V395" s="5">
        <f t="shared" si="515"/>
        <v>1.0040943181339661E-3</v>
      </c>
      <c r="W395" s="5">
        <f t="shared" si="516"/>
        <v>2.8631678293955218E-2</v>
      </c>
      <c r="X395" s="5">
        <f t="shared" si="517"/>
        <v>1.7029678814074019E-2</v>
      </c>
      <c r="Y395" s="5">
        <f t="shared" si="518"/>
        <v>5.0644946051197591E-3</v>
      </c>
      <c r="Z395" s="5">
        <f t="shared" si="519"/>
        <v>7.6984299912429702E-3</v>
      </c>
      <c r="AA395" s="5">
        <f t="shared" si="520"/>
        <v>7.0943078414750825E-3</v>
      </c>
      <c r="AB395" s="5">
        <f t="shared" si="521"/>
        <v>3.2687966122225405E-3</v>
      </c>
      <c r="AC395" s="5">
        <f t="shared" si="522"/>
        <v>3.4397116980175651E-5</v>
      </c>
      <c r="AD395" s="5">
        <f t="shared" si="523"/>
        <v>6.5962131261325802E-3</v>
      </c>
      <c r="AE395" s="5">
        <f t="shared" si="524"/>
        <v>3.923325408099902E-3</v>
      </c>
      <c r="AF395" s="5">
        <f t="shared" si="525"/>
        <v>1.1667665949771251E-3</v>
      </c>
      <c r="AG395" s="5">
        <f t="shared" si="526"/>
        <v>2.3132490010369805E-4</v>
      </c>
      <c r="AH395" s="5">
        <f t="shared" si="527"/>
        <v>1.1447267322012076E-3</v>
      </c>
      <c r="AI395" s="5">
        <f t="shared" si="528"/>
        <v>1.0548961076270007E-3</v>
      </c>
      <c r="AJ395" s="5">
        <f t="shared" si="529"/>
        <v>4.8605739980701337E-4</v>
      </c>
      <c r="AK395" s="5">
        <f t="shared" si="530"/>
        <v>1.4930493736083365E-4</v>
      </c>
      <c r="AL395" s="5">
        <f t="shared" si="531"/>
        <v>7.5413578835690614E-7</v>
      </c>
      <c r="AM395" s="5">
        <f t="shared" si="532"/>
        <v>1.2157171412351246E-3</v>
      </c>
      <c r="AN395" s="5">
        <f t="shared" si="533"/>
        <v>7.2308972710025707E-4</v>
      </c>
      <c r="AO395" s="5">
        <f t="shared" si="534"/>
        <v>2.1504128538761842E-4</v>
      </c>
      <c r="AP395" s="5">
        <f t="shared" si="535"/>
        <v>4.2634408693742998E-5</v>
      </c>
      <c r="AQ395" s="5">
        <f t="shared" si="536"/>
        <v>6.3395714968941714E-6</v>
      </c>
      <c r="AR395" s="5">
        <f t="shared" si="537"/>
        <v>1.3617314625518668E-4</v>
      </c>
      <c r="AS395" s="5">
        <f t="shared" si="538"/>
        <v>1.2548717340748686E-4</v>
      </c>
      <c r="AT395" s="5">
        <f t="shared" si="539"/>
        <v>5.7819882711276086E-5</v>
      </c>
      <c r="AU395" s="5">
        <f t="shared" si="540"/>
        <v>1.7760852874260184E-5</v>
      </c>
      <c r="AV395" s="5">
        <f t="shared" si="541"/>
        <v>4.0917744903985764E-6</v>
      </c>
      <c r="AW395" s="5">
        <f t="shared" si="542"/>
        <v>1.1481921330638516E-8</v>
      </c>
      <c r="AX395" s="5">
        <f t="shared" si="543"/>
        <v>1.8671927604915653E-4</v>
      </c>
      <c r="AY395" s="5">
        <f t="shared" si="544"/>
        <v>1.1105773356586222E-4</v>
      </c>
      <c r="AZ395" s="5">
        <f t="shared" si="545"/>
        <v>3.3027709955181552E-5</v>
      </c>
      <c r="BA395" s="5">
        <f t="shared" si="546"/>
        <v>6.5481234541052944E-6</v>
      </c>
      <c r="BB395" s="5">
        <f t="shared" si="547"/>
        <v>9.7368060399257876E-7</v>
      </c>
      <c r="BC395" s="5">
        <f t="shared" si="548"/>
        <v>1.158260286613232E-7</v>
      </c>
      <c r="BD395" s="5">
        <f t="shared" si="549"/>
        <v>1.3498946400203067E-5</v>
      </c>
      <c r="BE395" s="5">
        <f t="shared" si="550"/>
        <v>1.2439637875196208E-5</v>
      </c>
      <c r="BF395" s="5">
        <f t="shared" si="551"/>
        <v>5.7317284578479459E-6</v>
      </c>
      <c r="BG395" s="5">
        <f t="shared" si="552"/>
        <v>1.7606467028545941E-6</v>
      </c>
      <c r="BH395" s="5">
        <f t="shared" si="553"/>
        <v>4.0562068253971022E-7</v>
      </c>
      <c r="BI395" s="5">
        <f t="shared" si="554"/>
        <v>7.4758047863765314E-8</v>
      </c>
      <c r="BJ395" s="8">
        <f t="shared" si="555"/>
        <v>0.4161275041877342</v>
      </c>
      <c r="BK395" s="8">
        <f t="shared" si="556"/>
        <v>0.35747893814730736</v>
      </c>
      <c r="BL395" s="8">
        <f t="shared" si="557"/>
        <v>0.21875279488261903</v>
      </c>
      <c r="BM395" s="8">
        <f t="shared" si="558"/>
        <v>0.19520521334234811</v>
      </c>
      <c r="BN395" s="8">
        <f t="shared" si="559"/>
        <v>0.80474140761491086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1.24665391969407</v>
      </c>
      <c r="F396">
        <f>VLOOKUP(B396,home!$B$2:$E$405,3,FALSE)</f>
        <v>1.0900000000000001</v>
      </c>
      <c r="G396">
        <f>VLOOKUP(C396,away!$B$2:$E$405,4,FALSE)</f>
        <v>0.69</v>
      </c>
      <c r="H396">
        <f>VLOOKUP(A396,away!$A$2:$E$405,3,FALSE)</f>
        <v>1.0879541108986599</v>
      </c>
      <c r="I396">
        <f>VLOOKUP(C396,away!$B$2:$E$405,3,FALSE)</f>
        <v>0.65</v>
      </c>
      <c r="J396">
        <f>VLOOKUP(B396,home!$B$2:$E$405,4,FALSE)</f>
        <v>0.92</v>
      </c>
      <c r="K396" s="3">
        <f t="shared" si="504"/>
        <v>0.93760841300191011</v>
      </c>
      <c r="L396" s="3">
        <f t="shared" si="505"/>
        <v>0.6505965583173986</v>
      </c>
      <c r="M396" s="5">
        <f t="shared" si="506"/>
        <v>0.20429199278987814</v>
      </c>
      <c r="N396" s="5">
        <f t="shared" si="507"/>
        <v>0.19154589114871531</v>
      </c>
      <c r="O396" s="5">
        <f t="shared" si="508"/>
        <v>0.13291166740089755</v>
      </c>
      <c r="P396" s="5">
        <f t="shared" si="509"/>
        <v>0.12461909754119325</v>
      </c>
      <c r="Q396" s="5">
        <f t="shared" si="510"/>
        <v>8.9797519508491769E-2</v>
      </c>
      <c r="R396" s="5">
        <f t="shared" si="511"/>
        <v>4.3235936685625351E-2</v>
      </c>
      <c r="S396" s="5">
        <f t="shared" si="512"/>
        <v>1.9004562121965451E-2</v>
      </c>
      <c r="T396" s="5">
        <f t="shared" si="513"/>
        <v>5.842195713766421E-2</v>
      </c>
      <c r="U396" s="5">
        <f t="shared" si="514"/>
        <v>4.0538377980460248E-2</v>
      </c>
      <c r="V396" s="5">
        <f t="shared" si="515"/>
        <v>1.2880971378609028E-3</v>
      </c>
      <c r="W396" s="5">
        <f t="shared" si="516"/>
        <v>2.8064969919288352E-2</v>
      </c>
      <c r="X396" s="5">
        <f t="shared" si="517"/>
        <v>1.8258972838770322E-2</v>
      </c>
      <c r="Y396" s="5">
        <f t="shared" si="518"/>
        <v>5.939612443657415E-3</v>
      </c>
      <c r="Z396" s="5">
        <f t="shared" si="519"/>
        <v>9.3763838677656027E-3</v>
      </c>
      <c r="AA396" s="5">
        <f t="shared" si="520"/>
        <v>8.7913763979524193E-3</v>
      </c>
      <c r="AB396" s="5">
        <f t="shared" si="521"/>
        <v>4.1214342362933072E-3</v>
      </c>
      <c r="AC396" s="5">
        <f t="shared" si="522"/>
        <v>4.9109090337280727E-5</v>
      </c>
      <c r="AD396" s="5">
        <f t="shared" si="523"/>
        <v>6.578487976742574E-3</v>
      </c>
      <c r="AE396" s="5">
        <f t="shared" si="524"/>
        <v>4.2799416366011058E-3</v>
      </c>
      <c r="AF396" s="5">
        <f t="shared" si="525"/>
        <v>1.3922576492860065E-3</v>
      </c>
      <c r="AG396" s="5">
        <f t="shared" si="526"/>
        <v>3.019326783055159E-4</v>
      </c>
      <c r="AH396" s="5">
        <f t="shared" si="527"/>
        <v>1.5250607684577698E-3</v>
      </c>
      <c r="AI396" s="5">
        <f t="shared" si="528"/>
        <v>1.429909806845163E-3</v>
      </c>
      <c r="AJ396" s="5">
        <f t="shared" si="529"/>
        <v>6.7034773236598043E-4</v>
      </c>
      <c r="AK396" s="5">
        <f t="shared" si="530"/>
        <v>2.0950789116769874E-4</v>
      </c>
      <c r="AL396" s="5">
        <f t="shared" si="531"/>
        <v>1.1982712460385922E-6</v>
      </c>
      <c r="AM396" s="5">
        <f t="shared" si="532"/>
        <v>1.2336091343651506E-3</v>
      </c>
      <c r="AN396" s="5">
        <f t="shared" si="533"/>
        <v>8.0258185712687232E-4</v>
      </c>
      <c r="AO396" s="5">
        <f t="shared" si="534"/>
        <v>2.6107849700736455E-4</v>
      </c>
      <c r="AP396" s="5">
        <f t="shared" si="535"/>
        <v>5.6618923867890216E-5</v>
      </c>
      <c r="AQ396" s="5">
        <f t="shared" si="536"/>
        <v>9.2090192510210461E-6</v>
      </c>
      <c r="AR396" s="5">
        <f t="shared" si="537"/>
        <v>1.9843985743670244E-4</v>
      </c>
      <c r="AS396" s="5">
        <f t="shared" si="538"/>
        <v>1.8605887980755186E-4</v>
      </c>
      <c r="AT396" s="5">
        <f t="shared" si="539"/>
        <v>8.7225185510635898E-5</v>
      </c>
      <c r="AU396" s="5">
        <f t="shared" si="540"/>
        <v>2.7261022586808185E-5</v>
      </c>
      <c r="AV396" s="5">
        <f t="shared" si="541"/>
        <v>6.3900410311066119E-6</v>
      </c>
      <c r="AW396" s="5">
        <f t="shared" si="542"/>
        <v>2.0304200545343835E-8</v>
      </c>
      <c r="AX396" s="5">
        <f t="shared" si="543"/>
        <v>1.9277371712279472E-4</v>
      </c>
      <c r="AY396" s="5">
        <f t="shared" si="544"/>
        <v>1.2541791689414203E-4</v>
      </c>
      <c r="AZ396" s="5">
        <f t="shared" si="545"/>
        <v>4.0798232541333152E-5</v>
      </c>
      <c r="BA396" s="5">
        <f t="shared" si="546"/>
        <v>8.8477298922747483E-6</v>
      </c>
      <c r="BB396" s="5">
        <f t="shared" si="547"/>
        <v>1.4390756542089797E-6</v>
      </c>
      <c r="BC396" s="5">
        <f t="shared" si="548"/>
        <v>1.8725153355734423E-7</v>
      </c>
      <c r="BD396" s="5">
        <f t="shared" si="549"/>
        <v>2.1517381380218971E-5</v>
      </c>
      <c r="BE396" s="5">
        <f t="shared" si="550"/>
        <v>2.0174877807863958E-5</v>
      </c>
      <c r="BF396" s="5">
        <f t="shared" si="551"/>
        <v>9.4580675819693887E-6</v>
      </c>
      <c r="BG396" s="5">
        <f t="shared" si="552"/>
        <v>2.9559879118650447E-6</v>
      </c>
      <c r="BH396" s="5">
        <f t="shared" si="553"/>
        <v>6.9288978372415363E-7</v>
      </c>
      <c r="BI396" s="5">
        <f t="shared" si="554"/>
        <v>1.2993185810056813E-7</v>
      </c>
      <c r="BJ396" s="8">
        <f t="shared" si="555"/>
        <v>0.40731410429277926</v>
      </c>
      <c r="BK396" s="8">
        <f t="shared" si="556"/>
        <v>0.34937947486937521</v>
      </c>
      <c r="BL396" s="8">
        <f t="shared" si="557"/>
        <v>0.23399392302276203</v>
      </c>
      <c r="BM396" s="8">
        <f t="shared" si="558"/>
        <v>0.21353638336518702</v>
      </c>
      <c r="BN396" s="8">
        <f t="shared" si="559"/>
        <v>0.78640210507480135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1.24665391969407</v>
      </c>
      <c r="F397">
        <f>VLOOKUP(B397,home!$B$2:$E$405,3,FALSE)</f>
        <v>1.1299999999999999</v>
      </c>
      <c r="G397">
        <f>VLOOKUP(C397,away!$B$2:$E$405,4,FALSE)</f>
        <v>0.95</v>
      </c>
      <c r="H397">
        <f>VLOOKUP(A397,away!$A$2:$E$405,3,FALSE)</f>
        <v>1.0879541108986599</v>
      </c>
      <c r="I397">
        <f>VLOOKUP(C397,away!$B$2:$E$405,3,FALSE)</f>
        <v>0.91</v>
      </c>
      <c r="J397">
        <f>VLOOKUP(B397,home!$B$2:$E$405,4,FALSE)</f>
        <v>1.0900000000000001</v>
      </c>
      <c r="K397" s="3">
        <f t="shared" si="504"/>
        <v>1.3382829827915839</v>
      </c>
      <c r="L397" s="3">
        <f t="shared" si="505"/>
        <v>1.079141682600381</v>
      </c>
      <c r="M397" s="5">
        <f t="shared" si="506"/>
        <v>8.915091551110399E-2</v>
      </c>
      <c r="N397" s="5">
        <f t="shared" si="507"/>
        <v>0.11930915312880072</v>
      </c>
      <c r="O397" s="5">
        <f t="shared" si="508"/>
        <v>9.6206468970017153E-2</v>
      </c>
      <c r="P397" s="5">
        <f t="shared" si="509"/>
        <v>0.12875148025704053</v>
      </c>
      <c r="Q397" s="5">
        <f t="shared" si="510"/>
        <v>7.9834704661774641E-2</v>
      </c>
      <c r="R397" s="5">
        <f t="shared" si="511"/>
        <v>5.1910205400672822E-2</v>
      </c>
      <c r="S397" s="5">
        <f t="shared" si="512"/>
        <v>4.6485623768817028E-2</v>
      </c>
      <c r="T397" s="5">
        <f t="shared" si="513"/>
        <v>8.6152957518611961E-2</v>
      </c>
      <c r="U397" s="5">
        <f t="shared" si="514"/>
        <v>6.9470544520936206E-2</v>
      </c>
      <c r="V397" s="5">
        <f t="shared" si="515"/>
        <v>7.4593773398417282E-3</v>
      </c>
      <c r="W397" s="5">
        <f t="shared" si="516"/>
        <v>3.5613808895014983E-2</v>
      </c>
      <c r="X397" s="5">
        <f t="shared" si="517"/>
        <v>3.843234565477488E-2</v>
      </c>
      <c r="Y397" s="5">
        <f t="shared" si="518"/>
        <v>2.0736973078086602E-2</v>
      </c>
      <c r="Z397" s="5">
        <f t="shared" si="519"/>
        <v>1.8672822133404491E-2</v>
      </c>
      <c r="AA397" s="5">
        <f t="shared" si="520"/>
        <v>2.4989520101829268E-2</v>
      </c>
      <c r="AB397" s="5">
        <f t="shared" si="521"/>
        <v>1.6721524750203162E-2</v>
      </c>
      <c r="AC397" s="5">
        <f t="shared" si="522"/>
        <v>6.7330062512147351E-4</v>
      </c>
      <c r="AD397" s="5">
        <f t="shared" si="523"/>
        <v>1.1915338599147528E-2</v>
      </c>
      <c r="AE397" s="5">
        <f t="shared" si="524"/>
        <v>1.2858338544637327E-2</v>
      </c>
      <c r="AF397" s="5">
        <f t="shared" si="525"/>
        <v>6.9379845462526294E-3</v>
      </c>
      <c r="AG397" s="5">
        <f t="shared" si="526"/>
        <v>2.4956894390328354E-3</v>
      </c>
      <c r="AH397" s="5">
        <f t="shared" si="527"/>
        <v>5.0376551739849378E-3</v>
      </c>
      <c r="AI397" s="5">
        <f t="shared" si="528"/>
        <v>6.7418081925160189E-3</v>
      </c>
      <c r="AJ397" s="5">
        <f t="shared" si="529"/>
        <v>4.5112235886445376E-3</v>
      </c>
      <c r="AK397" s="5">
        <f t="shared" si="530"/>
        <v>2.0124312534169886E-3</v>
      </c>
      <c r="AL397" s="5">
        <f t="shared" si="531"/>
        <v>3.8895148365171039E-5</v>
      </c>
      <c r="AM397" s="5">
        <f t="shared" si="532"/>
        <v>3.1892189762877669E-3</v>
      </c>
      <c r="AN397" s="5">
        <f t="shared" si="533"/>
        <v>3.4416191322522451E-3</v>
      </c>
      <c r="AO397" s="5">
        <f t="shared" si="534"/>
        <v>1.8569973306241754E-3</v>
      </c>
      <c r="AP397" s="5">
        <f t="shared" si="535"/>
        <v>6.6798774131806313E-4</v>
      </c>
      <c r="AQ397" s="5">
        <f t="shared" si="536"/>
        <v>1.802133537806006E-4</v>
      </c>
      <c r="AR397" s="5">
        <f t="shared" si="537"/>
        <v>1.0872687361629248E-3</v>
      </c>
      <c r="AS397" s="5">
        <f t="shared" si="538"/>
        <v>1.4550732473281548E-3</v>
      </c>
      <c r="AT397" s="5">
        <f t="shared" si="539"/>
        <v>9.7364988280727969E-4</v>
      </c>
      <c r="AU397" s="5">
        <f t="shared" si="540"/>
        <v>4.3433968978600078E-4</v>
      </c>
      <c r="AV397" s="5">
        <f t="shared" si="541"/>
        <v>1.4531735389789515E-4</v>
      </c>
      <c r="AW397" s="5">
        <f t="shared" si="542"/>
        <v>1.5603404064654213E-6</v>
      </c>
      <c r="AX397" s="5">
        <f t="shared" si="543"/>
        <v>7.1134624739365197E-4</v>
      </c>
      <c r="AY397" s="5">
        <f t="shared" si="544"/>
        <v>7.6764338632385239E-4</v>
      </c>
      <c r="AZ397" s="5">
        <f t="shared" si="545"/>
        <v>4.1419798777728818E-4</v>
      </c>
      <c r="BA397" s="5">
        <f t="shared" si="546"/>
        <v>1.4899277115322499E-4</v>
      </c>
      <c r="BB397" s="5">
        <f t="shared" si="547"/>
        <v>4.019607743939617E-5</v>
      </c>
      <c r="BC397" s="5">
        <f t="shared" si="548"/>
        <v>8.675452528377044E-6</v>
      </c>
      <c r="BD397" s="5">
        <f t="shared" si="549"/>
        <v>1.9555283556360798E-4</v>
      </c>
      <c r="BE397" s="5">
        <f t="shared" si="550"/>
        <v>2.617050320714174E-4</v>
      </c>
      <c r="BF397" s="5">
        <f t="shared" si="551"/>
        <v>1.7511769546605182E-4</v>
      </c>
      <c r="BG397" s="5">
        <f t="shared" si="552"/>
        <v>7.8119010609298693E-5</v>
      </c>
      <c r="BH397" s="5">
        <f t="shared" si="553"/>
        <v>2.6136335632734921E-5</v>
      </c>
      <c r="BI397" s="5">
        <f t="shared" si="554"/>
        <v>6.9955626419636854E-6</v>
      </c>
      <c r="BJ397" s="8">
        <f t="shared" si="555"/>
        <v>0.42571438252301264</v>
      </c>
      <c r="BK397" s="8">
        <f t="shared" si="556"/>
        <v>0.27332723603661385</v>
      </c>
      <c r="BL397" s="8">
        <f t="shared" si="557"/>
        <v>0.28244065733418838</v>
      </c>
      <c r="BM397" s="8">
        <f t="shared" si="558"/>
        <v>0.43422608705189208</v>
      </c>
      <c r="BN397" s="8">
        <f t="shared" si="559"/>
        <v>0.56516292792940981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1.4045801526717601</v>
      </c>
      <c r="F398">
        <f>VLOOKUP(B398,home!$B$2:$E$405,3,FALSE)</f>
        <v>1.3</v>
      </c>
      <c r="G398">
        <f>VLOOKUP(C398,away!$B$2:$E$405,4,FALSE)</f>
        <v>1.76</v>
      </c>
      <c r="H398">
        <f>VLOOKUP(A398,away!$A$2:$E$405,3,FALSE)</f>
        <v>1.2264631043256999</v>
      </c>
      <c r="I398">
        <f>VLOOKUP(C398,away!$B$2:$E$405,3,FALSE)</f>
        <v>0.67</v>
      </c>
      <c r="J398">
        <f>VLOOKUP(B398,home!$B$2:$E$405,4,FALSE)</f>
        <v>1.25</v>
      </c>
      <c r="K398" s="3">
        <f t="shared" si="504"/>
        <v>3.2136793893129871</v>
      </c>
      <c r="L398" s="3">
        <f t="shared" si="505"/>
        <v>1.0271628498727738</v>
      </c>
      <c r="M398" s="5">
        <f t="shared" si="506"/>
        <v>1.4395462313389276E-2</v>
      </c>
      <c r="N398" s="5">
        <f t="shared" si="507"/>
        <v>4.6262400536170971E-2</v>
      </c>
      <c r="O398" s="5">
        <f t="shared" si="508"/>
        <v>1.4786484095057043E-2</v>
      </c>
      <c r="P398" s="5">
        <f t="shared" si="509"/>
        <v>4.751901917668911E-2</v>
      </c>
      <c r="Q398" s="5">
        <f t="shared" si="510"/>
        <v>7.4336261551617391E-2</v>
      </c>
      <c r="R398" s="5">
        <f t="shared" si="511"/>
        <v>7.594063571338616E-3</v>
      </c>
      <c r="S398" s="5">
        <f t="shared" si="512"/>
        <v>3.9214738894045802E-2</v>
      </c>
      <c r="T398" s="5">
        <f t="shared" si="513"/>
        <v>7.6355446264247229E-2</v>
      </c>
      <c r="U398" s="5">
        <f t="shared" si="514"/>
        <v>2.4404885580343486E-2</v>
      </c>
      <c r="V398" s="5">
        <f t="shared" si="515"/>
        <v>1.4382973135313162E-2</v>
      </c>
      <c r="W398" s="5">
        <f t="shared" si="516"/>
        <v>7.9630970542337406E-2</v>
      </c>
      <c r="X398" s="5">
        <f t="shared" si="517"/>
        <v>8.1793974640402195E-2</v>
      </c>
      <c r="Y398" s="5">
        <f t="shared" si="518"/>
        <v>4.2007866047028448E-2</v>
      </c>
      <c r="Z398" s="5">
        <f t="shared" si="519"/>
        <v>2.6001133266837298E-3</v>
      </c>
      <c r="AA398" s="5">
        <f t="shared" si="520"/>
        <v>8.3559306078415281E-3</v>
      </c>
      <c r="AB398" s="5">
        <f t="shared" si="521"/>
        <v>1.3426640986474935E-2</v>
      </c>
      <c r="AC398" s="5">
        <f t="shared" si="522"/>
        <v>2.9673620467847751E-3</v>
      </c>
      <c r="AD398" s="5">
        <f t="shared" si="523"/>
        <v>6.3977102195724847E-2</v>
      </c>
      <c r="AE398" s="5">
        <f t="shared" si="524"/>
        <v>6.5714902617962423E-2</v>
      </c>
      <c r="AF398" s="5">
        <f t="shared" si="525"/>
        <v>3.3749953326089037E-2</v>
      </c>
      <c r="AG398" s="5">
        <f t="shared" si="526"/>
        <v>1.1555566080499576E-2</v>
      </c>
      <c r="AH398" s="5">
        <f t="shared" si="527"/>
        <v>6.6768495365715952E-4</v>
      </c>
      <c r="AI398" s="5">
        <f t="shared" si="528"/>
        <v>2.1457253741224104E-3</v>
      </c>
      <c r="AJ398" s="5">
        <f t="shared" si="529"/>
        <v>3.4478367049715452E-3</v>
      </c>
      <c r="AK398" s="5">
        <f t="shared" si="530"/>
        <v>3.6934139188279521E-3</v>
      </c>
      <c r="AL398" s="5">
        <f t="shared" si="531"/>
        <v>3.9180717071988673E-4</v>
      </c>
      <c r="AM398" s="5">
        <f t="shared" si="532"/>
        <v>4.1120378942874299E-2</v>
      </c>
      <c r="AN398" s="5">
        <f t="shared" si="533"/>
        <v>4.2237325622811163E-2</v>
      </c>
      <c r="AO398" s="5">
        <f t="shared" si="534"/>
        <v>2.1692305878865517E-2</v>
      </c>
      <c r="AP398" s="5">
        <f t="shared" si="535"/>
        <v>7.4271769089491457E-3</v>
      </c>
      <c r="AQ398" s="5">
        <f t="shared" si="536"/>
        <v>1.9072300500763654E-3</v>
      </c>
      <c r="AR398" s="5">
        <f t="shared" si="537"/>
        <v>1.3716423596313182E-4</v>
      </c>
      <c r="AS398" s="5">
        <f t="shared" si="538"/>
        <v>4.4080187806557993E-4</v>
      </c>
      <c r="AT398" s="5">
        <f t="shared" si="539"/>
        <v>7.0829795515490567E-4</v>
      </c>
      <c r="AU398" s="5">
        <f t="shared" si="540"/>
        <v>7.5874751332461821E-4</v>
      </c>
      <c r="AV398" s="5">
        <f t="shared" si="541"/>
        <v>6.0959281131595165E-4</v>
      </c>
      <c r="AW398" s="5">
        <f t="shared" si="542"/>
        <v>3.5926236981414853E-5</v>
      </c>
      <c r="AX398" s="5">
        <f t="shared" si="543"/>
        <v>2.2024619048242471E-2</v>
      </c>
      <c r="AY398" s="5">
        <f t="shared" si="544"/>
        <v>2.2622870468954916E-2</v>
      </c>
      <c r="AZ398" s="5">
        <f t="shared" si="545"/>
        <v>1.1618686051597171E-2</v>
      </c>
      <c r="BA398" s="5">
        <f t="shared" si="546"/>
        <v>3.9780942255118667E-3</v>
      </c>
      <c r="BB398" s="5">
        <f t="shared" si="547"/>
        <v>1.0215376504347981E-3</v>
      </c>
      <c r="BC398" s="5">
        <f t="shared" si="548"/>
        <v>2.0985710485458905E-4</v>
      </c>
      <c r="BD398" s="5">
        <f t="shared" si="549"/>
        <v>2.3481667918752008E-5</v>
      </c>
      <c r="BE398" s="5">
        <f t="shared" si="550"/>
        <v>7.5462552217185313E-5</v>
      </c>
      <c r="BF398" s="5">
        <f t="shared" si="551"/>
        <v>1.212562243626618E-4</v>
      </c>
      <c r="BG398" s="5">
        <f t="shared" si="552"/>
        <v>1.2989287635339916E-4</v>
      </c>
      <c r="BH398" s="5">
        <f t="shared" si="553"/>
        <v>1.0435851488887479E-4</v>
      </c>
      <c r="BI398" s="5">
        <f t="shared" si="554"/>
        <v>6.7074961679537844E-5</v>
      </c>
      <c r="BJ398" s="8">
        <f t="shared" si="555"/>
        <v>0.75124452575525169</v>
      </c>
      <c r="BK398" s="8">
        <f t="shared" si="556"/>
        <v>0.14149423320589694</v>
      </c>
      <c r="BL398" s="8">
        <f t="shared" si="557"/>
        <v>8.1698796983879302E-2</v>
      </c>
      <c r="BM398" s="8">
        <f t="shared" si="558"/>
        <v>0.74955703379547589</v>
      </c>
      <c r="BN398" s="8">
        <f t="shared" si="559"/>
        <v>0.20489369124426243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1.4045801526717601</v>
      </c>
      <c r="F399">
        <f>VLOOKUP(B399,home!$B$2:$E$405,3,FALSE)</f>
        <v>0.8</v>
      </c>
      <c r="G399">
        <f>VLOOKUP(C399,away!$B$2:$E$405,4,FALSE)</f>
        <v>0.59</v>
      </c>
      <c r="H399">
        <f>VLOOKUP(A399,away!$A$2:$E$405,3,FALSE)</f>
        <v>1.2264631043256999</v>
      </c>
      <c r="I399">
        <f>VLOOKUP(C399,away!$B$2:$E$405,3,FALSE)</f>
        <v>0.95</v>
      </c>
      <c r="J399">
        <f>VLOOKUP(B399,home!$B$2:$E$405,4,FALSE)</f>
        <v>1.1000000000000001</v>
      </c>
      <c r="K399" s="3">
        <f t="shared" si="504"/>
        <v>0.66296183206107084</v>
      </c>
      <c r="L399" s="3">
        <f t="shared" si="505"/>
        <v>1.2816539440203565</v>
      </c>
      <c r="M399" s="5">
        <f t="shared" si="506"/>
        <v>0.14304217300516187</v>
      </c>
      <c r="N399" s="5">
        <f t="shared" si="507"/>
        <v>9.4831501077498756E-2</v>
      </c>
      <c r="O399" s="5">
        <f t="shared" si="508"/>
        <v>0.1833305651933079</v>
      </c>
      <c r="P399" s="5">
        <f t="shared" si="509"/>
        <v>0.12154116737334697</v>
      </c>
      <c r="Q399" s="5">
        <f t="shared" si="510"/>
        <v>3.1434832845719997E-2</v>
      </c>
      <c r="R399" s="5">
        <f t="shared" si="511"/>
        <v>0.11748317096974209</v>
      </c>
      <c r="S399" s="5">
        <f t="shared" si="512"/>
        <v>2.5818007123575491E-2</v>
      </c>
      <c r="T399" s="5">
        <f t="shared" si="513"/>
        <v>4.0288577496337678E-2</v>
      </c>
      <c r="U399" s="5">
        <f t="shared" si="514"/>
        <v>7.7886858262444222E-2</v>
      </c>
      <c r="V399" s="5">
        <f t="shared" si="515"/>
        <v>2.4374713019771192E-3</v>
      </c>
      <c r="W399" s="5">
        <f t="shared" si="516"/>
        <v>6.9466981246440193E-3</v>
      </c>
      <c r="X399" s="5">
        <f t="shared" si="517"/>
        <v>8.9032630493688213E-3</v>
      </c>
      <c r="Y399" s="5">
        <f t="shared" si="518"/>
        <v>5.7054511009371296E-3</v>
      </c>
      <c r="Z399" s="5">
        <f t="shared" si="519"/>
        <v>5.0190923143129271E-2</v>
      </c>
      <c r="AA399" s="5">
        <f t="shared" si="520"/>
        <v>3.3274666359805374E-2</v>
      </c>
      <c r="AB399" s="5">
        <f t="shared" si="521"/>
        <v>1.1029916885558729E-2</v>
      </c>
      <c r="AC399" s="5">
        <f t="shared" si="522"/>
        <v>1.2944307841936253E-4</v>
      </c>
      <c r="AD399" s="5">
        <f t="shared" si="523"/>
        <v>1.1513489288723009E-3</v>
      </c>
      <c r="AE399" s="5">
        <f t="shared" si="524"/>
        <v>1.4756308956327972E-3</v>
      </c>
      <c r="AF399" s="5">
        <f t="shared" si="525"/>
        <v>9.4562407865303303E-4</v>
      </c>
      <c r="AG399" s="5">
        <f t="shared" si="526"/>
        <v>4.0398760998875853E-4</v>
      </c>
      <c r="AH399" s="5">
        <f t="shared" si="527"/>
        <v>1.6081848650103561E-2</v>
      </c>
      <c r="AI399" s="5">
        <f t="shared" si="528"/>
        <v>1.0661651844001514E-2</v>
      </c>
      <c r="AJ399" s="5">
        <f t="shared" si="529"/>
        <v>3.5341341196482691E-3</v>
      </c>
      <c r="AK399" s="5">
        <f t="shared" si="530"/>
        <v>7.8099867690385228E-4</v>
      </c>
      <c r="AL399" s="5">
        <f t="shared" si="531"/>
        <v>4.3994473878472979E-6</v>
      </c>
      <c r="AM399" s="5">
        <f t="shared" si="532"/>
        <v>1.5266007904534643E-4</v>
      </c>
      <c r="AN399" s="5">
        <f t="shared" si="533"/>
        <v>1.9565739240292766E-4</v>
      </c>
      <c r="AO399" s="5">
        <f t="shared" si="534"/>
        <v>1.2538253432497541E-4</v>
      </c>
      <c r="AP399" s="5">
        <f t="shared" si="535"/>
        <v>5.3565673209624155E-5</v>
      </c>
      <c r="AQ399" s="5">
        <f t="shared" si="536"/>
        <v>1.7163164083305091E-5</v>
      </c>
      <c r="AR399" s="5">
        <f t="shared" si="537"/>
        <v>4.122272949908733E-3</v>
      </c>
      <c r="AS399" s="5">
        <f t="shared" si="538"/>
        <v>2.732909627127288E-3</v>
      </c>
      <c r="AT399" s="5">
        <f t="shared" si="539"/>
        <v>9.0590738662882256E-4</v>
      </c>
      <c r="AU399" s="5">
        <f t="shared" si="540"/>
        <v>2.0019400690570038E-4</v>
      </c>
      <c r="AV399" s="5">
        <f t="shared" si="541"/>
        <v>3.3180246396462442E-5</v>
      </c>
      <c r="AW399" s="5">
        <f t="shared" si="542"/>
        <v>1.0383766939396998E-7</v>
      </c>
      <c r="AX399" s="5">
        <f t="shared" si="543"/>
        <v>1.6867967614415126E-5</v>
      </c>
      <c r="AY399" s="5">
        <f t="shared" si="544"/>
        <v>2.1618897220622791E-5</v>
      </c>
      <c r="AZ399" s="5">
        <f t="shared" si="545"/>
        <v>1.3853972444090965E-5</v>
      </c>
      <c r="BA399" s="5">
        <f t="shared" si="546"/>
        <v>5.9186661411061752E-6</v>
      </c>
      <c r="BB399" s="5">
        <f t="shared" si="547"/>
        <v>1.8964204507721188E-6</v>
      </c>
      <c r="BC399" s="5">
        <f t="shared" si="548"/>
        <v>4.8611095005058947E-7</v>
      </c>
      <c r="BD399" s="5">
        <f t="shared" si="549"/>
        <v>8.8055456409649193E-4</v>
      </c>
      <c r="BE399" s="5">
        <f t="shared" si="550"/>
        <v>5.8377406704314785E-4</v>
      </c>
      <c r="BF399" s="5">
        <f t="shared" si="551"/>
        <v>1.9350996249833385E-4</v>
      </c>
      <c r="BG399" s="5">
        <f t="shared" si="552"/>
        <v>4.2763239753321522E-5</v>
      </c>
      <c r="BH399" s="5">
        <f t="shared" si="553"/>
        <v>7.0875989429322109E-6</v>
      </c>
      <c r="BI399" s="5">
        <f t="shared" si="554"/>
        <v>9.3976151602408966E-7</v>
      </c>
      <c r="BJ399" s="8">
        <f t="shared" si="555"/>
        <v>0.19269198608554053</v>
      </c>
      <c r="BK399" s="8">
        <f t="shared" si="556"/>
        <v>0.29299428022708934</v>
      </c>
      <c r="BL399" s="8">
        <f t="shared" si="557"/>
        <v>0.4637669043723327</v>
      </c>
      <c r="BM399" s="8">
        <f t="shared" si="558"/>
        <v>0.30795916830376291</v>
      </c>
      <c r="BN399" s="8">
        <f t="shared" si="559"/>
        <v>0.69166341046477764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1.4045801526717601</v>
      </c>
      <c r="F400">
        <f>VLOOKUP(B400,home!$B$2:$E$405,3,FALSE)</f>
        <v>0.46</v>
      </c>
      <c r="G400">
        <f>VLOOKUP(C400,away!$B$2:$E$405,4,FALSE)</f>
        <v>0.9</v>
      </c>
      <c r="H400">
        <f>VLOOKUP(A400,away!$A$2:$E$405,3,FALSE)</f>
        <v>1.2264631043256999</v>
      </c>
      <c r="I400">
        <f>VLOOKUP(C400,away!$B$2:$E$405,3,FALSE)</f>
        <v>1.05</v>
      </c>
      <c r="J400">
        <f>VLOOKUP(B400,home!$B$2:$E$405,4,FALSE)</f>
        <v>1.58</v>
      </c>
      <c r="K400" s="3">
        <f t="shared" si="504"/>
        <v>0.58149618320610874</v>
      </c>
      <c r="L400" s="3">
        <f t="shared" si="505"/>
        <v>2.0347022900763361</v>
      </c>
      <c r="M400" s="5">
        <f t="shared" si="506"/>
        <v>7.3080151581954092E-2</v>
      </c>
      <c r="N400" s="5">
        <f t="shared" si="507"/>
        <v>4.2495829213030169E-2</v>
      </c>
      <c r="O400" s="5">
        <f t="shared" si="508"/>
        <v>0.14869635178292775</v>
      </c>
      <c r="P400" s="5">
        <f t="shared" si="509"/>
        <v>8.6466361018445334E-2</v>
      </c>
      <c r="Q400" s="5">
        <f t="shared" si="510"/>
        <v>1.235558124477785E-2</v>
      </c>
      <c r="R400" s="5">
        <f t="shared" si="511"/>
        <v>0.15127640374935983</v>
      </c>
      <c r="S400" s="5">
        <f t="shared" si="512"/>
        <v>2.5576136016178936E-2</v>
      </c>
      <c r="T400" s="5">
        <f t="shared" si="513"/>
        <v>2.5139929453973718E-2</v>
      </c>
      <c r="U400" s="5">
        <f t="shared" si="514"/>
        <v>8.7966651389399006E-2</v>
      </c>
      <c r="V400" s="5">
        <f t="shared" si="515"/>
        <v>3.3623286857882052E-3</v>
      </c>
      <c r="W400" s="5">
        <f t="shared" si="516"/>
        <v>2.3949077783771006E-3</v>
      </c>
      <c r="X400" s="5">
        <f t="shared" si="517"/>
        <v>4.8729243411855172E-3</v>
      </c>
      <c r="Y400" s="5">
        <f t="shared" si="518"/>
        <v>4.9574751581894479E-3</v>
      </c>
      <c r="Z400" s="5">
        <f t="shared" si="519"/>
        <v>0.10260081504777829</v>
      </c>
      <c r="AA400" s="5">
        <f t="shared" si="520"/>
        <v>5.9661982344118958E-2</v>
      </c>
      <c r="AB400" s="5">
        <f t="shared" si="521"/>
        <v>1.7346607507807713E-2</v>
      </c>
      <c r="AC400" s="5">
        <f t="shared" si="522"/>
        <v>2.4863824146732148E-4</v>
      </c>
      <c r="AD400" s="5">
        <f t="shared" si="523"/>
        <v>3.4815743306422628E-4</v>
      </c>
      <c r="AE400" s="5">
        <f t="shared" si="524"/>
        <v>7.0839672636287981E-4</v>
      </c>
      <c r="AF400" s="5">
        <f t="shared" si="525"/>
        <v>7.206882207065658E-4</v>
      </c>
      <c r="AG400" s="5">
        <f t="shared" si="526"/>
        <v>4.8879532436756307E-4</v>
      </c>
      <c r="AH400" s="5">
        <f t="shared" si="527"/>
        <v>5.2190528335353259E-2</v>
      </c>
      <c r="AI400" s="5">
        <f t="shared" si="528"/>
        <v>3.0348593026518184E-2</v>
      </c>
      <c r="AJ400" s="5">
        <f t="shared" si="529"/>
        <v>8.8237955052979274E-3</v>
      </c>
      <c r="AK400" s="5">
        <f t="shared" si="530"/>
        <v>1.7103344692406541E-3</v>
      </c>
      <c r="AL400" s="5">
        <f t="shared" si="531"/>
        <v>1.1767268394672355E-5</v>
      </c>
      <c r="AM400" s="5">
        <f t="shared" si="532"/>
        <v>4.0490443696336793E-5</v>
      </c>
      <c r="AN400" s="5">
        <f t="shared" si="533"/>
        <v>8.2385998515143417E-5</v>
      </c>
      <c r="AO400" s="5">
        <f t="shared" si="534"/>
        <v>8.3815489924493996E-5</v>
      </c>
      <c r="AP400" s="5">
        <f t="shared" si="535"/>
        <v>5.6846523097745998E-5</v>
      </c>
      <c r="AQ400" s="5">
        <f t="shared" si="536"/>
        <v>2.8916437682465272E-5</v>
      </c>
      <c r="AR400" s="5">
        <f t="shared" si="537"/>
        <v>2.1238437504847447E-2</v>
      </c>
      <c r="AS400" s="5">
        <f t="shared" si="538"/>
        <v>1.2350070346330261E-2</v>
      </c>
      <c r="AT400" s="5">
        <f t="shared" si="539"/>
        <v>3.5907593843589962E-3</v>
      </c>
      <c r="AU400" s="5">
        <f t="shared" si="540"/>
        <v>6.9600429227209104E-4</v>
      </c>
      <c r="AV400" s="5">
        <f t="shared" si="541"/>
        <v>1.0118095986282245E-4</v>
      </c>
      <c r="AW400" s="5">
        <f t="shared" si="542"/>
        <v>3.8674160994987116E-7</v>
      </c>
      <c r="AX400" s="5">
        <f t="shared" si="543"/>
        <v>3.9241730776236129E-6</v>
      </c>
      <c r="AY400" s="5">
        <f t="shared" si="544"/>
        <v>7.9845239476966678E-6</v>
      </c>
      <c r="AZ400" s="5">
        <f t="shared" si="545"/>
        <v>8.1230645807738815E-6</v>
      </c>
      <c r="BA400" s="5">
        <f t="shared" si="546"/>
        <v>5.5093393683128631E-6</v>
      </c>
      <c r="BB400" s="5">
        <f t="shared" si="547"/>
        <v>2.8024663573784735E-6</v>
      </c>
      <c r="BC400" s="5">
        <f t="shared" si="548"/>
        <v>1.1404369430439739E-6</v>
      </c>
      <c r="BD400" s="5">
        <f t="shared" si="549"/>
        <v>7.2023162381260313E-3</v>
      </c>
      <c r="BE400" s="5">
        <f t="shared" si="550"/>
        <v>4.1881194027136659E-3</v>
      </c>
      <c r="BF400" s="5">
        <f t="shared" si="551"/>
        <v>1.2176877237447224E-3</v>
      </c>
      <c r="BG400" s="5">
        <f t="shared" si="552"/>
        <v>2.360269212314969E-4</v>
      </c>
      <c r="BH400" s="5">
        <f t="shared" si="553"/>
        <v>3.4312188457501069E-5</v>
      </c>
      <c r="BI400" s="5">
        <f t="shared" si="554"/>
        <v>3.9904813250971166E-6</v>
      </c>
      <c r="BJ400" s="8">
        <f t="shared" si="555"/>
        <v>9.4804623791226034E-2</v>
      </c>
      <c r="BK400" s="8">
        <f t="shared" si="556"/>
        <v>0.18875336733617626</v>
      </c>
      <c r="BL400" s="8">
        <f t="shared" si="557"/>
        <v>0.60888015355329339</v>
      </c>
      <c r="BM400" s="8">
        <f t="shared" si="558"/>
        <v>0.48066068335564122</v>
      </c>
      <c r="BN400" s="8">
        <f t="shared" si="559"/>
        <v>0.51437067859049512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1.4045801526717601</v>
      </c>
      <c r="F401">
        <f>VLOOKUP(B401,home!$B$2:$E$405,3,FALSE)</f>
        <v>1.0900000000000001</v>
      </c>
      <c r="G401">
        <f>VLOOKUP(C401,away!$B$2:$E$405,4,FALSE)</f>
        <v>0.88</v>
      </c>
      <c r="H401">
        <f>VLOOKUP(A401,away!$A$2:$E$405,3,FALSE)</f>
        <v>1.2264631043256999</v>
      </c>
      <c r="I401">
        <f>VLOOKUP(C401,away!$B$2:$E$405,3,FALSE)</f>
        <v>1.1299999999999999</v>
      </c>
      <c r="J401">
        <f>VLOOKUP(B401,home!$B$2:$E$405,4,FALSE)</f>
        <v>0.72</v>
      </c>
      <c r="K401" s="3">
        <f t="shared" si="504"/>
        <v>1.3472732824427522</v>
      </c>
      <c r="L401" s="3">
        <f t="shared" si="505"/>
        <v>0.99785038167938933</v>
      </c>
      <c r="M401" s="5">
        <f t="shared" si="506"/>
        <v>9.583535000324403E-2</v>
      </c>
      <c r="N401" s="5">
        <f t="shared" si="507"/>
        <v>0.12911640657292059</v>
      </c>
      <c r="O401" s="5">
        <f t="shared" si="508"/>
        <v>9.5629340579114916E-2</v>
      </c>
      <c r="P401" s="5">
        <f t="shared" si="509"/>
        <v>0.12883885557986002</v>
      </c>
      <c r="Q401" s="5">
        <f t="shared" si="510"/>
        <v>8.6977542450355882E-2</v>
      </c>
      <c r="R401" s="5">
        <f t="shared" si="511"/>
        <v>4.7711886998309055E-2</v>
      </c>
      <c r="S401" s="5">
        <f t="shared" si="512"/>
        <v>4.3302003661921572E-2</v>
      </c>
      <c r="T401" s="5">
        <f t="shared" si="513"/>
        <v>8.67905739316229E-2</v>
      </c>
      <c r="U401" s="5">
        <f t="shared" si="514"/>
        <v>6.4280950607749507E-2</v>
      </c>
      <c r="V401" s="5">
        <f t="shared" si="515"/>
        <v>6.4682471852076798E-3</v>
      </c>
      <c r="W401" s="5">
        <f t="shared" si="516"/>
        <v>3.906083970529825E-2</v>
      </c>
      <c r="X401" s="5">
        <f t="shared" si="517"/>
        <v>3.8976873808649302E-2</v>
      </c>
      <c r="Y401" s="5">
        <f t="shared" si="518"/>
        <v>1.9446544203315045E-2</v>
      </c>
      <c r="Z401" s="5">
        <f t="shared" si="519"/>
        <v>1.5869774883968867E-2</v>
      </c>
      <c r="AA401" s="5">
        <f t="shared" si="520"/>
        <v>2.138092369955228E-2</v>
      </c>
      <c r="AB401" s="5">
        <f t="shared" si="521"/>
        <v>1.4402973627176923E-2</v>
      </c>
      <c r="AC401" s="5">
        <f t="shared" si="522"/>
        <v>5.4348523595520808E-4</v>
      </c>
      <c r="AD401" s="5">
        <f t="shared" si="523"/>
        <v>1.3156406431181843E-2</v>
      </c>
      <c r="AE401" s="5">
        <f t="shared" si="524"/>
        <v>1.3128125178883975E-2</v>
      </c>
      <c r="AF401" s="5">
        <f t="shared" si="525"/>
        <v>6.5499523602420857E-3</v>
      </c>
      <c r="AG401" s="5">
        <f t="shared" si="526"/>
        <v>2.1786241542164613E-3</v>
      </c>
      <c r="AH401" s="5">
        <f t="shared" si="527"/>
        <v>3.9589152312835794E-3</v>
      </c>
      <c r="AI401" s="5">
        <f t="shared" si="528"/>
        <v>5.3337407185640355E-3</v>
      </c>
      <c r="AJ401" s="5">
        <f t="shared" si="529"/>
        <v>3.5930031827991673E-3</v>
      </c>
      <c r="AK401" s="5">
        <f t="shared" si="530"/>
        <v>1.6135857306390296E-3</v>
      </c>
      <c r="AL401" s="5">
        <f t="shared" si="531"/>
        <v>2.9225965501309896E-5</v>
      </c>
      <c r="AM401" s="5">
        <f t="shared" si="532"/>
        <v>3.5450549755378594E-3</v>
      </c>
      <c r="AN401" s="5">
        <f t="shared" si="533"/>
        <v>3.537434460414871E-3</v>
      </c>
      <c r="AO401" s="5">
        <f t="shared" si="534"/>
        <v>1.7649151632454015E-3</v>
      </c>
      <c r="AP401" s="5">
        <f t="shared" si="535"/>
        <v>5.8704042309205536E-4</v>
      </c>
      <c r="AQ401" s="5">
        <f t="shared" si="536"/>
        <v>1.4644462756090938E-4</v>
      </c>
      <c r="AR401" s="5">
        <f t="shared" si="537"/>
        <v>7.9008101491453357E-4</v>
      </c>
      <c r="AS401" s="5">
        <f t="shared" si="538"/>
        <v>1.0644550423596047E-3</v>
      </c>
      <c r="AT401" s="5">
        <f t="shared" si="539"/>
        <v>7.1705591946628205E-4</v>
      </c>
      <c r="AU401" s="5">
        <f t="shared" si="540"/>
        <v>3.2202342743811442E-4</v>
      </c>
      <c r="AV401" s="5">
        <f t="shared" si="541"/>
        <v>1.0846339002700349E-4</v>
      </c>
      <c r="AW401" s="5">
        <f t="shared" si="542"/>
        <v>1.0914089020265176E-6</v>
      </c>
      <c r="AX401" s="5">
        <f t="shared" si="543"/>
        <v>7.9602630888881646E-4</v>
      </c>
      <c r="AY401" s="5">
        <f t="shared" si="544"/>
        <v>7.94315156151541E-4</v>
      </c>
      <c r="AZ401" s="5">
        <f t="shared" si="545"/>
        <v>3.9630384086976935E-4</v>
      </c>
      <c r="BA401" s="5">
        <f t="shared" si="546"/>
        <v>1.318173129576358E-4</v>
      </c>
      <c r="BB401" s="5">
        <f t="shared" si="547"/>
        <v>3.2883489011682097E-5</v>
      </c>
      <c r="BC401" s="5">
        <f t="shared" si="548"/>
        <v>6.5625604122513981E-6</v>
      </c>
      <c r="BD401" s="5">
        <f t="shared" si="549"/>
        <v>1.3139710704835106E-4</v>
      </c>
      <c r="BE401" s="5">
        <f t="shared" si="550"/>
        <v>1.7702781171651365E-4</v>
      </c>
      <c r="BF401" s="5">
        <f t="shared" si="551"/>
        <v>1.1925242048748247E-4</v>
      </c>
      <c r="BG401" s="5">
        <f t="shared" si="552"/>
        <v>5.3555199996471252E-5</v>
      </c>
      <c r="BH401" s="5">
        <f t="shared" si="553"/>
        <v>1.803837252278098E-5</v>
      </c>
      <c r="BI401" s="5">
        <f t="shared" si="554"/>
        <v>4.8605234717384556E-6</v>
      </c>
      <c r="BJ401" s="8">
        <f t="shared" si="555"/>
        <v>0.447120687114829</v>
      </c>
      <c r="BK401" s="8">
        <f t="shared" si="556"/>
        <v>0.27581148278784134</v>
      </c>
      <c r="BL401" s="8">
        <f t="shared" si="557"/>
        <v>0.26141153060463734</v>
      </c>
      <c r="BM401" s="8">
        <f t="shared" si="558"/>
        <v>0.41531086946022255</v>
      </c>
      <c r="BN401" s="8">
        <f t="shared" si="559"/>
        <v>0.58410938218380459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1.4045801526717601</v>
      </c>
      <c r="F402">
        <f>VLOOKUP(B402,home!$B$2:$E$405,3,FALSE)</f>
        <v>0.79</v>
      </c>
      <c r="G402">
        <f>VLOOKUP(C402,away!$B$2:$E$405,4,FALSE)</f>
        <v>0.99</v>
      </c>
      <c r="H402">
        <f>VLOOKUP(A402,away!$A$2:$E$405,3,FALSE)</f>
        <v>1.2264631043256999</v>
      </c>
      <c r="I402">
        <f>VLOOKUP(C402,away!$B$2:$E$405,3,FALSE)</f>
        <v>0.67</v>
      </c>
      <c r="J402">
        <f>VLOOKUP(B402,home!$B$2:$E$405,4,FALSE)</f>
        <v>0.91</v>
      </c>
      <c r="K402" s="3">
        <f t="shared" si="504"/>
        <v>1.0985221374045835</v>
      </c>
      <c r="L402" s="3">
        <f t="shared" si="505"/>
        <v>0.7477745547073793</v>
      </c>
      <c r="M402" s="5">
        <f t="shared" si="506"/>
        <v>0.15782054349786701</v>
      </c>
      <c r="N402" s="5">
        <f t="shared" si="507"/>
        <v>0.17336936076962989</v>
      </c>
      <c r="O402" s="5">
        <f t="shared" si="508"/>
        <v>0.11801418663779407</v>
      </c>
      <c r="P402" s="5">
        <f t="shared" si="509"/>
        <v>0.12964119654941297</v>
      </c>
      <c r="Q402" s="5">
        <f t="shared" si="510"/>
        <v>9.5225040376560099E-2</v>
      </c>
      <c r="R402" s="5">
        <f t="shared" si="511"/>
        <v>4.4124002931115007E-2</v>
      </c>
      <c r="S402" s="5">
        <f t="shared" si="512"/>
        <v>2.6623339823612192E-2</v>
      </c>
      <c r="T402" s="5">
        <f t="shared" si="513"/>
        <v>7.1206862164574433E-2</v>
      </c>
      <c r="U402" s="5">
        <f t="shared" si="514"/>
        <v>4.8471194010734561E-2</v>
      </c>
      <c r="V402" s="5">
        <f t="shared" si="515"/>
        <v>2.4299622247294017E-3</v>
      </c>
      <c r="W402" s="5">
        <f t="shared" si="516"/>
        <v>3.4868938296298856E-2</v>
      </c>
      <c r="X402" s="5">
        <f t="shared" si="517"/>
        <v>2.6074104807633957E-2</v>
      </c>
      <c r="Y402" s="5">
        <f t="shared" si="518"/>
        <v>9.7487760559610108E-3</v>
      </c>
      <c r="Z402" s="5">
        <f t="shared" si="519"/>
        <v>1.0998268881240541E-2</v>
      </c>
      <c r="AA402" s="5">
        <f t="shared" si="520"/>
        <v>1.2081841839170677E-2</v>
      </c>
      <c r="AB402" s="5">
        <f t="shared" si="521"/>
        <v>6.6360853604749475E-3</v>
      </c>
      <c r="AC402" s="5">
        <f t="shared" si="522"/>
        <v>1.2475530886289958E-4</v>
      </c>
      <c r="AD402" s="5">
        <f t="shared" si="523"/>
        <v>9.5760751565696876E-3</v>
      </c>
      <c r="AE402" s="5">
        <f t="shared" si="524"/>
        <v>7.1607453360482956E-3</v>
      </c>
      <c r="AF402" s="5">
        <f t="shared" si="525"/>
        <v>2.6773115775182285E-3</v>
      </c>
      <c r="AG402" s="5">
        <f t="shared" si="526"/>
        <v>6.6734182423053485E-4</v>
      </c>
      <c r="AH402" s="5">
        <f t="shared" si="527"/>
        <v>2.056056403805418E-3</v>
      </c>
      <c r="AI402" s="5">
        <f t="shared" si="528"/>
        <v>2.2586234753327089E-3</v>
      </c>
      <c r="AJ402" s="5">
        <f t="shared" si="529"/>
        <v>1.240573943857328E-3</v>
      </c>
      <c r="AK402" s="5">
        <f t="shared" si="530"/>
        <v>4.542659801381953E-4</v>
      </c>
      <c r="AL402" s="5">
        <f t="shared" si="531"/>
        <v>4.0991944796075272E-6</v>
      </c>
      <c r="AM402" s="5">
        <f t="shared" si="532"/>
        <v>2.1039061097883737E-3</v>
      </c>
      <c r="AN402" s="5">
        <f t="shared" si="533"/>
        <v>1.5732474543931358E-3</v>
      </c>
      <c r="AO402" s="5">
        <f t="shared" si="534"/>
        <v>5.8821720732667258E-4</v>
      </c>
      <c r="AP402" s="5">
        <f t="shared" si="535"/>
        <v>1.4661795342664025E-4</v>
      </c>
      <c r="AQ402" s="5">
        <f t="shared" si="536"/>
        <v>2.7409293708928297E-5</v>
      </c>
      <c r="AR402" s="5">
        <f t="shared" si="537"/>
        <v>3.0749333236177048E-4</v>
      </c>
      <c r="AS402" s="5">
        <f t="shared" si="538"/>
        <v>3.3778823270371009E-4</v>
      </c>
      <c r="AT402" s="5">
        <f t="shared" si="539"/>
        <v>1.8553392568989823E-4</v>
      </c>
      <c r="AU402" s="5">
        <f t="shared" si="540"/>
        <v>6.7937708203310052E-5</v>
      </c>
      <c r="AV402" s="5">
        <f t="shared" si="541"/>
        <v>1.8657769106467266E-5</v>
      </c>
      <c r="AW402" s="5">
        <f t="shared" si="542"/>
        <v>9.3535294625500802E-8</v>
      </c>
      <c r="AX402" s="5">
        <f t="shared" si="543"/>
        <v>3.8519790610388088E-4</v>
      </c>
      <c r="AY402" s="5">
        <f t="shared" si="544"/>
        <v>2.8804119271104444E-4</v>
      </c>
      <c r="AZ402" s="5">
        <f t="shared" si="545"/>
        <v>1.0769493730844184E-4</v>
      </c>
      <c r="BA402" s="5">
        <f t="shared" si="546"/>
        <v>2.6843844596686406E-5</v>
      </c>
      <c r="BB402" s="5">
        <f t="shared" si="547"/>
        <v>5.0182859849803168E-6</v>
      </c>
      <c r="BC402" s="5">
        <f t="shared" si="548"/>
        <v>7.5050931356258791E-7</v>
      </c>
      <c r="BD402" s="5">
        <f t="shared" si="549"/>
        <v>3.8322614947051834E-5</v>
      </c>
      <c r="BE402" s="5">
        <f t="shared" si="550"/>
        <v>4.2098240882568215E-5</v>
      </c>
      <c r="BF402" s="5">
        <f t="shared" si="551"/>
        <v>2.312292477764593E-5</v>
      </c>
      <c r="BG402" s="5">
        <f t="shared" si="552"/>
        <v>8.4670149165950033E-6</v>
      </c>
      <c r="BH402" s="5">
        <f t="shared" si="553"/>
        <v>2.3253008309036087E-6</v>
      </c>
      <c r="BI402" s="5">
        <f t="shared" si="554"/>
        <v>5.1087888777457734E-7</v>
      </c>
      <c r="BJ402" s="8">
        <f t="shared" si="555"/>
        <v>0.43582750105968726</v>
      </c>
      <c r="BK402" s="8">
        <f t="shared" si="556"/>
        <v>0.31693193779167517</v>
      </c>
      <c r="BL402" s="8">
        <f t="shared" si="557"/>
        <v>0.23636908852573069</v>
      </c>
      <c r="BM402" s="8">
        <f t="shared" si="558"/>
        <v>0.28164451783853806</v>
      </c>
      <c r="BN402" s="8">
        <f t="shared" si="559"/>
        <v>0.71819433076237893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1.4045801526717601</v>
      </c>
      <c r="F403">
        <f>VLOOKUP(B403,home!$B$2:$E$405,3,FALSE)</f>
        <v>0.99</v>
      </c>
      <c r="G403">
        <f>VLOOKUP(C403,away!$B$2:$E$405,4,FALSE)</f>
        <v>0.95</v>
      </c>
      <c r="H403">
        <f>VLOOKUP(A403,away!$A$2:$E$405,3,FALSE)</f>
        <v>1.2264631043256999</v>
      </c>
      <c r="I403">
        <f>VLOOKUP(C403,away!$B$2:$E$405,3,FALSE)</f>
        <v>0.83</v>
      </c>
      <c r="J403">
        <f>VLOOKUP(B403,home!$B$2:$E$405,4,FALSE)</f>
        <v>0.72</v>
      </c>
      <c r="K403" s="3">
        <f t="shared" ref="K403:K466" si="560">E403*F403*G403</f>
        <v>1.3210076335877903</v>
      </c>
      <c r="L403" s="3">
        <f t="shared" ref="L403:L466" si="561">H403*I403*J403</f>
        <v>0.73293435114503813</v>
      </c>
      <c r="M403" s="5">
        <f t="shared" ref="M403:M466" si="562">_xlfn.POISSON.DIST(0,K403,FALSE) * _xlfn.POISSON.DIST(0,L403,FALSE)</f>
        <v>0.12822843147180268</v>
      </c>
      <c r="N403" s="5">
        <f t="shared" ref="N403:N466" si="563">_xlfn.POISSON.DIST(1,K403,FALSE) * _xlfn.POISSON.DIST(0,L403,FALSE)</f>
        <v>0.16939073681724023</v>
      </c>
      <c r="O403" s="5">
        <f t="shared" ref="O403:O466" si="564">_xlfn.POISSON.DIST(0,K403,FALSE) * _xlfn.POISSON.DIST(1,L403,FALSE)</f>
        <v>9.3983022219131684E-2</v>
      </c>
      <c r="P403" s="5">
        <f t="shared" ref="P403:P466" si="565">_xlfn.POISSON.DIST(1,K403,FALSE) * _xlfn.POISSON.DIST(1,L403,FALSE)</f>
        <v>0.12415228977912386</v>
      </c>
      <c r="Q403" s="5">
        <f t="shared" ref="Q403:Q466" si="566">_xlfn.POISSON.DIST(2,K403,FALSE) * _xlfn.POISSON.DIST(0,L403,FALSE)</f>
        <v>0.11188322819731737</v>
      </c>
      <c r="R403" s="5">
        <f t="shared" ref="R403:R466" si="567">_xlfn.POISSON.DIST(0,K403,FALSE) * _xlfn.POISSON.DIST(2,L403,FALSE)</f>
        <v>3.4441692704414495E-2</v>
      </c>
      <c r="S403" s="5">
        <f t="shared" ref="S403:S466" si="568">_xlfn.POISSON.DIST(2,K403,FALSE) * _xlfn.POISSON.DIST(2,L403,FALSE)</f>
        <v>3.0051430249283341E-2</v>
      </c>
      <c r="T403" s="5">
        <f t="shared" ref="T403:T466" si="569">_xlfn.POISSON.DIST(2,K403,FALSE) * _xlfn.POISSON.DIST(1,L403,FALSE)</f>
        <v>8.2003061262813037E-2</v>
      </c>
      <c r="U403" s="5">
        <f t="shared" ref="U403:U466" si="570">_xlfn.POISSON.DIST(1,K403,FALSE) * _xlfn.POISSON.DIST(2,L403,FALSE)</f>
        <v>4.5497738976216451E-2</v>
      </c>
      <c r="V403" s="5">
        <f t="shared" ref="V403:V466" si="571">_xlfn.POISSON.DIST(3,K403,FALSE) * _xlfn.POISSON.DIST(3,L403,FALSE)</f>
        <v>3.2329057290461684E-3</v>
      </c>
      <c r="W403" s="5">
        <f t="shared" ref="W403:W466" si="572">_xlfn.POISSON.DIST(3,K403,FALSE) * _xlfn.POISSON.DIST(0,L403,FALSE)</f>
        <v>4.9266199506366987E-2</v>
      </c>
      <c r="X403" s="5">
        <f t="shared" ref="X403:X466" si="573">_xlfn.POISSON.DIST(3,K403,FALSE) * _xlfn.POISSON.DIST(1,L403,FALSE)</f>
        <v>3.6108889968581082E-2</v>
      </c>
      <c r="Y403" s="5">
        <f t="shared" ref="Y403:Y466" si="574">_xlfn.POISSON.DIST(3,K403,FALSE) * _xlfn.POISSON.DIST(2,L403,FALSE)</f>
        <v>1.3232722919844776E-2</v>
      </c>
      <c r="Z403" s="5">
        <f t="shared" ref="Z403:Z466" si="575">_xlfn.POISSON.DIST(0,K403,FALSE) * _xlfn.POISSON.DIST(3,L403,FALSE)</f>
        <v>8.4144998982156102E-3</v>
      </c>
      <c r="AA403" s="5">
        <f t="shared" ref="AA403:AA466" si="576">_xlfn.POISSON.DIST(1,K403,FALSE) * _xlfn.POISSON.DIST(3,L403,FALSE)</f>
        <v>1.1115618598366506E-2</v>
      </c>
      <c r="AB403" s="5">
        <f t="shared" ref="AB403:AB466" si="577">_xlfn.POISSON.DIST(2,K403,FALSE) * _xlfn.POISSON.DIST(3,L403,FALSE)</f>
        <v>7.3419085102462856E-3</v>
      </c>
      <c r="AC403" s="5">
        <f t="shared" ref="AC403:AC466" si="578">_xlfn.POISSON.DIST(4,K403,FALSE) * _xlfn.POISSON.DIST(4,L403,FALSE)</f>
        <v>1.9563360690282605E-4</v>
      </c>
      <c r="AD403" s="5">
        <f t="shared" ref="AD403:AD466" si="579">_xlfn.POISSON.DIST(4,K403,FALSE) * _xlfn.POISSON.DIST(0,L403,FALSE)</f>
        <v>1.6270256406442463E-2</v>
      </c>
      <c r="AE403" s="5">
        <f t="shared" ref="AE403:AE466" si="580">_xlfn.POISSON.DIST(4,K403,FALSE) * _xlfn.POISSON.DIST(1,L403,FALSE)</f>
        <v>1.1925029822219305E-2</v>
      </c>
      <c r="AF403" s="5">
        <f t="shared" ref="AF403:AF466" si="581">_xlfn.POISSON.DIST(4,K403,FALSE) * _xlfn.POISSON.DIST(2,L403,FALSE)</f>
        <v>4.3701319975667681E-3</v>
      </c>
      <c r="AG403" s="5">
        <f t="shared" ref="AG403:AG466" si="582">_xlfn.POISSON.DIST(4,K403,FALSE) * _xlfn.POISSON.DIST(3,L403,FALSE)</f>
        <v>1.0676732866849229E-3</v>
      </c>
      <c r="AH403" s="5">
        <f t="shared" ref="AH403:AH466" si="583">_xlfn.POISSON.DIST(0,K403,FALSE) * _xlfn.POISSON.DIST(4,L403,FALSE)</f>
        <v>1.541819005777162E-3</v>
      </c>
      <c r="AI403" s="5">
        <f t="shared" ref="AI403:AI466" si="584">_xlfn.POISSON.DIST(1,K403,FALSE) * _xlfn.POISSON.DIST(4,L403,FALSE)</f>
        <v>2.0367546762423681E-3</v>
      </c>
      <c r="AJ403" s="5">
        <f t="shared" ref="AJ403:AJ466" si="585">_xlfn.POISSON.DIST(2,K403,FALSE) * _xlfn.POISSON.DIST(4,L403,FALSE)</f>
        <v>1.3452842375308988E-3</v>
      </c>
      <c r="AK403" s="5">
        <f t="shared" ref="AK403:AK466" si="586">_xlfn.POISSON.DIST(3,K403,FALSE) * _xlfn.POISSON.DIST(4,L403,FALSE)</f>
        <v>5.9237691570788249E-4</v>
      </c>
      <c r="AL403" s="5">
        <f t="shared" ref="AL403:AL466" si="587">_xlfn.POISSON.DIST(5,K403,FALSE) * _xlfn.POISSON.DIST(5,L403,FALSE)</f>
        <v>7.5765912367338986E-6</v>
      </c>
      <c r="AM403" s="5">
        <f t="shared" ref="AM403:AM466" si="588">_xlfn.POISSON.DIST(5,K403,FALSE) * _xlfn.POISSON.DIST(0,L403,FALSE)</f>
        <v>4.2986265826682225E-3</v>
      </c>
      <c r="AN403" s="5">
        <f t="shared" ref="AN403:AN466" si="589">_xlfn.POISSON.DIST(5,K403,FALSE) * _xlfn.POISSON.DIST(1,L403,FALSE)</f>
        <v>3.150611085182746E-3</v>
      </c>
      <c r="AO403" s="5">
        <f t="shared" ref="AO403:AO466" si="590">_xlfn.POISSON.DIST(5,K403,FALSE) * _xlfn.POISSON.DIST(2,L403,FALSE)</f>
        <v>1.1545955457143904E-3</v>
      </c>
      <c r="AP403" s="5">
        <f t="shared" ref="AP403:AP466" si="591">_xlfn.POISSON.DIST(5,K403,FALSE) * _xlfn.POISSON.DIST(3,L403,FALSE)</f>
        <v>2.8208091237770928E-4</v>
      </c>
      <c r="AQ403" s="5">
        <f t="shared" ref="AQ403:AQ466" si="592">_xlfn.POISSON.DIST(5,K403,FALSE) * _xlfn.POISSON.DIST(4,L403,FALSE)</f>
        <v>5.1686697620989181E-5</v>
      </c>
      <c r="AR403" s="5">
        <f t="shared" ref="AR403:AR466" si="593">_xlfn.POISSON.DIST(0,K403,FALSE) * _xlfn.POISSON.DIST(5,L403,FALSE)</f>
        <v>2.260104225164744E-4</v>
      </c>
      <c r="AS403" s="5">
        <f t="shared" ref="AS403:AS466" si="594">_xlfn.POISSON.DIST(1,K403,FALSE) * _xlfn.POISSON.DIST(5,L403,FALSE)</f>
        <v>2.9856149341466452E-4</v>
      </c>
      <c r="AT403" s="5">
        <f t="shared" ref="AT403:AT466" si="595">_xlfn.POISSON.DIST(2,K403,FALSE) * _xlfn.POISSON.DIST(5,L403,FALSE)</f>
        <v>1.9720100594807134E-4</v>
      </c>
      <c r="AU403" s="5">
        <f t="shared" ref="AU403:AU466" si="596">_xlfn.POISSON.DIST(3,K403,FALSE) * _xlfn.POISSON.DIST(5,L403,FALSE)</f>
        <v>8.6834678069531163E-5</v>
      </c>
      <c r="AV403" s="5">
        <f t="shared" ref="AV403:AV466" si="597">_xlfn.POISSON.DIST(4,K403,FALSE) * _xlfn.POISSON.DIST(5,L403,FALSE)</f>
        <v>2.8677318147497255E-5</v>
      </c>
      <c r="AW403" s="5">
        <f t="shared" ref="AW403:AW466" si="598">_xlfn.POISSON.DIST(6,K403,FALSE) * _xlfn.POISSON.DIST(6,L403,FALSE)</f>
        <v>2.0377071085046066E-7</v>
      </c>
      <c r="AX403" s="5">
        <f t="shared" ref="AX403:AX466" si="599">_xlfn.POISSON.DIST(6,K403,FALSE) * _xlfn.POISSON.DIST(0,L403,FALSE)</f>
        <v>9.4641975494135313E-4</v>
      </c>
      <c r="AY403" s="5">
        <f t="shared" ref="AY403:AY466" si="600">_xlfn.POISSON.DIST(6,K403,FALSE) * _xlfn.POISSON.DIST(1,L403,FALSE)</f>
        <v>6.9366354899878661E-4</v>
      </c>
      <c r="AZ403" s="5">
        <f t="shared" ref="AZ403:AZ466" si="601">_xlfn.POISSON.DIST(6,K403,FALSE) * _xlfn.POISSON.DIST(2,L403,FALSE)</f>
        <v>2.5420492159919502E-4</v>
      </c>
      <c r="BA403" s="5">
        <f t="shared" ref="BA403:BA466" si="602">_xlfn.POISSON.DIST(6,K403,FALSE) * _xlfn.POISSON.DIST(3,L403,FALSE)</f>
        <v>6.2105173090060435E-5</v>
      </c>
      <c r="BB403" s="5">
        <f t="shared" ref="BB403:BB466" si="603">_xlfn.POISSON.DIST(6,K403,FALSE) * _xlfn.POISSON.DIST(4,L403,FALSE)</f>
        <v>1.1379753685378431E-5</v>
      </c>
      <c r="BC403" s="5">
        <f t="shared" ref="BC403:BC466" si="604">_xlfn.POISSON.DIST(6,K403,FALSE) * _xlfn.POISSON.DIST(5,L403,FALSE)</f>
        <v>1.6681224767166394E-6</v>
      </c>
      <c r="BD403" s="5">
        <f t="shared" ref="BD403:BD466" si="605">_xlfn.POISSON.DIST(0,K403,FALSE) * _xlfn.POISSON.DIST(6,L403,FALSE)</f>
        <v>2.7608467063188009E-5</v>
      </c>
      <c r="BE403" s="5">
        <f t="shared" ref="BE403:BE466" si="606">_xlfn.POISSON.DIST(1,K403,FALSE) * _xlfn.POISSON.DIST(6,L403,FALSE)</f>
        <v>3.6470995742128442E-5</v>
      </c>
      <c r="BF403" s="5">
        <f t="shared" ref="BF403:BF466" si="607">_xlfn.POISSON.DIST(2,K403,FALSE) * _xlfn.POISSON.DIST(6,L403,FALSE)</f>
        <v>2.4089231889949743E-5</v>
      </c>
      <c r="BG403" s="5">
        <f t="shared" ref="BG403:BG466" si="608">_xlfn.POISSON.DIST(3,K403,FALSE) * _xlfn.POISSON.DIST(6,L403,FALSE)</f>
        <v>1.060735307129668E-5</v>
      </c>
      <c r="BH403" s="5">
        <f t="shared" ref="BH403:BH466" si="609">_xlfn.POISSON.DIST(4,K403,FALSE) * _xlfn.POISSON.DIST(6,L403,FALSE)</f>
        <v>3.5030985948359539E-6</v>
      </c>
      <c r="BI403" s="5">
        <f t="shared" ref="BI403:BI466" si="610">_xlfn.POISSON.DIST(5,K403,FALSE) * _xlfn.POISSON.DIST(6,L403,FALSE)</f>
        <v>9.2552399699779018E-7</v>
      </c>
      <c r="BJ403" s="8">
        <f t="shared" ref="BJ403:BJ466" si="611">SUM(N403,Q403,T403,W403,X403,Y403,AD403,AE403,AF403,AG403,AM403,AN403,AO403,AP403,AQ403,AX403,AY403,AZ403,BA403,BB403,BC403)</f>
        <v>0.50642497228343253</v>
      </c>
      <c r="BK403" s="8">
        <f t="shared" ref="BK403:BK466" si="612">SUM(M403,P403,S403,V403,AC403,AL403,AY403)</f>
        <v>0.28656193097639443</v>
      </c>
      <c r="BL403" s="8">
        <f t="shared" ref="BL403:BL466" si="613">SUM(O403,R403,U403,AA403,AB403,AH403,AI403,AJ403,AK403,AR403,AS403,AT403,AU403,AV403,BD403,BE403,BF403,BG403,BH403,BI403)</f>
        <v>0.19883670543208837</v>
      </c>
      <c r="BM403" s="8">
        <f t="shared" ref="BM403:BM466" si="614">SUM(S403:BI403)</f>
        <v>0.33746524762281266</v>
      </c>
      <c r="BN403" s="8">
        <f t="shared" ref="BN403:BN466" si="615">SUM(M403:R403)</f>
        <v>0.6620794011890303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1.4045801526717601</v>
      </c>
      <c r="F404">
        <f>VLOOKUP(B404,home!$B$2:$E$405,3,FALSE)</f>
        <v>1.03</v>
      </c>
      <c r="G404">
        <f>VLOOKUP(C404,away!$B$2:$E$405,4,FALSE)</f>
        <v>0.93</v>
      </c>
      <c r="H404">
        <f>VLOOKUP(A404,away!$A$2:$E$405,3,FALSE)</f>
        <v>1.2264631043256999</v>
      </c>
      <c r="I404">
        <f>VLOOKUP(C404,away!$B$2:$E$405,3,FALSE)</f>
        <v>1.07</v>
      </c>
      <c r="J404">
        <f>VLOOKUP(B404,home!$B$2:$E$405,4,FALSE)</f>
        <v>0.54</v>
      </c>
      <c r="K404" s="3">
        <f t="shared" si="560"/>
        <v>1.3454473282442789</v>
      </c>
      <c r="L404" s="3">
        <f t="shared" si="561"/>
        <v>0.70865038167938943</v>
      </c>
      <c r="M404" s="5">
        <f t="shared" si="562"/>
        <v>0.12820846462955116</v>
      </c>
      <c r="N404" s="5">
        <f t="shared" si="563"/>
        <v>0.17249773619413075</v>
      </c>
      <c r="O404" s="5">
        <f t="shared" si="564"/>
        <v>9.0854977394259934E-2</v>
      </c>
      <c r="P404" s="5">
        <f t="shared" si="565"/>
        <v>0.12224058659280139</v>
      </c>
      <c r="Q404" s="5">
        <f t="shared" si="566"/>
        <v>0.11604330914528985</v>
      </c>
      <c r="R404" s="5">
        <f t="shared" si="567"/>
        <v>3.2192207203957296E-2</v>
      </c>
      <c r="S404" s="5">
        <f t="shared" si="568"/>
        <v>2.9137625689786107E-2</v>
      </c>
      <c r="T404" s="5">
        <f t="shared" si="569"/>
        <v>8.2234135317149029E-2</v>
      </c>
      <c r="U404" s="5">
        <f t="shared" si="570"/>
        <v>4.3312919172850572E-2</v>
      </c>
      <c r="V404" s="5">
        <f t="shared" si="571"/>
        <v>3.0868133971692054E-3</v>
      </c>
      <c r="W404" s="5">
        <f t="shared" si="572"/>
        <v>5.2043386750051719E-2</v>
      </c>
      <c r="X404" s="5">
        <f t="shared" si="573"/>
        <v>3.6880565884312232E-2</v>
      </c>
      <c r="Y404" s="5">
        <f t="shared" si="574"/>
        <v>1.3067713545234862E-2</v>
      </c>
      <c r="Z404" s="5">
        <f t="shared" si="575"/>
        <v>7.6043399740621112E-3</v>
      </c>
      <c r="AA404" s="5">
        <f t="shared" si="576"/>
        <v>1.0231238901163037E-2</v>
      </c>
      <c r="AB404" s="5">
        <f t="shared" si="577"/>
        <v>6.8827965220993707E-3</v>
      </c>
      <c r="AC404" s="5">
        <f t="shared" si="578"/>
        <v>1.839454796640962E-4</v>
      </c>
      <c r="AD404" s="5">
        <f t="shared" si="579"/>
        <v>1.7505408913910198E-2</v>
      </c>
      <c r="AE404" s="5">
        <f t="shared" si="580"/>
        <v>1.2405214708296249E-2</v>
      </c>
      <c r="AF404" s="5">
        <f t="shared" si="581"/>
        <v>4.3954800689244549E-3</v>
      </c>
      <c r="AG404" s="5">
        <f t="shared" si="582"/>
        <v>1.0382862095024883E-3</v>
      </c>
      <c r="AH404" s="5">
        <f t="shared" si="583"/>
        <v>1.347204606259738E-3</v>
      </c>
      <c r="AI404" s="5">
        <f t="shared" si="584"/>
        <v>1.8125928380905505E-3</v>
      </c>
      <c r="AJ404" s="5">
        <f t="shared" si="585"/>
        <v>1.2193740956018232E-3</v>
      </c>
      <c r="AK404" s="5">
        <f t="shared" si="586"/>
        <v>5.4686787301925241E-4</v>
      </c>
      <c r="AL404" s="5">
        <f t="shared" si="587"/>
        <v>7.0153256729822926E-6</v>
      </c>
      <c r="AM404" s="5">
        <f t="shared" si="588"/>
        <v>4.7105211306088055E-3</v>
      </c>
      <c r="AN404" s="5">
        <f t="shared" si="589"/>
        <v>3.3381125971147594E-3</v>
      </c>
      <c r="AO404" s="5">
        <f t="shared" si="590"/>
        <v>1.1827773830170758E-3</v>
      </c>
      <c r="AP404" s="5">
        <f t="shared" si="591"/>
        <v>2.7939188130560015E-4</v>
      </c>
      <c r="AQ404" s="5">
        <f t="shared" si="592"/>
        <v>4.9497790831334044E-5</v>
      </c>
      <c r="AR404" s="5">
        <f t="shared" si="593"/>
        <v>1.9093941168523904E-4</v>
      </c>
      <c r="AS404" s="5">
        <f t="shared" si="594"/>
        <v>2.5689892130843935E-4</v>
      </c>
      <c r="AT404" s="5">
        <f t="shared" si="595"/>
        <v>1.728219836516385E-4</v>
      </c>
      <c r="AU404" s="5">
        <f t="shared" si="596"/>
        <v>7.750762538865784E-5</v>
      </c>
      <c r="AV404" s="5">
        <f t="shared" si="597"/>
        <v>2.6070606874432034E-5</v>
      </c>
      <c r="AW404" s="5">
        <f t="shared" si="598"/>
        <v>1.8579929524300385E-7</v>
      </c>
      <c r="AX404" s="5">
        <f t="shared" si="599"/>
        <v>1.0562930116359735E-3</v>
      </c>
      <c r="AY404" s="5">
        <f t="shared" si="600"/>
        <v>7.4854244586110437E-4</v>
      </c>
      <c r="AZ404" s="5">
        <f t="shared" si="601"/>
        <v>2.652274449813476E-4</v>
      </c>
      <c r="BA404" s="5">
        <f t="shared" si="602"/>
        <v>6.2651176705960432E-5</v>
      </c>
      <c r="BB404" s="5">
        <f t="shared" si="603"/>
        <v>1.1099445071335432E-5</v>
      </c>
      <c r="BC404" s="5">
        <f t="shared" si="604"/>
        <v>1.5731251972462548E-6</v>
      </c>
      <c r="BD404" s="5">
        <f t="shared" si="605"/>
        <v>2.2551547828063781E-5</v>
      </c>
      <c r="BE404" s="5">
        <f t="shared" si="606"/>
        <v>3.0341919773041489E-5</v>
      </c>
      <c r="BF404" s="5">
        <f t="shared" si="607"/>
        <v>2.0411727446220467E-5</v>
      </c>
      <c r="BG404" s="5">
        <f t="shared" si="608"/>
        <v>9.1543013857892509E-6</v>
      </c>
      <c r="BH404" s="5">
        <f t="shared" si="609"/>
        <v>3.0791575853632618E-6</v>
      </c>
      <c r="BI404" s="5">
        <f t="shared" si="610"/>
        <v>8.2856886929402E-7</v>
      </c>
      <c r="BJ404" s="8">
        <f t="shared" si="611"/>
        <v>0.51981692416913239</v>
      </c>
      <c r="BK404" s="8">
        <f t="shared" si="612"/>
        <v>0.28361299356050607</v>
      </c>
      <c r="BL404" s="8">
        <f t="shared" si="613"/>
        <v>0.18921078437909775</v>
      </c>
      <c r="BM404" s="8">
        <f t="shared" si="614"/>
        <v>0.33745940427624199</v>
      </c>
      <c r="BN404" s="8">
        <f t="shared" si="615"/>
        <v>0.66203728115999039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1.4045801526717601</v>
      </c>
      <c r="F405">
        <f>VLOOKUP(B405,home!$B$2:$E$405,3,FALSE)</f>
        <v>1.3</v>
      </c>
      <c r="G405">
        <f>VLOOKUP(C405,away!$B$2:$E$405,4,FALSE)</f>
        <v>0.75</v>
      </c>
      <c r="H405">
        <f>VLOOKUP(A405,away!$A$2:$E$405,3,FALSE)</f>
        <v>1.2264631043256999</v>
      </c>
      <c r="I405">
        <f>VLOOKUP(C405,away!$B$2:$E$405,3,FALSE)</f>
        <v>1.07</v>
      </c>
      <c r="J405">
        <f>VLOOKUP(B405,home!$B$2:$E$405,4,FALSE)</f>
        <v>1.87</v>
      </c>
      <c r="K405" s="3">
        <f t="shared" si="560"/>
        <v>1.3694656488549661</v>
      </c>
      <c r="L405" s="3">
        <f t="shared" si="561"/>
        <v>2.4540300254452934</v>
      </c>
      <c r="M405" s="5">
        <f t="shared" si="562"/>
        <v>2.1851282264238357E-2</v>
      </c>
      <c r="N405" s="5">
        <f t="shared" si="563"/>
        <v>2.9924580444308201E-2</v>
      </c>
      <c r="O405" s="5">
        <f t="shared" si="564"/>
        <v>5.3623702770921142E-2</v>
      </c>
      <c r="P405" s="5">
        <f t="shared" si="565"/>
        <v>7.343581890918538E-2</v>
      </c>
      <c r="Q405" s="5">
        <f t="shared" si="566"/>
        <v>2.0490342487438581E-2</v>
      </c>
      <c r="R405" s="5">
        <f t="shared" si="567"/>
        <v>6.5797088337697249E-2</v>
      </c>
      <c r="S405" s="5">
        <f t="shared" si="568"/>
        <v>6.1699119457265424E-2</v>
      </c>
      <c r="T405" s="5">
        <f t="shared" si="569"/>
        <v>5.0283915695831675E-2</v>
      </c>
      <c r="U405" s="5">
        <f t="shared" si="570"/>
        <v>9.0106852273152113E-2</v>
      </c>
      <c r="V405" s="5">
        <f t="shared" si="571"/>
        <v>2.3039204079291633E-2</v>
      </c>
      <c r="W405" s="5">
        <f t="shared" si="572"/>
        <v>9.3536067232735214E-3</v>
      </c>
      <c r="X405" s="5">
        <f t="shared" si="573"/>
        <v>2.2954031745120184E-2</v>
      </c>
      <c r="Y405" s="5">
        <f t="shared" si="574"/>
        <v>2.8164941553774688E-2</v>
      </c>
      <c r="Z405" s="5">
        <f t="shared" si="575"/>
        <v>5.3822676789195133E-2</v>
      </c>
      <c r="AA405" s="5">
        <f t="shared" si="576"/>
        <v>7.3708306992226247E-2</v>
      </c>
      <c r="AB405" s="5">
        <f t="shared" si="577"/>
        <v>5.0470497230555078E-2</v>
      </c>
      <c r="AC405" s="5">
        <f t="shared" si="578"/>
        <v>4.8392549637338144E-3</v>
      </c>
      <c r="AD405" s="5">
        <f t="shared" si="579"/>
        <v>3.2023607751054876E-3</v>
      </c>
      <c r="AE405" s="5">
        <f t="shared" si="580"/>
        <v>7.8586894944171291E-3</v>
      </c>
      <c r="AF405" s="5">
        <f t="shared" si="581"/>
        <v>9.642729989975566E-3</v>
      </c>
      <c r="AG405" s="5">
        <f t="shared" si="582"/>
        <v>7.8878496408872779E-3</v>
      </c>
      <c r="AH405" s="5">
        <f t="shared" si="583"/>
        <v>3.302061622263059E-2</v>
      </c>
      <c r="AI405" s="5">
        <f t="shared" si="584"/>
        <v>4.5220599620915632E-2</v>
      </c>
      <c r="AJ405" s="5">
        <f t="shared" si="585"/>
        <v>3.0964028900733933E-2</v>
      </c>
      <c r="AK405" s="5">
        <f t="shared" si="586"/>
        <v>1.4134724643235841E-2</v>
      </c>
      <c r="AL405" s="5">
        <f t="shared" si="587"/>
        <v>6.5053326733824823E-4</v>
      </c>
      <c r="AM405" s="5">
        <f t="shared" si="588"/>
        <v>8.771046153495045E-4</v>
      </c>
      <c r="AN405" s="5">
        <f t="shared" si="589"/>
        <v>2.1524410615243283E-3</v>
      </c>
      <c r="AO405" s="5">
        <f t="shared" si="590"/>
        <v>2.6410774964910223E-3</v>
      </c>
      <c r="AP405" s="5">
        <f t="shared" si="591"/>
        <v>2.160427825305618E-3</v>
      </c>
      <c r="AQ405" s="5">
        <f t="shared" si="592"/>
        <v>1.3254386877768669E-3</v>
      </c>
      <c r="AR405" s="5">
        <f t="shared" si="593"/>
        <v>1.6206716733808288E-2</v>
      </c>
      <c r="AS405" s="5">
        <f t="shared" si="594"/>
        <v>2.2194541847673405E-2</v>
      </c>
      <c r="AT405" s="5">
        <f t="shared" si="595"/>
        <v>1.519733132623138E-2</v>
      </c>
      <c r="AU405" s="5">
        <f t="shared" si="596"/>
        <v>6.9374077351804552E-3</v>
      </c>
      <c r="AV405" s="5">
        <f t="shared" si="597"/>
        <v>2.3751353963575913E-3</v>
      </c>
      <c r="AW405" s="5">
        <f t="shared" si="598"/>
        <v>6.0729265013884258E-5</v>
      </c>
      <c r="AX405" s="5">
        <f t="shared" si="599"/>
        <v>2.0019410686221599E-4</v>
      </c>
      <c r="AY405" s="5">
        <f t="shared" si="600"/>
        <v>4.9128234915708161E-4</v>
      </c>
      <c r="AZ405" s="5">
        <f t="shared" si="601"/>
        <v>6.028108179013885E-4</v>
      </c>
      <c r="BA405" s="5">
        <f t="shared" si="602"/>
        <v>4.9310528226441418E-4</v>
      </c>
      <c r="BB405" s="5">
        <f t="shared" si="603"/>
        <v>3.0252379209563731E-4</v>
      </c>
      <c r="BC405" s="5">
        <f t="shared" si="604"/>
        <v>1.4848049384285272E-4</v>
      </c>
      <c r="BD405" s="5">
        <f t="shared" si="605"/>
        <v>6.6286282464420353E-3</v>
      </c>
      <c r="BE405" s="5">
        <f t="shared" si="606"/>
        <v>9.077678682532099E-3</v>
      </c>
      <c r="BF405" s="5">
        <f t="shared" si="607"/>
        <v>6.2157845635353575E-3</v>
      </c>
      <c r="BG405" s="5">
        <f t="shared" si="608"/>
        <v>2.8374344801482109E-3</v>
      </c>
      <c r="BH405" s="5">
        <f t="shared" si="609"/>
        <v>9.7144226285990614E-4</v>
      </c>
      <c r="BI405" s="5">
        <f t="shared" si="610"/>
        <v>2.6607136176651518E-4</v>
      </c>
      <c r="BJ405" s="8">
        <f t="shared" si="611"/>
        <v>0.2011579350787033</v>
      </c>
      <c r="BK405" s="8">
        <f t="shared" si="612"/>
        <v>0.18600649529020991</v>
      </c>
      <c r="BL405" s="8">
        <f t="shared" si="613"/>
        <v>0.54595458962860299</v>
      </c>
      <c r="BM405" s="8">
        <f t="shared" si="614"/>
        <v>0.72138832848877921</v>
      </c>
      <c r="BN405" s="8">
        <f t="shared" si="615"/>
        <v>0.26512281521378894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1.4045801526717601</v>
      </c>
      <c r="F406">
        <f>VLOOKUP(B406,home!$B$2:$E$405,3,FALSE)</f>
        <v>0.87</v>
      </c>
      <c r="G406">
        <f>VLOOKUP(C406,away!$B$2:$E$405,4,FALSE)</f>
        <v>0.83</v>
      </c>
      <c r="H406">
        <f>VLOOKUP(A406,away!$A$2:$E$405,3,FALSE)</f>
        <v>1.2264631043256999</v>
      </c>
      <c r="I406">
        <f>VLOOKUP(C406,away!$B$2:$E$405,3,FALSE)</f>
        <v>1.03</v>
      </c>
      <c r="J406">
        <f>VLOOKUP(B406,home!$B$2:$E$405,4,FALSE)</f>
        <v>1.0900000000000001</v>
      </c>
      <c r="K406" s="3">
        <f t="shared" si="560"/>
        <v>1.0142473282442779</v>
      </c>
      <c r="L406" s="3">
        <f t="shared" si="561"/>
        <v>1.3769501272264635</v>
      </c>
      <c r="M406" s="5">
        <f t="shared" si="562"/>
        <v>9.1520027078933183E-2</v>
      </c>
      <c r="N406" s="5">
        <f t="shared" si="563"/>
        <v>9.2823942945651938E-2</v>
      </c>
      <c r="O406" s="5">
        <f t="shared" si="564"/>
        <v>0.12601851293010644</v>
      </c>
      <c r="P406" s="5">
        <f t="shared" si="565"/>
        <v>0.12781394004867741</v>
      </c>
      <c r="Q406" s="5">
        <f t="shared" si="566"/>
        <v>4.7073218064863379E-2</v>
      </c>
      <c r="R406" s="5">
        <f t="shared" si="567"/>
        <v>8.6760603705999903E-2</v>
      </c>
      <c r="S406" s="5">
        <f t="shared" si="568"/>
        <v>4.4625214262330987E-2</v>
      </c>
      <c r="T406" s="5">
        <f t="shared" si="569"/>
        <v>6.4817473603372686E-2</v>
      </c>
      <c r="U406" s="5">
        <f t="shared" si="570"/>
        <v>8.7996710505670983E-2</v>
      </c>
      <c r="V406" s="5">
        <f t="shared" si="571"/>
        <v>6.9246828534961901E-3</v>
      </c>
      <c r="W406" s="5">
        <f t="shared" si="572"/>
        <v>1.5914628551382655E-2</v>
      </c>
      <c r="X406" s="5">
        <f t="shared" si="573"/>
        <v>2.1913649808588252E-2</v>
      </c>
      <c r="Y406" s="5">
        <f t="shared" si="574"/>
        <v>1.5087001445965885E-2</v>
      </c>
      <c r="Z406" s="5">
        <f t="shared" si="575"/>
        <v>3.9821674770407128E-2</v>
      </c>
      <c r="AA406" s="5">
        <f t="shared" si="576"/>
        <v>4.0389027242097995E-2</v>
      </c>
      <c r="AB406" s="5">
        <f t="shared" si="577"/>
        <v>2.0482231485341621E-2</v>
      </c>
      <c r="AC406" s="5">
        <f t="shared" si="578"/>
        <v>6.0442439987036935E-4</v>
      </c>
      <c r="AD406" s="5">
        <f t="shared" si="579"/>
        <v>4.0353423720599895E-3</v>
      </c>
      <c r="AE406" s="5">
        <f t="shared" si="580"/>
        <v>5.5564651926103409E-3</v>
      </c>
      <c r="AF406" s="5">
        <f t="shared" si="581"/>
        <v>3.8254877269471134E-3</v>
      </c>
      <c r="AG406" s="5">
        <f t="shared" si="582"/>
        <v>1.7558352707743678E-3</v>
      </c>
      <c r="AH406" s="5">
        <f t="shared" si="583"/>
        <v>1.3708115035370734E-2</v>
      </c>
      <c r="AI406" s="5">
        <f t="shared" si="584"/>
        <v>1.3903419049889979E-2</v>
      </c>
      <c r="AJ406" s="5">
        <f t="shared" si="585"/>
        <v>7.0507528124057542E-3</v>
      </c>
      <c r="AK406" s="5">
        <f t="shared" si="586"/>
        <v>2.3837357340311216E-3</v>
      </c>
      <c r="AL406" s="5">
        <f t="shared" si="587"/>
        <v>3.3764790712904926E-5</v>
      </c>
      <c r="AM406" s="5">
        <f t="shared" si="588"/>
        <v>8.1856704388255435E-4</v>
      </c>
      <c r="AN406" s="5">
        <f t="shared" si="589"/>
        <v>1.1271259952174734E-3</v>
      </c>
      <c r="AO406" s="5">
        <f t="shared" si="590"/>
        <v>7.7599814125747725E-4</v>
      </c>
      <c r="AP406" s="5">
        <f t="shared" si="591"/>
        <v>3.5617024644399428E-4</v>
      </c>
      <c r="AQ406" s="5">
        <f t="shared" si="592"/>
        <v>1.2260716653883467E-4</v>
      </c>
      <c r="AR406" s="5">
        <f t="shared" si="593"/>
        <v>3.7750781483977466E-3</v>
      </c>
      <c r="AS406" s="5">
        <f t="shared" si="594"/>
        <v>3.8288629259257694E-3</v>
      </c>
      <c r="AT406" s="5">
        <f t="shared" si="595"/>
        <v>1.94170699641689E-3</v>
      </c>
      <c r="AU406" s="5">
        <f t="shared" si="596"/>
        <v>6.5645704444968422E-4</v>
      </c>
      <c r="AV406" s="5">
        <f t="shared" si="597"/>
        <v>1.6645245086005682E-4</v>
      </c>
      <c r="AW406" s="5">
        <f t="shared" si="598"/>
        <v>1.3098562727737074E-6</v>
      </c>
      <c r="AX406" s="5">
        <f t="shared" si="599"/>
        <v>1.3837157287444952E-4</v>
      </c>
      <c r="AY406" s="5">
        <f t="shared" si="600"/>
        <v>1.9053075487399909E-4</v>
      </c>
      <c r="AZ406" s="5">
        <f t="shared" si="601"/>
        <v>1.3117567358215363E-4</v>
      </c>
      <c r="BA406" s="5">
        <f t="shared" si="602"/>
        <v>6.0207453475987848E-5</v>
      </c>
      <c r="BB406" s="5">
        <f t="shared" si="603"/>
        <v>2.0725665180935709E-5</v>
      </c>
      <c r="BC406" s="5">
        <f t="shared" si="604"/>
        <v>5.7076414615485018E-6</v>
      </c>
      <c r="BD406" s="5">
        <f t="shared" si="605"/>
        <v>8.6634905612101949E-4</v>
      </c>
      <c r="BE406" s="5">
        <f t="shared" si="606"/>
        <v>8.7869221549769579E-4</v>
      </c>
      <c r="BF406" s="5">
        <f t="shared" si="607"/>
        <v>4.4560561595879164E-4</v>
      </c>
      <c r="BG406" s="5">
        <f t="shared" si="608"/>
        <v>1.5065143514561674E-4</v>
      </c>
      <c r="BH406" s="5">
        <f t="shared" si="609"/>
        <v>3.8199453898151959E-5</v>
      </c>
      <c r="BI406" s="5">
        <f t="shared" si="610"/>
        <v>7.7487388113182213E-6</v>
      </c>
      <c r="BJ406" s="8">
        <f t="shared" si="611"/>
        <v>0.2765502323370061</v>
      </c>
      <c r="BK406" s="8">
        <f t="shared" si="612"/>
        <v>0.27171258418889505</v>
      </c>
      <c r="BL406" s="8">
        <f t="shared" si="613"/>
        <v>0.41144891258239719</v>
      </c>
      <c r="BM406" s="8">
        <f t="shared" si="614"/>
        <v>0.42733393820587195</v>
      </c>
      <c r="BN406" s="8">
        <f t="shared" si="615"/>
        <v>0.57201024477423223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1.4045801526717601</v>
      </c>
      <c r="F407">
        <f>VLOOKUP(B407,home!$B$2:$E$405,3,FALSE)</f>
        <v>1.17</v>
      </c>
      <c r="G407">
        <f>VLOOKUP(C407,away!$B$2:$E$405,4,FALSE)</f>
        <v>0.71</v>
      </c>
      <c r="H407">
        <f>VLOOKUP(A407,away!$A$2:$E$405,3,FALSE)</f>
        <v>1.2264631043256999</v>
      </c>
      <c r="I407">
        <f>VLOOKUP(C407,away!$B$2:$E$405,3,FALSE)</f>
        <v>0.86</v>
      </c>
      <c r="J407">
        <f>VLOOKUP(B407,home!$B$2:$E$405,4,FALSE)</f>
        <v>1.01</v>
      </c>
      <c r="K407" s="3">
        <f t="shared" si="560"/>
        <v>1.166784732824431</v>
      </c>
      <c r="L407" s="3">
        <f t="shared" si="561"/>
        <v>1.0653058524173029</v>
      </c>
      <c r="M407" s="5">
        <f t="shared" si="562"/>
        <v>0.10730386760203411</v>
      </c>
      <c r="N407" s="5">
        <f t="shared" si="563"/>
        <v>0.1252005144910675</v>
      </c>
      <c r="O407" s="5">
        <f t="shared" si="564"/>
        <v>0.11431143814345837</v>
      </c>
      <c r="P407" s="5">
        <f t="shared" si="565"/>
        <v>0.13337684081299156</v>
      </c>
      <c r="Q407" s="5">
        <f t="shared" si="566"/>
        <v>7.3041024424970763E-2</v>
      </c>
      <c r="R407" s="5">
        <f t="shared" si="567"/>
        <v>6.0888322026232351E-2</v>
      </c>
      <c r="S407" s="5">
        <f t="shared" si="568"/>
        <v>4.1446273239728181E-2</v>
      </c>
      <c r="T407" s="5">
        <f t="shared" si="569"/>
        <v>7.7811030786476526E-2</v>
      </c>
      <c r="U407" s="5">
        <f t="shared" si="570"/>
        <v>7.1043564547505433E-2</v>
      </c>
      <c r="V407" s="5">
        <f t="shared" si="571"/>
        <v>5.7241107393040565E-3</v>
      </c>
      <c r="W407" s="5">
        <f t="shared" si="572"/>
        <v>2.8407717389637415E-2</v>
      </c>
      <c r="X407" s="5">
        <f t="shared" si="573"/>
        <v>3.0262907588997526E-2</v>
      </c>
      <c r="Y407" s="5">
        <f t="shared" si="574"/>
        <v>1.6119626282861534E-2</v>
      </c>
      <c r="Z407" s="5">
        <f t="shared" si="575"/>
        <v>2.16215619328049E-2</v>
      </c>
      <c r="AA407" s="5">
        <f t="shared" si="576"/>
        <v>2.5227708363014655E-2</v>
      </c>
      <c r="AB407" s="5">
        <f t="shared" si="577"/>
        <v>1.4717652481056363E-2</v>
      </c>
      <c r="AC407" s="5">
        <f t="shared" si="578"/>
        <v>4.4468562965945885E-4</v>
      </c>
      <c r="AD407" s="5">
        <f t="shared" si="579"/>
        <v>8.2864227361550032E-3</v>
      </c>
      <c r="AE407" s="5">
        <f t="shared" si="580"/>
        <v>8.8275746364297261E-3</v>
      </c>
      <c r="AF407" s="5">
        <f t="shared" si="581"/>
        <v>4.7020334614195662E-3</v>
      </c>
      <c r="AG407" s="5">
        <f t="shared" si="582"/>
        <v>1.6697012549040842E-3</v>
      </c>
      <c r="AH407" s="5">
        <f t="shared" si="583"/>
        <v>5.7583941163550567E-3</v>
      </c>
      <c r="AI407" s="5">
        <f t="shared" si="584"/>
        <v>6.7188063405491105E-3</v>
      </c>
      <c r="AJ407" s="5">
        <f t="shared" si="585"/>
        <v>3.9197003304783443E-3</v>
      </c>
      <c r="AK407" s="5">
        <f t="shared" si="586"/>
        <v>1.5244821676163361E-3</v>
      </c>
      <c r="AL407" s="5">
        <f t="shared" si="587"/>
        <v>2.2109460083539525E-5</v>
      </c>
      <c r="AM407" s="5">
        <f t="shared" si="588"/>
        <v>1.9336943076549815E-3</v>
      </c>
      <c r="AN407" s="5">
        <f t="shared" si="589"/>
        <v>2.0599758627308767E-3</v>
      </c>
      <c r="AO407" s="5">
        <f t="shared" si="590"/>
        <v>1.0972521712027926E-3</v>
      </c>
      <c r="AP407" s="5">
        <f t="shared" si="591"/>
        <v>3.8963638651997581E-4</v>
      </c>
      <c r="AQ407" s="5">
        <f t="shared" si="592"/>
        <v>1.0377048071861512E-4</v>
      </c>
      <c r="AR407" s="5">
        <f t="shared" si="593"/>
        <v>1.2268901905356816E-3</v>
      </c>
      <c r="AS407" s="5">
        <f t="shared" si="594"/>
        <v>1.4315167431690906E-3</v>
      </c>
      <c r="AT407" s="5">
        <f t="shared" si="595"/>
        <v>8.3513594035612368E-4</v>
      </c>
      <c r="AU407" s="5">
        <f t="shared" si="596"/>
        <v>3.248079550134999E-4</v>
      </c>
      <c r="AV407" s="5">
        <f t="shared" si="597"/>
        <v>9.474524075241902E-5</v>
      </c>
      <c r="AW407" s="5">
        <f t="shared" si="598"/>
        <v>7.6337984100758772E-7</v>
      </c>
      <c r="AX407" s="5">
        <f t="shared" si="599"/>
        <v>3.7603416602022358E-4</v>
      </c>
      <c r="AY407" s="5">
        <f t="shared" si="600"/>
        <v>4.0059139777020387E-4</v>
      </c>
      <c r="AZ407" s="5">
        <f t="shared" si="601"/>
        <v>2.1337618023631295E-4</v>
      </c>
      <c r="BA407" s="5">
        <f t="shared" si="602"/>
        <v>7.5770297857397819E-5</v>
      </c>
      <c r="BB407" s="5">
        <f t="shared" si="603"/>
        <v>2.0179635436722027E-5</v>
      </c>
      <c r="BC407" s="5">
        <f t="shared" si="604"/>
        <v>4.2994967460775161E-6</v>
      </c>
      <c r="BD407" s="5">
        <f t="shared" si="605"/>
        <v>2.1783555004184016E-4</v>
      </c>
      <c r="BE407" s="5">
        <f t="shared" si="606"/>
        <v>2.5416719405523143E-4</v>
      </c>
      <c r="BF407" s="5">
        <f t="shared" si="607"/>
        <v>1.4827920080423429E-4</v>
      </c>
      <c r="BG407" s="5">
        <f t="shared" si="608"/>
        <v>5.7669969231262889E-5</v>
      </c>
      <c r="BH407" s="5">
        <f t="shared" si="609"/>
        <v>1.6822109910373049E-5</v>
      </c>
      <c r="BI407" s="5">
        <f t="shared" si="610"/>
        <v>3.9255562034635665E-6</v>
      </c>
      <c r="BJ407" s="8">
        <f t="shared" si="611"/>
        <v>0.38100313343581377</v>
      </c>
      <c r="BK407" s="8">
        <f t="shared" si="612"/>
        <v>0.28871847888157109</v>
      </c>
      <c r="BL407" s="8">
        <f t="shared" si="613"/>
        <v>0.30872186416633934</v>
      </c>
      <c r="BM407" s="8">
        <f t="shared" si="614"/>
        <v>0.38554320289784522</v>
      </c>
      <c r="BN407" s="8">
        <f t="shared" si="615"/>
        <v>0.61412200750075474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1.3941176470588199</v>
      </c>
      <c r="F408">
        <f>VLOOKUP(B408,home!$B$2:$E$405,3,FALSE)</f>
        <v>0.68</v>
      </c>
      <c r="G408">
        <f>VLOOKUP(C408,away!$B$2:$E$405,4,FALSE)</f>
        <v>0.68</v>
      </c>
      <c r="H408">
        <f>VLOOKUP(A408,away!$A$2:$E$405,3,FALSE)</f>
        <v>1.3441176470588201</v>
      </c>
      <c r="I408">
        <f>VLOOKUP(C408,away!$B$2:$E$405,3,FALSE)</f>
        <v>1.05</v>
      </c>
      <c r="J408">
        <f>VLOOKUP(B408,home!$B$2:$E$405,4,FALSE)</f>
        <v>1.0900000000000001</v>
      </c>
      <c r="K408" s="3">
        <f t="shared" si="560"/>
        <v>0.64463999999999844</v>
      </c>
      <c r="L408" s="3">
        <f t="shared" si="561"/>
        <v>1.5383426470588197</v>
      </c>
      <c r="M408" s="5">
        <f t="shared" si="562"/>
        <v>0.11270486997112131</v>
      </c>
      <c r="N408" s="5">
        <f t="shared" si="563"/>
        <v>7.265406737818346E-2</v>
      </c>
      <c r="O408" s="5">
        <f t="shared" si="564"/>
        <v>0.17337870800779484</v>
      </c>
      <c r="P408" s="5">
        <f t="shared" si="565"/>
        <v>0.11176685033014458</v>
      </c>
      <c r="Q408" s="5">
        <f t="shared" si="566"/>
        <v>2.3417858997336029E-2</v>
      </c>
      <c r="R408" s="5">
        <f t="shared" si="567"/>
        <v>0.13335793031017465</v>
      </c>
      <c r="S408" s="5">
        <f t="shared" si="568"/>
        <v>2.7709159408820926E-2</v>
      </c>
      <c r="T408" s="5">
        <f t="shared" si="569"/>
        <v>3.6024691198412104E-2</v>
      </c>
      <c r="U408" s="5">
        <f t="shared" si="570"/>
        <v>8.596785619515078E-2</v>
      </c>
      <c r="V408" s="5">
        <f t="shared" si="571"/>
        <v>3.053171303081078E-3</v>
      </c>
      <c r="W408" s="5">
        <f t="shared" si="572"/>
        <v>5.0320295413475548E-3</v>
      </c>
      <c r="X408" s="5">
        <f t="shared" si="573"/>
        <v>7.7409856447147761E-3</v>
      </c>
      <c r="Y408" s="5">
        <f t="shared" si="574"/>
        <v>5.9541441737674273E-3</v>
      </c>
      <c r="Z408" s="5">
        <f t="shared" si="575"/>
        <v>6.8383397173213234E-2</v>
      </c>
      <c r="AA408" s="5">
        <f t="shared" si="576"/>
        <v>4.4082673153740072E-2</v>
      </c>
      <c r="AB408" s="5">
        <f t="shared" si="577"/>
        <v>1.4208727210913463E-2</v>
      </c>
      <c r="AC408" s="5">
        <f t="shared" si="578"/>
        <v>1.8923502382327899E-4</v>
      </c>
      <c r="AD408" s="5">
        <f t="shared" si="579"/>
        <v>8.1096188088356977E-4</v>
      </c>
      <c r="AE408" s="5">
        <f t="shared" si="580"/>
        <v>1.24753724650223E-3</v>
      </c>
      <c r="AF408" s="5">
        <f t="shared" si="581"/>
        <v>9.5956987504435595E-4</v>
      </c>
      <c r="AG408" s="5">
        <f t="shared" si="582"/>
        <v>4.9204908720454517E-4</v>
      </c>
      <c r="AH408" s="5">
        <f t="shared" si="583"/>
        <v>2.6299274055578862E-2</v>
      </c>
      <c r="AI408" s="5">
        <f t="shared" si="584"/>
        <v>1.6953564027188315E-2</v>
      </c>
      <c r="AJ408" s="5">
        <f t="shared" si="585"/>
        <v>5.4644727572433233E-3</v>
      </c>
      <c r="AK408" s="5">
        <f t="shared" si="586"/>
        <v>1.1742059060764426E-3</v>
      </c>
      <c r="AL408" s="5">
        <f t="shared" si="587"/>
        <v>7.5064023729576728E-6</v>
      </c>
      <c r="AM408" s="5">
        <f t="shared" si="588"/>
        <v>1.0455569337855664E-4</v>
      </c>
      <c r="AN408" s="5">
        <f t="shared" si="589"/>
        <v>1.6084248211703912E-4</v>
      </c>
      <c r="AO408" s="5">
        <f t="shared" si="590"/>
        <v>1.2371542484971844E-4</v>
      </c>
      <c r="AP408" s="5">
        <f t="shared" si="591"/>
        <v>6.3438904715107462E-5</v>
      </c>
      <c r="AQ408" s="5">
        <f t="shared" si="592"/>
        <v>2.4397693151487658E-5</v>
      </c>
      <c r="AR408" s="5">
        <f t="shared" si="593"/>
        <v>8.0914589732769063E-3</v>
      </c>
      <c r="AS408" s="5">
        <f t="shared" si="594"/>
        <v>5.2160781125332118E-3</v>
      </c>
      <c r="AT408" s="5">
        <f t="shared" si="595"/>
        <v>1.6812462972317001E-3</v>
      </c>
      <c r="AU408" s="5">
        <f t="shared" si="596"/>
        <v>3.6126620434914693E-4</v>
      </c>
      <c r="AV408" s="5">
        <f t="shared" si="597"/>
        <v>5.8221661492908366E-5</v>
      </c>
      <c r="AW408" s="5">
        <f t="shared" si="598"/>
        <v>2.0677578103648872E-7</v>
      </c>
      <c r="AX408" s="5">
        <f t="shared" si="599"/>
        <v>1.1233463696592097E-5</v>
      </c>
      <c r="AY408" s="5">
        <f t="shared" si="600"/>
        <v>1.7280916278654639E-5</v>
      </c>
      <c r="AZ408" s="5">
        <f t="shared" si="601"/>
        <v>1.3291985245853715E-5</v>
      </c>
      <c r="BA408" s="5">
        <f t="shared" si="602"/>
        <v>6.8158759225911273E-6</v>
      </c>
      <c r="BB408" s="5">
        <f t="shared" si="603"/>
        <v>2.6212881521958272E-6</v>
      </c>
      <c r="BC408" s="5">
        <f t="shared" si="604"/>
        <v>8.064878709505702E-7</v>
      </c>
      <c r="BD408" s="5">
        <f t="shared" si="605"/>
        <v>2.0745727359197728E-3</v>
      </c>
      <c r="BE408" s="5">
        <f t="shared" si="606"/>
        <v>1.3373525684833192E-3</v>
      </c>
      <c r="BF408" s="5">
        <f t="shared" si="607"/>
        <v>4.3105547987354228E-4</v>
      </c>
      <c r="BG408" s="5">
        <f t="shared" si="608"/>
        <v>9.2625201515226559E-5</v>
      </c>
      <c r="BH408" s="5">
        <f t="shared" si="609"/>
        <v>1.4927477476193872E-5</v>
      </c>
      <c r="BI408" s="5">
        <f t="shared" si="610"/>
        <v>1.924569816050719E-6</v>
      </c>
      <c r="BJ408" s="8">
        <f t="shared" si="611"/>
        <v>0.15486289523877478</v>
      </c>
      <c r="BK408" s="8">
        <f t="shared" si="612"/>
        <v>0.25544807335564279</v>
      </c>
      <c r="BL408" s="8">
        <f t="shared" si="613"/>
        <v>0.52024814090582894</v>
      </c>
      <c r="BM408" s="8">
        <f t="shared" si="614"/>
        <v>0.37164514753820721</v>
      </c>
      <c r="BN408" s="8">
        <f t="shared" si="615"/>
        <v>0.62728028499475486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1.3941176470588199</v>
      </c>
      <c r="F409">
        <f>VLOOKUP(B409,home!$B$2:$E$405,3,FALSE)</f>
        <v>1.18</v>
      </c>
      <c r="G409">
        <f>VLOOKUP(C409,away!$B$2:$E$405,4,FALSE)</f>
        <v>1.43</v>
      </c>
      <c r="H409">
        <f>VLOOKUP(A409,away!$A$2:$E$405,3,FALSE)</f>
        <v>1.3441176470588201</v>
      </c>
      <c r="I409">
        <f>VLOOKUP(C409,away!$B$2:$E$405,3,FALSE)</f>
        <v>0.72</v>
      </c>
      <c r="J409">
        <f>VLOOKUP(B409,home!$B$2:$E$405,4,FALSE)</f>
        <v>0.88</v>
      </c>
      <c r="K409" s="3">
        <f t="shared" si="560"/>
        <v>2.3524341176470527</v>
      </c>
      <c r="L409" s="3">
        <f t="shared" si="561"/>
        <v>0.85163294117646837</v>
      </c>
      <c r="M409" s="5">
        <f t="shared" si="562"/>
        <v>4.0596758363586019E-2</v>
      </c>
      <c r="N409" s="5">
        <f t="shared" si="563"/>
        <v>9.550119944037308E-2</v>
      </c>
      <c r="O409" s="5">
        <f t="shared" si="564"/>
        <v>3.4573536727411154E-2</v>
      </c>
      <c r="P409" s="5">
        <f t="shared" si="565"/>
        <v>8.1331967365285432E-2</v>
      </c>
      <c r="Q409" s="5">
        <f t="shared" si="566"/>
        <v>0.11233013991987464</v>
      </c>
      <c r="R409" s="5">
        <f t="shared" si="567"/>
        <v>1.4721981385018902E-2</v>
      </c>
      <c r="S409" s="5">
        <f t="shared" si="568"/>
        <v>4.073532704424742E-2</v>
      </c>
      <c r="T409" s="5">
        <f t="shared" si="569"/>
        <v>9.5664047442727065E-2</v>
      </c>
      <c r="U409" s="5">
        <f t="shared" si="570"/>
        <v>3.4632491289483279E-2</v>
      </c>
      <c r="V409" s="5">
        <f t="shared" si="571"/>
        <v>9.067730811041225E-3</v>
      </c>
      <c r="W409" s="5">
        <f t="shared" si="572"/>
        <v>8.8083084529193417E-2</v>
      </c>
      <c r="X409" s="5">
        <f t="shared" si="573"/>
        <v>7.5014456345492475E-2</v>
      </c>
      <c r="Y409" s="5">
        <f t="shared" si="574"/>
        <v>3.1942391044132767E-2</v>
      </c>
      <c r="Z409" s="5">
        <f t="shared" si="575"/>
        <v>4.1792414356229554E-3</v>
      </c>
      <c r="AA409" s="5">
        <f t="shared" si="576"/>
        <v>9.8313901390436904E-3</v>
      </c>
      <c r="AB409" s="5">
        <f t="shared" si="577"/>
        <v>1.1563848793492591E-2</v>
      </c>
      <c r="AC409" s="5">
        <f t="shared" si="578"/>
        <v>1.135399130571821E-3</v>
      </c>
      <c r="AD409" s="5">
        <f t="shared" si="579"/>
        <v>5.1802413308515961E-2</v>
      </c>
      <c r="AE409" s="5">
        <f t="shared" si="580"/>
        <v>4.411664160597048E-2</v>
      </c>
      <c r="AF409" s="5">
        <f t="shared" si="581"/>
        <v>1.8785592622860392E-2</v>
      </c>
      <c r="AG409" s="5">
        <f t="shared" si="582"/>
        <v>5.3328098323831884E-3</v>
      </c>
      <c r="AH409" s="5">
        <f t="shared" si="583"/>
        <v>8.8979491892653584E-4</v>
      </c>
      <c r="AI409" s="5">
        <f t="shared" si="584"/>
        <v>2.0931839249917765E-3</v>
      </c>
      <c r="AJ409" s="5">
        <f t="shared" si="585"/>
        <v>2.4620386398305121E-3</v>
      </c>
      <c r="AK409" s="5">
        <f t="shared" si="586"/>
        <v>1.93059456510088E-3</v>
      </c>
      <c r="AL409" s="5">
        <f t="shared" si="587"/>
        <v>9.0986816442044382E-5</v>
      </c>
      <c r="AM409" s="5">
        <f t="shared" si="588"/>
        <v>2.437235288868133E-2</v>
      </c>
      <c r="AN409" s="5">
        <f t="shared" si="589"/>
        <v>2.0756298573978475E-2</v>
      </c>
      <c r="AO409" s="5">
        <f t="shared" si="590"/>
        <v>8.8383738012471104E-3</v>
      </c>
      <c r="AP409" s="5">
        <f t="shared" si="591"/>
        <v>2.5090167585243737E-3</v>
      </c>
      <c r="AQ409" s="5">
        <f t="shared" si="592"/>
        <v>5.3419033038079025E-4</v>
      </c>
      <c r="AR409" s="5">
        <f t="shared" si="593"/>
        <v>1.5155573276985664E-4</v>
      </c>
      <c r="AS409" s="5">
        <f t="shared" si="594"/>
        <v>3.5652487649281023E-4</v>
      </c>
      <c r="AT409" s="5">
        <f t="shared" si="595"/>
        <v>4.193506416257943E-4</v>
      </c>
      <c r="AU409" s="5">
        <f t="shared" si="596"/>
        <v>3.2883158553923355E-4</v>
      </c>
      <c r="AV409" s="5">
        <f t="shared" si="597"/>
        <v>1.9338866019561705E-4</v>
      </c>
      <c r="AW409" s="5">
        <f t="shared" si="598"/>
        <v>5.0634425860500721E-6</v>
      </c>
      <c r="AX409" s="5">
        <f t="shared" si="599"/>
        <v>9.55572574377795E-3</v>
      </c>
      <c r="AY409" s="5">
        <f t="shared" si="600"/>
        <v>8.1379708202493125E-3</v>
      </c>
      <c r="AZ409" s="5">
        <f t="shared" si="601"/>
        <v>3.4652820124285986E-3</v>
      </c>
      <c r="BA409" s="5">
        <f t="shared" si="602"/>
        <v>9.8371610408349306E-4</v>
      </c>
      <c r="BB409" s="5">
        <f t="shared" si="603"/>
        <v>2.0944125975082051E-4</v>
      </c>
      <c r="BC409" s="5">
        <f t="shared" si="604"/>
        <v>3.5673415209059201E-5</v>
      </c>
      <c r="BD409" s="5">
        <f t="shared" si="605"/>
        <v>2.1511642408491303E-5</v>
      </c>
      <c r="BE409" s="5">
        <f t="shared" si="606"/>
        <v>5.0604721528358157E-5</v>
      </c>
      <c r="BF409" s="5">
        <f t="shared" si="607"/>
        <v>5.952213671866903E-5</v>
      </c>
      <c r="BG409" s="5">
        <f t="shared" si="608"/>
        <v>4.6673968390749797E-5</v>
      </c>
      <c r="BH409" s="5">
        <f t="shared" si="609"/>
        <v>2.7449358912094981E-5</v>
      </c>
      <c r="BI409" s="5">
        <f t="shared" si="610"/>
        <v>1.2914561682470278E-5</v>
      </c>
      <c r="BJ409" s="8">
        <f t="shared" si="611"/>
        <v>0.69797081779983472</v>
      </c>
      <c r="BK409" s="8">
        <f t="shared" si="612"/>
        <v>0.18109614035142327</v>
      </c>
      <c r="BL409" s="8">
        <f t="shared" si="613"/>
        <v>0.11436718826956345</v>
      </c>
      <c r="BM409" s="8">
        <f t="shared" si="614"/>
        <v>0.61042489727723204</v>
      </c>
      <c r="BN409" s="8">
        <f t="shared" si="615"/>
        <v>0.3790555832015492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1.33236994219653</v>
      </c>
      <c r="F410">
        <f>VLOOKUP(B410,home!$B$2:$E$405,3,FALSE)</f>
        <v>1.42</v>
      </c>
      <c r="G410">
        <f>VLOOKUP(C410,away!$B$2:$E$405,4,FALSE)</f>
        <v>0.92</v>
      </c>
      <c r="H410">
        <f>VLOOKUP(A410,away!$A$2:$E$405,3,FALSE)</f>
        <v>1.01445086705202</v>
      </c>
      <c r="I410">
        <f>VLOOKUP(C410,away!$B$2:$E$405,3,FALSE)</f>
        <v>0.71</v>
      </c>
      <c r="J410">
        <f>VLOOKUP(B410,home!$B$2:$E$405,4,FALSE)</f>
        <v>0.44</v>
      </c>
      <c r="K410" s="3">
        <f t="shared" si="560"/>
        <v>1.7406080924855467</v>
      </c>
      <c r="L410" s="3">
        <f t="shared" si="561"/>
        <v>0.316914450867051</v>
      </c>
      <c r="M410" s="5">
        <f t="shared" si="562"/>
        <v>0.12777012304593058</v>
      </c>
      <c r="N410" s="5">
        <f t="shared" si="563"/>
        <v>0.2223977101516208</v>
      </c>
      <c r="O410" s="5">
        <f t="shared" si="564"/>
        <v>4.049219838231663E-2</v>
      </c>
      <c r="P410" s="5">
        <f t="shared" si="565"/>
        <v>7.0481048186790476E-2</v>
      </c>
      <c r="Q410" s="5">
        <f t="shared" si="566"/>
        <v>0.19355362702008308</v>
      </c>
      <c r="R410" s="5">
        <f t="shared" si="567"/>
        <v>6.4162814073657828E-3</v>
      </c>
      <c r="S410" s="5">
        <f t="shared" si="568"/>
        <v>9.7197569257308821E-3</v>
      </c>
      <c r="T410" s="5">
        <f t="shared" si="569"/>
        <v>6.1339941420395644E-2</v>
      </c>
      <c r="U410" s="5">
        <f t="shared" si="570"/>
        <v>1.1168231341325434E-2</v>
      </c>
      <c r="V410" s="5">
        <f t="shared" si="571"/>
        <v>5.9573886803295699E-4</v>
      </c>
      <c r="W410" s="5">
        <f t="shared" si="572"/>
        <v>0.11230033650702857</v>
      </c>
      <c r="X410" s="5">
        <f t="shared" si="573"/>
        <v>3.5589599476310005E-2</v>
      </c>
      <c r="Y410" s="5">
        <f t="shared" si="574"/>
        <v>5.6394291873065362E-3</v>
      </c>
      <c r="Z410" s="5">
        <f t="shared" si="575"/>
        <v>6.778040996079322E-4</v>
      </c>
      <c r="AA410" s="5">
        <f t="shared" si="576"/>
        <v>1.1797913008974464E-3</v>
      </c>
      <c r="AB410" s="5">
        <f t="shared" si="577"/>
        <v>1.0267771428930728E-3</v>
      </c>
      <c r="AC410" s="5">
        <f t="shared" si="578"/>
        <v>2.0538985789287865E-5</v>
      </c>
      <c r="AD410" s="5">
        <f t="shared" si="579"/>
        <v>4.8867718628246036E-2</v>
      </c>
      <c r="AE410" s="5">
        <f t="shared" si="580"/>
        <v>1.5486886214196154E-2</v>
      </c>
      <c r="AF410" s="5">
        <f t="shared" si="581"/>
        <v>2.4540090201062383E-3</v>
      </c>
      <c r="AG410" s="5">
        <f t="shared" si="582"/>
        <v>2.5923697367658617E-4</v>
      </c>
      <c r="AH410" s="5">
        <f t="shared" si="583"/>
        <v>5.3701478505670938E-5</v>
      </c>
      <c r="AI410" s="5">
        <f t="shared" si="584"/>
        <v>9.3473228065409471E-5</v>
      </c>
      <c r="AJ410" s="5">
        <f t="shared" si="585"/>
        <v>8.1350128600699438E-5</v>
      </c>
      <c r="AK410" s="5">
        <f t="shared" si="586"/>
        <v>4.7199564055705775E-5</v>
      </c>
      <c r="AL410" s="5">
        <f t="shared" si="587"/>
        <v>4.5319178305939909E-7</v>
      </c>
      <c r="AM410" s="5">
        <f t="shared" si="588"/>
        <v>1.7011909301126338E-2</v>
      </c>
      <c r="AN410" s="5">
        <f t="shared" si="589"/>
        <v>5.3913198943665308E-3</v>
      </c>
      <c r="AO410" s="5">
        <f t="shared" si="590"/>
        <v>8.5429359188588839E-4</v>
      </c>
      <c r="AP410" s="5">
        <f t="shared" si="591"/>
        <v>9.0245994850585647E-5</v>
      </c>
      <c r="AQ410" s="5">
        <f t="shared" si="592"/>
        <v>7.1500649752560149E-6</v>
      </c>
      <c r="AR410" s="5">
        <f t="shared" si="593"/>
        <v>3.4037549142746912E-6</v>
      </c>
      <c r="AS410" s="5">
        <f t="shared" si="594"/>
        <v>5.9246033486239751E-6</v>
      </c>
      <c r="AT410" s="5">
        <f t="shared" si="595"/>
        <v>5.1562062666909302E-6</v>
      </c>
      <c r="AU410" s="5">
        <f t="shared" si="596"/>
        <v>2.99164478477564E-6</v>
      </c>
      <c r="AV410" s="5">
        <f t="shared" si="597"/>
        <v>1.3018202805556662E-6</v>
      </c>
      <c r="AW410" s="5">
        <f t="shared" si="598"/>
        <v>6.9442055471295246E-9</v>
      </c>
      <c r="AX410" s="5">
        <f t="shared" si="599"/>
        <v>4.9351778330284455E-3</v>
      </c>
      <c r="AY410" s="5">
        <f t="shared" si="600"/>
        <v>1.5640291728854527E-3</v>
      </c>
      <c r="AZ410" s="5">
        <f t="shared" si="601"/>
        <v>2.4783172323252059E-4</v>
      </c>
      <c r="BA410" s="5">
        <f t="shared" si="602"/>
        <v>2.6180484825223083E-5</v>
      </c>
      <c r="BB410" s="5">
        <f t="shared" si="603"/>
        <v>2.0742434929546838E-6</v>
      </c>
      <c r="BC410" s="5">
        <f t="shared" si="604"/>
        <v>1.3147154750685753E-7</v>
      </c>
      <c r="BD410" s="5">
        <f t="shared" si="605"/>
        <v>1.7978318659056495E-7</v>
      </c>
      <c r="BE410" s="5">
        <f t="shared" si="606"/>
        <v>3.1293206947237632E-7</v>
      </c>
      <c r="BF410" s="5">
        <f t="shared" si="607"/>
        <v>2.7234604626093377E-7</v>
      </c>
      <c r="BG410" s="5">
        <f t="shared" si="608"/>
        <v>1.5801591069274144E-7</v>
      </c>
      <c r="BH410" s="5">
        <f t="shared" si="609"/>
        <v>6.8760943223314844E-8</v>
      </c>
      <c r="BI410" s="5">
        <f t="shared" si="610"/>
        <v>2.3937170844288186E-8</v>
      </c>
      <c r="BJ410" s="8">
        <f t="shared" si="611"/>
        <v>0.72801883837518633</v>
      </c>
      <c r="BK410" s="8">
        <f t="shared" si="612"/>
        <v>0.21015168837694273</v>
      </c>
      <c r="BL410" s="8">
        <f t="shared" si="613"/>
        <v>6.0578797778947847E-2</v>
      </c>
      <c r="BM410" s="8">
        <f t="shared" si="614"/>
        <v>0.33675211820789758</v>
      </c>
      <c r="BN410" s="8">
        <f t="shared" si="615"/>
        <v>0.66111098819410741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1.33236994219653</v>
      </c>
      <c r="F411">
        <f>VLOOKUP(B411,home!$B$2:$E$405,3,FALSE)</f>
        <v>1.25</v>
      </c>
      <c r="G411">
        <f>VLOOKUP(C411,away!$B$2:$E$405,4,FALSE)</f>
        <v>1.1299999999999999</v>
      </c>
      <c r="H411">
        <f>VLOOKUP(A411,away!$A$2:$E$405,3,FALSE)</f>
        <v>1.01445086705202</v>
      </c>
      <c r="I411">
        <f>VLOOKUP(C411,away!$B$2:$E$405,3,FALSE)</f>
        <v>0.71</v>
      </c>
      <c r="J411">
        <f>VLOOKUP(B411,home!$B$2:$E$405,4,FALSE)</f>
        <v>0.82</v>
      </c>
      <c r="K411" s="3">
        <f t="shared" si="560"/>
        <v>1.8819725433525987</v>
      </c>
      <c r="L411" s="3">
        <f t="shared" si="561"/>
        <v>0.59061329479768598</v>
      </c>
      <c r="M411" s="5">
        <f t="shared" si="562"/>
        <v>8.4366418793451622E-2</v>
      </c>
      <c r="N411" s="5">
        <f t="shared" si="563"/>
        <v>0.15877528375026259</v>
      </c>
      <c r="O411" s="5">
        <f t="shared" si="564"/>
        <v>4.9827928573881873E-2</v>
      </c>
      <c r="P411" s="5">
        <f t="shared" si="565"/>
        <v>9.3774793468180073E-2</v>
      </c>
      <c r="Q411" s="5">
        <f t="shared" si="566"/>
        <v>0.14940536229050616</v>
      </c>
      <c r="R411" s="5">
        <f t="shared" si="567"/>
        <v>1.4714518533982065E-2</v>
      </c>
      <c r="S411" s="5">
        <f t="shared" si="568"/>
        <v>2.6058092828169163E-2</v>
      </c>
      <c r="T411" s="5">
        <f t="shared" si="569"/>
        <v>8.8240793282837779E-2</v>
      </c>
      <c r="U411" s="5">
        <f t="shared" si="570"/>
        <v>2.7692319869607171E-2</v>
      </c>
      <c r="V411" s="5">
        <f t="shared" si="571"/>
        <v>3.2182265936333229E-3</v>
      </c>
      <c r="W411" s="5">
        <f t="shared" si="572"/>
        <v>9.3725596553460119E-2</v>
      </c>
      <c r="X411" s="5">
        <f t="shared" si="573"/>
        <v>5.5355583387317719E-2</v>
      </c>
      <c r="Y411" s="5">
        <f t="shared" si="574"/>
        <v>1.6346871744915881E-2</v>
      </c>
      <c r="Z411" s="5">
        <f t="shared" si="575"/>
        <v>2.8968634242389217E-3</v>
      </c>
      <c r="AA411" s="5">
        <f t="shared" si="576"/>
        <v>5.4518174262600406E-3</v>
      </c>
      <c r="AB411" s="5">
        <f t="shared" si="577"/>
        <v>5.1300853537963147E-3</v>
      </c>
      <c r="AC411" s="5">
        <f t="shared" si="578"/>
        <v>2.2356980009621572E-4</v>
      </c>
      <c r="AD411" s="5">
        <f t="shared" si="579"/>
        <v>4.4097249830738719E-2</v>
      </c>
      <c r="AE411" s="5">
        <f t="shared" si="580"/>
        <v>2.6044422014049294E-2</v>
      </c>
      <c r="AF411" s="5">
        <f t="shared" si="581"/>
        <v>7.691090948409517E-3</v>
      </c>
      <c r="AG411" s="5">
        <f t="shared" si="582"/>
        <v>1.5141535218762684E-3</v>
      </c>
      <c r="AH411" s="5">
        <f t="shared" si="583"/>
        <v>4.27731512892164E-4</v>
      </c>
      <c r="AI411" s="5">
        <f t="shared" si="584"/>
        <v>8.049789631897205E-4</v>
      </c>
      <c r="AJ411" s="5">
        <f t="shared" si="585"/>
        <v>7.5747415334974843E-4</v>
      </c>
      <c r="AK411" s="5">
        <f t="shared" si="586"/>
        <v>4.7518185296782753E-4</v>
      </c>
      <c r="AL411" s="5">
        <f t="shared" si="587"/>
        <v>9.9400743232079627E-6</v>
      </c>
      <c r="AM411" s="5">
        <f t="shared" si="588"/>
        <v>1.6597962683762065E-2</v>
      </c>
      <c r="AN411" s="5">
        <f t="shared" si="589"/>
        <v>9.8029774275857559E-3</v>
      </c>
      <c r="AO411" s="5">
        <f t="shared" si="590"/>
        <v>2.8948843986668828E-3</v>
      </c>
      <c r="AP411" s="5">
        <f t="shared" si="591"/>
        <v>5.6991907091835528E-4</v>
      </c>
      <c r="AQ411" s="5">
        <f t="shared" si="592"/>
        <v>8.4150445060781454E-5</v>
      </c>
      <c r="AR411" s="5">
        <f t="shared" si="593"/>
        <v>5.0524783623607998E-5</v>
      </c>
      <c r="AS411" s="5">
        <f t="shared" si="594"/>
        <v>9.5086255538461231E-5</v>
      </c>
      <c r="AT411" s="5">
        <f t="shared" si="595"/>
        <v>8.9474861086796543E-5</v>
      </c>
      <c r="AU411" s="5">
        <f t="shared" si="596"/>
        <v>5.6129743961879661E-5</v>
      </c>
      <c r="AV411" s="5">
        <f t="shared" si="597"/>
        <v>2.6408659250417205E-5</v>
      </c>
      <c r="AW411" s="5">
        <f t="shared" si="598"/>
        <v>3.069047660220416E-7</v>
      </c>
      <c r="AX411" s="5">
        <f t="shared" si="599"/>
        <v>5.2061516744052018E-3</v>
      </c>
      <c r="AY411" s="5">
        <f t="shared" si="600"/>
        <v>3.074822393636946E-3</v>
      </c>
      <c r="AZ411" s="5">
        <f t="shared" si="601"/>
        <v>9.0801549241181182E-4</v>
      </c>
      <c r="BA411" s="5">
        <f t="shared" si="602"/>
        <v>1.787620072335612E-4</v>
      </c>
      <c r="BB411" s="5">
        <f t="shared" si="603"/>
        <v>2.6394804519215331E-5</v>
      </c>
      <c r="BC411" s="5">
        <f t="shared" si="604"/>
        <v>3.1178244925269247E-6</v>
      </c>
      <c r="BD411" s="5">
        <f t="shared" si="605"/>
        <v>4.973434820813212E-6</v>
      </c>
      <c r="BE411" s="5">
        <f t="shared" si="606"/>
        <v>9.3598677789242135E-6</v>
      </c>
      <c r="BF411" s="5">
        <f t="shared" si="607"/>
        <v>8.8075070846730242E-6</v>
      </c>
      <c r="BG411" s="5">
        <f t="shared" si="608"/>
        <v>5.5251621695793751E-6</v>
      </c>
      <c r="BH411" s="5">
        <f t="shared" si="609"/>
        <v>2.5995508751797144E-6</v>
      </c>
      <c r="BI411" s="5">
        <f t="shared" si="610"/>
        <v>9.7845667442728852E-7</v>
      </c>
      <c r="BJ411" s="8">
        <f t="shared" si="611"/>
        <v>0.68054356554706719</v>
      </c>
      <c r="BK411" s="8">
        <f t="shared" si="612"/>
        <v>0.21072586395149057</v>
      </c>
      <c r="BL411" s="8">
        <f t="shared" si="613"/>
        <v>0.10563190452279168</v>
      </c>
      <c r="BM411" s="8">
        <f t="shared" si="614"/>
        <v>0.44585937654645286</v>
      </c>
      <c r="BN411" s="8">
        <f t="shared" si="615"/>
        <v>0.55086430541026443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1.33236994219653</v>
      </c>
      <c r="F412">
        <f>VLOOKUP(B412,home!$B$2:$E$405,3,FALSE)</f>
        <v>0.83</v>
      </c>
      <c r="G412">
        <f>VLOOKUP(C412,away!$B$2:$E$405,4,FALSE)</f>
        <v>1.38</v>
      </c>
      <c r="H412">
        <f>VLOOKUP(A412,away!$A$2:$E$405,3,FALSE)</f>
        <v>1.01445086705202</v>
      </c>
      <c r="I412">
        <f>VLOOKUP(C412,away!$B$2:$E$405,3,FALSE)</f>
        <v>0.71</v>
      </c>
      <c r="J412">
        <f>VLOOKUP(B412,home!$B$2:$E$405,4,FALSE)</f>
        <v>0.88</v>
      </c>
      <c r="K412" s="3">
        <f t="shared" si="560"/>
        <v>1.5260965317919055</v>
      </c>
      <c r="L412" s="3">
        <f t="shared" si="561"/>
        <v>0.633828901734102</v>
      </c>
      <c r="M412" s="5">
        <f t="shared" si="562"/>
        <v>0.11533372074632206</v>
      </c>
      <c r="N412" s="5">
        <f t="shared" si="563"/>
        <v>0.17601039122961823</v>
      </c>
      <c r="O412" s="5">
        <f t="shared" si="564"/>
        <v>7.3101845553548941E-2</v>
      </c>
      <c r="P412" s="5">
        <f t="shared" si="565"/>
        <v>0.11156047296685856</v>
      </c>
      <c r="Q412" s="5">
        <f t="shared" si="566"/>
        <v>0.13430442380742844</v>
      </c>
      <c r="R412" s="5">
        <f t="shared" si="567"/>
        <v>2.3167031240970932E-2</v>
      </c>
      <c r="S412" s="5">
        <f t="shared" si="568"/>
        <v>2.6977667606778541E-2</v>
      </c>
      <c r="T412" s="5">
        <f t="shared" si="569"/>
        <v>8.5126025439893754E-2</v>
      </c>
      <c r="U412" s="5">
        <f t="shared" si="570"/>
        <v>3.5355126028760467E-2</v>
      </c>
      <c r="V412" s="5">
        <f t="shared" si="571"/>
        <v>2.8994520695437248E-3</v>
      </c>
      <c r="W412" s="5">
        <f t="shared" si="572"/>
        <v>6.832050512560893E-2</v>
      </c>
      <c r="X412" s="5">
        <f t="shared" si="573"/>
        <v>4.3303510729683803E-2</v>
      </c>
      <c r="Y412" s="5">
        <f t="shared" si="574"/>
        <v>1.3723508323513191E-2</v>
      </c>
      <c r="Z412" s="5">
        <f t="shared" si="575"/>
        <v>4.8946446559680794E-3</v>
      </c>
      <c r="AA412" s="5">
        <f t="shared" si="576"/>
        <v>7.4697002338266708E-3</v>
      </c>
      <c r="AB412" s="5">
        <f t="shared" si="577"/>
        <v>5.6997418101840348E-3</v>
      </c>
      <c r="AC412" s="5">
        <f t="shared" si="578"/>
        <v>1.7528711579856284E-4</v>
      </c>
      <c r="AD412" s="5">
        <f t="shared" si="579"/>
        <v>2.606592148061572E-2</v>
      </c>
      <c r="AE412" s="5">
        <f t="shared" si="580"/>
        <v>1.6521334384746001E-2</v>
      </c>
      <c r="AF412" s="5">
        <f t="shared" si="581"/>
        <v>5.2358496141327064E-3</v>
      </c>
      <c r="AG412" s="5">
        <f t="shared" si="582"/>
        <v>1.1062109368568853E-3</v>
      </c>
      <c r="AH412" s="5">
        <f t="shared" si="583"/>
        <v>7.7559181166773461E-4</v>
      </c>
      <c r="AI412" s="5">
        <f t="shared" si="584"/>
        <v>1.1836279738723305E-3</v>
      </c>
      <c r="AJ412" s="5">
        <f t="shared" si="585"/>
        <v>9.0316527292922202E-4</v>
      </c>
      <c r="AK412" s="5">
        <f t="shared" si="586"/>
        <v>4.594391302173919E-4</v>
      </c>
      <c r="AL412" s="5">
        <f t="shared" si="587"/>
        <v>6.7820975225436054E-6</v>
      </c>
      <c r="AM412" s="5">
        <f t="shared" si="588"/>
        <v>7.9558224739055515E-3</v>
      </c>
      <c r="AN412" s="5">
        <f t="shared" si="589"/>
        <v>5.0426302210270432E-3</v>
      </c>
      <c r="AO412" s="5">
        <f t="shared" si="590"/>
        <v>1.5980823874223811E-3</v>
      </c>
      <c r="AP412" s="5">
        <f t="shared" si="591"/>
        <v>3.3763693483351327E-4</v>
      </c>
      <c r="AQ412" s="5">
        <f t="shared" si="592"/>
        <v>5.3501011897598549E-5</v>
      </c>
      <c r="AR412" s="5">
        <f t="shared" si="593"/>
        <v>9.8318501236664577E-5</v>
      </c>
      <c r="AS412" s="5">
        <f t="shared" si="594"/>
        <v>1.5004352374825198E-4</v>
      </c>
      <c r="AT412" s="5">
        <f t="shared" si="595"/>
        <v>1.1449045060502191E-4</v>
      </c>
      <c r="AU412" s="5">
        <f t="shared" si="596"/>
        <v>5.824115986387214E-5</v>
      </c>
      <c r="AV412" s="5">
        <f t="shared" si="597"/>
        <v>2.2220408018948297E-5</v>
      </c>
      <c r="AW412" s="5">
        <f t="shared" si="598"/>
        <v>1.8222819504089965E-7</v>
      </c>
      <c r="AX412" s="5">
        <f t="shared" si="599"/>
        <v>2.023558847496559E-3</v>
      </c>
      <c r="AY412" s="5">
        <f t="shared" si="600"/>
        <v>1.2825900819030693E-3</v>
      </c>
      <c r="AZ412" s="5">
        <f t="shared" si="601"/>
        <v>4.0647133149383709E-4</v>
      </c>
      <c r="BA412" s="5">
        <f t="shared" si="602"/>
        <v>8.5877759209045638E-5</v>
      </c>
      <c r="BB412" s="5">
        <f t="shared" si="603"/>
        <v>1.3607951450713761E-5</v>
      </c>
      <c r="BC412" s="5">
        <f t="shared" si="604"/>
        <v>1.7250225845713773E-6</v>
      </c>
      <c r="BD412" s="5">
        <f t="shared" si="605"/>
        <v>1.0386184609829673E-5</v>
      </c>
      <c r="BE412" s="5">
        <f t="shared" si="606"/>
        <v>1.585032031161153E-5</v>
      </c>
      <c r="BF412" s="5">
        <f t="shared" si="607"/>
        <v>1.2094559427670578E-5</v>
      </c>
      <c r="BG412" s="5">
        <f t="shared" si="608"/>
        <v>6.1524883987063886E-6</v>
      </c>
      <c r="BH412" s="5">
        <f t="shared" si="609"/>
        <v>2.3473228017889383E-6</v>
      </c>
      <c r="BI412" s="5">
        <f t="shared" si="610"/>
        <v>7.1644823736123107E-7</v>
      </c>
      <c r="BJ412" s="8">
        <f t="shared" si="611"/>
        <v>0.58851918509532164</v>
      </c>
      <c r="BK412" s="8">
        <f t="shared" si="612"/>
        <v>0.25823597268472703</v>
      </c>
      <c r="BL412" s="8">
        <f t="shared" si="613"/>
        <v>0.14860613042323748</v>
      </c>
      <c r="BM412" s="8">
        <f t="shared" si="614"/>
        <v>0.36549563946079883</v>
      </c>
      <c r="BN412" s="8">
        <f t="shared" si="615"/>
        <v>0.63347788554474715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1.33236994219653</v>
      </c>
      <c r="F413">
        <f>VLOOKUP(B413,home!$B$2:$E$405,3,FALSE)</f>
        <v>1.54</v>
      </c>
      <c r="G413">
        <f>VLOOKUP(C413,away!$B$2:$E$405,4,FALSE)</f>
        <v>1</v>
      </c>
      <c r="H413">
        <f>VLOOKUP(A413,away!$A$2:$E$405,3,FALSE)</f>
        <v>1.01445086705202</v>
      </c>
      <c r="I413">
        <f>VLOOKUP(C413,away!$B$2:$E$405,3,FALSE)</f>
        <v>1</v>
      </c>
      <c r="J413">
        <f>VLOOKUP(B413,home!$B$2:$E$405,4,FALSE)</f>
        <v>0.93</v>
      </c>
      <c r="K413" s="3">
        <f t="shared" si="560"/>
        <v>2.0518497109826561</v>
      </c>
      <c r="L413" s="3">
        <f t="shared" si="561"/>
        <v>0.94343930635837869</v>
      </c>
      <c r="M413" s="5">
        <f t="shared" si="562"/>
        <v>5.0022167723275397E-2</v>
      </c>
      <c r="N413" s="5">
        <f t="shared" si="563"/>
        <v>0.10263797038572856</v>
      </c>
      <c r="O413" s="5">
        <f t="shared" si="564"/>
        <v>4.7192879219389416E-2</v>
      </c>
      <c r="P413" s="5">
        <f t="shared" si="565"/>
        <v>9.6832695586743567E-2</v>
      </c>
      <c r="Q413" s="5">
        <f t="shared" si="566"/>
        <v>0.1052988449359018</v>
      </c>
      <c r="R413" s="5">
        <f t="shared" si="567"/>
        <v>2.2261808617897744E-2</v>
      </c>
      <c r="S413" s="5">
        <f t="shared" si="568"/>
        <v>4.6862078161358921E-2</v>
      </c>
      <c r="T413" s="5">
        <f t="shared" si="569"/>
        <v>9.9343069226665665E-2</v>
      </c>
      <c r="U413" s="5">
        <f t="shared" si="570"/>
        <v>4.5677885578584689E-2</v>
      </c>
      <c r="V413" s="5">
        <f t="shared" si="571"/>
        <v>1.0079489766893037E-2</v>
      </c>
      <c r="W413" s="5">
        <f t="shared" si="572"/>
        <v>7.2019134849512542E-2</v>
      </c>
      <c r="X413" s="5">
        <f t="shared" si="573"/>
        <v>6.7945682626954648E-2</v>
      </c>
      <c r="Y413" s="5">
        <f t="shared" si="574"/>
        <v>3.2051313843810318E-2</v>
      </c>
      <c r="Z413" s="5">
        <f t="shared" si="575"/>
        <v>7.0008884269174773E-3</v>
      </c>
      <c r="AA413" s="5">
        <f t="shared" si="576"/>
        <v>1.4364770895392447E-2</v>
      </c>
      <c r="AB413" s="5">
        <f t="shared" si="577"/>
        <v>1.4737175505021533E-2</v>
      </c>
      <c r="AC413" s="5">
        <f t="shared" si="578"/>
        <v>1.2194895392012178E-3</v>
      </c>
      <c r="AD413" s="5">
        <f t="shared" si="579"/>
        <v>3.6943110256548319E-2</v>
      </c>
      <c r="AE413" s="5">
        <f t="shared" si="580"/>
        <v>3.4853582315159053E-2</v>
      </c>
      <c r="AF413" s="5">
        <f t="shared" si="581"/>
        <v>1.6441119761759153E-2</v>
      </c>
      <c r="AG413" s="5">
        <f t="shared" si="582"/>
        <v>5.1703995412630301E-3</v>
      </c>
      <c r="AH413" s="5">
        <f t="shared" si="583"/>
        <v>1.6512283303458559E-3</v>
      </c>
      <c r="AI413" s="5">
        <f t="shared" si="584"/>
        <v>3.3880723723865177E-3</v>
      </c>
      <c r="AJ413" s="5">
        <f t="shared" si="585"/>
        <v>3.4759076590348001E-3</v>
      </c>
      <c r="AK413" s="5">
        <f t="shared" si="586"/>
        <v>2.377346708530985E-3</v>
      </c>
      <c r="AL413" s="5">
        <f t="shared" si="587"/>
        <v>9.4427302690238172E-5</v>
      </c>
      <c r="AM413" s="5">
        <f t="shared" si="588"/>
        <v>1.5160342020539806E-2</v>
      </c>
      <c r="AN413" s="5">
        <f t="shared" si="589"/>
        <v>1.4302862560013856E-2</v>
      </c>
      <c r="AO413" s="5">
        <f t="shared" si="590"/>
        <v>6.7469413662793474E-3</v>
      </c>
      <c r="AP413" s="5">
        <f t="shared" si="591"/>
        <v>2.1217765608810804E-3</v>
      </c>
      <c r="AQ413" s="5">
        <f t="shared" si="592"/>
        <v>5.0044185171127802E-4</v>
      </c>
      <c r="AR413" s="5">
        <f t="shared" si="593"/>
        <v>3.115667421241597E-4</v>
      </c>
      <c r="AS413" s="5">
        <f t="shared" si="594"/>
        <v>6.3928812977926482E-4</v>
      </c>
      <c r="AT413" s="5">
        <f t="shared" si="595"/>
        <v>6.5586158216111368E-4</v>
      </c>
      <c r="AU413" s="5">
        <f t="shared" si="596"/>
        <v>4.4857646593396958E-4</v>
      </c>
      <c r="AV413" s="5">
        <f t="shared" si="597"/>
        <v>2.3010287299505923E-4</v>
      </c>
      <c r="AW413" s="5">
        <f t="shared" si="598"/>
        <v>5.0775545415652103E-6</v>
      </c>
      <c r="AX413" s="5">
        <f t="shared" si="599"/>
        <v>5.1844572322071415E-3</v>
      </c>
      <c r="AY413" s="5">
        <f t="shared" si="600"/>
        <v>4.8912207349981855E-3</v>
      </c>
      <c r="AZ413" s="5">
        <f t="shared" si="601"/>
        <v>2.3072849487362035E-3</v>
      </c>
      <c r="BA413" s="5">
        <f t="shared" si="602"/>
        <v>7.2559443720227057E-4</v>
      </c>
      <c r="BB413" s="5">
        <f t="shared" si="603"/>
        <v>1.7113857813290203E-4</v>
      </c>
      <c r="BC413" s="5">
        <f t="shared" si="604"/>
        <v>3.2291772288972864E-5</v>
      </c>
      <c r="BD413" s="5">
        <f t="shared" si="605"/>
        <v>4.8990718512326158E-5</v>
      </c>
      <c r="BE413" s="5">
        <f t="shared" si="606"/>
        <v>1.0052159162034907E-4</v>
      </c>
      <c r="BF413" s="5">
        <f t="shared" si="607"/>
        <v>1.0312759935686494E-4</v>
      </c>
      <c r="BG413" s="5">
        <f t="shared" si="608"/>
        <v>7.0534111644906169E-5</v>
      </c>
      <c r="BH413" s="5">
        <f t="shared" si="609"/>
        <v>3.618134914825478E-5</v>
      </c>
      <c r="BI413" s="5">
        <f t="shared" si="610"/>
        <v>1.4847738158561821E-5</v>
      </c>
      <c r="BJ413" s="8">
        <f t="shared" si="611"/>
        <v>0.62484857980629438</v>
      </c>
      <c r="BK413" s="8">
        <f t="shared" si="612"/>
        <v>0.21000156881516058</v>
      </c>
      <c r="BL413" s="8">
        <f t="shared" si="613"/>
        <v>0.15778667378801886</v>
      </c>
      <c r="BM413" s="8">
        <f t="shared" si="614"/>
        <v>0.57050520118699821</v>
      </c>
      <c r="BN413" s="8">
        <f t="shared" si="615"/>
        <v>0.42424636646893643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1.33236994219653</v>
      </c>
      <c r="F414">
        <f>VLOOKUP(B414,home!$B$2:$E$405,3,FALSE)</f>
        <v>0.83</v>
      </c>
      <c r="G414">
        <f>VLOOKUP(C414,away!$B$2:$E$405,4,FALSE)</f>
        <v>1.1000000000000001</v>
      </c>
      <c r="H414">
        <f>VLOOKUP(A414,away!$A$2:$E$405,3,FALSE)</f>
        <v>1.01445086705202</v>
      </c>
      <c r="I414">
        <f>VLOOKUP(C414,away!$B$2:$E$405,3,FALSE)</f>
        <v>0.71</v>
      </c>
      <c r="J414">
        <f>VLOOKUP(B414,home!$B$2:$E$405,4,FALSE)</f>
        <v>1.48</v>
      </c>
      <c r="K414" s="3">
        <f t="shared" si="560"/>
        <v>1.2164537572254321</v>
      </c>
      <c r="L414" s="3">
        <f t="shared" si="561"/>
        <v>1.0659849710982625</v>
      </c>
      <c r="M414" s="5">
        <f t="shared" si="562"/>
        <v>0.10203506723878049</v>
      </c>
      <c r="N414" s="5">
        <f t="shared" si="563"/>
        <v>0.12412094091136411</v>
      </c>
      <c r="O414" s="5">
        <f t="shared" si="564"/>
        <v>0.10876784820154067</v>
      </c>
      <c r="P414" s="5">
        <f t="shared" si="565"/>
        <v>0.1323110576100896</v>
      </c>
      <c r="Q414" s="5">
        <f t="shared" si="566"/>
        <v>7.5493692460992384E-2</v>
      </c>
      <c r="R414" s="5">
        <f t="shared" si="567"/>
        <v>5.7972445760769764E-2</v>
      </c>
      <c r="S414" s="5">
        <f t="shared" si="568"/>
        <v>4.2892645733580863E-2</v>
      </c>
      <c r="T414" s="5">
        <f t="shared" si="569"/>
        <v>8.0475141576132073E-2</v>
      </c>
      <c r="U414" s="5">
        <f t="shared" si="570"/>
        <v>7.0520799461235947E-2</v>
      </c>
      <c r="V414" s="5">
        <f t="shared" si="571"/>
        <v>6.1799791802340269E-3</v>
      </c>
      <c r="W414" s="5">
        <f t="shared" si="572"/>
        <v>3.0611528613665149E-2</v>
      </c>
      <c r="X414" s="5">
        <f t="shared" si="573"/>
        <v>3.263142944451148E-2</v>
      </c>
      <c r="Y414" s="5">
        <f t="shared" si="574"/>
        <v>1.7392306686651277E-2</v>
      </c>
      <c r="Z414" s="5">
        <f t="shared" si="575"/>
        <v>2.0599251972929916E-2</v>
      </c>
      <c r="AA414" s="5">
        <f t="shared" si="576"/>
        <v>2.5058037458503993E-2</v>
      </c>
      <c r="AB414" s="5">
        <f t="shared" si="577"/>
        <v>1.5240971907546405E-2</v>
      </c>
      <c r="AC414" s="5">
        <f t="shared" si="578"/>
        <v>5.0085696238601782E-4</v>
      </c>
      <c r="AD414" s="5">
        <f t="shared" si="579"/>
        <v>9.3093772491267008E-3</v>
      </c>
      <c r="AE414" s="5">
        <f t="shared" si="580"/>
        <v>9.9236562378531481E-3</v>
      </c>
      <c r="AF414" s="5">
        <f t="shared" si="581"/>
        <v>5.2892342039484895E-3</v>
      </c>
      <c r="AG414" s="5">
        <f t="shared" si="582"/>
        <v>1.8794147233426575E-3</v>
      </c>
      <c r="AH414" s="5">
        <f t="shared" si="583"/>
        <v>5.4896232547523797E-3</v>
      </c>
      <c r="AI414" s="5">
        <f t="shared" si="584"/>
        <v>6.6778728339956378E-3</v>
      </c>
      <c r="AJ414" s="5">
        <f t="shared" si="585"/>
        <v>4.0616617495938204E-3</v>
      </c>
      <c r="AK414" s="5">
        <f t="shared" si="586"/>
        <v>1.646941231957408E-3</v>
      </c>
      <c r="AL414" s="5">
        <f t="shared" si="587"/>
        <v>2.597887812416087E-5</v>
      </c>
      <c r="AM414" s="5">
        <f t="shared" si="588"/>
        <v>2.264885386425827E-3</v>
      </c>
      <c r="AN414" s="5">
        <f t="shared" si="589"/>
        <v>2.4143337831900118E-3</v>
      </c>
      <c r="AO414" s="5">
        <f t="shared" si="590"/>
        <v>1.2868217640476817E-3</v>
      </c>
      <c r="AP414" s="5">
        <f t="shared" si="591"/>
        <v>4.5724422031899443E-4</v>
      </c>
      <c r="AQ414" s="5">
        <f t="shared" si="592"/>
        <v>1.2185386674539769E-4</v>
      </c>
      <c r="AR414" s="5">
        <f t="shared" si="593"/>
        <v>1.1703711773115137E-3</v>
      </c>
      <c r="AS414" s="5">
        <f t="shared" si="594"/>
        <v>1.4237024159889432E-3</v>
      </c>
      <c r="AT414" s="5">
        <f t="shared" si="595"/>
        <v>8.6593407655033785E-4</v>
      </c>
      <c r="AU414" s="5">
        <f t="shared" si="596"/>
        <v>3.5112292030973108E-4</v>
      </c>
      <c r="AV414" s="5">
        <f t="shared" si="597"/>
        <v>1.0678119891468462E-4</v>
      </c>
      <c r="AW414" s="5">
        <f t="shared" si="598"/>
        <v>9.3576021709157813E-7</v>
      </c>
      <c r="AX414" s="5">
        <f t="shared" si="599"/>
        <v>4.5918805633377805E-4</v>
      </c>
      <c r="AY414" s="5">
        <f t="shared" si="600"/>
        <v>4.8948756695962967E-4</v>
      </c>
      <c r="AZ414" s="5">
        <f t="shared" si="601"/>
        <v>2.608931949592098E-4</v>
      </c>
      <c r="BA414" s="5">
        <f t="shared" si="602"/>
        <v>9.2702741629442219E-5</v>
      </c>
      <c r="BB414" s="5">
        <f t="shared" si="603"/>
        <v>2.4704932339147661E-5</v>
      </c>
      <c r="BC414" s="5">
        <f t="shared" si="604"/>
        <v>5.2670173171061728E-6</v>
      </c>
      <c r="BD414" s="5">
        <f t="shared" si="605"/>
        <v>2.0793301427010882E-4</v>
      </c>
      <c r="BE414" s="5">
        <f t="shared" si="606"/>
        <v>2.5294089646008325E-4</v>
      </c>
      <c r="BF414" s="5">
        <f t="shared" si="607"/>
        <v>1.5384545192741869E-4</v>
      </c>
      <c r="BG414" s="5">
        <f t="shared" si="608"/>
        <v>6.2381959343051001E-5</v>
      </c>
      <c r="BH414" s="5">
        <f t="shared" si="609"/>
        <v>1.8971192206484641E-5</v>
      </c>
      <c r="BI414" s="5">
        <f t="shared" si="610"/>
        <v>4.6155156077248159E-6</v>
      </c>
      <c r="BJ414" s="8">
        <f t="shared" si="611"/>
        <v>0.39500410463785374</v>
      </c>
      <c r="BK414" s="8">
        <f t="shared" si="612"/>
        <v>0.28443507317015482</v>
      </c>
      <c r="BL414" s="8">
        <f t="shared" si="613"/>
        <v>0.30005480167878618</v>
      </c>
      <c r="BM414" s="8">
        <f t="shared" si="614"/>
        <v>0.39890362746944497</v>
      </c>
      <c r="BN414" s="8">
        <f t="shared" si="615"/>
        <v>0.60070105218353698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1.33236994219653</v>
      </c>
      <c r="F415">
        <f>VLOOKUP(B415,home!$B$2:$E$405,3,FALSE)</f>
        <v>0.8</v>
      </c>
      <c r="G415">
        <f>VLOOKUP(C415,away!$B$2:$E$405,4,FALSE)</f>
        <v>0.83</v>
      </c>
      <c r="H415">
        <f>VLOOKUP(A415,away!$A$2:$E$405,3,FALSE)</f>
        <v>1.01445086705202</v>
      </c>
      <c r="I415">
        <f>VLOOKUP(C415,away!$B$2:$E$405,3,FALSE)</f>
        <v>0.63</v>
      </c>
      <c r="J415">
        <f>VLOOKUP(B415,home!$B$2:$E$405,4,FALSE)</f>
        <v>0.86</v>
      </c>
      <c r="K415" s="3">
        <f t="shared" si="560"/>
        <v>0.88469364161849595</v>
      </c>
      <c r="L415" s="3">
        <f t="shared" si="561"/>
        <v>0.5496294797687844</v>
      </c>
      <c r="M415" s="5">
        <f t="shared" si="562"/>
        <v>0.23827659377228005</v>
      </c>
      <c r="N415" s="5">
        <f t="shared" si="563"/>
        <v>0.21080178745684944</v>
      </c>
      <c r="O415" s="5">
        <f t="shared" si="564"/>
        <v>0.13096384027613625</v>
      </c>
      <c r="P415" s="5">
        <f t="shared" si="565"/>
        <v>0.11586287677423801</v>
      </c>
      <c r="Q415" s="5">
        <f t="shared" si="566"/>
        <v>9.3247500502444153E-2</v>
      </c>
      <c r="R415" s="5">
        <f t="shared" si="567"/>
        <v>3.5990793699747475E-2</v>
      </c>
      <c r="S415" s="5">
        <f t="shared" si="568"/>
        <v>1.408468830475196E-2</v>
      </c>
      <c r="T415" s="5">
        <f t="shared" si="569"/>
        <v>5.1251575190897833E-2</v>
      </c>
      <c r="U415" s="5">
        <f t="shared" si="570"/>
        <v>3.1840826342969607E-2</v>
      </c>
      <c r="V415" s="5">
        <f t="shared" si="571"/>
        <v>7.6097020955618266E-4</v>
      </c>
      <c r="W415" s="5">
        <f t="shared" si="572"/>
        <v>2.7498490263776619E-2</v>
      </c>
      <c r="X415" s="5">
        <f t="shared" si="573"/>
        <v>1.5113980898106524E-2</v>
      </c>
      <c r="Y415" s="5">
        <f t="shared" si="574"/>
        <v>4.1535447291308177E-3</v>
      </c>
      <c r="Z415" s="5">
        <f t="shared" si="575"/>
        <v>6.5938670725526165E-3</v>
      </c>
      <c r="AA415" s="5">
        <f t="shared" si="576"/>
        <v>5.8335522727648642E-3</v>
      </c>
      <c r="AB415" s="5">
        <f t="shared" si="577"/>
        <v>2.5804533018821008E-3</v>
      </c>
      <c r="AC415" s="5">
        <f t="shared" si="578"/>
        <v>2.312653653440045E-5</v>
      </c>
      <c r="AD415" s="5">
        <f t="shared" si="579"/>
        <v>6.0819348726178224E-3</v>
      </c>
      <c r="AE415" s="5">
        <f t="shared" si="580"/>
        <v>3.3428107000245612E-3</v>
      </c>
      <c r="AF415" s="5">
        <f t="shared" si="581"/>
        <v>9.1865365301001299E-4</v>
      </c>
      <c r="AG415" s="5">
        <f t="shared" si="582"/>
        <v>1.6830637646386229E-4</v>
      </c>
      <c r="AH415" s="5">
        <f t="shared" si="583"/>
        <v>9.0604593218790289E-4</v>
      </c>
      <c r="AI415" s="5">
        <f t="shared" si="584"/>
        <v>8.0157307522094056E-4</v>
      </c>
      <c r="AJ415" s="5">
        <f t="shared" si="585"/>
        <v>3.5457330147027524E-4</v>
      </c>
      <c r="AK415" s="5">
        <f t="shared" si="586"/>
        <v>1.0456291509947687E-4</v>
      </c>
      <c r="AL415" s="5">
        <f t="shared" si="587"/>
        <v>4.4981456386957573E-7</v>
      </c>
      <c r="AM415" s="5">
        <f t="shared" si="588"/>
        <v>1.0761298221085573E-3</v>
      </c>
      <c r="AN415" s="5">
        <f t="shared" si="589"/>
        <v>5.9147267428920087E-4</v>
      </c>
      <c r="AO415" s="5">
        <f t="shared" si="590"/>
        <v>1.6254540913351257E-4</v>
      </c>
      <c r="AP415" s="5">
        <f t="shared" si="591"/>
        <v>2.9779916220285581E-5</v>
      </c>
      <c r="AQ415" s="5">
        <f t="shared" si="592"/>
        <v>4.0919799649283868E-6</v>
      </c>
      <c r="AR415" s="5">
        <f t="shared" si="593"/>
        <v>9.9597910871012109E-5</v>
      </c>
      <c r="AS415" s="5">
        <f t="shared" si="594"/>
        <v>8.8113638466070081E-5</v>
      </c>
      <c r="AT415" s="5">
        <f t="shared" si="595"/>
        <v>3.8976787845401555E-5</v>
      </c>
      <c r="AU415" s="5">
        <f t="shared" si="596"/>
        <v>1.1494172125846613E-5</v>
      </c>
      <c r="AV415" s="5">
        <f t="shared" si="597"/>
        <v>2.5422052488512617E-6</v>
      </c>
      <c r="AW415" s="5">
        <f t="shared" si="598"/>
        <v>6.0756666303678225E-9</v>
      </c>
      <c r="AX415" s="5">
        <f t="shared" si="599"/>
        <v>1.5867420186258058E-4</v>
      </c>
      <c r="AY415" s="5">
        <f t="shared" si="600"/>
        <v>8.7212019022457239E-5</v>
      </c>
      <c r="AZ415" s="5">
        <f t="shared" si="601"/>
        <v>2.3967148322449255E-5</v>
      </c>
      <c r="BA415" s="5">
        <f t="shared" si="602"/>
        <v>4.3910170880030266E-6</v>
      </c>
      <c r="BB415" s="5">
        <f t="shared" si="603"/>
        <v>6.0335810943373645E-7</v>
      </c>
      <c r="BC415" s="5">
        <f t="shared" si="604"/>
        <v>6.6324680760468401E-8</v>
      </c>
      <c r="BD415" s="5">
        <f t="shared" si="605"/>
        <v>9.1236579896820211E-6</v>
      </c>
      <c r="BE415" s="5">
        <f t="shared" si="606"/>
        <v>8.0716422117734722E-6</v>
      </c>
      <c r="BF415" s="5">
        <f t="shared" si="607"/>
        <v>3.570465271087722E-6</v>
      </c>
      <c r="BG415" s="5">
        <f t="shared" si="608"/>
        <v>1.0529226409836558E-6</v>
      </c>
      <c r="BH415" s="5">
        <f t="shared" si="609"/>
        <v>2.3287849139859863E-7</v>
      </c>
      <c r="BI415" s="5">
        <f t="shared" si="610"/>
        <v>4.120522412200958E-8</v>
      </c>
      <c r="BJ415" s="8">
        <f t="shared" si="611"/>
        <v>0.41471751851412381</v>
      </c>
      <c r="BK415" s="8">
        <f t="shared" si="612"/>
        <v>0.36909591743094694</v>
      </c>
      <c r="BL415" s="8">
        <f t="shared" si="613"/>
        <v>0.20963903860386512</v>
      </c>
      <c r="BM415" s="8">
        <f t="shared" si="614"/>
        <v>0.17481574319643728</v>
      </c>
      <c r="BN415" s="8">
        <f t="shared" si="615"/>
        <v>0.82514339248169533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1.33236994219653</v>
      </c>
      <c r="F416">
        <f>VLOOKUP(B416,home!$B$2:$E$405,3,FALSE)</f>
        <v>0.92</v>
      </c>
      <c r="G416">
        <f>VLOOKUP(C416,away!$B$2:$E$405,4,FALSE)</f>
        <v>0.75</v>
      </c>
      <c r="H416">
        <f>VLOOKUP(A416,away!$A$2:$E$405,3,FALSE)</f>
        <v>1.01445086705202</v>
      </c>
      <c r="I416">
        <f>VLOOKUP(C416,away!$B$2:$E$405,3,FALSE)</f>
        <v>0.88</v>
      </c>
      <c r="J416">
        <f>VLOOKUP(B416,home!$B$2:$E$405,4,FALSE)</f>
        <v>1.04</v>
      </c>
      <c r="K416" s="3">
        <f t="shared" si="560"/>
        <v>0.91933526011560573</v>
      </c>
      <c r="L416" s="3">
        <f t="shared" si="561"/>
        <v>0.92842543352600881</v>
      </c>
      <c r="M416" s="5">
        <f t="shared" si="562"/>
        <v>0.15758966302669433</v>
      </c>
      <c r="N416" s="5">
        <f t="shared" si="563"/>
        <v>0.14487773385017669</v>
      </c>
      <c r="O416" s="5">
        <f t="shared" si="564"/>
        <v>0.14631025121477631</v>
      </c>
      <c r="P416" s="5">
        <f t="shared" si="565"/>
        <v>0.134508172858116</v>
      </c>
      <c r="Q416" s="5">
        <f t="shared" si="566"/>
        <v>6.6595604567055836E-2</v>
      </c>
      <c r="R416" s="5">
        <f t="shared" si="567"/>
        <v>6.7919079206688979E-2</v>
      </c>
      <c r="S416" s="5">
        <f t="shared" si="568"/>
        <v>2.8701832687090825E-2</v>
      </c>
      <c r="T416" s="5">
        <f t="shared" si="569"/>
        <v>6.1829053041095469E-2</v>
      </c>
      <c r="U416" s="5">
        <f t="shared" si="570"/>
        <v>6.2440404349293835E-2</v>
      </c>
      <c r="V416" s="5">
        <f t="shared" si="571"/>
        <v>2.7219996528198539E-3</v>
      </c>
      <c r="W416" s="5">
        <f t="shared" si="572"/>
        <v>2.0407895815736769E-2</v>
      </c>
      <c r="X416" s="5">
        <f t="shared" si="573"/>
        <v>1.8947209520079028E-2</v>
      </c>
      <c r="Y416" s="5">
        <f t="shared" si="574"/>
        <v>8.7955356063937461E-3</v>
      </c>
      <c r="Z416" s="5">
        <f t="shared" si="575"/>
        <v>2.1019266852385848E-2</v>
      </c>
      <c r="AA416" s="5">
        <f t="shared" si="576"/>
        <v>1.9323753159177472E-2</v>
      </c>
      <c r="AB416" s="5">
        <f t="shared" si="577"/>
        <v>8.8825038185010897E-3</v>
      </c>
      <c r="AC416" s="5">
        <f t="shared" si="578"/>
        <v>1.4520749362190285E-4</v>
      </c>
      <c r="AD416" s="5">
        <f t="shared" si="579"/>
        <v>4.6904245520431346E-3</v>
      </c>
      <c r="AE416" s="5">
        <f t="shared" si="580"/>
        <v>4.3547094481516833E-3</v>
      </c>
      <c r="AF416" s="5">
        <f t="shared" si="581"/>
        <v>2.0215115036400166E-3</v>
      </c>
      <c r="AG416" s="5">
        <f t="shared" si="582"/>
        <v>6.2560756471493207E-4</v>
      </c>
      <c r="AH416" s="5">
        <f t="shared" si="583"/>
        <v>4.8787054849562988E-3</v>
      </c>
      <c r="AI416" s="5">
        <f t="shared" si="584"/>
        <v>4.485165976039731E-3</v>
      </c>
      <c r="AJ416" s="5">
        <f t="shared" si="585"/>
        <v>2.0616856146220756E-3</v>
      </c>
      <c r="AK416" s="5">
        <f t="shared" si="586"/>
        <v>6.3179342693172951E-4</v>
      </c>
      <c r="AL416" s="5">
        <f t="shared" si="587"/>
        <v>4.9575826934994373E-6</v>
      </c>
      <c r="AM416" s="5">
        <f t="shared" si="588"/>
        <v>8.6241453512104019E-4</v>
      </c>
      <c r="AN416" s="5">
        <f t="shared" si="589"/>
        <v>8.0068758864888312E-4</v>
      </c>
      <c r="AO416" s="5">
        <f t="shared" si="590"/>
        <v>3.7168936080511693E-4</v>
      </c>
      <c r="AP416" s="5">
        <f t="shared" si="591"/>
        <v>1.1502861864749861E-4</v>
      </c>
      <c r="AQ416" s="5">
        <f t="shared" si="592"/>
        <v>2.6698873783925454E-5</v>
      </c>
      <c r="AR416" s="5">
        <f t="shared" si="593"/>
        <v>9.0590285098325401E-4</v>
      </c>
      <c r="AS416" s="5">
        <f t="shared" si="594"/>
        <v>8.3282843314815859E-4</v>
      </c>
      <c r="AT416" s="5">
        <f t="shared" si="595"/>
        <v>3.828242721099674E-4</v>
      </c>
      <c r="AU416" s="5">
        <f t="shared" si="596"/>
        <v>1.1731461725959478E-4</v>
      </c>
      <c r="AV416" s="5">
        <f t="shared" si="597"/>
        <v>2.696286604342807E-5</v>
      </c>
      <c r="AW416" s="5">
        <f t="shared" si="598"/>
        <v>1.1754073788292088E-7</v>
      </c>
      <c r="AX416" s="5">
        <f t="shared" si="599"/>
        <v>1.3214134849549671E-4</v>
      </c>
      <c r="AY416" s="5">
        <f t="shared" si="600"/>
        <v>1.2268338876364295E-4</v>
      </c>
      <c r="AZ416" s="5">
        <f t="shared" si="601"/>
        <v>5.695118919966254E-5</v>
      </c>
      <c r="BA416" s="5">
        <f t="shared" si="602"/>
        <v>1.7624977507506148E-5</v>
      </c>
      <c r="BB416" s="5">
        <f t="shared" si="603"/>
        <v>4.0908693458231366E-6</v>
      </c>
      <c r="BC416" s="5">
        <f t="shared" si="604"/>
        <v>7.5961342917882137E-7</v>
      </c>
      <c r="BD416" s="5">
        <f t="shared" si="605"/>
        <v>1.4017720785942911E-4</v>
      </c>
      <c r="BE416" s="5">
        <f t="shared" si="606"/>
        <v>1.2886984984972761E-4</v>
      </c>
      <c r="BF416" s="5">
        <f t="shared" si="607"/>
        <v>5.9237298466329189E-5</v>
      </c>
      <c r="BG416" s="5">
        <f t="shared" si="608"/>
        <v>1.8152979064696173E-5</v>
      </c>
      <c r="BH416" s="5">
        <f t="shared" si="609"/>
        <v>4.1721684325788999E-6</v>
      </c>
      <c r="BI416" s="5">
        <f t="shared" si="610"/>
        <v>7.6712431024220877E-7</v>
      </c>
      <c r="BJ416" s="8">
        <f t="shared" si="611"/>
        <v>0.33565605583283503</v>
      </c>
      <c r="BK416" s="8">
        <f t="shared" si="612"/>
        <v>0.32379451668979997</v>
      </c>
      <c r="BL416" s="8">
        <f t="shared" si="613"/>
        <v>0.31955055191851478</v>
      </c>
      <c r="BM416" s="8">
        <f t="shared" si="614"/>
        <v>0.28209732072200178</v>
      </c>
      <c r="BN416" s="8">
        <f t="shared" si="615"/>
        <v>0.71780050472350809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1.33236994219653</v>
      </c>
      <c r="F417">
        <f>VLOOKUP(B417,home!$B$2:$E$405,3,FALSE)</f>
        <v>0.92</v>
      </c>
      <c r="G417">
        <f>VLOOKUP(C417,away!$B$2:$E$405,4,FALSE)</f>
        <v>1.19</v>
      </c>
      <c r="H417">
        <f>VLOOKUP(A417,away!$A$2:$E$405,3,FALSE)</f>
        <v>1.01445086705202</v>
      </c>
      <c r="I417">
        <f>VLOOKUP(C417,away!$B$2:$E$405,3,FALSE)</f>
        <v>0.62</v>
      </c>
      <c r="J417">
        <f>VLOOKUP(B417,home!$B$2:$E$405,4,FALSE)</f>
        <v>1.04</v>
      </c>
      <c r="K417" s="3">
        <f t="shared" si="560"/>
        <v>1.458678612716761</v>
      </c>
      <c r="L417" s="3">
        <f t="shared" si="561"/>
        <v>0.6541179190751425</v>
      </c>
      <c r="M417" s="5">
        <f t="shared" si="562"/>
        <v>0.12089939424046849</v>
      </c>
      <c r="N417" s="5">
        <f t="shared" si="563"/>
        <v>0.17635336066898336</v>
      </c>
      <c r="O417" s="5">
        <f t="shared" si="564"/>
        <v>7.9082460178020508E-2</v>
      </c>
      <c r="P417" s="5">
        <f t="shared" si="565"/>
        <v>0.11535589330270346</v>
      </c>
      <c r="Q417" s="5">
        <f t="shared" si="566"/>
        <v>0.12862143774428564</v>
      </c>
      <c r="R417" s="5">
        <f t="shared" si="567"/>
        <v>2.5864627143494797E-2</v>
      </c>
      <c r="S417" s="5">
        <f t="shared" si="568"/>
        <v>2.7516643493674511E-2</v>
      </c>
      <c r="T417" s="5">
        <f t="shared" si="569"/>
        <v>8.4133587205745111E-2</v>
      </c>
      <c r="U417" s="5">
        <f t="shared" si="570"/>
        <v>3.7728178440109277E-2</v>
      </c>
      <c r="V417" s="5">
        <f t="shared" si="571"/>
        <v>2.9172161520891952E-3</v>
      </c>
      <c r="W417" s="5">
        <f t="shared" si="572"/>
        <v>6.2539113458156617E-2</v>
      </c>
      <c r="X417" s="5">
        <f t="shared" si="573"/>
        <v>4.0907954756053647E-2</v>
      </c>
      <c r="Y417" s="5">
        <f t="shared" si="574"/>
        <v>1.3379313119324943E-2</v>
      </c>
      <c r="Z417" s="5">
        <f t="shared" si="575"/>
        <v>5.6395053615857548E-3</v>
      </c>
      <c r="AA417" s="5">
        <f t="shared" si="576"/>
        <v>8.2262258572466454E-3</v>
      </c>
      <c r="AB417" s="5">
        <f t="shared" si="577"/>
        <v>5.999709860671644E-3</v>
      </c>
      <c r="AC417" s="5">
        <f t="shared" si="578"/>
        <v>1.739659642710817E-4</v>
      </c>
      <c r="AD417" s="5">
        <f t="shared" si="579"/>
        <v>2.2806116814919997E-2</v>
      </c>
      <c r="AE417" s="5">
        <f t="shared" si="580"/>
        <v>1.4917889673160085E-2</v>
      </c>
      <c r="AF417" s="5">
        <f t="shared" si="581"/>
        <v>4.8790294750000159E-3</v>
      </c>
      <c r="AG417" s="5">
        <f t="shared" si="582"/>
        <v>1.0638202024310984E-3</v>
      </c>
      <c r="AH417" s="5">
        <f t="shared" si="583"/>
        <v>9.2222537793339556E-4</v>
      </c>
      <c r="AI417" s="5">
        <f t="shared" si="584"/>
        <v>1.3452304348960762E-3</v>
      </c>
      <c r="AJ417" s="5">
        <f t="shared" si="585"/>
        <v>9.8112943227928687E-4</v>
      </c>
      <c r="AK417" s="5">
        <f t="shared" si="586"/>
        <v>4.7705083972424459E-4</v>
      </c>
      <c r="AL417" s="5">
        <f t="shared" si="587"/>
        <v>6.639569813837661E-6</v>
      </c>
      <c r="AM417" s="5">
        <f t="shared" si="588"/>
        <v>6.6533589674087805E-3</v>
      </c>
      <c r="AN417" s="5">
        <f t="shared" si="589"/>
        <v>4.3520813226213704E-3</v>
      </c>
      <c r="AO417" s="5">
        <f t="shared" si="590"/>
        <v>1.4233871891994423E-3</v>
      </c>
      <c r="AP417" s="5">
        <f t="shared" si="591"/>
        <v>3.1035435541245179E-4</v>
      </c>
      <c r="AQ417" s="5">
        <f t="shared" si="592"/>
        <v>5.0752086284575023E-5</v>
      </c>
      <c r="AR417" s="5">
        <f t="shared" si="593"/>
        <v>1.2064882902641596E-4</v>
      </c>
      <c r="AS417" s="5">
        <f t="shared" si="594"/>
        <v>1.7598786655015412E-4</v>
      </c>
      <c r="AT417" s="5">
        <f t="shared" si="595"/>
        <v>1.2835486851718066E-4</v>
      </c>
      <c r="AU417" s="5">
        <f t="shared" si="596"/>
        <v>6.240950051469446E-5</v>
      </c>
      <c r="AV417" s="5">
        <f t="shared" si="597"/>
        <v>2.2758850907780121E-5</v>
      </c>
      <c r="AW417" s="5">
        <f t="shared" si="598"/>
        <v>1.7597586264748836E-7</v>
      </c>
      <c r="AX417" s="5">
        <f t="shared" si="599"/>
        <v>1.6175187380810781E-3</v>
      </c>
      <c r="AY417" s="5">
        <f t="shared" si="600"/>
        <v>1.0580479910186453E-3</v>
      </c>
      <c r="AZ417" s="5">
        <f t="shared" si="601"/>
        <v>3.460440750833756E-4</v>
      </c>
      <c r="BA417" s="5">
        <f t="shared" si="602"/>
        <v>7.5451210100606678E-5</v>
      </c>
      <c r="BB417" s="5">
        <f t="shared" si="603"/>
        <v>1.233849713567755E-5</v>
      </c>
      <c r="BC417" s="5">
        <f t="shared" si="604"/>
        <v>1.6141664141808018E-6</v>
      </c>
      <c r="BD417" s="5">
        <f t="shared" si="605"/>
        <v>1.3153093496935304E-5</v>
      </c>
      <c r="BE417" s="5">
        <f t="shared" si="606"/>
        <v>1.9186136175043442E-5</v>
      </c>
      <c r="BF417" s="5">
        <f t="shared" si="607"/>
        <v>1.3993203249603618E-5</v>
      </c>
      <c r="BG417" s="5">
        <f t="shared" si="608"/>
        <v>6.8038621011984935E-6</v>
      </c>
      <c r="BH417" s="5">
        <f t="shared" si="609"/>
        <v>2.4811620327230904E-6</v>
      </c>
      <c r="BI417" s="5">
        <f t="shared" si="610"/>
        <v>7.2384359836360343E-7</v>
      </c>
      <c r="BJ417" s="8">
        <f t="shared" si="611"/>
        <v>0.56550257171682061</v>
      </c>
      <c r="BK417" s="8">
        <f t="shared" si="612"/>
        <v>0.26792780071403921</v>
      </c>
      <c r="BL417" s="8">
        <f t="shared" si="613"/>
        <v>0.16119333878054595</v>
      </c>
      <c r="BM417" s="8">
        <f t="shared" si="614"/>
        <v>0.35302817127987951</v>
      </c>
      <c r="BN417" s="8">
        <f t="shared" si="615"/>
        <v>0.64617717327795621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1.33236994219653</v>
      </c>
      <c r="F418">
        <f>VLOOKUP(B418,home!$B$2:$E$405,3,FALSE)</f>
        <v>1.72</v>
      </c>
      <c r="G418">
        <f>VLOOKUP(C418,away!$B$2:$E$405,4,FALSE)</f>
        <v>1.04</v>
      </c>
      <c r="H418">
        <f>VLOOKUP(A418,away!$A$2:$E$405,3,FALSE)</f>
        <v>1.01445086705202</v>
      </c>
      <c r="I418">
        <f>VLOOKUP(C418,away!$B$2:$E$405,3,FALSE)</f>
        <v>0.46</v>
      </c>
      <c r="J418">
        <f>VLOOKUP(B418,home!$B$2:$E$405,4,FALSE)</f>
        <v>0.93</v>
      </c>
      <c r="K418" s="3">
        <f t="shared" si="560"/>
        <v>2.3833433526011532</v>
      </c>
      <c r="L418" s="3">
        <f t="shared" si="561"/>
        <v>0.43398208092485424</v>
      </c>
      <c r="M418" s="5">
        <f t="shared" si="562"/>
        <v>5.9765576144918522E-2</v>
      </c>
      <c r="N418" s="5">
        <f t="shared" si="563"/>
        <v>0.1424418886193696</v>
      </c>
      <c r="O418" s="5">
        <f t="shared" si="564"/>
        <v>2.5937189103044569E-2</v>
      </c>
      <c r="P418" s="5">
        <f t="shared" si="565"/>
        <v>6.1817227233900339E-2</v>
      </c>
      <c r="Q418" s="5">
        <f t="shared" si="566"/>
        <v>0.16974396418646423</v>
      </c>
      <c r="R418" s="5">
        <f t="shared" si="567"/>
        <v>5.6281376501403678E-3</v>
      </c>
      <c r="S418" s="5">
        <f t="shared" si="568"/>
        <v>1.5984827008199837E-2</v>
      </c>
      <c r="T418" s="5">
        <f t="shared" si="569"/>
        <v>7.3665838802075681E-2</v>
      </c>
      <c r="U418" s="5">
        <f t="shared" si="570"/>
        <v>1.341378445598632E-2</v>
      </c>
      <c r="V418" s="5">
        <f t="shared" si="571"/>
        <v>1.8370621187325071E-3</v>
      </c>
      <c r="W418" s="5">
        <f t="shared" si="572"/>
        <v>0.13485271622932593</v>
      </c>
      <c r="X418" s="5">
        <f t="shared" si="573"/>
        <v>5.852366240757173E-2</v>
      </c>
      <c r="Y418" s="5">
        <f t="shared" si="574"/>
        <v>1.2699110397490821E-2</v>
      </c>
      <c r="Z418" s="5">
        <f t="shared" si="575"/>
        <v>8.1417029637981221E-4</v>
      </c>
      <c r="AA418" s="5">
        <f t="shared" si="576"/>
        <v>1.9404473637621362E-3</v>
      </c>
      <c r="AB418" s="5">
        <f t="shared" si="577"/>
        <v>2.3123761627474597E-3</v>
      </c>
      <c r="AC418" s="5">
        <f t="shared" si="578"/>
        <v>1.1875783452785011E-4</v>
      </c>
      <c r="AD418" s="5">
        <f t="shared" si="579"/>
        <v>8.035008120134339E-2</v>
      </c>
      <c r="AE418" s="5">
        <f t="shared" si="580"/>
        <v>3.4870495442240017E-2</v>
      </c>
      <c r="AF418" s="5">
        <f t="shared" si="581"/>
        <v>7.5665850874519838E-3</v>
      </c>
      <c r="AG418" s="5">
        <f t="shared" si="582"/>
        <v>1.0945874472491277E-3</v>
      </c>
      <c r="AH418" s="5">
        <f t="shared" si="583"/>
        <v>8.8333829862529033E-5</v>
      </c>
      <c r="AI418" s="5">
        <f t="shared" si="584"/>
        <v>2.105298462126598E-4</v>
      </c>
      <c r="AJ418" s="5">
        <f t="shared" si="585"/>
        <v>2.5088245474754291E-4</v>
      </c>
      <c r="AK418" s="5">
        <f t="shared" si="586"/>
        <v>1.993130102689387E-4</v>
      </c>
      <c r="AL418" s="5">
        <f t="shared" si="587"/>
        <v>4.9133836006285874E-6</v>
      </c>
      <c r="AM418" s="5">
        <f t="shared" si="588"/>
        <v>3.8300366382436911E-2</v>
      </c>
      <c r="AN418" s="5">
        <f t="shared" si="589"/>
        <v>1.6621672702834305E-2</v>
      </c>
      <c r="AO418" s="5">
        <f t="shared" si="590"/>
        <v>3.6067540540139389E-3</v>
      </c>
      <c r="AP418" s="5">
        <f t="shared" si="591"/>
        <v>5.2175554324837461E-4</v>
      </c>
      <c r="AQ418" s="5">
        <f t="shared" si="592"/>
        <v>5.6608139098251828E-5</v>
      </c>
      <c r="AR418" s="5">
        <f t="shared" si="593"/>
        <v>7.6670598599604769E-6</v>
      </c>
      <c r="AS418" s="5">
        <f t="shared" si="594"/>
        <v>1.8273236151231934E-5</v>
      </c>
      <c r="AT418" s="5">
        <f t="shared" si="595"/>
        <v>2.1775697955774855E-5</v>
      </c>
      <c r="AU418" s="5">
        <f t="shared" si="596"/>
        <v>1.7299654990382175E-5</v>
      </c>
      <c r="AV418" s="5">
        <f t="shared" si="597"/>
        <v>1.0307754430905182E-5</v>
      </c>
      <c r="AW418" s="5">
        <f t="shared" si="598"/>
        <v>1.4116810402274118E-7</v>
      </c>
      <c r="AX418" s="5">
        <f t="shared" si="599"/>
        <v>1.5213820603294955E-2</v>
      </c>
      <c r="AY418" s="5">
        <f t="shared" si="600"/>
        <v>6.6025255242353658E-3</v>
      </c>
      <c r="AZ418" s="5">
        <f t="shared" si="601"/>
        <v>1.4326888831835641E-3</v>
      </c>
      <c r="BA418" s="5">
        <f t="shared" si="602"/>
        <v>2.0725376761396958E-4</v>
      </c>
      <c r="BB418" s="5">
        <f t="shared" si="603"/>
        <v>2.2486105337156665E-5</v>
      </c>
      <c r="BC418" s="5">
        <f t="shared" si="604"/>
        <v>1.9517133572229445E-6</v>
      </c>
      <c r="BD418" s="5">
        <f t="shared" si="605"/>
        <v>5.5456109876684505E-7</v>
      </c>
      <c r="BE418" s="5">
        <f t="shared" si="606"/>
        <v>1.3217095083571518E-6</v>
      </c>
      <c r="BF418" s="5">
        <f t="shared" si="607"/>
        <v>1.5750437854063781E-6</v>
      </c>
      <c r="BG418" s="5">
        <f t="shared" si="608"/>
        <v>1.251290045334683E-6</v>
      </c>
      <c r="BH418" s="5">
        <f t="shared" si="609"/>
        <v>7.4556345293110307E-7</v>
      </c>
      <c r="BI418" s="5">
        <f t="shared" si="610"/>
        <v>3.5538673989714128E-7</v>
      </c>
      <c r="BJ418" s="8">
        <f t="shared" si="611"/>
        <v>0.7983968132392365</v>
      </c>
      <c r="BK418" s="8">
        <f t="shared" si="612"/>
        <v>0.14613088924811504</v>
      </c>
      <c r="BL418" s="8">
        <f t="shared" si="613"/>
        <v>5.0062120834791474E-2</v>
      </c>
      <c r="BM418" s="8">
        <f t="shared" si="614"/>
        <v>0.52346762632455413</v>
      </c>
      <c r="BN418" s="8">
        <f t="shared" si="615"/>
        <v>0.46533398293783768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1.33236994219653</v>
      </c>
      <c r="F419">
        <f>VLOOKUP(B419,home!$B$2:$E$405,3,FALSE)</f>
        <v>0.88</v>
      </c>
      <c r="G419">
        <f>VLOOKUP(C419,away!$B$2:$E$405,4,FALSE)</f>
        <v>0.88</v>
      </c>
      <c r="H419">
        <f>VLOOKUP(A419,away!$A$2:$E$405,3,FALSE)</f>
        <v>1.01445086705202</v>
      </c>
      <c r="I419">
        <f>VLOOKUP(C419,away!$B$2:$E$405,3,FALSE)</f>
        <v>0.75</v>
      </c>
      <c r="J419">
        <f>VLOOKUP(B419,home!$B$2:$E$405,4,FALSE)</f>
        <v>0.99</v>
      </c>
      <c r="K419" s="3">
        <f t="shared" si="560"/>
        <v>1.031787283236993</v>
      </c>
      <c r="L419" s="3">
        <f t="shared" si="561"/>
        <v>0.75322976878612491</v>
      </c>
      <c r="M419" s="5">
        <f t="shared" si="562"/>
        <v>0.16779419974521775</v>
      </c>
      <c r="N419" s="5">
        <f t="shared" si="563"/>
        <v>0.17312792149804354</v>
      </c>
      <c r="O419" s="5">
        <f t="shared" si="564"/>
        <v>0.12638758627774321</v>
      </c>
      <c r="P419" s="5">
        <f t="shared" si="565"/>
        <v>0.13040510428039373</v>
      </c>
      <c r="Q419" s="5">
        <f t="shared" si="566"/>
        <v>8.9315593887466863E-2</v>
      </c>
      <c r="R419" s="5">
        <f t="shared" si="567"/>
        <v>4.7599446194710467E-2</v>
      </c>
      <c r="S419" s="5">
        <f t="shared" si="568"/>
        <v>2.5336828162418393E-2</v>
      </c>
      <c r="T419" s="5">
        <f t="shared" si="569"/>
        <v>6.7275164132852103E-2</v>
      </c>
      <c r="U419" s="5">
        <f t="shared" si="570"/>
        <v>4.9112503272825736E-2</v>
      </c>
      <c r="V419" s="5">
        <f t="shared" si="571"/>
        <v>2.1878995709370503E-3</v>
      </c>
      <c r="W419" s="5">
        <f t="shared" si="572"/>
        <v>3.0718231322616009E-2</v>
      </c>
      <c r="X419" s="5">
        <f t="shared" si="573"/>
        <v>2.3137886276652756E-2</v>
      </c>
      <c r="Y419" s="5">
        <f t="shared" si="574"/>
        <v>8.714072365181404E-3</v>
      </c>
      <c r="Z419" s="5">
        <f t="shared" si="575"/>
        <v>1.1951106617196455E-2</v>
      </c>
      <c r="AA419" s="5">
        <f t="shared" si="576"/>
        <v>1.233099982823278E-2</v>
      </c>
      <c r="AB419" s="5">
        <f t="shared" si="577"/>
        <v>6.3614844061840627E-3</v>
      </c>
      <c r="AC419" s="5">
        <f t="shared" si="578"/>
        <v>1.0627351546429358E-4</v>
      </c>
      <c r="AD419" s="5">
        <f t="shared" si="579"/>
        <v>7.923670110551867E-3</v>
      </c>
      <c r="AE419" s="5">
        <f t="shared" si="580"/>
        <v>5.9683442053085111E-3</v>
      </c>
      <c r="AF419" s="5">
        <f t="shared" si="581"/>
        <v>2.2477672629002692E-3</v>
      </c>
      <c r="AG419" s="5">
        <f t="shared" si="582"/>
        <v>5.6436173857313027E-4</v>
      </c>
      <c r="AH419" s="5">
        <f t="shared" si="583"/>
        <v>2.2504823185023029E-3</v>
      </c>
      <c r="AI419" s="5">
        <f t="shared" si="584"/>
        <v>2.3220190373803803E-3</v>
      </c>
      <c r="AJ419" s="5">
        <f t="shared" si="585"/>
        <v>1.1979148571016401E-3</v>
      </c>
      <c r="AK419" s="5">
        <f t="shared" si="586"/>
        <v>4.1199777198604398E-4</v>
      </c>
      <c r="AL419" s="5">
        <f t="shared" si="587"/>
        <v>3.3037158346137002E-6</v>
      </c>
      <c r="AM419" s="5">
        <f t="shared" si="588"/>
        <v>1.6351084113264956E-3</v>
      </c>
      <c r="AN419" s="5">
        <f t="shared" si="589"/>
        <v>1.2316123306037043E-3</v>
      </c>
      <c r="AO419" s="5">
        <f t="shared" si="590"/>
        <v>4.6384353550738428E-4</v>
      </c>
      <c r="AP419" s="5">
        <f t="shared" si="591"/>
        <v>1.1646025300105528E-4</v>
      </c>
      <c r="AQ419" s="5">
        <f t="shared" si="592"/>
        <v>2.1930332360189617E-5</v>
      </c>
      <c r="AR419" s="5">
        <f t="shared" si="593"/>
        <v>3.3902605528455051E-4</v>
      </c>
      <c r="AS419" s="5">
        <f t="shared" si="594"/>
        <v>3.498027725286009E-4</v>
      </c>
      <c r="AT419" s="5">
        <f t="shared" si="595"/>
        <v>1.8046102616802649E-4</v>
      </c>
      <c r="AU419" s="5">
        <f t="shared" si="596"/>
        <v>6.2065797306689322E-5</v>
      </c>
      <c r="AV419" s="5">
        <f t="shared" si="597"/>
        <v>1.600967509625171E-5</v>
      </c>
      <c r="AW419" s="5">
        <f t="shared" si="598"/>
        <v>7.132106681540636E-8</v>
      </c>
      <c r="AX419" s="5">
        <f t="shared" si="599"/>
        <v>2.8118067758675327E-4</v>
      </c>
      <c r="AY419" s="5">
        <f t="shared" si="600"/>
        <v>2.117936567657961E-4</v>
      </c>
      <c r="AZ419" s="5">
        <f t="shared" si="601"/>
        <v>7.9764643558034247E-5</v>
      </c>
      <c r="BA419" s="5">
        <f t="shared" si="602"/>
        <v>2.002703467484194E-5</v>
      </c>
      <c r="BB419" s="5">
        <f t="shared" si="603"/>
        <v>3.7712396744007242E-6</v>
      </c>
      <c r="BC419" s="5">
        <f t="shared" si="604"/>
        <v>5.6812199759718382E-7</v>
      </c>
      <c r="BD419" s="5">
        <f t="shared" si="605"/>
        <v>4.2560752872408987E-5</v>
      </c>
      <c r="BE419" s="5">
        <f t="shared" si="606"/>
        <v>4.3913643578743911E-5</v>
      </c>
      <c r="BF419" s="5">
        <f t="shared" si="607"/>
        <v>2.2654769502574901E-5</v>
      </c>
      <c r="BG419" s="5">
        <f t="shared" si="608"/>
        <v>7.7916343591406802E-6</v>
      </c>
      <c r="BH419" s="5">
        <f t="shared" si="609"/>
        <v>2.0098273118484423E-6</v>
      </c>
      <c r="BI419" s="5">
        <f t="shared" si="610"/>
        <v>4.1474285237352278E-7</v>
      </c>
      <c r="BJ419" s="8">
        <f t="shared" si="611"/>
        <v>0.41305907303720263</v>
      </c>
      <c r="BK419" s="8">
        <f t="shared" si="612"/>
        <v>0.32604540264703158</v>
      </c>
      <c r="BL419" s="8">
        <f t="shared" si="613"/>
        <v>0.24904114466152782</v>
      </c>
      <c r="BM419" s="8">
        <f t="shared" si="614"/>
        <v>0.265255152743684</v>
      </c>
      <c r="BN419" s="8">
        <f t="shared" si="615"/>
        <v>0.73462985188357555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1.1818181818181801</v>
      </c>
      <c r="F420">
        <f>VLOOKUP(B420,home!$B$2:$E$405,3,FALSE)</f>
        <v>0.85</v>
      </c>
      <c r="G420">
        <f>VLOOKUP(C420,away!$B$2:$E$405,4,FALSE)</f>
        <v>1.1299999999999999</v>
      </c>
      <c r="H420">
        <f>VLOOKUP(A420,away!$A$2:$E$405,3,FALSE)</f>
        <v>1.0363636363636399</v>
      </c>
      <c r="I420">
        <f>VLOOKUP(C420,away!$B$2:$E$405,3,FALSE)</f>
        <v>0.51</v>
      </c>
      <c r="J420">
        <f>VLOOKUP(B420,home!$B$2:$E$405,4,FALSE)</f>
        <v>1.67</v>
      </c>
      <c r="K420" s="3">
        <f t="shared" si="560"/>
        <v>1.1351363636363618</v>
      </c>
      <c r="L420" s="3">
        <f t="shared" si="561"/>
        <v>0.88267090909091217</v>
      </c>
      <c r="M420" s="5">
        <f t="shared" si="562"/>
        <v>0.13294666147674539</v>
      </c>
      <c r="N420" s="5">
        <f t="shared" si="563"/>
        <v>0.15091258986630715</v>
      </c>
      <c r="O420" s="5">
        <f t="shared" si="564"/>
        <v>0.11734815054628062</v>
      </c>
      <c r="P420" s="5">
        <f t="shared" si="565"/>
        <v>0.13320615289055732</v>
      </c>
      <c r="Q420" s="5">
        <f t="shared" si="566"/>
        <v>8.5653184243892788E-2</v>
      </c>
      <c r="R420" s="5">
        <f t="shared" si="567"/>
        <v>5.1789899361411366E-2</v>
      </c>
      <c r="S420" s="5">
        <f t="shared" si="568"/>
        <v>3.3366537697913978E-2</v>
      </c>
      <c r="T420" s="5">
        <f t="shared" si="569"/>
        <v>7.5603574003088245E-2</v>
      </c>
      <c r="U420" s="5">
        <f t="shared" si="570"/>
        <v>5.8788598034205629E-2</v>
      </c>
      <c r="V420" s="5">
        <f t="shared" si="571"/>
        <v>3.7146293380173989E-3</v>
      </c>
      <c r="W420" s="5">
        <f t="shared" si="572"/>
        <v>3.240934803216259E-2</v>
      </c>
      <c r="X420" s="5">
        <f t="shared" si="573"/>
        <v>2.8606788690592723E-2</v>
      </c>
      <c r="Y420" s="5">
        <f t="shared" si="574"/>
        <v>1.262519008984855E-2</v>
      </c>
      <c r="Z420" s="5">
        <f t="shared" si="575"/>
        <v>1.5237812517021275E-2</v>
      </c>
      <c r="AA420" s="5">
        <f t="shared" si="576"/>
        <v>1.7296995090344165E-2</v>
      </c>
      <c r="AB420" s="5">
        <f t="shared" si="577"/>
        <v>9.817224054344641E-3</v>
      </c>
      <c r="AC420" s="5">
        <f t="shared" si="578"/>
        <v>2.3261748265969339E-4</v>
      </c>
      <c r="AD420" s="5">
        <f t="shared" si="579"/>
        <v>9.1972573682635814E-3</v>
      </c>
      <c r="AE420" s="5">
        <f t="shared" si="580"/>
        <v>8.1181515223883068E-3</v>
      </c>
      <c r="AF420" s="5">
        <f t="shared" si="581"/>
        <v>3.5828280922021293E-3</v>
      </c>
      <c r="AG420" s="5">
        <f t="shared" si="582"/>
        <v>1.0541527097535041E-3</v>
      </c>
      <c r="AH420" s="5">
        <f t="shared" si="583"/>
        <v>3.3624934567390114E-3</v>
      </c>
      <c r="AI420" s="5">
        <f t="shared" si="584"/>
        <v>3.8168885952337816E-3</v>
      </c>
      <c r="AJ420" s="5">
        <f t="shared" si="585"/>
        <v>2.1663445201993881E-3</v>
      </c>
      <c r="AK420" s="5">
        <f t="shared" si="586"/>
        <v>8.196988136808974E-4</v>
      </c>
      <c r="AL420" s="5">
        <f t="shared" si="587"/>
        <v>9.3228606468177221E-6</v>
      </c>
      <c r="AM420" s="5">
        <f t="shared" si="588"/>
        <v>2.0880282568876904E-3</v>
      </c>
      <c r="AN420" s="5">
        <f t="shared" si="589"/>
        <v>1.8430417997145703E-3</v>
      </c>
      <c r="AO420" s="5">
        <f t="shared" si="590"/>
        <v>8.1339969042330536E-4</v>
      </c>
      <c r="AP420" s="5">
        <f t="shared" si="591"/>
        <v>2.3932141473340183E-4</v>
      </c>
      <c r="AQ420" s="5">
        <f t="shared" si="592"/>
        <v>5.2810512676913737E-5</v>
      </c>
      <c r="AR420" s="5">
        <f t="shared" si="593"/>
        <v>5.9359503125441359E-4</v>
      </c>
      <c r="AS420" s="5">
        <f t="shared" si="594"/>
        <v>6.738113052507476E-4</v>
      </c>
      <c r="AT420" s="5">
        <f t="shared" si="595"/>
        <v>3.8243385740970211E-4</v>
      </c>
      <c r="AU420" s="5">
        <f t="shared" si="596"/>
        <v>1.4470485941049205E-4</v>
      </c>
      <c r="AV420" s="5">
        <f t="shared" si="597"/>
        <v>4.1064936977934231E-5</v>
      </c>
      <c r="AW420" s="5">
        <f t="shared" si="598"/>
        <v>2.5947381764966586E-7</v>
      </c>
      <c r="AX420" s="5">
        <f t="shared" si="599"/>
        <v>3.9503280044891041E-4</v>
      </c>
      <c r="AY420" s="5">
        <f t="shared" si="600"/>
        <v>3.4868396109296869E-4</v>
      </c>
      <c r="AZ420" s="5">
        <f t="shared" si="601"/>
        <v>1.5388659446167544E-4</v>
      </c>
      <c r="BA420" s="5">
        <f t="shared" si="602"/>
        <v>4.5277073410130534E-5</v>
      </c>
      <c r="BB420" s="5">
        <f t="shared" si="603"/>
        <v>9.9911888869739683E-6</v>
      </c>
      <c r="BC420" s="5">
        <f t="shared" si="604"/>
        <v>1.763786355552867E-6</v>
      </c>
      <c r="BD420" s="5">
        <f t="shared" si="605"/>
        <v>8.7324844311530229E-5</v>
      </c>
      <c r="BE420" s="5">
        <f t="shared" si="606"/>
        <v>9.9125606226901859E-5</v>
      </c>
      <c r="BF420" s="5">
        <f t="shared" si="607"/>
        <v>5.6260540097827641E-5</v>
      </c>
      <c r="BG420" s="5">
        <f t="shared" si="608"/>
        <v>2.1287794967621931E-5</v>
      </c>
      <c r="BH420" s="5">
        <f t="shared" si="609"/>
        <v>6.0411375423457001E-6</v>
      </c>
      <c r="BI420" s="5">
        <f t="shared" si="610"/>
        <v>1.3715029804090806E-6</v>
      </c>
      <c r="BJ420" s="8">
        <f t="shared" si="611"/>
        <v>0.4137543016975917</v>
      </c>
      <c r="BK420" s="8">
        <f t="shared" si="612"/>
        <v>0.30382460570763353</v>
      </c>
      <c r="BL420" s="8">
        <f t="shared" si="613"/>
        <v>0.26731331388886925</v>
      </c>
      <c r="BM420" s="8">
        <f t="shared" si="614"/>
        <v>0.32792497093864581</v>
      </c>
      <c r="BN420" s="8">
        <f t="shared" si="615"/>
        <v>0.6718566383851946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1.1818181818181801</v>
      </c>
      <c r="F421">
        <f>VLOOKUP(B421,home!$B$2:$E$405,3,FALSE)</f>
        <v>0.68</v>
      </c>
      <c r="G421">
        <f>VLOOKUP(C421,away!$B$2:$E$405,4,FALSE)</f>
        <v>0.9</v>
      </c>
      <c r="H421">
        <f>VLOOKUP(A421,away!$A$2:$E$405,3,FALSE)</f>
        <v>1.0363636363636399</v>
      </c>
      <c r="I421">
        <f>VLOOKUP(C421,away!$B$2:$E$405,3,FALSE)</f>
        <v>0.68</v>
      </c>
      <c r="J421">
        <f>VLOOKUP(B421,home!$B$2:$E$405,4,FALSE)</f>
        <v>1.1599999999999999</v>
      </c>
      <c r="K421" s="3">
        <f t="shared" si="560"/>
        <v>0.72327272727272629</v>
      </c>
      <c r="L421" s="3">
        <f t="shared" si="561"/>
        <v>0.81748363636363919</v>
      </c>
      <c r="M421" s="5">
        <f t="shared" si="562"/>
        <v>0.214219012664285</v>
      </c>
      <c r="N421" s="5">
        <f t="shared" si="563"/>
        <v>0.1549387695233681</v>
      </c>
      <c r="O421" s="5">
        <f t="shared" si="564"/>
        <v>0.17512053745102818</v>
      </c>
      <c r="P421" s="5">
        <f t="shared" si="565"/>
        <v>0.12665990872367075</v>
      </c>
      <c r="Q421" s="5">
        <f t="shared" si="566"/>
        <v>5.6031493196723396E-2</v>
      </c>
      <c r="R421" s="5">
        <f t="shared" si="567"/>
        <v>7.1579086878710688E-2</v>
      </c>
      <c r="S421" s="5">
        <f t="shared" si="568"/>
        <v>1.8722349009037419E-2</v>
      </c>
      <c r="T421" s="5">
        <f t="shared" si="569"/>
        <v>4.5804828809341953E-2</v>
      </c>
      <c r="U421" s="5">
        <f t="shared" si="570"/>
        <v>5.1771201382456493E-2</v>
      </c>
      <c r="V421" s="5">
        <f t="shared" si="571"/>
        <v>1.229982648279321E-3</v>
      </c>
      <c r="W421" s="5">
        <f t="shared" si="572"/>
        <v>1.3508683632519117E-2</v>
      </c>
      <c r="X421" s="5">
        <f t="shared" si="573"/>
        <v>1.1043127818397702E-2</v>
      </c>
      <c r="Y421" s="5">
        <f t="shared" si="574"/>
        <v>4.5137881429061074E-3</v>
      </c>
      <c r="Z421" s="5">
        <f t="shared" si="575"/>
        <v>1.9504910743065755E-2</v>
      </c>
      <c r="AA421" s="5">
        <f t="shared" si="576"/>
        <v>1.4107369988348266E-2</v>
      </c>
      <c r="AB421" s="5">
        <f t="shared" si="577"/>
        <v>5.1017379830590294E-3</v>
      </c>
      <c r="AC421" s="5">
        <f t="shared" si="578"/>
        <v>4.5452749508894047E-5</v>
      </c>
      <c r="AD421" s="5">
        <f t="shared" si="579"/>
        <v>2.4426156131891349E-3</v>
      </c>
      <c r="AE421" s="5">
        <f t="shared" si="580"/>
        <v>1.996798293708454E-3</v>
      </c>
      <c r="AF421" s="5">
        <f t="shared" si="581"/>
        <v>8.1617496511274853E-4</v>
      </c>
      <c r="AG421" s="5">
        <f t="shared" si="582"/>
        <v>2.224032261297787E-4</v>
      </c>
      <c r="AH421" s="5">
        <f t="shared" si="583"/>
        <v>3.9862363402974011E-3</v>
      </c>
      <c r="AI421" s="5">
        <f t="shared" si="584"/>
        <v>2.8831360294005524E-3</v>
      </c>
      <c r="AJ421" s="5">
        <f t="shared" si="585"/>
        <v>1.0426468295413982E-3</v>
      </c>
      <c r="AK421" s="5">
        <f t="shared" si="586"/>
        <v>2.5137267199488956E-4</v>
      </c>
      <c r="AL421" s="5">
        <f t="shared" si="587"/>
        <v>1.0749822870407093E-6</v>
      </c>
      <c r="AM421" s="5">
        <f t="shared" si="588"/>
        <v>3.5333545124604978E-4</v>
      </c>
      <c r="AN421" s="5">
        <f t="shared" si="589"/>
        <v>2.888459495408081E-4</v>
      </c>
      <c r="AO421" s="5">
        <f t="shared" si="590"/>
        <v>1.1806341858976403E-4</v>
      </c>
      <c r="AP421" s="5">
        <f t="shared" si="591"/>
        <v>3.2171637583427597E-5</v>
      </c>
      <c r="AQ421" s="5">
        <f t="shared" si="592"/>
        <v>6.5749468198683765E-6</v>
      </c>
      <c r="AR421" s="5">
        <f t="shared" si="593"/>
        <v>6.5173659577424101E-4</v>
      </c>
      <c r="AS421" s="5">
        <f t="shared" si="594"/>
        <v>4.7138330508907761E-4</v>
      </c>
      <c r="AT421" s="5">
        <f t="shared" si="595"/>
        <v>1.7046934433130435E-4</v>
      </c>
      <c r="AU421" s="5">
        <f t="shared" si="596"/>
        <v>4.1098609196965333E-5</v>
      </c>
      <c r="AV421" s="5">
        <f t="shared" si="597"/>
        <v>7.4313757902512657E-6</v>
      </c>
      <c r="AW421" s="5">
        <f t="shared" si="598"/>
        <v>1.7655497710643184E-8</v>
      </c>
      <c r="AX421" s="5">
        <f t="shared" si="599"/>
        <v>4.2592982577478286E-5</v>
      </c>
      <c r="AY421" s="5">
        <f t="shared" si="600"/>
        <v>3.4819066281010079E-5</v>
      </c>
      <c r="AZ421" s="5">
        <f t="shared" si="601"/>
        <v>1.4232008459093347E-5</v>
      </c>
      <c r="BA421" s="5">
        <f t="shared" si="602"/>
        <v>3.878144675965901E-6</v>
      </c>
      <c r="BB421" s="5">
        <f t="shared" si="603"/>
        <v>7.9257995301322278E-7</v>
      </c>
      <c r="BC421" s="5">
        <f t="shared" si="604"/>
        <v>1.2958422841963435E-7</v>
      </c>
      <c r="BD421" s="5">
        <f t="shared" si="605"/>
        <v>8.8797333710797586E-5</v>
      </c>
      <c r="BE421" s="5">
        <f t="shared" si="606"/>
        <v>6.4224689727554964E-5</v>
      </c>
      <c r="BF421" s="5">
        <f t="shared" si="607"/>
        <v>2.3225983248746662E-5</v>
      </c>
      <c r="BG421" s="5">
        <f t="shared" si="608"/>
        <v>5.5995734159705527E-6</v>
      </c>
      <c r="BH421" s="5">
        <f t="shared" si="609"/>
        <v>1.0125046840332192E-6</v>
      </c>
      <c r="BI421" s="5">
        <f t="shared" si="610"/>
        <v>1.4646340483942338E-7</v>
      </c>
      <c r="BJ421" s="8">
        <f t="shared" si="611"/>
        <v>0.29221411899135136</v>
      </c>
      <c r="BK421" s="8">
        <f t="shared" si="612"/>
        <v>0.36091259984334939</v>
      </c>
      <c r="BL421" s="8">
        <f t="shared" si="613"/>
        <v>0.32736845133321057</v>
      </c>
      <c r="BM421" s="8">
        <f t="shared" si="614"/>
        <v>0.2014164710624079</v>
      </c>
      <c r="BN421" s="8">
        <f t="shared" si="615"/>
        <v>0.7985488084377862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1.1818181818181801</v>
      </c>
      <c r="F422">
        <f>VLOOKUP(B422,home!$B$2:$E$405,3,FALSE)</f>
        <v>0.74</v>
      </c>
      <c r="G422">
        <f>VLOOKUP(C422,away!$B$2:$E$405,4,FALSE)</f>
        <v>0.9</v>
      </c>
      <c r="H422">
        <f>VLOOKUP(A422,away!$A$2:$E$405,3,FALSE)</f>
        <v>1.0363636363636399</v>
      </c>
      <c r="I422">
        <f>VLOOKUP(C422,away!$B$2:$E$405,3,FALSE)</f>
        <v>0.9</v>
      </c>
      <c r="J422">
        <f>VLOOKUP(B422,home!$B$2:$E$405,4,FALSE)</f>
        <v>0.9</v>
      </c>
      <c r="K422" s="3">
        <f t="shared" si="560"/>
        <v>0.78709090909090795</v>
      </c>
      <c r="L422" s="3">
        <f t="shared" si="561"/>
        <v>0.83945454545454834</v>
      </c>
      <c r="M422" s="5">
        <f t="shared" si="562"/>
        <v>0.19660759219445451</v>
      </c>
      <c r="N422" s="5">
        <f t="shared" si="563"/>
        <v>0.15474804847450771</v>
      </c>
      <c r="O422" s="5">
        <f t="shared" si="564"/>
        <v>0.16504313693850903</v>
      </c>
      <c r="P422" s="5">
        <f t="shared" si="565"/>
        <v>0.12990395269214627</v>
      </c>
      <c r="Q422" s="5">
        <f t="shared" si="566"/>
        <v>6.0900391076922064E-2</v>
      </c>
      <c r="R422" s="5">
        <f t="shared" si="567"/>
        <v>6.927310574955442E-2</v>
      </c>
      <c r="S422" s="5">
        <f t="shared" si="568"/>
        <v>2.1457763579588951E-2</v>
      </c>
      <c r="T422" s="5">
        <f t="shared" si="569"/>
        <v>5.112311010948184E-2</v>
      </c>
      <c r="U422" s="5">
        <f t="shared" si="570"/>
        <v>5.4524231779967396E-2</v>
      </c>
      <c r="V422" s="5">
        <f t="shared" si="571"/>
        <v>1.5753027381483944E-3</v>
      </c>
      <c r="W422" s="5">
        <f t="shared" si="572"/>
        <v>1.597804805890881E-2</v>
      </c>
      <c r="X422" s="5">
        <f t="shared" si="573"/>
        <v>1.3412845070542223E-2</v>
      </c>
      <c r="Y422" s="5">
        <f t="shared" si="574"/>
        <v>5.62973688097215E-3</v>
      </c>
      <c r="Z422" s="5">
        <f t="shared" si="575"/>
        <v>1.9383874499739027E-2</v>
      </c>
      <c r="AA422" s="5">
        <f t="shared" si="576"/>
        <v>1.5256871401703658E-2</v>
      </c>
      <c r="AB422" s="5">
        <f t="shared" si="577"/>
        <v>6.0042723907250024E-3</v>
      </c>
      <c r="AC422" s="5">
        <f t="shared" si="578"/>
        <v>6.5052819835233135E-5</v>
      </c>
      <c r="AD422" s="5">
        <f t="shared" si="579"/>
        <v>3.144044093046187E-3</v>
      </c>
      <c r="AE422" s="5">
        <f t="shared" si="580"/>
        <v>2.6392821050171445E-3</v>
      </c>
      <c r="AF422" s="5">
        <f t="shared" si="581"/>
        <v>1.1077786798967453E-3</v>
      </c>
      <c r="AG422" s="5">
        <f t="shared" si="582"/>
        <v>3.09976616065654E-4</v>
      </c>
      <c r="AH422" s="5">
        <f t="shared" si="583"/>
        <v>4.0679703893316075E-3</v>
      </c>
      <c r="AI422" s="5">
        <f t="shared" si="584"/>
        <v>3.2018625118939094E-3</v>
      </c>
      <c r="AJ422" s="5">
        <f t="shared" si="585"/>
        <v>1.2600784376353375E-3</v>
      </c>
      <c r="AK422" s="5">
        <f t="shared" si="586"/>
        <v>3.3059876100141638E-4</v>
      </c>
      <c r="AL422" s="5">
        <f t="shared" si="587"/>
        <v>1.7192862871762903E-6</v>
      </c>
      <c r="AM422" s="5">
        <f t="shared" si="588"/>
        <v>4.949297046835246E-4</v>
      </c>
      <c r="AN422" s="5">
        <f t="shared" si="589"/>
        <v>4.1547099027706204E-4</v>
      </c>
      <c r="AO422" s="5">
        <f t="shared" si="590"/>
        <v>1.7438450564629106E-4</v>
      </c>
      <c r="AP422" s="5">
        <f t="shared" si="591"/>
        <v>4.87959553072078E-5</v>
      </c>
      <c r="AQ422" s="5">
        <f t="shared" si="592"/>
        <v>1.0240496620608142E-5</v>
      </c>
      <c r="AR422" s="5">
        <f t="shared" si="593"/>
        <v>6.8297524681978569E-4</v>
      </c>
      <c r="AS422" s="5">
        <f t="shared" si="594"/>
        <v>5.3756360790597232E-4</v>
      </c>
      <c r="AT422" s="5">
        <f t="shared" si="595"/>
        <v>2.1155571442045003E-4</v>
      </c>
      <c r="AU422" s="5">
        <f t="shared" si="596"/>
        <v>5.5504526528856196E-5</v>
      </c>
      <c r="AV422" s="5">
        <f t="shared" si="597"/>
        <v>1.0921777061064458E-5</v>
      </c>
      <c r="AW422" s="5">
        <f t="shared" si="598"/>
        <v>3.1554970603111609E-8</v>
      </c>
      <c r="AX422" s="5">
        <f t="shared" si="599"/>
        <v>6.4925778532574989E-5</v>
      </c>
      <c r="AY422" s="5">
        <f t="shared" si="600"/>
        <v>5.4502239906345408E-5</v>
      </c>
      <c r="AZ422" s="5">
        <f t="shared" si="601"/>
        <v>2.2876076513417963E-5</v>
      </c>
      <c r="BA422" s="5">
        <f t="shared" si="602"/>
        <v>6.4011421371182486E-6</v>
      </c>
      <c r="BB422" s="5">
        <f t="shared" si="603"/>
        <v>1.3433669657761385E-6</v>
      </c>
      <c r="BC422" s="5">
        <f t="shared" si="604"/>
        <v>2.2553910112685297E-7</v>
      </c>
      <c r="BD422" s="5">
        <f t="shared" si="605"/>
        <v>9.5554445895968464E-5</v>
      </c>
      <c r="BE422" s="5">
        <f t="shared" si="606"/>
        <v>7.5210035687935795E-5</v>
      </c>
      <c r="BF422" s="5">
        <f t="shared" si="607"/>
        <v>2.9598567681188502E-5</v>
      </c>
      <c r="BG422" s="5">
        <f t="shared" si="608"/>
        <v>7.7655878479918124E-6</v>
      </c>
      <c r="BH422" s="5">
        <f t="shared" si="609"/>
        <v>1.5280558997252953E-6</v>
      </c>
      <c r="BI422" s="5">
        <f t="shared" si="610"/>
        <v>2.4054378145130166E-7</v>
      </c>
      <c r="BJ422" s="8">
        <f t="shared" si="611"/>
        <v>0.31028735696105147</v>
      </c>
      <c r="BK422" s="8">
        <f t="shared" si="612"/>
        <v>0.34966588555036682</v>
      </c>
      <c r="BL422" s="8">
        <f t="shared" si="613"/>
        <v>0.32067054646985216</v>
      </c>
      <c r="BM422" s="8">
        <f t="shared" si="614"/>
        <v>0.22347696566997993</v>
      </c>
      <c r="BN422" s="8">
        <f t="shared" si="615"/>
        <v>0.77647622712609388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1.62917933130699</v>
      </c>
      <c r="F423">
        <f>VLOOKUP(B423,home!$B$2:$E$405,3,FALSE)</f>
        <v>0.81</v>
      </c>
      <c r="G423">
        <f>VLOOKUP(C423,away!$B$2:$E$405,4,FALSE)</f>
        <v>1.05</v>
      </c>
      <c r="H423">
        <f>VLOOKUP(A423,away!$A$2:$E$405,3,FALSE)</f>
        <v>1.4103343465045599</v>
      </c>
      <c r="I423">
        <f>VLOOKUP(C423,away!$B$2:$E$405,3,FALSE)</f>
        <v>0.94</v>
      </c>
      <c r="J423">
        <f>VLOOKUP(B423,home!$B$2:$E$405,4,FALSE)</f>
        <v>1.42</v>
      </c>
      <c r="K423" s="3">
        <f t="shared" si="560"/>
        <v>1.385617021276595</v>
      </c>
      <c r="L423" s="3">
        <f t="shared" si="561"/>
        <v>1.8825142857142865</v>
      </c>
      <c r="M423" s="5">
        <f t="shared" si="562"/>
        <v>3.8077515820585155E-2</v>
      </c>
      <c r="N423" s="5">
        <f t="shared" si="563"/>
        <v>5.2760854048931619E-2</v>
      </c>
      <c r="O423" s="5">
        <f t="shared" si="564"/>
        <v>7.1681467496763296E-2</v>
      </c>
      <c r="P423" s="5">
        <f t="shared" si="565"/>
        <v>9.9323061473600205E-2</v>
      </c>
      <c r="Q423" s="5">
        <f t="shared" si="566"/>
        <v>3.6553168713644911E-2</v>
      </c>
      <c r="R423" s="5">
        <f t="shared" si="567"/>
        <v>6.7470693291810616E-2</v>
      </c>
      <c r="S423" s="5">
        <f t="shared" si="568"/>
        <v>6.4769656895233951E-2</v>
      </c>
      <c r="T423" s="5">
        <f t="shared" si="569"/>
        <v>6.8811862291561041E-2</v>
      </c>
      <c r="U423" s="5">
        <f t="shared" si="570"/>
        <v>9.3488541062465361E-2</v>
      </c>
      <c r="V423" s="5">
        <f t="shared" si="571"/>
        <v>1.8772001373143662E-2</v>
      </c>
      <c r="W423" s="5">
        <f t="shared" si="572"/>
        <v>1.6882897583740491E-2</v>
      </c>
      <c r="X423" s="5">
        <f t="shared" si="573"/>
        <v>3.1782295885642679E-2</v>
      </c>
      <c r="Y423" s="5">
        <f t="shared" si="574"/>
        <v>2.9915313018760378E-2</v>
      </c>
      <c r="Z423" s="5">
        <f t="shared" si="575"/>
        <v>4.2338181329626849E-2</v>
      </c>
      <c r="AA423" s="5">
        <f t="shared" si="576"/>
        <v>5.8664504700225897E-2</v>
      </c>
      <c r="AB423" s="5">
        <f t="shared" si="577"/>
        <v>4.0643268128696917E-2</v>
      </c>
      <c r="AC423" s="5">
        <f t="shared" si="578"/>
        <v>3.0603569557170426E-3</v>
      </c>
      <c r="AD423" s="5">
        <f t="shared" si="579"/>
        <v>5.8483075651250818E-3</v>
      </c>
      <c r="AE423" s="5">
        <f t="shared" si="580"/>
        <v>1.1009522538598901E-2</v>
      </c>
      <c r="AF423" s="5">
        <f t="shared" si="581"/>
        <v>1.0362791728902926E-2</v>
      </c>
      <c r="AG423" s="5">
        <f t="shared" si="582"/>
        <v>6.5027011565138683E-3</v>
      </c>
      <c r="AH423" s="5">
        <f t="shared" si="583"/>
        <v>1.9925557796046107E-2</v>
      </c>
      <c r="AI423" s="5">
        <f t="shared" si="584"/>
        <v>2.7609192040632041E-2</v>
      </c>
      <c r="AJ423" s="5">
        <f t="shared" si="585"/>
        <v>1.9127883217597026E-2</v>
      </c>
      <c r="AK423" s="5">
        <f t="shared" si="586"/>
        <v>8.8346401890977855E-3</v>
      </c>
      <c r="AL423" s="5">
        <f t="shared" si="587"/>
        <v>3.1931076961645407E-4</v>
      </c>
      <c r="AM423" s="5">
        <f t="shared" si="588"/>
        <v>1.6207029015795986E-3</v>
      </c>
      <c r="AN423" s="5">
        <f t="shared" si="589"/>
        <v>3.0509963651221893E-3</v>
      </c>
      <c r="AO423" s="5">
        <f t="shared" si="590"/>
        <v>2.8717721215024421E-3</v>
      </c>
      <c r="AP423" s="5">
        <f t="shared" si="591"/>
        <v>1.8020506813481235E-3</v>
      </c>
      <c r="AQ423" s="5">
        <f t="shared" si="592"/>
        <v>8.4809653780475158E-4</v>
      </c>
      <c r="AR423" s="5">
        <f t="shared" si="593"/>
        <v>7.5020294403764908E-3</v>
      </c>
      <c r="AS423" s="5">
        <f t="shared" si="594"/>
        <v>1.0394939686703793E-2</v>
      </c>
      <c r="AT423" s="5">
        <f t="shared" si="595"/>
        <v>7.201702682520187E-3</v>
      </c>
      <c r="AU423" s="5">
        <f t="shared" si="596"/>
        <v>3.3262672730244281E-3</v>
      </c>
      <c r="AV423" s="5">
        <f t="shared" si="597"/>
        <v>1.1522331377044827E-3</v>
      </c>
      <c r="AW423" s="5">
        <f t="shared" si="598"/>
        <v>2.3136228031110321E-5</v>
      </c>
      <c r="AX423" s="5">
        <f t="shared" si="599"/>
        <v>3.7427892114350991E-4</v>
      </c>
      <c r="AY423" s="5">
        <f t="shared" si="600"/>
        <v>7.0458541589438824E-4</v>
      </c>
      <c r="AZ423" s="5">
        <f t="shared" si="601"/>
        <v>6.6319605546356409E-4</v>
      </c>
      <c r="BA423" s="5">
        <f t="shared" si="602"/>
        <v>4.1615868287984118E-4</v>
      </c>
      <c r="BB423" s="5">
        <f t="shared" si="603"/>
        <v>1.9585616641133564E-4</v>
      </c>
      <c r="BC423" s="5">
        <f t="shared" si="604"/>
        <v>7.3740406242914751E-5</v>
      </c>
      <c r="BD423" s="5">
        <f t="shared" si="605"/>
        <v>2.3537795988929824E-3</v>
      </c>
      <c r="BE423" s="5">
        <f t="shared" si="606"/>
        <v>3.2614370765597124E-3</v>
      </c>
      <c r="BF423" s="5">
        <f t="shared" si="607"/>
        <v>2.2595513635518577E-3</v>
      </c>
      <c r="BG423" s="5">
        <f t="shared" si="608"/>
        <v>1.0436242765953978E-3</v>
      </c>
      <c r="BH423" s="5">
        <f t="shared" si="609"/>
        <v>3.6151589036701414E-4</v>
      </c>
      <c r="BI423" s="5">
        <f t="shared" si="610"/>
        <v>1.0018451423089967E-4</v>
      </c>
      <c r="BJ423" s="8">
        <f t="shared" si="611"/>
        <v>0.28305114878681459</v>
      </c>
      <c r="BK423" s="8">
        <f t="shared" si="612"/>
        <v>0.22502648870379086</v>
      </c>
      <c r="BL423" s="8">
        <f t="shared" si="613"/>
        <v>0.44640301286386225</v>
      </c>
      <c r="BM423" s="8">
        <f t="shared" si="614"/>
        <v>0.6302706216508952</v>
      </c>
      <c r="BN423" s="8">
        <f t="shared" si="615"/>
        <v>0.36586676084533576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1.62917933130699</v>
      </c>
      <c r="F424">
        <f>VLOOKUP(B424,home!$B$2:$E$405,3,FALSE)</f>
        <v>0.96</v>
      </c>
      <c r="G424">
        <f>VLOOKUP(C424,away!$B$2:$E$405,4,FALSE)</f>
        <v>0.79</v>
      </c>
      <c r="H424">
        <f>VLOOKUP(A424,away!$A$2:$E$405,3,FALSE)</f>
        <v>1.4103343465045599</v>
      </c>
      <c r="I424">
        <f>VLOOKUP(C424,away!$B$2:$E$405,3,FALSE)</f>
        <v>0.76</v>
      </c>
      <c r="J424">
        <f>VLOOKUP(B424,home!$B$2:$E$405,4,FALSE)</f>
        <v>1.06</v>
      </c>
      <c r="K424" s="3">
        <f t="shared" si="560"/>
        <v>1.2355696048632212</v>
      </c>
      <c r="L424" s="3">
        <f t="shared" si="561"/>
        <v>1.1361653495440736</v>
      </c>
      <c r="M424" s="5">
        <f t="shared" si="562"/>
        <v>9.3318682090291094E-2</v>
      </c>
      <c r="N424" s="5">
        <f t="shared" si="563"/>
        <v>0.11530172715665751</v>
      </c>
      <c r="O424" s="5">
        <f t="shared" si="564"/>
        <v>0.10602545305610785</v>
      </c>
      <c r="P424" s="5">
        <f t="shared" si="565"/>
        <v>0.13100182713797917</v>
      </c>
      <c r="Q424" s="5">
        <f t="shared" si="566"/>
        <v>7.1231654731499158E-2</v>
      </c>
      <c r="R424" s="5">
        <f t="shared" si="567"/>
        <v>6.0231222966030777E-2</v>
      </c>
      <c r="S424" s="5">
        <f t="shared" si="568"/>
        <v>4.59754636721195E-2</v>
      </c>
      <c r="T424" s="5">
        <f t="shared" si="569"/>
        <v>8.0930937896616498E-2</v>
      </c>
      <c r="U424" s="5">
        <f t="shared" si="570"/>
        <v>7.4419868360567215E-2</v>
      </c>
      <c r="V424" s="5">
        <f t="shared" si="571"/>
        <v>7.171208748409476E-3</v>
      </c>
      <c r="W424" s="5">
        <f t="shared" si="572"/>
        <v>2.933722249678394E-2</v>
      </c>
      <c r="X424" s="5">
        <f t="shared" si="573"/>
        <v>3.3331935652710781E-2</v>
      </c>
      <c r="Y424" s="5">
        <f t="shared" si="574"/>
        <v>1.8935295160921361E-2</v>
      </c>
      <c r="Z424" s="5">
        <f t="shared" si="575"/>
        <v>2.2810876164889138E-2</v>
      </c>
      <c r="AA424" s="5">
        <f t="shared" si="576"/>
        <v>2.8184425249635939E-2</v>
      </c>
      <c r="AB424" s="5">
        <f t="shared" si="577"/>
        <v>1.7411909584494841E-2</v>
      </c>
      <c r="AC424" s="5">
        <f t="shared" si="578"/>
        <v>6.2918902449815659E-4</v>
      </c>
      <c r="AD424" s="5">
        <f t="shared" si="579"/>
        <v>9.0620451020339329E-3</v>
      </c>
      <c r="AE424" s="5">
        <f t="shared" si="580"/>
        <v>1.0295981640936543E-2</v>
      </c>
      <c r="AF424" s="5">
        <f t="shared" si="581"/>
        <v>5.8489687899870163E-3</v>
      </c>
      <c r="AG424" s="5">
        <f t="shared" si="582"/>
        <v>2.2151318899159924E-3</v>
      </c>
      <c r="AH424" s="5">
        <f t="shared" si="583"/>
        <v>6.4792317728219568E-3</v>
      </c>
      <c r="AI424" s="5">
        <f t="shared" si="584"/>
        <v>8.0055418413628541E-3</v>
      </c>
      <c r="AJ424" s="5">
        <f t="shared" si="585"/>
        <v>4.9457020848243443E-3</v>
      </c>
      <c r="AK424" s="5">
        <f t="shared" si="586"/>
        <v>2.0369197235725416E-3</v>
      </c>
      <c r="AL424" s="5">
        <f t="shared" si="587"/>
        <v>3.5330508309009551E-5</v>
      </c>
      <c r="AM424" s="5">
        <f t="shared" si="588"/>
        <v>2.2393574971945511E-3</v>
      </c>
      <c r="AN424" s="5">
        <f t="shared" si="589"/>
        <v>2.5442803935541887E-3</v>
      </c>
      <c r="AO424" s="5">
        <f t="shared" si="590"/>
        <v>1.4453616113403141E-3</v>
      </c>
      <c r="AP424" s="5">
        <f t="shared" si="591"/>
        <v>5.4738992678868466E-4</v>
      </c>
      <c r="AQ424" s="5">
        <f t="shared" si="592"/>
        <v>1.5548136687669261E-4</v>
      </c>
      <c r="AR424" s="5">
        <f t="shared" si="593"/>
        <v>1.472295726389065E-3</v>
      </c>
      <c r="AS424" s="5">
        <f t="shared" si="594"/>
        <v>1.8191238488963462E-3</v>
      </c>
      <c r="AT424" s="5">
        <f t="shared" si="595"/>
        <v>1.1238270675890606E-3</v>
      </c>
      <c r="AU424" s="5">
        <f t="shared" si="596"/>
        <v>4.628555219452028E-4</v>
      </c>
      <c r="AV424" s="5">
        <f t="shared" si="597"/>
        <v>1.4297255358964854E-4</v>
      </c>
      <c r="AW424" s="5">
        <f t="shared" si="598"/>
        <v>1.3777047039602082E-6</v>
      </c>
      <c r="AX424" s="5">
        <f t="shared" si="599"/>
        <v>4.6114700965936046E-4</v>
      </c>
      <c r="AY424" s="5">
        <f t="shared" si="600"/>
        <v>5.2393925342083148E-4</v>
      </c>
      <c r="AZ424" s="5">
        <f t="shared" si="601"/>
        <v>2.9764081250137006E-4</v>
      </c>
      <c r="BA424" s="5">
        <f t="shared" si="602"/>
        <v>1.1272305925806709E-4</v>
      </c>
      <c r="BB424" s="5">
        <f t="shared" si="603"/>
        <v>3.2018008505904759E-5</v>
      </c>
      <c r="BC424" s="5">
        <f t="shared" si="604"/>
        <v>7.2755503651632797E-6</v>
      </c>
      <c r="BD424" s="5">
        <f t="shared" si="605"/>
        <v>2.7879523143417963E-4</v>
      </c>
      <c r="BE424" s="5">
        <f t="shared" si="606"/>
        <v>3.4447091394087961E-4</v>
      </c>
      <c r="BF424" s="5">
        <f t="shared" si="607"/>
        <v>2.1280889551240269E-4</v>
      </c>
      <c r="BG424" s="5">
        <f t="shared" si="608"/>
        <v>8.764673431321266E-5</v>
      </c>
      <c r="BH424" s="5">
        <f t="shared" si="609"/>
        <v>2.707341022073197E-5</v>
      </c>
      <c r="BI424" s="5">
        <f t="shared" si="610"/>
        <v>6.6902165537459389E-6</v>
      </c>
      <c r="BJ424" s="8">
        <f t="shared" si="611"/>
        <v>0.38485751500752791</v>
      </c>
      <c r="BK424" s="8">
        <f t="shared" si="612"/>
        <v>0.27865564043502722</v>
      </c>
      <c r="BL424" s="8">
        <f t="shared" si="613"/>
        <v>0.31371883475980283</v>
      </c>
      <c r="BM424" s="8">
        <f t="shared" si="614"/>
        <v>0.42240973767996476</v>
      </c>
      <c r="BN424" s="8">
        <f t="shared" si="615"/>
        <v>0.57711056713856557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1.62917933130699</v>
      </c>
      <c r="F425">
        <f>VLOOKUP(B425,home!$B$2:$E$405,3,FALSE)</f>
        <v>1.04</v>
      </c>
      <c r="G425">
        <f>VLOOKUP(C425,away!$B$2:$E$405,4,FALSE)</f>
        <v>1.19</v>
      </c>
      <c r="H425">
        <f>VLOOKUP(A425,away!$A$2:$E$405,3,FALSE)</f>
        <v>1.4103343465045599</v>
      </c>
      <c r="I425">
        <f>VLOOKUP(C425,away!$B$2:$E$405,3,FALSE)</f>
        <v>0.73</v>
      </c>
      <c r="J425">
        <f>VLOOKUP(B425,home!$B$2:$E$405,4,FALSE)</f>
        <v>1.02</v>
      </c>
      <c r="K425" s="3">
        <f t="shared" si="560"/>
        <v>2.0162723404255307</v>
      </c>
      <c r="L425" s="3">
        <f t="shared" si="561"/>
        <v>1.0501349544072953</v>
      </c>
      <c r="M425" s="5">
        <f t="shared" si="562"/>
        <v>4.6588232330691398E-2</v>
      </c>
      <c r="N425" s="5">
        <f t="shared" si="563"/>
        <v>9.3934564237691517E-2</v>
      </c>
      <c r="O425" s="5">
        <f t="shared" si="564"/>
        <v>4.8923931234507084E-2</v>
      </c>
      <c r="P425" s="5">
        <f t="shared" si="565"/>
        <v>9.8643969333017334E-2</v>
      </c>
      <c r="Q425" s="5">
        <f t="shared" si="566"/>
        <v>9.469883184119135E-2</v>
      </c>
      <c r="R425" s="5">
        <f t="shared" si="567"/>
        <v>2.5688365148187377E-2</v>
      </c>
      <c r="S425" s="5">
        <f t="shared" si="568"/>
        <v>5.2216150940775877E-2</v>
      </c>
      <c r="T425" s="5">
        <f t="shared" si="569"/>
        <v>9.9446553457973597E-2</v>
      </c>
      <c r="U425" s="5">
        <f t="shared" si="570"/>
        <v>5.1794740119041394E-2</v>
      </c>
      <c r="V425" s="5">
        <f t="shared" si="571"/>
        <v>1.2284476463996229E-2</v>
      </c>
      <c r="W425" s="5">
        <f t="shared" si="572"/>
        <v>6.3646211770667552E-2</v>
      </c>
      <c r="X425" s="5">
        <f t="shared" si="573"/>
        <v>6.6837111695987023E-2</v>
      </c>
      <c r="Y425" s="5">
        <f t="shared" si="574"/>
        <v>3.5093993621790318E-2</v>
      </c>
      <c r="Z425" s="5">
        <f t="shared" si="575"/>
        <v>8.992083387896567E-3</v>
      </c>
      <c r="AA425" s="5">
        <f t="shared" si="576"/>
        <v>1.8130489017815749E-2</v>
      </c>
      <c r="AB425" s="5">
        <f t="shared" si="577"/>
        <v>1.8278001762505377E-2</v>
      </c>
      <c r="AC425" s="5">
        <f t="shared" si="578"/>
        <v>1.6256647051248959E-3</v>
      </c>
      <c r="AD425" s="5">
        <f t="shared" si="579"/>
        <v>3.2082024091515698E-2</v>
      </c>
      <c r="AE425" s="5">
        <f t="shared" si="580"/>
        <v>3.3690454906637586E-2</v>
      </c>
      <c r="AF425" s="5">
        <f t="shared" si="581"/>
        <v>1.7689762163671453E-2</v>
      </c>
      <c r="AG425" s="5">
        <f t="shared" si="582"/>
        <v>6.1922125277410062E-3</v>
      </c>
      <c r="AH425" s="5">
        <f t="shared" si="583"/>
        <v>2.36072526964384E-3</v>
      </c>
      <c r="AI425" s="5">
        <f t="shared" si="584"/>
        <v>4.7598650645264773E-3</v>
      </c>
      <c r="AJ425" s="5">
        <f t="shared" si="585"/>
        <v>4.7985921368812615E-3</v>
      </c>
      <c r="AK425" s="5">
        <f t="shared" si="586"/>
        <v>3.2250895328590429E-3</v>
      </c>
      <c r="AL425" s="5">
        <f t="shared" si="587"/>
        <v>1.3768457079876422E-4</v>
      </c>
      <c r="AM425" s="5">
        <f t="shared" si="588"/>
        <v>1.2937219560117721E-2</v>
      </c>
      <c r="AN425" s="5">
        <f t="shared" si="589"/>
        <v>1.358582647292139E-2</v>
      </c>
      <c r="AO425" s="5">
        <f t="shared" si="590"/>
        <v>7.1334756318633648E-3</v>
      </c>
      <c r="AP425" s="5">
        <f t="shared" si="591"/>
        <v>2.497037369144129E-3</v>
      </c>
      <c r="AQ425" s="5">
        <f t="shared" si="592"/>
        <v>6.5555655594987062E-4</v>
      </c>
      <c r="AR425" s="5">
        <f t="shared" si="593"/>
        <v>4.958160246811169E-4</v>
      </c>
      <c r="AS425" s="5">
        <f t="shared" si="594"/>
        <v>9.9970013650427822E-4</v>
      </c>
      <c r="AT425" s="5">
        <f t="shared" si="595"/>
        <v>1.0078338669766021E-3</v>
      </c>
      <c r="AU425" s="5">
        <f t="shared" si="596"/>
        <v>6.7735584990967555E-4</v>
      </c>
      <c r="AV425" s="5">
        <f t="shared" si="597"/>
        <v>3.4143346619957648E-4</v>
      </c>
      <c r="AW425" s="5">
        <f t="shared" si="598"/>
        <v>8.0979871120298842E-6</v>
      </c>
      <c r="AX425" s="5">
        <f t="shared" si="599"/>
        <v>4.3474929935129174E-3</v>
      </c>
      <c r="AY425" s="5">
        <f t="shared" si="600"/>
        <v>4.5654543565287233E-3</v>
      </c>
      <c r="AZ425" s="5">
        <f t="shared" si="601"/>
        <v>2.3971716012709393E-3</v>
      </c>
      <c r="BA425" s="5">
        <f t="shared" si="602"/>
        <v>8.3911789673570697E-4</v>
      </c>
      <c r="BB425" s="5">
        <f t="shared" si="603"/>
        <v>2.2029675855772426E-4</v>
      </c>
      <c r="BC425" s="5">
        <f t="shared" si="604"/>
        <v>4.6268265300818164E-5</v>
      </c>
      <c r="BD425" s="5">
        <f t="shared" si="605"/>
        <v>8.6778956412151829E-5</v>
      </c>
      <c r="BE425" s="5">
        <f t="shared" si="606"/>
        <v>1.7497000954481447E-4</v>
      </c>
      <c r="BF425" s="5">
        <f t="shared" si="607"/>
        <v>1.7639359532460033E-4</v>
      </c>
      <c r="BG425" s="5">
        <f t="shared" si="608"/>
        <v>1.1855250909373528E-4</v>
      </c>
      <c r="BH425" s="5">
        <f t="shared" si="609"/>
        <v>5.9758536243436157E-5</v>
      </c>
      <c r="BI425" s="5">
        <f t="shared" si="610"/>
        <v>2.4097896746391377E-5</v>
      </c>
      <c r="BJ425" s="8">
        <f t="shared" si="611"/>
        <v>0.59253663777677057</v>
      </c>
      <c r="BK425" s="8">
        <f t="shared" si="612"/>
        <v>0.21606163270093323</v>
      </c>
      <c r="BL425" s="8">
        <f t="shared" si="613"/>
        <v>0.18212249013360401</v>
      </c>
      <c r="BM425" s="8">
        <f t="shared" si="614"/>
        <v>0.58667759350450144</v>
      </c>
      <c r="BN425" s="8">
        <f t="shared" si="615"/>
        <v>0.40847789412528601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1.62917933130699</v>
      </c>
      <c r="F426">
        <f>VLOOKUP(B426,home!$B$2:$E$405,3,FALSE)</f>
        <v>0.79</v>
      </c>
      <c r="G426">
        <f>VLOOKUP(C426,away!$B$2:$E$405,4,FALSE)</f>
        <v>1.5</v>
      </c>
      <c r="H426">
        <f>VLOOKUP(A426,away!$A$2:$E$405,3,FALSE)</f>
        <v>1.4103343465045599</v>
      </c>
      <c r="I426">
        <f>VLOOKUP(C426,away!$B$2:$E$405,3,FALSE)</f>
        <v>0.88</v>
      </c>
      <c r="J426">
        <f>VLOOKUP(B426,home!$B$2:$E$405,4,FALSE)</f>
        <v>1.29</v>
      </c>
      <c r="K426" s="3">
        <f t="shared" si="560"/>
        <v>1.9305775075987834</v>
      </c>
      <c r="L426" s="3">
        <f t="shared" si="561"/>
        <v>1.6010115501519764</v>
      </c>
      <c r="M426" s="5">
        <f t="shared" si="562"/>
        <v>2.9258385642744782E-2</v>
      </c>
      <c r="N426" s="5">
        <f t="shared" si="563"/>
        <v>5.6485581230534258E-2</v>
      </c>
      <c r="O426" s="5">
        <f t="shared" si="564"/>
        <v>4.6843013352835167E-2</v>
      </c>
      <c r="P426" s="5">
        <f t="shared" si="565"/>
        <v>9.0434067967133047E-2</v>
      </c>
      <c r="Q426" s="5">
        <f t="shared" si="566"/>
        <v>5.4524896313656743E-2</v>
      </c>
      <c r="R426" s="5">
        <f t="shared" si="567"/>
        <v>3.7498102710906187E-2</v>
      </c>
      <c r="S426" s="5">
        <f t="shared" si="568"/>
        <v>6.9880142644780749E-2</v>
      </c>
      <c r="T426" s="5">
        <f t="shared" si="569"/>
        <v>8.7294988769003379E-2</v>
      </c>
      <c r="U426" s="5">
        <f t="shared" si="570"/>
        <v>7.2392993671304445E-2</v>
      </c>
      <c r="V426" s="5">
        <f t="shared" si="571"/>
        <v>2.3998990871103246E-2</v>
      </c>
      <c r="W426" s="5">
        <f t="shared" si="572"/>
        <v>3.5088179475767173E-2</v>
      </c>
      <c r="X426" s="5">
        <f t="shared" si="573"/>
        <v>5.6176580614508767E-2</v>
      </c>
      <c r="Y426" s="5">
        <f t="shared" si="574"/>
        <v>4.496967720593608E-2</v>
      </c>
      <c r="Z426" s="5">
        <f t="shared" si="575"/>
        <v>2.0011631849648649E-2</v>
      </c>
      <c r="AA426" s="5">
        <f t="shared" si="576"/>
        <v>3.8634006339279124E-2</v>
      </c>
      <c r="AB426" s="5">
        <f t="shared" si="577"/>
        <v>3.7292971833520552E-2</v>
      </c>
      <c r="AC426" s="5">
        <f t="shared" si="578"/>
        <v>4.6361203888698925E-3</v>
      </c>
      <c r="AD426" s="5">
        <f t="shared" si="579"/>
        <v>1.6935112519626341E-2</v>
      </c>
      <c r="AE426" s="5">
        <f t="shared" si="580"/>
        <v>2.7113310747045115E-2</v>
      </c>
      <c r="AF426" s="5">
        <f t="shared" si="581"/>
        <v>2.1704361834439474E-2</v>
      </c>
      <c r="AG426" s="5">
        <f t="shared" si="582"/>
        <v>1.1582977995205114E-2</v>
      </c>
      <c r="AH426" s="5">
        <f t="shared" si="583"/>
        <v>8.0097134321691615E-3</v>
      </c>
      <c r="AI426" s="5">
        <f t="shared" si="584"/>
        <v>1.5463372594457639E-2</v>
      </c>
      <c r="AJ426" s="5">
        <f t="shared" si="585"/>
        <v>1.4926619661239685E-2</v>
      </c>
      <c r="AK426" s="5">
        <f t="shared" si="586"/>
        <v>9.6056653941570345E-3</v>
      </c>
      <c r="AL426" s="5">
        <f t="shared" si="587"/>
        <v>5.7318709442171227E-4</v>
      </c>
      <c r="AM426" s="5">
        <f t="shared" si="588"/>
        <v>6.5389094638090344E-3</v>
      </c>
      <c r="AN426" s="5">
        <f t="shared" si="589"/>
        <v>1.0468869576956334E-2</v>
      </c>
      <c r="AO426" s="5">
        <f t="shared" si="590"/>
        <v>8.3803905548708625E-3</v>
      </c>
      <c r="AP426" s="5">
        <f t="shared" si="591"/>
        <v>4.4723673577109282E-3</v>
      </c>
      <c r="AQ426" s="5">
        <f t="shared" si="592"/>
        <v>1.790077949054468E-3</v>
      </c>
      <c r="AR426" s="5">
        <f t="shared" si="593"/>
        <v>2.5647287436620487E-3</v>
      </c>
      <c r="AS426" s="5">
        <f t="shared" si="594"/>
        <v>4.951407625606038E-3</v>
      </c>
      <c r="AT426" s="5">
        <f t="shared" si="595"/>
        <v>4.7795380964740586E-3</v>
      </c>
      <c r="AU426" s="5">
        <f t="shared" si="596"/>
        <v>3.0757562485881069E-3</v>
      </c>
      <c r="AV426" s="5">
        <f t="shared" si="597"/>
        <v>1.4844964580951526E-3</v>
      </c>
      <c r="AW426" s="5">
        <f t="shared" si="598"/>
        <v>4.9212520631167785E-5</v>
      </c>
      <c r="AX426" s="5">
        <f t="shared" si="599"/>
        <v>2.1039785891757571E-3</v>
      </c>
      <c r="AY426" s="5">
        <f t="shared" si="600"/>
        <v>3.3684940225428475E-3</v>
      </c>
      <c r="AZ426" s="5">
        <f t="shared" si="601"/>
        <v>2.6964989183544956E-3</v>
      </c>
      <c r="BA426" s="5">
        <f t="shared" si="602"/>
        <v>1.439041971085953E-3</v>
      </c>
      <c r="BB426" s="5">
        <f t="shared" si="603"/>
        <v>5.7598070421551936E-4</v>
      </c>
      <c r="BC426" s="5">
        <f t="shared" si="604"/>
        <v>1.8443035202274295E-4</v>
      </c>
      <c r="BD426" s="5">
        <f t="shared" si="605"/>
        <v>6.8436005693495205E-4</v>
      </c>
      <c r="BE426" s="5">
        <f t="shared" si="606"/>
        <v>1.3212101330176414E-3</v>
      </c>
      <c r="BF426" s="5">
        <f t="shared" si="607"/>
        <v>1.2753492828077278E-3</v>
      </c>
      <c r="BG426" s="5">
        <f t="shared" si="608"/>
        <v>8.2072021324027964E-4</v>
      </c>
      <c r="BH426" s="5">
        <f t="shared" si="609"/>
        <v>3.9611599592834023E-4</v>
      </c>
      <c r="BI426" s="5">
        <f t="shared" si="610"/>
        <v>1.5294652642786898E-4</v>
      </c>
      <c r="BJ426" s="8">
        <f t="shared" si="611"/>
        <v>0.45389470616552136</v>
      </c>
      <c r="BK426" s="8">
        <f t="shared" si="612"/>
        <v>0.22214938863159631</v>
      </c>
      <c r="BL426" s="8">
        <f t="shared" si="613"/>
        <v>0.30217308837065116</v>
      </c>
      <c r="BM426" s="8">
        <f t="shared" si="614"/>
        <v>0.67986548629769583</v>
      </c>
      <c r="BN426" s="8">
        <f t="shared" si="615"/>
        <v>0.31504404721781021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1.2721893491124301</v>
      </c>
      <c r="F427">
        <f>VLOOKUP(B427,home!$B$2:$E$405,3,FALSE)</f>
        <v>1.47</v>
      </c>
      <c r="G427">
        <f>VLOOKUP(C427,away!$B$2:$E$405,4,FALSE)</f>
        <v>1.2</v>
      </c>
      <c r="H427">
        <f>VLOOKUP(A427,away!$A$2:$E$405,3,FALSE)</f>
        <v>1.07692307692308</v>
      </c>
      <c r="I427">
        <f>VLOOKUP(C427,away!$B$2:$E$405,3,FALSE)</f>
        <v>0.92</v>
      </c>
      <c r="J427">
        <f>VLOOKUP(B427,home!$B$2:$E$405,4,FALSE)</f>
        <v>0.7</v>
      </c>
      <c r="K427" s="3">
        <f t="shared" si="560"/>
        <v>2.2441420118343265</v>
      </c>
      <c r="L427" s="3">
        <f t="shared" si="561"/>
        <v>0.69353846153846355</v>
      </c>
      <c r="M427" s="5">
        <f t="shared" si="562"/>
        <v>5.2988494528042801E-2</v>
      </c>
      <c r="N427" s="5">
        <f t="shared" si="563"/>
        <v>0.11891370671423417</v>
      </c>
      <c r="O427" s="5">
        <f t="shared" si="564"/>
        <v>3.6749558974218097E-2</v>
      </c>
      <c r="P427" s="5">
        <f t="shared" si="565"/>
        <v>8.2471229210426031E-2</v>
      </c>
      <c r="Q427" s="5">
        <f t="shared" si="566"/>
        <v>0.13342962251017929</v>
      </c>
      <c r="R427" s="5">
        <f t="shared" si="567"/>
        <v>1.2743616296598127E-2</v>
      </c>
      <c r="S427" s="5">
        <f t="shared" si="568"/>
        <v>3.2089530510623902E-2</v>
      </c>
      <c r="T427" s="5">
        <f t="shared" si="569"/>
        <v>9.2538575119367694E-2</v>
      </c>
      <c r="U427" s="5">
        <f t="shared" si="570"/>
        <v>2.8598484713892428E-2</v>
      </c>
      <c r="V427" s="5">
        <f t="shared" si="571"/>
        <v>5.5493451918574308E-3</v>
      </c>
      <c r="W427" s="5">
        <f t="shared" si="572"/>
        <v>9.9811673832762834E-2</v>
      </c>
      <c r="X427" s="5">
        <f t="shared" si="573"/>
        <v>6.9223234713553253E-2</v>
      </c>
      <c r="Y427" s="5">
        <f t="shared" si="574"/>
        <v>2.4004487852976843E-2</v>
      </c>
      <c r="Z427" s="5">
        <f t="shared" si="575"/>
        <v>2.9460626802597185E-3</v>
      </c>
      <c r="AA427" s="5">
        <f t="shared" si="576"/>
        <v>6.611383030268073E-3</v>
      </c>
      <c r="AB427" s="5">
        <f t="shared" si="577"/>
        <v>7.4184412072765609E-3</v>
      </c>
      <c r="AC427" s="5">
        <f t="shared" si="578"/>
        <v>5.3981213676872382E-4</v>
      </c>
      <c r="AD427" s="5">
        <f t="shared" si="579"/>
        <v>5.5997892629901999E-2</v>
      </c>
      <c r="AE427" s="5">
        <f t="shared" si="580"/>
        <v>3.8836692303938304E-2</v>
      </c>
      <c r="AF427" s="5">
        <f t="shared" si="581"/>
        <v>1.3467369915858028E-2</v>
      </c>
      <c r="AG427" s="5">
        <f t="shared" si="582"/>
        <v>3.1133796708045208E-3</v>
      </c>
      <c r="AH427" s="5">
        <f t="shared" si="583"/>
        <v>5.1080194471580197E-4</v>
      </c>
      <c r="AI427" s="5">
        <f t="shared" si="584"/>
        <v>1.1463121038634062E-3</v>
      </c>
      <c r="AJ427" s="5">
        <f t="shared" si="585"/>
        <v>1.2862435754770322E-3</v>
      </c>
      <c r="AK427" s="5">
        <f t="shared" si="586"/>
        <v>9.6217108172666813E-4</v>
      </c>
      <c r="AL427" s="5">
        <f t="shared" si="587"/>
        <v>3.3606518440309912E-5</v>
      </c>
      <c r="AM427" s="5">
        <f t="shared" si="588"/>
        <v>2.5133444684990177E-2</v>
      </c>
      <c r="AN427" s="5">
        <f t="shared" si="589"/>
        <v>1.7431010559990162E-2</v>
      </c>
      <c r="AO427" s="5">
        <f t="shared" si="590"/>
        <v>6.0445381234181441E-3</v>
      </c>
      <c r="AP427" s="5">
        <f t="shared" si="591"/>
        <v>1.3973732236086701E-3</v>
      </c>
      <c r="AQ427" s="5">
        <f t="shared" si="592"/>
        <v>2.4228301892415013E-4</v>
      </c>
      <c r="AR427" s="5">
        <f t="shared" si="593"/>
        <v>7.0852158977810536E-5</v>
      </c>
      <c r="AS427" s="5">
        <f t="shared" si="594"/>
        <v>1.5900230659126927E-4</v>
      </c>
      <c r="AT427" s="5">
        <f t="shared" si="595"/>
        <v>1.7841187810001475E-4</v>
      </c>
      <c r="AU427" s="5">
        <f t="shared" si="596"/>
        <v>1.3346053035150258E-4</v>
      </c>
      <c r="AV427" s="5">
        <f t="shared" si="597"/>
        <v>7.4876095770874297E-5</v>
      </c>
      <c r="AW427" s="5">
        <f t="shared" si="598"/>
        <v>1.4529206921558032E-6</v>
      </c>
      <c r="AX427" s="5">
        <f t="shared" si="599"/>
        <v>9.4005031866167665E-3</v>
      </c>
      <c r="AY427" s="5">
        <f t="shared" si="600"/>
        <v>6.5196105177336176E-3</v>
      </c>
      <c r="AZ427" s="5">
        <f t="shared" si="601"/>
        <v>2.2608003241494793E-3</v>
      </c>
      <c r="BA427" s="5">
        <f t="shared" si="602"/>
        <v>5.2265065955209636E-4</v>
      </c>
      <c r="BB427" s="5">
        <f t="shared" si="603"/>
        <v>9.0619583586956057E-5</v>
      </c>
      <c r="BC427" s="5">
        <f t="shared" si="604"/>
        <v>1.2569633317230745E-5</v>
      </c>
      <c r="BD427" s="5">
        <f t="shared" si="605"/>
        <v>8.1897828890248884E-6</v>
      </c>
      <c r="BE427" s="5">
        <f t="shared" si="606"/>
        <v>1.8379035849062655E-5</v>
      </c>
      <c r="BF427" s="5">
        <f t="shared" si="607"/>
        <v>2.0622583242945341E-5</v>
      </c>
      <c r="BG427" s="5">
        <f t="shared" si="608"/>
        <v>1.5426668482681408E-5</v>
      </c>
      <c r="BH427" s="5">
        <f t="shared" si="609"/>
        <v>8.6549087111564646E-6</v>
      </c>
      <c r="BI427" s="5">
        <f t="shared" si="610"/>
        <v>3.8845688494594214E-6</v>
      </c>
      <c r="BJ427" s="8">
        <f t="shared" si="611"/>
        <v>0.71839203877946423</v>
      </c>
      <c r="BK427" s="8">
        <f t="shared" si="612"/>
        <v>0.18019162861389282</v>
      </c>
      <c r="BL427" s="8">
        <f t="shared" si="613"/>
        <v>9.6718773445852002E-2</v>
      </c>
      <c r="BM427" s="8">
        <f t="shared" si="614"/>
        <v>0.55443411768872897</v>
      </c>
      <c r="BN427" s="8">
        <f t="shared" si="615"/>
        <v>0.43729622823369851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1.2721893491124301</v>
      </c>
      <c r="F428">
        <f>VLOOKUP(B428,home!$B$2:$E$405,3,FALSE)</f>
        <v>1.2</v>
      </c>
      <c r="G428">
        <f>VLOOKUP(C428,away!$B$2:$E$405,4,FALSE)</f>
        <v>0.92</v>
      </c>
      <c r="H428">
        <f>VLOOKUP(A428,away!$A$2:$E$405,3,FALSE)</f>
        <v>1.07692307692308</v>
      </c>
      <c r="I428">
        <f>VLOOKUP(C428,away!$B$2:$E$405,3,FALSE)</f>
        <v>0.83</v>
      </c>
      <c r="J428">
        <f>VLOOKUP(B428,home!$B$2:$E$405,4,FALSE)</f>
        <v>0.76</v>
      </c>
      <c r="K428" s="3">
        <f t="shared" si="560"/>
        <v>1.404497041420123</v>
      </c>
      <c r="L428" s="3">
        <f t="shared" si="561"/>
        <v>0.67932307692307881</v>
      </c>
      <c r="M428" s="5">
        <f t="shared" si="562"/>
        <v>0.12445387441597137</v>
      </c>
      <c r="N428" s="5">
        <f t="shared" si="563"/>
        <v>0.17479509841050331</v>
      </c>
      <c r="O428" s="5">
        <f t="shared" si="564"/>
        <v>8.4544388903256107E-2</v>
      </c>
      <c r="P428" s="5">
        <f t="shared" si="565"/>
        <v>0.11874234408329545</v>
      </c>
      <c r="Q428" s="5">
        <f t="shared" si="566"/>
        <v>0.12274959928614562</v>
      </c>
      <c r="R428" s="5">
        <f t="shared" si="567"/>
        <v>2.8716477203170665E-2</v>
      </c>
      <c r="S428" s="5">
        <f t="shared" si="568"/>
        <v>2.8323232893636408E-2</v>
      </c>
      <c r="T428" s="5">
        <f t="shared" si="569"/>
        <v>8.338663547813939E-2</v>
      </c>
      <c r="U428" s="5">
        <f t="shared" si="570"/>
        <v>4.0332207271861605E-2</v>
      </c>
      <c r="V428" s="5">
        <f t="shared" si="571"/>
        <v>3.002600210622367E-3</v>
      </c>
      <c r="W428" s="5">
        <f t="shared" si="572"/>
        <v>5.7467149677632383E-2</v>
      </c>
      <c r="X428" s="5">
        <f t="shared" si="573"/>
        <v>3.9038760941008339E-2</v>
      </c>
      <c r="Y428" s="5">
        <f t="shared" si="574"/>
        <v>1.3259965600855147E-2</v>
      </c>
      <c r="Z428" s="5">
        <f t="shared" si="575"/>
        <v>6.5025885506831155E-3</v>
      </c>
      <c r="AA428" s="5">
        <f t="shared" si="576"/>
        <v>9.1328663810068007E-3</v>
      </c>
      <c r="AB428" s="5">
        <f t="shared" si="577"/>
        <v>6.4135419059046812E-3</v>
      </c>
      <c r="AC428" s="5">
        <f t="shared" si="578"/>
        <v>1.7905016468321253E-4</v>
      </c>
      <c r="AD428" s="5">
        <f t="shared" si="579"/>
        <v>2.0178110425270509E-2</v>
      </c>
      <c r="AE428" s="5">
        <f t="shared" si="580"/>
        <v>1.3707456060588414E-2</v>
      </c>
      <c r="AF428" s="5">
        <f t="shared" si="581"/>
        <v>4.655895613933413E-3</v>
      </c>
      <c r="AG428" s="5">
        <f t="shared" si="582"/>
        <v>1.0542857780966378E-3</v>
      </c>
      <c r="AH428" s="5">
        <f t="shared" si="583"/>
        <v>1.1043396155537093E-3</v>
      </c>
      <c r="AI428" s="5">
        <f t="shared" si="584"/>
        <v>1.5510417227682205E-3</v>
      </c>
      <c r="AJ428" s="5">
        <f t="shared" si="585"/>
        <v>1.0892167553735687E-3</v>
      </c>
      <c r="AK428" s="5">
        <f t="shared" si="586"/>
        <v>5.0993390346246756E-4</v>
      </c>
      <c r="AL428" s="5">
        <f t="shared" si="587"/>
        <v>6.8333224217425576E-6</v>
      </c>
      <c r="AM428" s="5">
        <f t="shared" si="588"/>
        <v>5.668019278748191E-3</v>
      </c>
      <c r="AN428" s="5">
        <f t="shared" si="589"/>
        <v>3.8504162964985507E-3</v>
      </c>
      <c r="AO428" s="5">
        <f t="shared" si="590"/>
        <v>1.3078383229860806E-3</v>
      </c>
      <c r="AP428" s="5">
        <f t="shared" si="591"/>
        <v>2.961482512296079E-4</v>
      </c>
      <c r="AQ428" s="5">
        <f t="shared" si="592"/>
        <v>5.0295085312671538E-5</v>
      </c>
      <c r="AR428" s="5">
        <f t="shared" si="593"/>
        <v>1.5004067712119919E-4</v>
      </c>
      <c r="AS428" s="5">
        <f t="shared" si="594"/>
        <v>2.1073168710939615E-4</v>
      </c>
      <c r="AT428" s="5">
        <f t="shared" si="595"/>
        <v>1.4798601553930906E-4</v>
      </c>
      <c r="AU428" s="5">
        <f t="shared" si="596"/>
        <v>6.9281973665503966E-5</v>
      </c>
      <c r="AV428" s="5">
        <f t="shared" si="597"/>
        <v>2.4326581759236789E-5</v>
      </c>
      <c r="AW428" s="5">
        <f t="shared" si="598"/>
        <v>1.8110340210654955E-7</v>
      </c>
      <c r="AX428" s="5">
        <f t="shared" si="599"/>
        <v>1.3267860512856757E-3</v>
      </c>
      <c r="AY428" s="5">
        <f t="shared" si="600"/>
        <v>9.0131638277800698E-4</v>
      </c>
      <c r="AZ428" s="5">
        <f t="shared" si="601"/>
        <v>3.0614250921496758E-4</v>
      </c>
      <c r="BA428" s="5">
        <f t="shared" si="602"/>
        <v>6.9323223778954595E-5</v>
      </c>
      <c r="BB428" s="5">
        <f t="shared" si="603"/>
        <v>1.1773216419936643E-5</v>
      </c>
      <c r="BC428" s="5">
        <f t="shared" si="604"/>
        <v>1.5995635207345355E-6</v>
      </c>
      <c r="BD428" s="5">
        <f t="shared" si="605"/>
        <v>1.6987682407599197E-5</v>
      </c>
      <c r="BE428" s="5">
        <f t="shared" si="606"/>
        <v>2.3859149682057743E-5</v>
      </c>
      <c r="BF428" s="5">
        <f t="shared" si="607"/>
        <v>1.6755052569624992E-5</v>
      </c>
      <c r="BG428" s="5">
        <f t="shared" si="608"/>
        <v>7.8441405876256422E-6</v>
      </c>
      <c r="BH428" s="5">
        <f t="shared" si="609"/>
        <v>2.7542680619509293E-6</v>
      </c>
      <c r="BI428" s="5">
        <f t="shared" si="610"/>
        <v>7.7367226885760285E-7</v>
      </c>
      <c r="BJ428" s="8">
        <f t="shared" si="611"/>
        <v>0.54408261545394654</v>
      </c>
      <c r="BK428" s="8">
        <f t="shared" si="612"/>
        <v>0.27560925147340859</v>
      </c>
      <c r="BL428" s="8">
        <f t="shared" si="613"/>
        <v>0.17406535456313019</v>
      </c>
      <c r="BM428" s="8">
        <f t="shared" si="614"/>
        <v>0.34535689245945017</v>
      </c>
      <c r="BN428" s="8">
        <f t="shared" si="615"/>
        <v>0.65400178230234252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1.2721893491124301</v>
      </c>
      <c r="F429">
        <f>VLOOKUP(B429,home!$B$2:$E$405,3,FALSE)</f>
        <v>0.97</v>
      </c>
      <c r="G429">
        <f>VLOOKUP(C429,away!$B$2:$E$405,4,FALSE)</f>
        <v>0.97</v>
      </c>
      <c r="H429">
        <f>VLOOKUP(A429,away!$A$2:$E$405,3,FALSE)</f>
        <v>1.07692307692308</v>
      </c>
      <c r="I429">
        <f>VLOOKUP(C429,away!$B$2:$E$405,3,FALSE)</f>
        <v>0.65</v>
      </c>
      <c r="J429">
        <f>VLOOKUP(B429,home!$B$2:$E$405,4,FALSE)</f>
        <v>0.82</v>
      </c>
      <c r="K429" s="3">
        <f t="shared" si="560"/>
        <v>1.1970029585798854</v>
      </c>
      <c r="L429" s="3">
        <f t="shared" si="561"/>
        <v>0.57400000000000162</v>
      </c>
      <c r="M429" s="5">
        <f t="shared" si="562"/>
        <v>0.17016223753537846</v>
      </c>
      <c r="N429" s="5">
        <f t="shared" si="563"/>
        <v>0.20368470176842121</v>
      </c>
      <c r="O429" s="5">
        <f t="shared" si="564"/>
        <v>9.7673124345307519E-2</v>
      </c>
      <c r="P429" s="5">
        <f t="shared" si="565"/>
        <v>0.11691501881507411</v>
      </c>
      <c r="Q429" s="5">
        <f t="shared" si="566"/>
        <v>0.12190559531713095</v>
      </c>
      <c r="R429" s="5">
        <f t="shared" si="567"/>
        <v>2.8032186687103337E-2</v>
      </c>
      <c r="S429" s="5">
        <f t="shared" si="568"/>
        <v>2.0082483961353634E-2</v>
      </c>
      <c r="T429" s="5">
        <f t="shared" si="569"/>
        <v>6.997381171203336E-2</v>
      </c>
      <c r="U429" s="5">
        <f t="shared" si="570"/>
        <v>3.3554610399926361E-2</v>
      </c>
      <c r="V429" s="5">
        <f t="shared" si="571"/>
        <v>1.5331407799747071E-3</v>
      </c>
      <c r="W429" s="5">
        <f t="shared" si="572"/>
        <v>4.8640452754015975E-2</v>
      </c>
      <c r="X429" s="5">
        <f t="shared" si="573"/>
        <v>2.7919619880805251E-2</v>
      </c>
      <c r="Y429" s="5">
        <f t="shared" si="574"/>
        <v>8.0129309057911293E-3</v>
      </c>
      <c r="Z429" s="5">
        <f t="shared" si="575"/>
        <v>5.363491719465787E-3</v>
      </c>
      <c r="AA429" s="5">
        <f t="shared" si="576"/>
        <v>6.420115456519263E-3</v>
      </c>
      <c r="AB429" s="5">
        <f t="shared" si="577"/>
        <v>3.8424485979390061E-3</v>
      </c>
      <c r="AC429" s="5">
        <f t="shared" si="578"/>
        <v>6.5836869027577639E-5</v>
      </c>
      <c r="AD429" s="5">
        <f t="shared" si="579"/>
        <v>1.4555691463305567E-2</v>
      </c>
      <c r="AE429" s="5">
        <f t="shared" si="580"/>
        <v>8.3549668999374199E-3</v>
      </c>
      <c r="AF429" s="5">
        <f t="shared" si="581"/>
        <v>2.3978755002820461E-3</v>
      </c>
      <c r="AG429" s="5">
        <f t="shared" si="582"/>
        <v>4.5879351238729946E-4</v>
      </c>
      <c r="AH429" s="5">
        <f t="shared" si="583"/>
        <v>7.6966106174334236E-4</v>
      </c>
      <c r="AI429" s="5">
        <f t="shared" si="584"/>
        <v>9.2128656801051655E-4</v>
      </c>
      <c r="AJ429" s="5">
        <f t="shared" si="585"/>
        <v>5.5139137380424876E-4</v>
      </c>
      <c r="AK429" s="5">
        <f t="shared" si="586"/>
        <v>2.2000570192637104E-4</v>
      </c>
      <c r="AL429" s="5">
        <f t="shared" si="587"/>
        <v>1.8094070441414974E-6</v>
      </c>
      <c r="AM429" s="5">
        <f t="shared" si="588"/>
        <v>3.4846411491505484E-3</v>
      </c>
      <c r="AN429" s="5">
        <f t="shared" si="589"/>
        <v>2.0001840196124205E-3</v>
      </c>
      <c r="AO429" s="5">
        <f t="shared" si="590"/>
        <v>5.7405281362876627E-4</v>
      </c>
      <c r="AP429" s="5">
        <f t="shared" si="591"/>
        <v>1.0983543834097094E-4</v>
      </c>
      <c r="AQ429" s="5">
        <f t="shared" si="592"/>
        <v>1.5761385401929372E-5</v>
      </c>
      <c r="AR429" s="5">
        <f t="shared" si="593"/>
        <v>8.8357089888135991E-5</v>
      </c>
      <c r="AS429" s="5">
        <f t="shared" si="594"/>
        <v>1.0576369800760764E-4</v>
      </c>
      <c r="AT429" s="5">
        <f t="shared" si="595"/>
        <v>6.3299729712727965E-5</v>
      </c>
      <c r="AU429" s="5">
        <f t="shared" si="596"/>
        <v>2.5256654581147478E-5</v>
      </c>
      <c r="AV429" s="5">
        <f t="shared" si="597"/>
        <v>7.5580725643659374E-6</v>
      </c>
      <c r="AW429" s="5">
        <f t="shared" si="598"/>
        <v>3.4533523495963017E-8</v>
      </c>
      <c r="AX429" s="5">
        <f t="shared" si="599"/>
        <v>6.9518762752040293E-4</v>
      </c>
      <c r="AY429" s="5">
        <f t="shared" si="600"/>
        <v>3.9903769819671239E-4</v>
      </c>
      <c r="AZ429" s="5">
        <f t="shared" si="601"/>
        <v>1.1452381938245678E-4</v>
      </c>
      <c r="BA429" s="5">
        <f t="shared" si="602"/>
        <v>2.1912224108510127E-5</v>
      </c>
      <c r="BB429" s="5">
        <f t="shared" si="603"/>
        <v>3.1444041595712114E-6</v>
      </c>
      <c r="BC429" s="5">
        <f t="shared" si="604"/>
        <v>3.6097759751877619E-7</v>
      </c>
      <c r="BD429" s="5">
        <f t="shared" si="605"/>
        <v>8.4528282659650315E-6</v>
      </c>
      <c r="BE429" s="5">
        <f t="shared" si="606"/>
        <v>1.0118060442727824E-5</v>
      </c>
      <c r="BF429" s="5">
        <f t="shared" si="607"/>
        <v>6.0556741425176573E-6</v>
      </c>
      <c r="BG429" s="5">
        <f t="shared" si="608"/>
        <v>2.4162199549297817E-6</v>
      </c>
      <c r="BH429" s="5">
        <f t="shared" si="609"/>
        <v>7.2305560865767653E-7</v>
      </c>
      <c r="BI429" s="5">
        <f t="shared" si="610"/>
        <v>1.7309994055620371E-7</v>
      </c>
      <c r="BJ429" s="8">
        <f t="shared" si="611"/>
        <v>0.51332308127121007</v>
      </c>
      <c r="BK429" s="8">
        <f t="shared" si="612"/>
        <v>0.3091595650660493</v>
      </c>
      <c r="BL429" s="8">
        <f t="shared" si="613"/>
        <v>0.17230300437538931</v>
      </c>
      <c r="BM429" s="8">
        <f t="shared" si="614"/>
        <v>0.26137727479902573</v>
      </c>
      <c r="BN429" s="8">
        <f t="shared" si="615"/>
        <v>0.73837286446841566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1.2721893491124301</v>
      </c>
      <c r="F430">
        <f>VLOOKUP(B430,home!$B$2:$E$405,3,FALSE)</f>
        <v>0.83</v>
      </c>
      <c r="G430">
        <f>VLOOKUP(C430,away!$B$2:$E$405,4,FALSE)</f>
        <v>1.43</v>
      </c>
      <c r="H430">
        <f>VLOOKUP(A430,away!$A$2:$E$405,3,FALSE)</f>
        <v>1.07692307692308</v>
      </c>
      <c r="I430">
        <f>VLOOKUP(C430,away!$B$2:$E$405,3,FALSE)</f>
        <v>0.51</v>
      </c>
      <c r="J430">
        <f>VLOOKUP(B430,home!$B$2:$E$405,4,FALSE)</f>
        <v>0.87</v>
      </c>
      <c r="K430" s="3">
        <f t="shared" si="560"/>
        <v>1.5099615384615432</v>
      </c>
      <c r="L430" s="3">
        <f t="shared" si="561"/>
        <v>0.47783076923077061</v>
      </c>
      <c r="M430" s="5">
        <f t="shared" si="562"/>
        <v>0.13699754025033456</v>
      </c>
      <c r="N430" s="5">
        <f t="shared" si="563"/>
        <v>0.20686101664184239</v>
      </c>
      <c r="O430" s="5">
        <f t="shared" si="564"/>
        <v>6.5461640040540822E-2</v>
      </c>
      <c r="P430" s="5">
        <f t="shared" si="565"/>
        <v>9.8844558705830796E-2</v>
      </c>
      <c r="Q430" s="5">
        <f t="shared" si="566"/>
        <v>0.15617608946811762</v>
      </c>
      <c r="R430" s="5">
        <f t="shared" si="567"/>
        <v>1.5639792907839716E-2</v>
      </c>
      <c r="S430" s="5">
        <f t="shared" si="568"/>
        <v>1.782923760510103E-2</v>
      </c>
      <c r="T430" s="5">
        <f t="shared" si="569"/>
        <v>7.46257409660043E-2</v>
      </c>
      <c r="U430" s="5">
        <f t="shared" si="570"/>
        <v>2.3615485760341594E-2</v>
      </c>
      <c r="V430" s="5">
        <f t="shared" si="571"/>
        <v>1.429322599448246E-3</v>
      </c>
      <c r="W430" s="5">
        <f t="shared" si="572"/>
        <v>7.8606629441395529E-2</v>
      </c>
      <c r="X430" s="5">
        <f t="shared" si="573"/>
        <v>3.7560666212620164E-2</v>
      </c>
      <c r="Y430" s="5">
        <f t="shared" si="574"/>
        <v>8.9738210145982548E-3</v>
      </c>
      <c r="Z430" s="5">
        <f t="shared" si="575"/>
        <v>2.4910580919210007E-3</v>
      </c>
      <c r="AA430" s="5">
        <f t="shared" si="576"/>
        <v>3.7614019088741115E-3</v>
      </c>
      <c r="AB430" s="5">
        <f t="shared" si="577"/>
        <v>2.839786106547869E-3</v>
      </c>
      <c r="AC430" s="5">
        <f t="shared" si="578"/>
        <v>6.4454059418042958E-5</v>
      </c>
      <c r="AD430" s="5">
        <f t="shared" si="579"/>
        <v>2.9673246781151495E-2</v>
      </c>
      <c r="AE430" s="5">
        <f t="shared" si="580"/>
        <v>1.4178790335012108E-2</v>
      </c>
      <c r="AF430" s="5">
        <f t="shared" si="581"/>
        <v>3.3875311462703253E-3</v>
      </c>
      <c r="AG430" s="5">
        <f t="shared" si="582"/>
        <v>5.3955553780518119E-4</v>
      </c>
      <c r="AH430" s="5">
        <f t="shared" si="583"/>
        <v>2.9757605106528679E-4</v>
      </c>
      <c r="AI430" s="5">
        <f t="shared" si="584"/>
        <v>4.493283918758513E-4</v>
      </c>
      <c r="AJ430" s="5">
        <f t="shared" si="585"/>
        <v>3.3923429493565581E-4</v>
      </c>
      <c r="AK430" s="5">
        <f t="shared" si="586"/>
        <v>1.7074357929331997E-4</v>
      </c>
      <c r="AL430" s="5">
        <f t="shared" si="587"/>
        <v>1.8601598388801117E-6</v>
      </c>
      <c r="AM430" s="5">
        <f t="shared" si="588"/>
        <v>8.9610922721633027E-3</v>
      </c>
      <c r="AN430" s="5">
        <f t="shared" si="589"/>
        <v>4.2818856135557054E-3</v>
      </c>
      <c r="AO430" s="5">
        <f t="shared" si="590"/>
        <v>1.0230083482417464E-3</v>
      </c>
      <c r="AP430" s="5">
        <f t="shared" si="591"/>
        <v>1.6294162198995124E-4</v>
      </c>
      <c r="AQ430" s="5">
        <f t="shared" si="592"/>
        <v>1.9464630143791959E-5</v>
      </c>
      <c r="AR430" s="5">
        <f t="shared" si="593"/>
        <v>2.8438198677036219E-5</v>
      </c>
      <c r="AS430" s="5">
        <f t="shared" si="594"/>
        <v>4.2940586225452647E-5</v>
      </c>
      <c r="AT430" s="5">
        <f t="shared" si="595"/>
        <v>3.241931681971251E-5</v>
      </c>
      <c r="AU430" s="5">
        <f t="shared" si="596"/>
        <v>1.6317307166988435E-5</v>
      </c>
      <c r="AV430" s="5">
        <f t="shared" si="597"/>
        <v>6.1596265583538542E-6</v>
      </c>
      <c r="AW430" s="5">
        <f t="shared" si="598"/>
        <v>3.7281017775216998E-8</v>
      </c>
      <c r="AX430" s="5">
        <f t="shared" si="599"/>
        <v>2.2551507789285957E-3</v>
      </c>
      <c r="AY430" s="5">
        <f t="shared" si="600"/>
        <v>1.0775804314268225E-3</v>
      </c>
      <c r="AZ430" s="5">
        <f t="shared" si="601"/>
        <v>2.5745054322835211E-4</v>
      </c>
      <c r="BA430" s="5">
        <f t="shared" si="602"/>
        <v>4.1005930369894418E-5</v>
      </c>
      <c r="BB430" s="5">
        <f t="shared" si="603"/>
        <v>4.8984738129175155E-6</v>
      </c>
      <c r="BC430" s="5">
        <f t="shared" si="604"/>
        <v>4.6812830201663264E-7</v>
      </c>
      <c r="BD430" s="5">
        <f t="shared" si="605"/>
        <v>2.2647743915642826E-6</v>
      </c>
      <c r="BE430" s="5">
        <f t="shared" si="606"/>
        <v>3.4197222245547106E-6</v>
      </c>
      <c r="BF430" s="5">
        <f t="shared" si="607"/>
        <v>2.5818245156498806E-6</v>
      </c>
      <c r="BG430" s="5">
        <f t="shared" si="608"/>
        <v>1.2994852392294747E-6</v>
      </c>
      <c r="BH430" s="5">
        <f t="shared" si="609"/>
        <v>4.9054318275875088E-7</v>
      </c>
      <c r="BI430" s="5">
        <f t="shared" si="610"/>
        <v>1.4814026778404497E-7</v>
      </c>
      <c r="BJ430" s="8">
        <f t="shared" si="611"/>
        <v>0.62866803431698026</v>
      </c>
      <c r="BK430" s="8">
        <f t="shared" si="612"/>
        <v>0.25624455381139832</v>
      </c>
      <c r="BL430" s="8">
        <f t="shared" si="613"/>
        <v>0.1127114685665833</v>
      </c>
      <c r="BM430" s="8">
        <f t="shared" si="614"/>
        <v>0.31905693362196808</v>
      </c>
      <c r="BN430" s="8">
        <f t="shared" si="615"/>
        <v>0.67998063801450581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1.2721893491124301</v>
      </c>
      <c r="F431">
        <f>VLOOKUP(B431,home!$B$2:$E$405,3,FALSE)</f>
        <v>1.06</v>
      </c>
      <c r="G431">
        <f>VLOOKUP(C431,away!$B$2:$E$405,4,FALSE)</f>
        <v>0.79</v>
      </c>
      <c r="H431">
        <f>VLOOKUP(A431,away!$A$2:$E$405,3,FALSE)</f>
        <v>1.07692307692308</v>
      </c>
      <c r="I431">
        <f>VLOOKUP(C431,away!$B$2:$E$405,3,FALSE)</f>
        <v>1.02</v>
      </c>
      <c r="J431">
        <f>VLOOKUP(B431,home!$B$2:$E$405,4,FALSE)</f>
        <v>0.55000000000000004</v>
      </c>
      <c r="K431" s="3">
        <f t="shared" si="560"/>
        <v>1.0653313609467492</v>
      </c>
      <c r="L431" s="3">
        <f t="shared" si="561"/>
        <v>0.60415384615384804</v>
      </c>
      <c r="M431" s="5">
        <f t="shared" si="562"/>
        <v>0.18834399883959208</v>
      </c>
      <c r="N431" s="5">
        <f t="shared" si="563"/>
        <v>0.20064876860993561</v>
      </c>
      <c r="O431" s="5">
        <f t="shared" si="564"/>
        <v>0.11378875129893541</v>
      </c>
      <c r="P431" s="5">
        <f t="shared" si="565"/>
        <v>0.12122272528172605</v>
      </c>
      <c r="Q431" s="5">
        <f t="shared" si="566"/>
        <v>0.10687871286775599</v>
      </c>
      <c r="R431" s="5">
        <f t="shared" si="567"/>
        <v>3.4372955873147752E-2</v>
      </c>
      <c r="S431" s="5">
        <f t="shared" si="568"/>
        <v>1.9505465020475843E-2</v>
      </c>
      <c r="T431" s="5">
        <f t="shared" si="569"/>
        <v>6.4571185451027538E-2</v>
      </c>
      <c r="U431" s="5">
        <f t="shared" si="570"/>
        <v>3.6618587860103059E-2</v>
      </c>
      <c r="V431" s="5">
        <f t="shared" si="571"/>
        <v>1.3949095757629288E-3</v>
      </c>
      <c r="W431" s="5">
        <f t="shared" si="572"/>
        <v>3.7953748211881112E-2</v>
      </c>
      <c r="X431" s="5">
        <f t="shared" si="573"/>
        <v>2.29299029581627E-2</v>
      </c>
      <c r="Y431" s="5">
        <f t="shared" si="574"/>
        <v>6.9265945320542473E-3</v>
      </c>
      <c r="Z431" s="5">
        <f t="shared" si="575"/>
        <v>6.9221844981462374E-3</v>
      </c>
      <c r="AA431" s="5">
        <f t="shared" si="576"/>
        <v>7.3744202321346227E-3</v>
      </c>
      <c r="AB431" s="5">
        <f t="shared" si="577"/>
        <v>3.9281005710466088E-3</v>
      </c>
      <c r="AC431" s="5">
        <f t="shared" si="578"/>
        <v>5.6112333462099175E-5</v>
      </c>
      <c r="AD431" s="5">
        <f t="shared" si="579"/>
        <v>1.0108329558898389E-2</v>
      </c>
      <c r="AE431" s="5">
        <f t="shared" si="580"/>
        <v>6.1069861811990896E-3</v>
      </c>
      <c r="AF431" s="5">
        <f t="shared" si="581"/>
        <v>1.8447795948899155E-3</v>
      </c>
      <c r="AG431" s="5">
        <f t="shared" si="582"/>
        <v>3.7151022918629334E-4</v>
      </c>
      <c r="AH431" s="5">
        <f t="shared" si="583"/>
        <v>1.0455160970853986E-3</v>
      </c>
      <c r="AI431" s="5">
        <f t="shared" si="584"/>
        <v>1.1138210865997212E-3</v>
      </c>
      <c r="AJ431" s="5">
        <f t="shared" si="585"/>
        <v>5.9329426701923383E-4</v>
      </c>
      <c r="AK431" s="5">
        <f t="shared" si="586"/>
        <v>2.1068499630850148E-4</v>
      </c>
      <c r="AL431" s="5">
        <f t="shared" si="587"/>
        <v>1.4446098683475081E-6</v>
      </c>
      <c r="AM431" s="5">
        <f t="shared" si="588"/>
        <v>2.1537440971758953E-3</v>
      </c>
      <c r="AN431" s="5">
        <f t="shared" si="589"/>
        <v>1.3011927799399638E-3</v>
      </c>
      <c r="AO431" s="5">
        <f t="shared" si="590"/>
        <v>3.9306031129417342E-4</v>
      </c>
      <c r="AP431" s="5">
        <f t="shared" si="591"/>
        <v>7.9156299612934545E-5</v>
      </c>
      <c r="AQ431" s="5">
        <f t="shared" si="592"/>
        <v>1.195564571461519E-5</v>
      </c>
      <c r="AR431" s="5">
        <f t="shared" si="593"/>
        <v>1.2633051425398075E-4</v>
      </c>
      <c r="AS431" s="5">
        <f t="shared" si="594"/>
        <v>1.3458385867929601E-4</v>
      </c>
      <c r="AT431" s="5">
        <f t="shared" si="595"/>
        <v>7.168820266413967E-5</v>
      </c>
      <c r="AU431" s="5">
        <f t="shared" si="596"/>
        <v>2.5457230169338098E-5</v>
      </c>
      <c r="AV431" s="5">
        <f t="shared" si="597"/>
        <v>6.7800964155588994E-6</v>
      </c>
      <c r="AW431" s="5">
        <f t="shared" si="598"/>
        <v>2.582737884593127E-8</v>
      </c>
      <c r="AX431" s="5">
        <f t="shared" si="599"/>
        <v>3.8240852169590386E-4</v>
      </c>
      <c r="AY431" s="5">
        <f t="shared" si="600"/>
        <v>2.3103357918458751E-4</v>
      </c>
      <c r="AZ431" s="5">
        <f t="shared" si="601"/>
        <v>6.9789912727529074E-5</v>
      </c>
      <c r="BA431" s="5">
        <f t="shared" si="602"/>
        <v>1.4054614732359359E-5</v>
      </c>
      <c r="BB431" s="5">
        <f t="shared" si="603"/>
        <v>2.1227873866913606E-6</v>
      </c>
      <c r="BC431" s="5">
        <f t="shared" si="604"/>
        <v>2.5649803284729236E-7</v>
      </c>
      <c r="BD431" s="5">
        <f t="shared" si="605"/>
        <v>1.2720511012189322E-5</v>
      </c>
      <c r="BE431" s="5">
        <f t="shared" si="606"/>
        <v>1.3551559308553762E-5</v>
      </c>
      <c r="BF431" s="5">
        <f t="shared" si="607"/>
        <v>7.2184505605660812E-6</v>
      </c>
      <c r="BG431" s="5">
        <f t="shared" si="608"/>
        <v>2.5633472532048963E-6</v>
      </c>
      <c r="BH431" s="5">
        <f t="shared" si="609"/>
        <v>6.8270355445897075E-7</v>
      </c>
      <c r="BI431" s="5">
        <f t="shared" si="610"/>
        <v>1.4546110135899173E-7</v>
      </c>
      <c r="BJ431" s="8">
        <f t="shared" si="611"/>
        <v>0.46297929324248843</v>
      </c>
      <c r="BK431" s="8">
        <f t="shared" si="612"/>
        <v>0.33075568924007193</v>
      </c>
      <c r="BL431" s="8">
        <f t="shared" si="613"/>
        <v>0.19944785421735292</v>
      </c>
      <c r="BM431" s="8">
        <f t="shared" si="614"/>
        <v>0.23461810067516087</v>
      </c>
      <c r="BN431" s="8">
        <f t="shared" si="615"/>
        <v>0.76525591277109284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1.2721893491124301</v>
      </c>
      <c r="F432">
        <f>VLOOKUP(B432,home!$B$2:$E$405,3,FALSE)</f>
        <v>0.92</v>
      </c>
      <c r="G432">
        <f>VLOOKUP(C432,away!$B$2:$E$405,4,FALSE)</f>
        <v>0.74</v>
      </c>
      <c r="H432">
        <f>VLOOKUP(A432,away!$A$2:$E$405,3,FALSE)</f>
        <v>1.07692307692308</v>
      </c>
      <c r="I432">
        <f>VLOOKUP(C432,away!$B$2:$E$405,3,FALSE)</f>
        <v>1.43</v>
      </c>
      <c r="J432">
        <f>VLOOKUP(B432,home!$B$2:$E$405,4,FALSE)</f>
        <v>1.0900000000000001</v>
      </c>
      <c r="K432" s="3">
        <f t="shared" si="560"/>
        <v>0.86610650887574248</v>
      </c>
      <c r="L432" s="3">
        <f t="shared" si="561"/>
        <v>1.6786000000000048</v>
      </c>
      <c r="M432" s="5">
        <f t="shared" si="562"/>
        <v>7.8496086505018964E-2</v>
      </c>
      <c r="N432" s="5">
        <f t="shared" si="563"/>
        <v>6.7985971443270246E-2</v>
      </c>
      <c r="O432" s="5">
        <f t="shared" si="564"/>
        <v>0.1317635308073252</v>
      </c>
      <c r="P432" s="5">
        <f t="shared" si="565"/>
        <v>0.11412125166467377</v>
      </c>
      <c r="Q432" s="5">
        <f t="shared" si="566"/>
        <v>2.9441546189628361E-2</v>
      </c>
      <c r="R432" s="5">
        <f t="shared" si="567"/>
        <v>0.11058913140658837</v>
      </c>
      <c r="S432" s="5">
        <f t="shared" si="568"/>
        <v>4.1478692318881037E-2</v>
      </c>
      <c r="T432" s="5">
        <f t="shared" si="569"/>
        <v>4.9420579433910303E-2</v>
      </c>
      <c r="U432" s="5">
        <f t="shared" si="570"/>
        <v>9.5781966522160963E-2</v>
      </c>
      <c r="V432" s="5">
        <f t="shared" si="571"/>
        <v>6.7004052128296337E-3</v>
      </c>
      <c r="W432" s="5">
        <f t="shared" si="572"/>
        <v>8.4998382620676462E-3</v>
      </c>
      <c r="X432" s="5">
        <f t="shared" si="573"/>
        <v>1.4267828506706793E-2</v>
      </c>
      <c r="Y432" s="5">
        <f t="shared" si="574"/>
        <v>1.1974988465679045E-2</v>
      </c>
      <c r="Z432" s="5">
        <f t="shared" si="575"/>
        <v>6.1878305326366581E-2</v>
      </c>
      <c r="AA432" s="5">
        <f t="shared" si="576"/>
        <v>5.3593203001366614E-2</v>
      </c>
      <c r="AB432" s="5">
        <f t="shared" si="577"/>
        <v>2.3208710975491303E-2</v>
      </c>
      <c r="AC432" s="5">
        <f t="shared" si="578"/>
        <v>6.0883499387874812E-4</v>
      </c>
      <c r="AD432" s="5">
        <f t="shared" si="579"/>
        <v>1.8404413107919668E-3</v>
      </c>
      <c r="AE432" s="5">
        <f t="shared" si="580"/>
        <v>3.0893647842954036E-3</v>
      </c>
      <c r="AF432" s="5">
        <f t="shared" si="581"/>
        <v>2.5929038634591398E-3</v>
      </c>
      <c r="AG432" s="5">
        <f t="shared" si="582"/>
        <v>1.4508161417341749E-3</v>
      </c>
      <c r="AH432" s="5">
        <f t="shared" si="583"/>
        <v>2.5967230830209805E-2</v>
      </c>
      <c r="AI432" s="5">
        <f t="shared" si="584"/>
        <v>2.249038763952356E-2</v>
      </c>
      <c r="AJ432" s="5">
        <f t="shared" si="585"/>
        <v>9.7395355608649505E-3</v>
      </c>
      <c r="AK432" s="5">
        <f t="shared" si="586"/>
        <v>2.8118250475639632E-3</v>
      </c>
      <c r="AL432" s="5">
        <f t="shared" si="587"/>
        <v>3.5406102215938736E-5</v>
      </c>
      <c r="AM432" s="5">
        <f t="shared" si="588"/>
        <v>3.1880363969614522E-4</v>
      </c>
      <c r="AN432" s="5">
        <f t="shared" si="589"/>
        <v>5.3514378959395085E-4</v>
      </c>
      <c r="AO432" s="5">
        <f t="shared" si="590"/>
        <v>4.4914618260620429E-4</v>
      </c>
      <c r="AP432" s="5">
        <f t="shared" si="591"/>
        <v>2.5131226070759219E-4</v>
      </c>
      <c r="AQ432" s="5">
        <f t="shared" si="592"/>
        <v>1.0546319020594135E-4</v>
      </c>
      <c r="AR432" s="5">
        <f t="shared" si="593"/>
        <v>8.7177187343180623E-3</v>
      </c>
      <c r="AS432" s="5">
        <f t="shared" si="594"/>
        <v>7.5504729383408728E-3</v>
      </c>
      <c r="AT432" s="5">
        <f t="shared" si="595"/>
        <v>3.2697568784935912E-3</v>
      </c>
      <c r="AU432" s="5">
        <f t="shared" si="596"/>
        <v>9.4398590496817662E-4</v>
      </c>
      <c r="AV432" s="5">
        <f t="shared" si="597"/>
        <v>2.0439808414497392E-4</v>
      </c>
      <c r="AW432" s="5">
        <f t="shared" si="598"/>
        <v>1.4298620483851751E-6</v>
      </c>
      <c r="AX432" s="5">
        <f t="shared" si="599"/>
        <v>4.6019651232351392E-5</v>
      </c>
      <c r="AY432" s="5">
        <f t="shared" si="600"/>
        <v>7.7248586558625269E-5</v>
      </c>
      <c r="AZ432" s="5">
        <f t="shared" si="601"/>
        <v>6.4834738698654366E-5</v>
      </c>
      <c r="BA432" s="5">
        <f t="shared" si="602"/>
        <v>3.6277197459853846E-5</v>
      </c>
      <c r="BB432" s="5">
        <f t="shared" si="603"/>
        <v>1.5223725914027707E-5</v>
      </c>
      <c r="BC432" s="5">
        <f t="shared" si="604"/>
        <v>5.1109092638573971E-6</v>
      </c>
      <c r="BD432" s="5">
        <f t="shared" si="605"/>
        <v>2.4389271112377235E-3</v>
      </c>
      <c r="BE432" s="5">
        <f t="shared" si="606"/>
        <v>2.1123706457165043E-3</v>
      </c>
      <c r="BF432" s="5">
        <f t="shared" si="607"/>
        <v>9.1476898270655962E-4</v>
      </c>
      <c r="BG432" s="5">
        <f t="shared" si="608"/>
        <v>2.6409579001326428E-4</v>
      </c>
      <c r="BH432" s="5">
        <f t="shared" si="609"/>
        <v>5.7183770674292366E-5</v>
      </c>
      <c r="BI432" s="5">
        <f t="shared" si="610"/>
        <v>9.9054471966124884E-6</v>
      </c>
      <c r="BJ432" s="8">
        <f t="shared" si="611"/>
        <v>0.19246886227348031</v>
      </c>
      <c r="BK432" s="8">
        <f t="shared" si="612"/>
        <v>0.24151792538405675</v>
      </c>
      <c r="BL432" s="8">
        <f t="shared" si="613"/>
        <v>0.50242910607890534</v>
      </c>
      <c r="BM432" s="8">
        <f t="shared" si="614"/>
        <v>0.46582086232179365</v>
      </c>
      <c r="BN432" s="8">
        <f t="shared" si="615"/>
        <v>0.53239751801650492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1.2721893491124301</v>
      </c>
      <c r="F433">
        <f>VLOOKUP(B433,home!$B$2:$E$405,3,FALSE)</f>
        <v>1.06</v>
      </c>
      <c r="G433">
        <f>VLOOKUP(C433,away!$B$2:$E$405,4,FALSE)</f>
        <v>0.84</v>
      </c>
      <c r="H433">
        <f>VLOOKUP(A433,away!$A$2:$E$405,3,FALSE)</f>
        <v>1.07692307692308</v>
      </c>
      <c r="I433">
        <f>VLOOKUP(C433,away!$B$2:$E$405,3,FALSE)</f>
        <v>0.74</v>
      </c>
      <c r="J433">
        <f>VLOOKUP(B433,home!$B$2:$E$405,4,FALSE)</f>
        <v>0.71</v>
      </c>
      <c r="K433" s="3">
        <f t="shared" si="560"/>
        <v>1.1327573964497077</v>
      </c>
      <c r="L433" s="3">
        <f t="shared" si="561"/>
        <v>0.56581538461538616</v>
      </c>
      <c r="M433" s="5">
        <f t="shared" si="562"/>
        <v>0.18294443958486262</v>
      </c>
      <c r="N433" s="5">
        <f t="shared" si="563"/>
        <v>0.20723166707909985</v>
      </c>
      <c r="O433" s="5">
        <f t="shared" si="564"/>
        <v>0.10351277844695531</v>
      </c>
      <c r="P433" s="5">
        <f t="shared" si="565"/>
        <v>0.11725486541284852</v>
      </c>
      <c r="Q433" s="5">
        <f t="shared" si="566"/>
        <v>0.1173716018312269</v>
      </c>
      <c r="R433" s="5">
        <f t="shared" si="567"/>
        <v>2.9284561274785636E-2</v>
      </c>
      <c r="S433" s="5">
        <f t="shared" si="568"/>
        <v>1.8788086008768252E-2</v>
      </c>
      <c r="T433" s="5">
        <f t="shared" si="569"/>
        <v>6.6410658033059608E-2</v>
      </c>
      <c r="U433" s="5">
        <f t="shared" si="570"/>
        <v>3.3172303385798116E-2</v>
      </c>
      <c r="V433" s="5">
        <f t="shared" si="571"/>
        <v>1.3379863679572619E-3</v>
      </c>
      <c r="W433" s="5">
        <f t="shared" si="572"/>
        <v>4.4317850035824106E-2</v>
      </c>
      <c r="X433" s="5">
        <f t="shared" si="573"/>
        <v>2.507572136334682E-2</v>
      </c>
      <c r="Y433" s="5">
        <f t="shared" si="574"/>
        <v>7.0941144638551681E-3</v>
      </c>
      <c r="Z433" s="5">
        <f t="shared" si="575"/>
        <v>5.5232184336618927E-3</v>
      </c>
      <c r="AA433" s="5">
        <f t="shared" si="576"/>
        <v>6.2564665329378783E-3</v>
      </c>
      <c r="AB433" s="5">
        <f t="shared" si="577"/>
        <v>3.5435293704127215E-3</v>
      </c>
      <c r="AC433" s="5">
        <f t="shared" si="578"/>
        <v>5.3597355792508345E-5</v>
      </c>
      <c r="AD433" s="5">
        <f t="shared" si="579"/>
        <v>1.2550343105707183E-2</v>
      </c>
      <c r="AE433" s="5">
        <f t="shared" si="580"/>
        <v>7.1011772114107684E-3</v>
      </c>
      <c r="AF433" s="5">
        <f t="shared" si="581"/>
        <v>2.0089776575481998E-3</v>
      </c>
      <c r="AG433" s="5">
        <f t="shared" si="582"/>
        <v>3.7890348866311739E-4</v>
      </c>
      <c r="AH433" s="5">
        <f t="shared" si="583"/>
        <v>7.8128049058929854E-4</v>
      </c>
      <c r="AI433" s="5">
        <f t="shared" si="584"/>
        <v>8.8500125441688432E-4</v>
      </c>
      <c r="AJ433" s="5">
        <f t="shared" si="585"/>
        <v>5.0124585840399772E-4</v>
      </c>
      <c r="AK433" s="5">
        <f t="shared" si="586"/>
        <v>1.8926331784897043E-4</v>
      </c>
      <c r="AL433" s="5">
        <f t="shared" si="587"/>
        <v>1.3740894785752491E-6</v>
      </c>
      <c r="AM433" s="5">
        <f t="shared" si="588"/>
        <v>2.8432987961942817E-3</v>
      </c>
      <c r="AN433" s="5">
        <f t="shared" si="589"/>
        <v>1.6087822019451318E-3</v>
      </c>
      <c r="AO433" s="5">
        <f t="shared" si="590"/>
        <v>4.5513686017798627E-4</v>
      </c>
      <c r="AP433" s="5">
        <f t="shared" si="591"/>
        <v>8.5841145864748848E-5</v>
      </c>
      <c r="AQ433" s="5">
        <f t="shared" si="592"/>
        <v>1.2142560240822084E-5</v>
      </c>
      <c r="AR433" s="5">
        <f t="shared" si="593"/>
        <v>8.841210425505635E-5</v>
      </c>
      <c r="AS433" s="5">
        <f t="shared" si="594"/>
        <v>1.0014946503059776E-4</v>
      </c>
      <c r="AT433" s="5">
        <f t="shared" si="595"/>
        <v>5.6722523631945499E-5</v>
      </c>
      <c r="AU433" s="5">
        <f t="shared" si="596"/>
        <v>2.1417619396459865E-5</v>
      </c>
      <c r="AV433" s="5">
        <f t="shared" si="597"/>
        <v>6.065241696421163E-6</v>
      </c>
      <c r="AW433" s="5">
        <f t="shared" si="598"/>
        <v>2.4463814326658448E-8</v>
      </c>
      <c r="AX433" s="5">
        <f t="shared" si="599"/>
        <v>5.3679462361760346E-4</v>
      </c>
      <c r="AY433" s="5">
        <f t="shared" si="600"/>
        <v>3.0372665642166571E-4</v>
      </c>
      <c r="AZ433" s="5">
        <f t="shared" si="601"/>
        <v>8.5926607460585011E-5</v>
      </c>
      <c r="BA433" s="5">
        <f t="shared" si="602"/>
        <v>1.6206198816335408E-5</v>
      </c>
      <c r="BB433" s="5">
        <f t="shared" si="603"/>
        <v>2.2924291541045585E-6</v>
      </c>
      <c r="BC433" s="5">
        <f t="shared" si="604"/>
        <v>2.5941833670663912E-7</v>
      </c>
      <c r="BD433" s="5">
        <f t="shared" si="605"/>
        <v>8.3374881289550503E-6</v>
      </c>
      <c r="BE433" s="5">
        <f t="shared" si="606"/>
        <v>9.4443513458854685E-6</v>
      </c>
      <c r="BF433" s="5">
        <f t="shared" si="607"/>
        <v>5.3490794208607596E-6</v>
      </c>
      <c r="BG433" s="5">
        <f t="shared" si="608"/>
        <v>2.0197364260589811E-6</v>
      </c>
      <c r="BH433" s="5">
        <f t="shared" si="609"/>
        <v>5.7196784387430266E-7</v>
      </c>
      <c r="BI433" s="5">
        <f t="shared" si="610"/>
        <v>1.295801611360016E-7</v>
      </c>
      <c r="BJ433" s="8">
        <f t="shared" si="611"/>
        <v>0.49549142176797178</v>
      </c>
      <c r="BK433" s="8">
        <f t="shared" si="612"/>
        <v>0.32068407547612943</v>
      </c>
      <c r="BL433" s="8">
        <f t="shared" si="613"/>
        <v>0.17842504908948598</v>
      </c>
      <c r="BM433" s="8">
        <f t="shared" si="614"/>
        <v>0.2422201489448628</v>
      </c>
      <c r="BN433" s="8">
        <f t="shared" si="615"/>
        <v>0.75759991362977874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1.2721893491124301</v>
      </c>
      <c r="F434">
        <f>VLOOKUP(B434,home!$B$2:$E$405,3,FALSE)</f>
        <v>1.1100000000000001</v>
      </c>
      <c r="G434">
        <f>VLOOKUP(C434,away!$B$2:$E$405,4,FALSE)</f>
        <v>0.97</v>
      </c>
      <c r="H434">
        <f>VLOOKUP(A434,away!$A$2:$E$405,3,FALSE)</f>
        <v>1.07692307692308</v>
      </c>
      <c r="I434">
        <f>VLOOKUP(C434,away!$B$2:$E$405,3,FALSE)</f>
        <v>0.79</v>
      </c>
      <c r="J434">
        <f>VLOOKUP(B434,home!$B$2:$E$405,4,FALSE)</f>
        <v>0.93</v>
      </c>
      <c r="K434" s="3">
        <f t="shared" si="560"/>
        <v>1.3697662721893535</v>
      </c>
      <c r="L434" s="3">
        <f t="shared" si="561"/>
        <v>0.79121538461538699</v>
      </c>
      <c r="M434" s="5">
        <f t="shared" si="562"/>
        <v>0.11521196689659123</v>
      </c>
      <c r="N434" s="5">
        <f t="shared" si="563"/>
        <v>0.15781346640754695</v>
      </c>
      <c r="O434" s="5">
        <f t="shared" si="564"/>
        <v>9.1157480700381655E-2</v>
      </c>
      <c r="P434" s="5">
        <f t="shared" si="565"/>
        <v>0.12486444252113471</v>
      </c>
      <c r="Q434" s="5">
        <f t="shared" si="566"/>
        <v>0.10808378179117271</v>
      </c>
      <c r="R434" s="5">
        <f t="shared" si="567"/>
        <v>3.6062600576461087E-2</v>
      </c>
      <c r="S434" s="5">
        <f t="shared" si="568"/>
        <v>3.3831400995236051E-2</v>
      </c>
      <c r="T434" s="5">
        <f t="shared" si="569"/>
        <v>8.5517550980588275E-2</v>
      </c>
      <c r="U434" s="5">
        <f t="shared" si="570"/>
        <v>4.9397333957072735E-2</v>
      </c>
      <c r="V434" s="5">
        <f t="shared" si="571"/>
        <v>4.0739778637469302E-3</v>
      </c>
      <c r="W434" s="5">
        <f t="shared" si="572"/>
        <v>4.9349839622740706E-2</v>
      </c>
      <c r="X434" s="5">
        <f t="shared" si="573"/>
        <v>3.9046352337814449E-2</v>
      </c>
      <c r="Y434" s="5">
        <f t="shared" si="574"/>
        <v>1.5447037341395886E-2</v>
      </c>
      <c r="Z434" s="5">
        <f t="shared" si="575"/>
        <v>9.5110947951119133E-3</v>
      </c>
      <c r="AA434" s="5">
        <f t="shared" si="576"/>
        <v>1.3027976861940007E-2</v>
      </c>
      <c r="AB434" s="5">
        <f t="shared" si="577"/>
        <v>8.9226416501743608E-3</v>
      </c>
      <c r="AC434" s="5">
        <f t="shared" si="578"/>
        <v>2.7595602072785568E-4</v>
      </c>
      <c r="AD434" s="5">
        <f t="shared" si="579"/>
        <v>1.6899436463296006E-2</v>
      </c>
      <c r="AE434" s="5">
        <f t="shared" si="580"/>
        <v>1.3371094121090043E-2</v>
      </c>
      <c r="AF434" s="5">
        <f t="shared" si="581"/>
        <v>5.2897076888733987E-3</v>
      </c>
      <c r="AG434" s="5">
        <f t="shared" si="582"/>
        <v>1.3950993678516453E-3</v>
      </c>
      <c r="AH434" s="5">
        <f t="shared" si="583"/>
        <v>1.8813311316069692E-3</v>
      </c>
      <c r="AI434" s="5">
        <f t="shared" si="584"/>
        <v>2.5769839308950556E-3</v>
      </c>
      <c r="AJ434" s="5">
        <f t="shared" si="585"/>
        <v>1.7649328362569941E-3</v>
      </c>
      <c r="AK434" s="5">
        <f t="shared" si="586"/>
        <v>8.0584849059477494E-4</v>
      </c>
      <c r="AL434" s="5">
        <f t="shared" si="587"/>
        <v>1.1963026278150937E-5</v>
      </c>
      <c r="AM434" s="5">
        <f t="shared" si="588"/>
        <v>4.6296556172859618E-3</v>
      </c>
      <c r="AN434" s="5">
        <f t="shared" si="589"/>
        <v>3.663054749867699E-3</v>
      </c>
      <c r="AO434" s="5">
        <f t="shared" si="590"/>
        <v>1.4491326363918957E-3</v>
      </c>
      <c r="AP434" s="5">
        <f t="shared" si="591"/>
        <v>3.8219201208717447E-4</v>
      </c>
      <c r="AQ434" s="5">
        <f t="shared" si="592"/>
        <v>7.5599049960120587E-5</v>
      </c>
      <c r="AR434" s="5">
        <f t="shared" si="593"/>
        <v>2.9770762697666197E-4</v>
      </c>
      <c r="AS434" s="5">
        <f t="shared" si="594"/>
        <v>4.0778986640616083E-4</v>
      </c>
      <c r="AT434" s="5">
        <f t="shared" si="595"/>
        <v>2.7928840257188077E-4</v>
      </c>
      <c r="AU434" s="5">
        <f t="shared" si="596"/>
        <v>1.2751994468553483E-4</v>
      </c>
      <c r="AV434" s="5">
        <f t="shared" si="597"/>
        <v>4.3668129815424424E-5</v>
      </c>
      <c r="AW434" s="5">
        <f t="shared" si="598"/>
        <v>3.6014695524634442E-7</v>
      </c>
      <c r="AX434" s="5">
        <f t="shared" si="599"/>
        <v>1.0569243527350468E-3</v>
      </c>
      <c r="AY434" s="5">
        <f t="shared" si="600"/>
        <v>8.362548082586289E-4</v>
      </c>
      <c r="AZ434" s="5">
        <f t="shared" si="601"/>
        <v>3.3082883487640886E-4</v>
      </c>
      <c r="BA434" s="5">
        <f t="shared" si="602"/>
        <v>8.7252287942866068E-5</v>
      </c>
      <c r="BB434" s="5">
        <f t="shared" si="603"/>
        <v>1.7258838140821815E-5</v>
      </c>
      <c r="BC434" s="5">
        <f t="shared" si="604"/>
        <v>2.7310916515210094E-6</v>
      </c>
      <c r="BD434" s="5">
        <f t="shared" si="605"/>
        <v>3.9258475763545608E-5</v>
      </c>
      <c r="BE434" s="5">
        <f t="shared" si="606"/>
        <v>5.3774935998467939E-5</v>
      </c>
      <c r="BF434" s="5">
        <f t="shared" si="607"/>
        <v>3.6829546809921259E-5</v>
      </c>
      <c r="BG434" s="5">
        <f t="shared" si="608"/>
        <v>1.6815957013416377E-5</v>
      </c>
      <c r="BH434" s="5">
        <f t="shared" si="609"/>
        <v>5.7584826878909436E-6</v>
      </c>
      <c r="BI434" s="5">
        <f t="shared" si="610"/>
        <v>1.5775550729718617E-6</v>
      </c>
      <c r="BJ434" s="8">
        <f t="shared" si="611"/>
        <v>0.50474425040156834</v>
      </c>
      <c r="BK434" s="8">
        <f t="shared" si="612"/>
        <v>0.27910596213197353</v>
      </c>
      <c r="BL434" s="8">
        <f t="shared" si="613"/>
        <v>0.2069071190591856</v>
      </c>
      <c r="BM434" s="8">
        <f t="shared" si="614"/>
        <v>0.36623879283324745</v>
      </c>
      <c r="BN434" s="8">
        <f t="shared" si="615"/>
        <v>0.63319373889328834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1.23461538461538</v>
      </c>
      <c r="F435">
        <f>VLOOKUP(B435,home!$B$2:$E$405,3,FALSE)</f>
        <v>0.98</v>
      </c>
      <c r="G435">
        <f>VLOOKUP(C435,away!$B$2:$E$405,4,FALSE)</f>
        <v>1.03</v>
      </c>
      <c r="H435">
        <f>VLOOKUP(A435,away!$A$2:$E$405,3,FALSE)</f>
        <v>1.1461538461538501</v>
      </c>
      <c r="I435">
        <f>VLOOKUP(C435,away!$B$2:$E$405,3,FALSE)</f>
        <v>0.86</v>
      </c>
      <c r="J435">
        <f>VLOOKUP(B435,home!$B$2:$E$405,4,FALSE)</f>
        <v>1.37</v>
      </c>
      <c r="K435" s="3">
        <f t="shared" si="560"/>
        <v>1.2462207692307647</v>
      </c>
      <c r="L435" s="3">
        <f t="shared" si="561"/>
        <v>1.3503984615384663</v>
      </c>
      <c r="M435" s="5">
        <f t="shared" si="562"/>
        <v>7.4525104979623585E-2</v>
      </c>
      <c r="N435" s="5">
        <f t="shared" si="563"/>
        <v>9.2874733654709982E-2</v>
      </c>
      <c r="O435" s="5">
        <f t="shared" si="564"/>
        <v>0.10063858711047639</v>
      </c>
      <c r="P435" s="5">
        <f t="shared" si="565"/>
        <v>0.12541789744311518</v>
      </c>
      <c r="Q435" s="5">
        <f t="shared" si="566"/>
        <v>5.7871211008637562E-2</v>
      </c>
      <c r="R435" s="5">
        <f t="shared" si="567"/>
        <v>6.7951096602696132E-2</v>
      </c>
      <c r="S435" s="5">
        <f t="shared" si="568"/>
        <v>5.276627588566471E-2</v>
      </c>
      <c r="T435" s="5">
        <f t="shared" si="569"/>
        <v>7.8149194313432133E-2</v>
      </c>
      <c r="U435" s="5">
        <f t="shared" si="570"/>
        <v>8.4682067878285971E-2</v>
      </c>
      <c r="V435" s="5">
        <f t="shared" si="571"/>
        <v>9.8666756946353788E-3</v>
      </c>
      <c r="W435" s="5">
        <f t="shared" si="572"/>
        <v>2.4040101699833397E-2</v>
      </c>
      <c r="X435" s="5">
        <f t="shared" si="573"/>
        <v>3.2463716350683292E-2</v>
      </c>
      <c r="Y435" s="5">
        <f t="shared" si="574"/>
        <v>2.1919476307891938E-2</v>
      </c>
      <c r="Z435" s="5">
        <f t="shared" si="575"/>
        <v>3.0587018770710857E-2</v>
      </c>
      <c r="AA435" s="5">
        <f t="shared" si="576"/>
        <v>3.8118178060911119E-2</v>
      </c>
      <c r="AB435" s="5">
        <f t="shared" si="577"/>
        <v>2.3751832592371968E-2</v>
      </c>
      <c r="AC435" s="5">
        <f t="shared" si="578"/>
        <v>1.0377859587656737E-3</v>
      </c>
      <c r="AD435" s="5">
        <f t="shared" si="579"/>
        <v>7.4898185081880495E-3</v>
      </c>
      <c r="AE435" s="5">
        <f t="shared" si="580"/>
        <v>1.0114239390659474E-2</v>
      </c>
      <c r="AF435" s="5">
        <f t="shared" si="581"/>
        <v>6.8291266563891553E-3</v>
      </c>
      <c r="AG435" s="5">
        <f t="shared" si="582"/>
        <v>3.0740140434797488E-3</v>
      </c>
      <c r="AH435" s="5">
        <f t="shared" si="583"/>
        <v>1.0326165772754038E-2</v>
      </c>
      <c r="AI435" s="5">
        <f t="shared" si="584"/>
        <v>1.286868225252593E-2</v>
      </c>
      <c r="AJ435" s="5">
        <f t="shared" si="585"/>
        <v>8.0186095478645813E-3</v>
      </c>
      <c r="AK435" s="5">
        <f t="shared" si="586"/>
        <v>3.3309859196336503E-3</v>
      </c>
      <c r="AL435" s="5">
        <f t="shared" si="587"/>
        <v>6.9859375833131729E-5</v>
      </c>
      <c r="AM435" s="5">
        <f t="shared" si="588"/>
        <v>1.8667934765345849E-3</v>
      </c>
      <c r="AN435" s="5">
        <f t="shared" si="589"/>
        <v>2.5209150387223486E-3</v>
      </c>
      <c r="AO435" s="5">
        <f t="shared" si="590"/>
        <v>1.7021198949799218E-3</v>
      </c>
      <c r="AP435" s="5">
        <f t="shared" si="591"/>
        <v>7.6618002917830082E-4</v>
      </c>
      <c r="AQ435" s="5">
        <f t="shared" si="592"/>
        <v>2.5866208316596879E-4</v>
      </c>
      <c r="AR435" s="5">
        <f t="shared" si="593"/>
        <v>2.7888876746236411E-3</v>
      </c>
      <c r="AS435" s="5">
        <f t="shared" si="594"/>
        <v>3.4755697431676723E-3</v>
      </c>
      <c r="AT435" s="5">
        <f t="shared" si="595"/>
        <v>2.1656635994227948E-3</v>
      </c>
      <c r="AU435" s="5">
        <f t="shared" si="596"/>
        <v>8.9963165225591391E-4</v>
      </c>
      <c r="AV435" s="5">
        <f t="shared" si="597"/>
        <v>2.8028491242467726E-4</v>
      </c>
      <c r="AW435" s="5">
        <f t="shared" si="598"/>
        <v>3.2657213059185162E-6</v>
      </c>
      <c r="AX435" s="5">
        <f t="shared" si="599"/>
        <v>3.8773946705365048E-4</v>
      </c>
      <c r="AY435" s="5">
        <f t="shared" si="600"/>
        <v>5.2360277978699449E-4</v>
      </c>
      <c r="AZ435" s="5">
        <f t="shared" si="601"/>
        <v>3.535361941408109E-4</v>
      </c>
      <c r="BA435" s="5">
        <f t="shared" si="602"/>
        <v>1.5913824422197188E-4</v>
      </c>
      <c r="BB435" s="5">
        <f t="shared" si="603"/>
        <v>5.3725010042320916E-5</v>
      </c>
      <c r="BC435" s="5">
        <f t="shared" si="604"/>
        <v>1.4510034181457747E-5</v>
      </c>
      <c r="BD435" s="5">
        <f t="shared" si="605"/>
        <v>6.2768493753589255E-4</v>
      </c>
      <c r="BE435" s="5">
        <f t="shared" si="606"/>
        <v>7.8223400569054442E-4</v>
      </c>
      <c r="BF435" s="5">
        <f t="shared" si="607"/>
        <v>4.8741813214506658E-4</v>
      </c>
      <c r="BG435" s="5">
        <f t="shared" si="608"/>
        <v>2.0247686652628241E-4</v>
      </c>
      <c r="BH435" s="5">
        <f t="shared" si="609"/>
        <v>6.3082719088454651E-5</v>
      </c>
      <c r="BI435" s="5">
        <f t="shared" si="610"/>
        <v>1.5722998941516433E-5</v>
      </c>
      <c r="BJ435" s="8">
        <f t="shared" si="611"/>
        <v>0.34343255418591295</v>
      </c>
      <c r="BK435" s="8">
        <f t="shared" si="612"/>
        <v>0.26420720211742471</v>
      </c>
      <c r="BL435" s="8">
        <f t="shared" si="613"/>
        <v>0.36147486297934223</v>
      </c>
      <c r="BM435" s="8">
        <f t="shared" si="614"/>
        <v>0.4799026701956508</v>
      </c>
      <c r="BN435" s="8">
        <f t="shared" si="615"/>
        <v>0.51927863079925884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1.23461538461538</v>
      </c>
      <c r="F436">
        <f>VLOOKUP(B436,home!$B$2:$E$405,3,FALSE)</f>
        <v>1.03</v>
      </c>
      <c r="G436">
        <f>VLOOKUP(C436,away!$B$2:$E$405,4,FALSE)</f>
        <v>1.84</v>
      </c>
      <c r="H436">
        <f>VLOOKUP(A436,away!$A$2:$E$405,3,FALSE)</f>
        <v>1.1461538461538501</v>
      </c>
      <c r="I436">
        <f>VLOOKUP(C436,away!$B$2:$E$405,3,FALSE)</f>
        <v>0.92</v>
      </c>
      <c r="J436">
        <f>VLOOKUP(B436,home!$B$2:$E$405,4,FALSE)</f>
        <v>1.22</v>
      </c>
      <c r="K436" s="3">
        <f t="shared" si="560"/>
        <v>2.339843076923068</v>
      </c>
      <c r="L436" s="3">
        <f t="shared" si="561"/>
        <v>1.2864430769230812</v>
      </c>
      <c r="M436" s="5">
        <f t="shared" si="562"/>
        <v>2.6614844529231463E-2</v>
      </c>
      <c r="N436" s="5">
        <f t="shared" si="563"/>
        <v>6.227455971510603E-2</v>
      </c>
      <c r="O436" s="5">
        <f t="shared" si="564"/>
        <v>3.4238482488013956E-2</v>
      </c>
      <c r="P436" s="5">
        <f t="shared" si="565"/>
        <v>8.0112676213931158E-2</v>
      </c>
      <c r="Q436" s="5">
        <f t="shared" si="566"/>
        <v>7.2856348708911528E-2</v>
      </c>
      <c r="R436" s="5">
        <f t="shared" si="567"/>
        <v>2.2022929380528859E-2</v>
      </c>
      <c r="S436" s="5">
        <f t="shared" si="568"/>
        <v>6.0286289509498617E-2</v>
      </c>
      <c r="T436" s="5">
        <f t="shared" si="569"/>
        <v>9.3725545406473099E-2</v>
      </c>
      <c r="U436" s="5">
        <f t="shared" si="570"/>
        <v>5.153019884459608E-2</v>
      </c>
      <c r="V436" s="5">
        <f t="shared" si="571"/>
        <v>2.0162916502018069E-2</v>
      </c>
      <c r="W436" s="5">
        <f t="shared" si="572"/>
        <v>5.6824141045479851E-2</v>
      </c>
      <c r="X436" s="5">
        <f t="shared" si="573"/>
        <v>7.3101022850058248E-2</v>
      </c>
      <c r="Y436" s="5">
        <f t="shared" si="574"/>
        <v>4.702015238072671E-2</v>
      </c>
      <c r="Z436" s="5">
        <f t="shared" si="575"/>
        <v>9.4437483450490883E-3</v>
      </c>
      <c r="AA436" s="5">
        <f t="shared" si="576"/>
        <v>2.2096889185366793E-2</v>
      </c>
      <c r="AB436" s="5">
        <f t="shared" si="577"/>
        <v>2.5851626590958354E-2</v>
      </c>
      <c r="AC436" s="5">
        <f t="shared" si="578"/>
        <v>3.79324308911656E-3</v>
      </c>
      <c r="AD436" s="5">
        <f t="shared" si="579"/>
        <v>3.3239893256841485E-2</v>
      </c>
      <c r="AE436" s="5">
        <f t="shared" si="580"/>
        <v>4.2761230557925939E-2</v>
      </c>
      <c r="AF436" s="5">
        <f t="shared" si="581"/>
        <v>2.750494450597777E-2</v>
      </c>
      <c r="AG436" s="5">
        <f t="shared" si="582"/>
        <v>1.1794515146956211E-2</v>
      </c>
      <c r="AH436" s="5">
        <f t="shared" si="583"/>
        <v>3.0372111696730522E-3</v>
      </c>
      <c r="AI436" s="5">
        <f t="shared" si="584"/>
        <v>7.1065975285129054E-3</v>
      </c>
      <c r="AJ436" s="5">
        <f t="shared" si="585"/>
        <v>8.3141615137847548E-3</v>
      </c>
      <c r="AK436" s="5">
        <f t="shared" si="586"/>
        <v>6.4846110861498246E-3</v>
      </c>
      <c r="AL436" s="5">
        <f t="shared" si="587"/>
        <v>4.5671783664242476E-4</v>
      </c>
      <c r="AM436" s="5">
        <f t="shared" si="588"/>
        <v>1.5555226822936453E-2</v>
      </c>
      <c r="AN436" s="5">
        <f t="shared" si="589"/>
        <v>2.0010913856334817E-2</v>
      </c>
      <c r="AO436" s="5">
        <f t="shared" si="590"/>
        <v>1.2871450796693043E-2</v>
      </c>
      <c r="AP436" s="5">
        <f t="shared" si="591"/>
        <v>5.5194629224539467E-3</v>
      </c>
      <c r="AQ436" s="5">
        <f t="shared" si="592"/>
        <v>1.7751187162311298E-3</v>
      </c>
      <c r="AR436" s="5">
        <f t="shared" si="593"/>
        <v>7.8143985647587003E-4</v>
      </c>
      <c r="AS436" s="5">
        <f t="shared" si="594"/>
        <v>1.8284466382068206E-3</v>
      </c>
      <c r="AT436" s="5">
        <f t="shared" si="595"/>
        <v>2.1391391039657435E-3</v>
      </c>
      <c r="AU436" s="5">
        <f t="shared" si="596"/>
        <v>1.6684166076632201E-3</v>
      </c>
      <c r="AV436" s="5">
        <f t="shared" si="597"/>
        <v>9.7595826221606383E-4</v>
      </c>
      <c r="AW436" s="5">
        <f t="shared" si="598"/>
        <v>3.8187636360306388E-5</v>
      </c>
      <c r="AX436" s="5">
        <f t="shared" si="599"/>
        <v>6.0661316319359816E-3</v>
      </c>
      <c r="AY436" s="5">
        <f t="shared" si="600"/>
        <v>7.8037330416081564E-3</v>
      </c>
      <c r="AZ436" s="5">
        <f t="shared" si="601"/>
        <v>5.0195291727663568E-3</v>
      </c>
      <c r="BA436" s="5">
        <f t="shared" si="602"/>
        <v>2.1524461845729066E-3</v>
      </c>
      <c r="BB436" s="5">
        <f t="shared" si="603"/>
        <v>6.9224987314832917E-4</v>
      </c>
      <c r="BC436" s="5">
        <f t="shared" si="604"/>
        <v>1.7810801136250979E-4</v>
      </c>
      <c r="BD436" s="5">
        <f t="shared" si="605"/>
        <v>1.675463155658583E-4</v>
      </c>
      <c r="BE436" s="5">
        <f t="shared" si="606"/>
        <v>3.9203208654074121E-4</v>
      </c>
      <c r="BF436" s="5">
        <f t="shared" si="607"/>
        <v>4.5864678181202929E-4</v>
      </c>
      <c r="BG436" s="5">
        <f t="shared" si="608"/>
        <v>3.5772049905864056E-4</v>
      </c>
      <c r="BH436" s="5">
        <f t="shared" si="609"/>
        <v>2.0925245829895621E-4</v>
      </c>
      <c r="BI436" s="5">
        <f t="shared" si="610"/>
        <v>9.7923583175989058E-5</v>
      </c>
      <c r="BJ436" s="8">
        <f t="shared" si="611"/>
        <v>0.59874672460450051</v>
      </c>
      <c r="BK436" s="8">
        <f t="shared" si="612"/>
        <v>0.19923042072204644</v>
      </c>
      <c r="BL436" s="8">
        <f t="shared" si="613"/>
        <v>0.18975922998056446</v>
      </c>
      <c r="BM436" s="8">
        <f t="shared" si="614"/>
        <v>0.69129473721118972</v>
      </c>
      <c r="BN436" s="8">
        <f t="shared" si="615"/>
        <v>0.29811984103572298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1.23461538461538</v>
      </c>
      <c r="F437">
        <f>VLOOKUP(B437,home!$B$2:$E$405,3,FALSE)</f>
        <v>0.76</v>
      </c>
      <c r="G437">
        <f>VLOOKUP(C437,away!$B$2:$E$405,4,FALSE)</f>
        <v>1.08</v>
      </c>
      <c r="H437">
        <f>VLOOKUP(A437,away!$A$2:$E$405,3,FALSE)</f>
        <v>1.1461538461538501</v>
      </c>
      <c r="I437">
        <f>VLOOKUP(C437,away!$B$2:$E$405,3,FALSE)</f>
        <v>0.81</v>
      </c>
      <c r="J437">
        <f>VLOOKUP(B437,home!$B$2:$E$405,4,FALSE)</f>
        <v>0.93</v>
      </c>
      <c r="K437" s="3">
        <f t="shared" si="560"/>
        <v>1.013372307692304</v>
      </c>
      <c r="L437" s="3">
        <f t="shared" si="561"/>
        <v>0.86339769230769536</v>
      </c>
      <c r="M437" s="5">
        <f t="shared" si="562"/>
        <v>0.15308376863483206</v>
      </c>
      <c r="N437" s="5">
        <f t="shared" si="563"/>
        <v>0.15513085189171447</v>
      </c>
      <c r="O437" s="5">
        <f t="shared" si="564"/>
        <v>0.13217217256907912</v>
      </c>
      <c r="P437" s="5">
        <f t="shared" si="565"/>
        <v>0.13393961952903313</v>
      </c>
      <c r="Q437" s="5">
        <f t="shared" si="566"/>
        <v>7.8602654687889864E-2</v>
      </c>
      <c r="R437" s="5">
        <f t="shared" si="567"/>
        <v>5.70585743917187E-2</v>
      </c>
      <c r="S437" s="5">
        <f t="shared" si="568"/>
        <v>2.9297393576676371E-2</v>
      </c>
      <c r="T437" s="5">
        <f t="shared" si="569"/>
        <v>6.7865350666782745E-2</v>
      </c>
      <c r="U437" s="5">
        <f t="shared" si="570"/>
        <v>5.782157920496897E-2</v>
      </c>
      <c r="V437" s="5">
        <f t="shared" si="571"/>
        <v>2.8481731740344135E-3</v>
      </c>
      <c r="W437" s="5">
        <f t="shared" si="572"/>
        <v>2.655125119060275E-2</v>
      </c>
      <c r="X437" s="5">
        <f t="shared" si="573"/>
        <v>2.292428900584836E-2</v>
      </c>
      <c r="Y437" s="5">
        <f t="shared" si="574"/>
        <v>9.896389112722075E-3</v>
      </c>
      <c r="Z437" s="5">
        <f t="shared" si="575"/>
        <v>1.6421413818725632E-2</v>
      </c>
      <c r="AA437" s="5">
        <f t="shared" si="576"/>
        <v>1.664100601705228E-2</v>
      </c>
      <c r="AB437" s="5">
        <f t="shared" si="577"/>
        <v>8.4317673349108939E-3</v>
      </c>
      <c r="AC437" s="5">
        <f t="shared" si="578"/>
        <v>1.5574937936144086E-4</v>
      </c>
      <c r="AD437" s="5">
        <f t="shared" si="579"/>
        <v>6.7265756727847839E-3</v>
      </c>
      <c r="AE437" s="5">
        <f t="shared" si="580"/>
        <v>5.8077099130154648E-3</v>
      </c>
      <c r="AF437" s="5">
        <f t="shared" si="581"/>
        <v>2.5071816682450394E-3</v>
      </c>
      <c r="AG437" s="5">
        <f t="shared" si="582"/>
        <v>7.2156495551964177E-4</v>
      </c>
      <c r="AH437" s="5">
        <f t="shared" si="583"/>
        <v>3.5445526988793518E-3</v>
      </c>
      <c r="AI437" s="5">
        <f t="shared" si="584"/>
        <v>3.5919515482003526E-3</v>
      </c>
      <c r="AJ437" s="5">
        <f t="shared" si="585"/>
        <v>1.8199921147593677E-3</v>
      </c>
      <c r="AK437" s="5">
        <f t="shared" si="586"/>
        <v>6.1477653643849902E-4</v>
      </c>
      <c r="AL437" s="5">
        <f t="shared" si="587"/>
        <v>5.4508751122574143E-6</v>
      </c>
      <c r="AM437" s="5">
        <f t="shared" si="588"/>
        <v>1.3633051024793666E-3</v>
      </c>
      <c r="AN437" s="5">
        <f t="shared" si="589"/>
        <v>1.1770744793919909E-3</v>
      </c>
      <c r="AO437" s="5">
        <f t="shared" si="590"/>
        <v>5.0814169459066356E-4</v>
      </c>
      <c r="AP437" s="5">
        <f t="shared" si="591"/>
        <v>1.4624278882496689E-4</v>
      </c>
      <c r="AQ437" s="5">
        <f t="shared" si="592"/>
        <v>3.15664215970295E-5</v>
      </c>
      <c r="AR437" s="5">
        <f t="shared" si="593"/>
        <v>6.1207172409508928E-4</v>
      </c>
      <c r="AS437" s="5">
        <f t="shared" si="594"/>
        <v>6.2025653551944771E-4</v>
      </c>
      <c r="AT437" s="5">
        <f t="shared" si="595"/>
        <v>3.142753983802881E-4</v>
      </c>
      <c r="AU437" s="5">
        <f t="shared" si="596"/>
        <v>1.0615932856918359E-4</v>
      </c>
      <c r="AV437" s="5">
        <f t="shared" si="597"/>
        <v>2.6894730943804771E-5</v>
      </c>
      <c r="AW437" s="5">
        <f t="shared" si="598"/>
        <v>1.3247796454240594E-7</v>
      </c>
      <c r="AX437" s="5">
        <f t="shared" si="599"/>
        <v>2.30255939631368E-4</v>
      </c>
      <c r="AY437" s="5">
        <f t="shared" si="600"/>
        <v>1.9880244691786311E-4</v>
      </c>
      <c r="AZ437" s="5">
        <f t="shared" si="601"/>
        <v>8.5822786947003065E-5</v>
      </c>
      <c r="BA437" s="5">
        <f t="shared" si="602"/>
        <v>2.4699732065819153E-5</v>
      </c>
      <c r="BB437" s="5">
        <f t="shared" si="603"/>
        <v>5.3314229165616599E-6</v>
      </c>
      <c r="BC437" s="5">
        <f t="shared" si="604"/>
        <v>9.2062764857514008E-7</v>
      </c>
      <c r="BD437" s="5">
        <f t="shared" si="605"/>
        <v>8.8076885685082066E-5</v>
      </c>
      <c r="BE437" s="5">
        <f t="shared" si="606"/>
        <v>8.925467690104285E-5</v>
      </c>
      <c r="BF437" s="5">
        <f t="shared" si="607"/>
        <v>4.5224108951770389E-5</v>
      </c>
      <c r="BG437" s="5">
        <f t="shared" si="608"/>
        <v>1.527628655059458E-5</v>
      </c>
      <c r="BH437" s="5">
        <f t="shared" si="609"/>
        <v>3.8701414386862333E-6</v>
      </c>
      <c r="BI437" s="5">
        <f t="shared" si="610"/>
        <v>7.8437883216341673E-7</v>
      </c>
      <c r="BJ437" s="8">
        <f t="shared" si="611"/>
        <v>0.38050598220813642</v>
      </c>
      <c r="BK437" s="8">
        <f t="shared" si="612"/>
        <v>0.31952895761596756</v>
      </c>
      <c r="BL437" s="8">
        <f t="shared" si="613"/>
        <v>0.2836185166118747</v>
      </c>
      <c r="BM437" s="8">
        <f t="shared" si="614"/>
        <v>0.2898885585814836</v>
      </c>
      <c r="BN437" s="8">
        <f t="shared" si="615"/>
        <v>0.70998764170426731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1.23461538461538</v>
      </c>
      <c r="F438">
        <f>VLOOKUP(B438,home!$B$2:$E$405,3,FALSE)</f>
        <v>1.4</v>
      </c>
      <c r="G438">
        <f>VLOOKUP(C438,away!$B$2:$E$405,4,FALSE)</f>
        <v>1.19</v>
      </c>
      <c r="H438">
        <f>VLOOKUP(A438,away!$A$2:$E$405,3,FALSE)</f>
        <v>1.1461538461538501</v>
      </c>
      <c r="I438">
        <f>VLOOKUP(C438,away!$B$2:$E$405,3,FALSE)</f>
        <v>0.92</v>
      </c>
      <c r="J438">
        <f>VLOOKUP(B438,home!$B$2:$E$405,4,FALSE)</f>
        <v>0.64</v>
      </c>
      <c r="K438" s="3">
        <f t="shared" si="560"/>
        <v>2.0568692307692227</v>
      </c>
      <c r="L438" s="3">
        <f t="shared" si="561"/>
        <v>0.67485538461538697</v>
      </c>
      <c r="M438" s="5">
        <f t="shared" si="562"/>
        <v>6.5106908412868064E-2</v>
      </c>
      <c r="N438" s="5">
        <f t="shared" si="563"/>
        <v>0.13391639662493815</v>
      </c>
      <c r="O438" s="5">
        <f t="shared" si="564"/>
        <v>4.3937747718084848E-2</v>
      </c>
      <c r="P438" s="5">
        <f t="shared" si="565"/>
        <v>9.037420135062936E-2</v>
      </c>
      <c r="Q438" s="5">
        <f t="shared" si="566"/>
        <v>0.13772425785666134</v>
      </c>
      <c r="R438" s="5">
        <f t="shared" si="567"/>
        <v>1.4825812817710993E-2</v>
      </c>
      <c r="S438" s="5">
        <f t="shared" si="568"/>
        <v>3.1361864926725005E-2</v>
      </c>
      <c r="T438" s="5">
        <f t="shared" si="569"/>
        <v>9.2943957006725933E-2</v>
      </c>
      <c r="U438" s="5">
        <f t="shared" si="570"/>
        <v>3.0494758205893695E-2</v>
      </c>
      <c r="V438" s="5">
        <f t="shared" si="571"/>
        <v>4.837007597216828E-3</v>
      </c>
      <c r="W438" s="5">
        <f t="shared" si="572"/>
        <v>9.4426929438631069E-2</v>
      </c>
      <c r="X438" s="5">
        <f t="shared" si="573"/>
        <v>6.3724521784357377E-2</v>
      </c>
      <c r="Y438" s="5">
        <f t="shared" si="574"/>
        <v>2.1502418329107049E-2</v>
      </c>
      <c r="Z438" s="5">
        <f t="shared" si="575"/>
        <v>3.3350932037773625E-3</v>
      </c>
      <c r="AA438" s="5">
        <f t="shared" si="576"/>
        <v>6.8598505925972055E-3</v>
      </c>
      <c r="AB438" s="5">
        <f t="shared" si="577"/>
        <v>7.0549078057936055E-3</v>
      </c>
      <c r="AC438" s="5">
        <f t="shared" si="578"/>
        <v>4.1963739830161271E-4</v>
      </c>
      <c r="AD438" s="5">
        <f t="shared" si="579"/>
        <v>4.8555961429584175E-2</v>
      </c>
      <c r="AE438" s="5">
        <f t="shared" si="580"/>
        <v>3.2768252025931921E-2</v>
      </c>
      <c r="AF438" s="5">
        <f t="shared" si="581"/>
        <v>1.1056915662067108E-2</v>
      </c>
      <c r="AG438" s="5">
        <f t="shared" si="582"/>
        <v>2.4872730239280647E-3</v>
      </c>
      <c r="AH438" s="5">
        <f t="shared" si="583"/>
        <v>5.6267640169083372E-4</v>
      </c>
      <c r="AI438" s="5">
        <f t="shared" si="584"/>
        <v>1.1573517775178193E-3</v>
      </c>
      <c r="AJ438" s="5">
        <f t="shared" si="585"/>
        <v>1.1902606301762348E-3</v>
      </c>
      <c r="AK438" s="5">
        <f t="shared" si="586"/>
        <v>8.1607015560182777E-4</v>
      </c>
      <c r="AL438" s="5">
        <f t="shared" si="587"/>
        <v>2.3299766892859321E-5</v>
      </c>
      <c r="AM438" s="5">
        <f t="shared" si="588"/>
        <v>1.9974652606985759E-2</v>
      </c>
      <c r="AN438" s="5">
        <f t="shared" si="589"/>
        <v>1.3480001867646118E-2</v>
      </c>
      <c r="AO438" s="5">
        <f t="shared" si="590"/>
        <v>4.5485259225032269E-3</v>
      </c>
      <c r="AP438" s="5">
        <f t="shared" si="591"/>
        <v>1.0231990702879909E-3</v>
      </c>
      <c r="AQ438" s="5">
        <f t="shared" si="592"/>
        <v>1.7262785052932713E-4</v>
      </c>
      <c r="AR438" s="5">
        <f t="shared" si="593"/>
        <v>7.5945039895413923E-5</v>
      </c>
      <c r="AS438" s="5">
        <f t="shared" si="594"/>
        <v>1.5620901579041795E-4</v>
      </c>
      <c r="AT438" s="5">
        <f t="shared" si="595"/>
        <v>1.6065075907402719E-4</v>
      </c>
      <c r="AU438" s="5">
        <f t="shared" si="596"/>
        <v>1.1014586774636204E-4</v>
      </c>
      <c r="AV438" s="5">
        <f t="shared" si="597"/>
        <v>5.663891156596704E-5</v>
      </c>
      <c r="AW438" s="5">
        <f t="shared" si="598"/>
        <v>8.9839323759493082E-7</v>
      </c>
      <c r="AX438" s="5">
        <f t="shared" si="599"/>
        <v>6.8475413904355376E-3</v>
      </c>
      <c r="AY438" s="5">
        <f t="shared" si="600"/>
        <v>4.6211001787121566E-3</v>
      </c>
      <c r="AZ438" s="5">
        <f t="shared" si="601"/>
        <v>1.5592871692255126E-3</v>
      </c>
      <c r="BA438" s="5">
        <f t="shared" si="602"/>
        <v>3.5076444743784046E-4</v>
      </c>
      <c r="BB438" s="5">
        <f t="shared" si="603"/>
        <v>5.9178819021266872E-5</v>
      </c>
      <c r="BC438" s="5">
        <f t="shared" si="604"/>
        <v>7.9874289343362866E-6</v>
      </c>
      <c r="BD438" s="5">
        <f t="shared" si="605"/>
        <v>8.5419865180417445E-6</v>
      </c>
      <c r="BE438" s="5">
        <f t="shared" si="606"/>
        <v>1.7569749238605593E-5</v>
      </c>
      <c r="BF438" s="5">
        <f t="shared" si="607"/>
        <v>1.8069338300609412E-5</v>
      </c>
      <c r="BG438" s="5">
        <f t="shared" si="608"/>
        <v>1.2388755323627783E-5</v>
      </c>
      <c r="BH438" s="5">
        <f t="shared" si="609"/>
        <v>6.3705124081745959E-6</v>
      </c>
      <c r="BI438" s="5">
        <f t="shared" si="610"/>
        <v>2.6206621913215726E-6</v>
      </c>
      <c r="BJ438" s="8">
        <f t="shared" si="611"/>
        <v>0.69175174993365118</v>
      </c>
      <c r="BK438" s="8">
        <f t="shared" si="612"/>
        <v>0.19674401963134588</v>
      </c>
      <c r="BL438" s="8">
        <f t="shared" si="613"/>
        <v>0.10752458670311965</v>
      </c>
      <c r="BM438" s="8">
        <f t="shared" si="614"/>
        <v>0.50884992290552689</v>
      </c>
      <c r="BN438" s="8">
        <f t="shared" si="615"/>
        <v>0.48588532478089275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1.23461538461538</v>
      </c>
      <c r="F439">
        <f>VLOOKUP(B439,home!$B$2:$E$405,3,FALSE)</f>
        <v>0.65</v>
      </c>
      <c r="G439">
        <f>VLOOKUP(C439,away!$B$2:$E$405,4,FALSE)</f>
        <v>0.93</v>
      </c>
      <c r="H439">
        <f>VLOOKUP(A439,away!$A$2:$E$405,3,FALSE)</f>
        <v>1.1461538461538501</v>
      </c>
      <c r="I439">
        <f>VLOOKUP(C439,away!$B$2:$E$405,3,FALSE)</f>
        <v>1.45</v>
      </c>
      <c r="J439">
        <f>VLOOKUP(B439,home!$B$2:$E$405,4,FALSE)</f>
        <v>0.76</v>
      </c>
      <c r="K439" s="3">
        <f t="shared" si="560"/>
        <v>0.74632499999999724</v>
      </c>
      <c r="L439" s="3">
        <f t="shared" si="561"/>
        <v>1.2630615384615429</v>
      </c>
      <c r="M439" s="5">
        <f t="shared" si="562"/>
        <v>0.13407089678477779</v>
      </c>
      <c r="N439" s="5">
        <f t="shared" si="563"/>
        <v>0.10006046204289891</v>
      </c>
      <c r="O439" s="5">
        <f t="shared" si="564"/>
        <v>0.16933979315590014</v>
      </c>
      <c r="P439" s="5">
        <f t="shared" si="565"/>
        <v>0.12638252112707671</v>
      </c>
      <c r="Q439" s="5">
        <f t="shared" si="566"/>
        <v>3.7338812167083124E-2</v>
      </c>
      <c r="R439" s="5">
        <f t="shared" si="567"/>
        <v>0.10694328983312539</v>
      </c>
      <c r="S439" s="5">
        <f t="shared" si="568"/>
        <v>2.9783759990948115E-2</v>
      </c>
      <c r="T439" s="5">
        <f t="shared" si="569"/>
        <v>4.7161217540082588E-2</v>
      </c>
      <c r="U439" s="5">
        <f t="shared" si="570"/>
        <v>7.9814450784707003E-2</v>
      </c>
      <c r="V439" s="5">
        <f t="shared" si="571"/>
        <v>3.1195324982442501E-3</v>
      </c>
      <c r="W439" s="5">
        <f t="shared" si="572"/>
        <v>9.2889629968660702E-3</v>
      </c>
      <c r="X439" s="5">
        <f t="shared" si="573"/>
        <v>1.1732531893534003E-2</v>
      </c>
      <c r="Y439" s="5">
        <f t="shared" si="574"/>
        <v>7.4094548917480914E-3</v>
      </c>
      <c r="Z439" s="5">
        <f t="shared" si="575"/>
        <v>4.5025318728255347E-2</v>
      </c>
      <c r="AA439" s="5">
        <f t="shared" si="576"/>
        <v>3.360352099986505E-2</v>
      </c>
      <c r="AB439" s="5">
        <f t="shared" si="577"/>
        <v>1.2539573905112095E-2</v>
      </c>
      <c r="AC439" s="5">
        <f t="shared" si="578"/>
        <v>1.8379006523822978E-4</v>
      </c>
      <c r="AD439" s="5">
        <f t="shared" si="579"/>
        <v>1.7331463271590111E-3</v>
      </c>
      <c r="AE439" s="5">
        <f t="shared" si="580"/>
        <v>2.1890704663604329E-3</v>
      </c>
      <c r="AF439" s="5">
        <f t="shared" si="581"/>
        <v>1.3824653555209684E-3</v>
      </c>
      <c r="AG439" s="5">
        <f t="shared" si="582"/>
        <v>5.8204627293803276E-4</v>
      </c>
      <c r="AH439" s="5">
        <f t="shared" si="583"/>
        <v>1.4217437085657886E-2</v>
      </c>
      <c r="AI439" s="5">
        <f t="shared" si="584"/>
        <v>1.0610828732953582E-2</v>
      </c>
      <c r="AJ439" s="5">
        <f t="shared" si="585"/>
        <v>3.9595633770607768E-3</v>
      </c>
      <c r="AK439" s="5">
        <f t="shared" si="586"/>
        <v>9.8504037912829122E-4</v>
      </c>
      <c r="AL439" s="5">
        <f t="shared" si="587"/>
        <v>6.9300205667169439E-6</v>
      </c>
      <c r="AM439" s="5">
        <f t="shared" si="588"/>
        <v>2.586980865233889E-4</v>
      </c>
      <c r="AN439" s="5">
        <f t="shared" si="589"/>
        <v>3.2675160316128894E-4</v>
      </c>
      <c r="AO439" s="5">
        <f t="shared" si="590"/>
        <v>2.0635369129183665E-4</v>
      </c>
      <c r="AP439" s="5">
        <f t="shared" si="591"/>
        <v>8.6879136930095171E-5</v>
      </c>
      <c r="AQ439" s="5">
        <f t="shared" si="592"/>
        <v>2.7433424087784275E-5</v>
      </c>
      <c r="AR439" s="5">
        <f t="shared" si="593"/>
        <v>3.5914995916782452E-3</v>
      </c>
      <c r="AS439" s="5">
        <f t="shared" si="594"/>
        <v>2.6804259327592563E-3</v>
      </c>
      <c r="AT439" s="5">
        <f t="shared" si="595"/>
        <v>1.0002344421332723E-3</v>
      </c>
      <c r="AU439" s="5">
        <f t="shared" si="596"/>
        <v>2.488333233417039E-4</v>
      </c>
      <c r="AV439" s="5">
        <f t="shared" si="597"/>
        <v>4.6427632510749121E-5</v>
      </c>
      <c r="AW439" s="5">
        <f t="shared" si="598"/>
        <v>1.814615110545546E-7</v>
      </c>
      <c r="AX439" s="5">
        <f t="shared" si="599"/>
        <v>3.2178808237427909E-5</v>
      </c>
      <c r="AY439" s="5">
        <f t="shared" si="600"/>
        <v>4.0643815038224659E-5</v>
      </c>
      <c r="AZ439" s="5">
        <f t="shared" si="601"/>
        <v>2.5667819775563225E-5</v>
      </c>
      <c r="BA439" s="5">
        <f t="shared" si="602"/>
        <v>1.0806678644892169E-5</v>
      </c>
      <c r="BB439" s="5">
        <f t="shared" si="603"/>
        <v>3.4123750387192525E-6</v>
      </c>
      <c r="BC439" s="5">
        <f t="shared" si="604"/>
        <v>8.6200793324250029E-7</v>
      </c>
      <c r="BD439" s="5">
        <f t="shared" si="605"/>
        <v>7.5604749994152138E-4</v>
      </c>
      <c r="BE439" s="5">
        <f t="shared" si="606"/>
        <v>5.6425715039385381E-4</v>
      </c>
      <c r="BF439" s="5">
        <f t="shared" si="607"/>
        <v>2.1055960888384572E-4</v>
      </c>
      <c r="BG439" s="5">
        <f t="shared" si="608"/>
        <v>5.2381966700078526E-5</v>
      </c>
      <c r="BH439" s="5">
        <f t="shared" si="609"/>
        <v>9.7734928243589903E-6</v>
      </c>
      <c r="BI439" s="5">
        <f t="shared" si="610"/>
        <v>1.4588404064279396E-6</v>
      </c>
      <c r="BJ439" s="8">
        <f t="shared" si="611"/>
        <v>0.2198978574008538</v>
      </c>
      <c r="BK439" s="8">
        <f t="shared" si="612"/>
        <v>0.29358807430189005</v>
      </c>
      <c r="BL439" s="8">
        <f t="shared" si="613"/>
        <v>0.44117539773508352</v>
      </c>
      <c r="BM439" s="8">
        <f t="shared" si="614"/>
        <v>0.32551041070169329</v>
      </c>
      <c r="BN439" s="8">
        <f t="shared" si="615"/>
        <v>0.67413577511086209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1.5846153846153801</v>
      </c>
      <c r="F440">
        <f>VLOOKUP(B440,home!$B$2:$E$405,3,FALSE)</f>
        <v>0.83</v>
      </c>
      <c r="G440">
        <f>VLOOKUP(C440,away!$B$2:$E$405,4,FALSE)</f>
        <v>0.81</v>
      </c>
      <c r="H440">
        <f>VLOOKUP(A440,away!$A$2:$E$405,3,FALSE)</f>
        <v>1.2538461538461501</v>
      </c>
      <c r="I440">
        <f>VLOOKUP(C440,away!$B$2:$E$405,3,FALSE)</f>
        <v>0.95</v>
      </c>
      <c r="J440">
        <f>VLOOKUP(B440,home!$B$2:$E$405,4,FALSE)</f>
        <v>1.78</v>
      </c>
      <c r="K440" s="3">
        <f t="shared" si="560"/>
        <v>1.0653369230769201</v>
      </c>
      <c r="L440" s="3">
        <f t="shared" si="561"/>
        <v>2.1202538461538394</v>
      </c>
      <c r="M440" s="5">
        <f t="shared" si="562"/>
        <v>4.1353808025781945E-2</v>
      </c>
      <c r="N440" s="5">
        <f t="shared" si="563"/>
        <v>4.4055738599700175E-2</v>
      </c>
      <c r="O440" s="5">
        <f t="shared" si="564"/>
        <v>8.7680570519771669E-2</v>
      </c>
      <c r="P440" s="5">
        <f t="shared" si="565"/>
        <v>9.3409349211162451E-2</v>
      </c>
      <c r="Q440" s="5">
        <f t="shared" si="566"/>
        <v>2.3467102501842838E-2</v>
      </c>
      <c r="R440" s="5">
        <f t="shared" si="567"/>
        <v>9.2952533438754426E-2</v>
      </c>
      <c r="S440" s="5">
        <f t="shared" si="568"/>
        <v>5.2747902409695395E-2</v>
      </c>
      <c r="T440" s="5">
        <f t="shared" si="569"/>
        <v>4.9756214337618655E-2</v>
      </c>
      <c r="U440" s="5">
        <f t="shared" si="570"/>
        <v>9.9025765965847168E-2</v>
      </c>
      <c r="V440" s="5">
        <f t="shared" si="571"/>
        <v>1.3238461708214628E-2</v>
      </c>
      <c r="W440" s="5">
        <f t="shared" si="572"/>
        <v>8.3334569242813177E-3</v>
      </c>
      <c r="X440" s="5">
        <f t="shared" si="573"/>
        <v>1.7669044095464805E-2</v>
      </c>
      <c r="Y440" s="5">
        <f t="shared" si="574"/>
        <v>1.8731429350635525E-2</v>
      </c>
      <c r="Z440" s="5">
        <f t="shared" si="575"/>
        <v>6.5694322177754144E-2</v>
      </c>
      <c r="AA440" s="5">
        <f t="shared" si="576"/>
        <v>6.9986587052472474E-2</v>
      </c>
      <c r="AB440" s="5">
        <f t="shared" si="577"/>
        <v>3.7279647653568011E-2</v>
      </c>
      <c r="AC440" s="5">
        <f t="shared" si="578"/>
        <v>1.8689271794967914E-3</v>
      </c>
      <c r="AD440" s="5">
        <f t="shared" si="579"/>
        <v>2.2194848395769777E-3</v>
      </c>
      <c r="AE440" s="5">
        <f t="shared" si="580"/>
        <v>4.7058712675932231E-3</v>
      </c>
      <c r="AF440" s="5">
        <f t="shared" si="581"/>
        <v>4.9888208273096884E-3</v>
      </c>
      <c r="AG440" s="5">
        <f t="shared" si="582"/>
        <v>3.5258555156252487E-3</v>
      </c>
      <c r="AH440" s="5">
        <f t="shared" si="583"/>
        <v>3.482215981696319E-2</v>
      </c>
      <c r="AI440" s="5">
        <f t="shared" si="584"/>
        <v>3.7097332594296331E-2</v>
      </c>
      <c r="AJ440" s="5">
        <f t="shared" si="585"/>
        <v>1.9760579080184391E-2</v>
      </c>
      <c r="AK440" s="5">
        <f t="shared" si="586"/>
        <v>7.0172248385006013E-3</v>
      </c>
      <c r="AL440" s="5">
        <f t="shared" si="587"/>
        <v>1.6886016538163561E-4</v>
      </c>
      <c r="AM440" s="5">
        <f t="shared" si="588"/>
        <v>4.7289982996216192E-4</v>
      </c>
      <c r="AN440" s="5">
        <f t="shared" si="589"/>
        <v>1.0026676833227704E-3</v>
      </c>
      <c r="AO440" s="5">
        <f t="shared" si="590"/>
        <v>1.0629550059896319E-3</v>
      </c>
      <c r="AP440" s="5">
        <f t="shared" si="591"/>
        <v>7.512448132459983E-4</v>
      </c>
      <c r="AQ440" s="5">
        <f t="shared" si="592"/>
        <v>3.9820742617198781E-4</v>
      </c>
      <c r="AR440" s="5">
        <f t="shared" si="593"/>
        <v>1.4766363656659976E-2</v>
      </c>
      <c r="AS440" s="5">
        <f t="shared" si="594"/>
        <v>1.5731152423020995E-2</v>
      </c>
      <c r="AT440" s="5">
        <f t="shared" si="595"/>
        <v>8.3794887593976099E-3</v>
      </c>
      <c r="AU440" s="5">
        <f t="shared" si="596"/>
        <v>2.9756595906314303E-3</v>
      </c>
      <c r="AV440" s="5">
        <f t="shared" si="597"/>
        <v>7.925200081019037E-4</v>
      </c>
      <c r="AW440" s="5">
        <f t="shared" si="598"/>
        <v>1.0594965540452842E-5</v>
      </c>
      <c r="AX440" s="5">
        <f t="shared" si="599"/>
        <v>8.3966274962581352E-5</v>
      </c>
      <c r="AY440" s="5">
        <f t="shared" si="600"/>
        <v>1.7802981743662391E-4</v>
      </c>
      <c r="AZ440" s="5">
        <f t="shared" si="601"/>
        <v>1.887342025750339E-4</v>
      </c>
      <c r="BA440" s="5">
        <f t="shared" si="602"/>
        <v>1.3338813963683117E-4</v>
      </c>
      <c r="BB440" s="5">
        <f t="shared" si="603"/>
        <v>7.0704179024074203E-5</v>
      </c>
      <c r="BC440" s="5">
        <f t="shared" si="604"/>
        <v>2.9982161502988583E-5</v>
      </c>
      <c r="BD440" s="5">
        <f t="shared" si="605"/>
        <v>5.2180732227899247E-3</v>
      </c>
      <c r="BE440" s="5">
        <f t="shared" si="606"/>
        <v>5.5590060715570867E-3</v>
      </c>
      <c r="BF440" s="5">
        <f t="shared" si="607"/>
        <v>2.961107211819271E-3</v>
      </c>
      <c r="BG440" s="5">
        <f t="shared" si="608"/>
        <v>1.0515256153134738E-3</v>
      </c>
      <c r="BH440" s="5">
        <f t="shared" si="609"/>
        <v>2.8005726588865523E-4</v>
      </c>
      <c r="BI440" s="5">
        <f t="shared" si="610"/>
        <v>5.967106918543099E-5</v>
      </c>
      <c r="BJ440" s="8">
        <f t="shared" si="611"/>
        <v>0.18182579779347915</v>
      </c>
      <c r="BK440" s="8">
        <f t="shared" si="612"/>
        <v>0.2029653385171695</v>
      </c>
      <c r="BL440" s="8">
        <f t="shared" si="613"/>
        <v>0.54339702585472416</v>
      </c>
      <c r="BM440" s="8">
        <f t="shared" si="614"/>
        <v>0.61079594719421715</v>
      </c>
      <c r="BN440" s="8">
        <f t="shared" si="615"/>
        <v>0.38291910229701354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1.5846153846153801</v>
      </c>
      <c r="F441">
        <f>VLOOKUP(B441,home!$B$2:$E$405,3,FALSE)</f>
        <v>0.78</v>
      </c>
      <c r="G441">
        <f>VLOOKUP(C441,away!$B$2:$E$405,4,FALSE)</f>
        <v>1.1200000000000001</v>
      </c>
      <c r="H441">
        <f>VLOOKUP(A441,away!$A$2:$E$405,3,FALSE)</f>
        <v>1.2538461538461501</v>
      </c>
      <c r="I441">
        <f>VLOOKUP(C441,away!$B$2:$E$405,3,FALSE)</f>
        <v>0.87</v>
      </c>
      <c r="J441">
        <f>VLOOKUP(B441,home!$B$2:$E$405,4,FALSE)</f>
        <v>0.67</v>
      </c>
      <c r="K441" s="3">
        <f t="shared" si="560"/>
        <v>1.3843199999999962</v>
      </c>
      <c r="L441" s="3">
        <f t="shared" si="561"/>
        <v>0.7308669230769208</v>
      </c>
      <c r="M441" s="5">
        <f t="shared" si="562"/>
        <v>0.12061074251484293</v>
      </c>
      <c r="N441" s="5">
        <f t="shared" si="563"/>
        <v>0.1669638630781469</v>
      </c>
      <c r="O441" s="5">
        <f t="shared" si="564"/>
        <v>8.8150402271846021E-2</v>
      </c>
      <c r="P441" s="5">
        <f t="shared" si="565"/>
        <v>0.12202836487296154</v>
      </c>
      <c r="Q441" s="5">
        <f t="shared" si="566"/>
        <v>0.11556570746816987</v>
      </c>
      <c r="R441" s="5">
        <f t="shared" si="567"/>
        <v>3.2213106638208443E-2</v>
      </c>
      <c r="S441" s="5">
        <f t="shared" si="568"/>
        <v>3.0865662384376925E-2</v>
      </c>
      <c r="T441" s="5">
        <f t="shared" si="569"/>
        <v>8.4463153030468849E-2</v>
      </c>
      <c r="U441" s="5">
        <f t="shared" si="570"/>
        <v>4.4593247781404589E-2</v>
      </c>
      <c r="V441" s="5">
        <f t="shared" si="571"/>
        <v>3.4698275653393083E-3</v>
      </c>
      <c r="W441" s="5">
        <f t="shared" si="572"/>
        <v>5.3326640054112161E-2</v>
      </c>
      <c r="X441" s="5">
        <f t="shared" si="573"/>
        <v>3.897467733437944E-2</v>
      </c>
      <c r="Y441" s="5">
        <f t="shared" si="574"/>
        <v>1.4242651250646851E-2</v>
      </c>
      <c r="Z441" s="5">
        <f t="shared" si="575"/>
        <v>7.8478313771387156E-3</v>
      </c>
      <c r="AA441" s="5">
        <f t="shared" si="576"/>
        <v>1.0863909932000636E-2</v>
      </c>
      <c r="AB441" s="5">
        <f t="shared" si="577"/>
        <v>7.5195638985335418E-3</v>
      </c>
      <c r="AC441" s="5">
        <f t="shared" si="578"/>
        <v>2.1941317962275269E-4</v>
      </c>
      <c r="AD441" s="5">
        <f t="shared" si="579"/>
        <v>1.8455283589927093E-2</v>
      </c>
      <c r="AE441" s="5">
        <f t="shared" si="580"/>
        <v>1.3488356331882004E-2</v>
      </c>
      <c r="AF441" s="5">
        <f t="shared" si="581"/>
        <v>4.9290967448238502E-3</v>
      </c>
      <c r="AG441" s="5">
        <f t="shared" si="582"/>
        <v>1.2008379238126249E-3</v>
      </c>
      <c r="AH441" s="5">
        <f t="shared" si="583"/>
        <v>1.4339300928589713E-3</v>
      </c>
      <c r="AI441" s="5">
        <f t="shared" si="584"/>
        <v>1.9850181061465259E-3</v>
      </c>
      <c r="AJ441" s="5">
        <f t="shared" si="585"/>
        <v>1.3739501323503758E-3</v>
      </c>
      <c r="AK441" s="5">
        <f t="shared" si="586"/>
        <v>6.3399554907175566E-4</v>
      </c>
      <c r="AL441" s="5">
        <f t="shared" si="587"/>
        <v>8.8796838433017273E-6</v>
      </c>
      <c r="AM441" s="5">
        <f t="shared" si="588"/>
        <v>5.1096036358415555E-3</v>
      </c>
      <c r="AN441" s="5">
        <f t="shared" si="589"/>
        <v>3.7344402874701652E-3</v>
      </c>
      <c r="AO441" s="5">
        <f t="shared" si="590"/>
        <v>1.3646894411589053E-3</v>
      </c>
      <c r="AP441" s="5">
        <f t="shared" si="591"/>
        <v>3.3246879093845735E-4</v>
      </c>
      <c r="AQ441" s="5">
        <f t="shared" si="592"/>
        <v>6.0747610563073569E-5</v>
      </c>
      <c r="AR441" s="5">
        <f t="shared" si="593"/>
        <v>2.0960241497504798E-4</v>
      </c>
      <c r="AS441" s="5">
        <f t="shared" si="594"/>
        <v>2.9015681509825763E-4</v>
      </c>
      <c r="AT441" s="5">
        <f t="shared" si="595"/>
        <v>2.0083494113840947E-4</v>
      </c>
      <c r="AU441" s="5">
        <f t="shared" si="596"/>
        <v>9.2673275238907429E-5</v>
      </c>
      <c r="AV441" s="5">
        <f t="shared" si="597"/>
        <v>3.2072367094681002E-5</v>
      </c>
      <c r="AW441" s="5">
        <f t="shared" si="598"/>
        <v>2.4955702705558853E-7</v>
      </c>
      <c r="AX441" s="5">
        <f t="shared" si="599"/>
        <v>1.1788877508613622E-3</v>
      </c>
      <c r="AY441" s="5">
        <f t="shared" si="600"/>
        <v>8.6161006312511544E-4</v>
      </c>
      <c r="AZ441" s="5">
        <f t="shared" si="601"/>
        <v>3.1486114786418226E-4</v>
      </c>
      <c r="BA441" s="5">
        <f t="shared" si="602"/>
        <v>7.6707199445320783E-5</v>
      </c>
      <c r="BB441" s="5">
        <f t="shared" si="603"/>
        <v>1.4015688709112316E-5</v>
      </c>
      <c r="BC441" s="5">
        <f t="shared" si="604"/>
        <v>2.0487206563265722E-6</v>
      </c>
      <c r="BD441" s="5">
        <f t="shared" si="605"/>
        <v>2.5531912017050863E-5</v>
      </c>
      <c r="BE441" s="5">
        <f t="shared" si="606"/>
        <v>3.5344336443443755E-5</v>
      </c>
      <c r="BF441" s="5">
        <f t="shared" si="607"/>
        <v>2.4463935912693969E-5</v>
      </c>
      <c r="BG441" s="5">
        <f t="shared" si="608"/>
        <v>1.1288638587553475E-5</v>
      </c>
      <c r="BH441" s="5">
        <f t="shared" si="609"/>
        <v>3.906772042380497E-6</v>
      </c>
      <c r="BI441" s="5">
        <f t="shared" si="610"/>
        <v>1.0816445347416298E-6</v>
      </c>
      <c r="BJ441" s="8">
        <f t="shared" si="611"/>
        <v>0.52466034714300325</v>
      </c>
      <c r="BK441" s="8">
        <f t="shared" si="612"/>
        <v>0.27806450026411189</v>
      </c>
      <c r="BL441" s="8">
        <f t="shared" si="613"/>
        <v>0.18969408145550395</v>
      </c>
      <c r="BM441" s="8">
        <f t="shared" si="614"/>
        <v>0.35387321288948403</v>
      </c>
      <c r="BN441" s="8">
        <f t="shared" si="615"/>
        <v>0.64553218684417568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1.5846153846153801</v>
      </c>
      <c r="F442">
        <f>VLOOKUP(B442,home!$B$2:$E$405,3,FALSE)</f>
        <v>1.08</v>
      </c>
      <c r="G442">
        <f>VLOOKUP(C442,away!$B$2:$E$405,4,FALSE)</f>
        <v>1.22</v>
      </c>
      <c r="H442">
        <f>VLOOKUP(A442,away!$A$2:$E$405,3,FALSE)</f>
        <v>1.2538461538461501</v>
      </c>
      <c r="I442">
        <f>VLOOKUP(C442,away!$B$2:$E$405,3,FALSE)</f>
        <v>0.95</v>
      </c>
      <c r="J442">
        <f>VLOOKUP(B442,home!$B$2:$E$405,4,FALSE)</f>
        <v>0.74</v>
      </c>
      <c r="K442" s="3">
        <f t="shared" si="560"/>
        <v>2.0878892307692247</v>
      </c>
      <c r="L442" s="3">
        <f t="shared" si="561"/>
        <v>0.88145384615384337</v>
      </c>
      <c r="M442" s="5">
        <f t="shared" si="562"/>
        <v>5.1337023732742244E-2</v>
      </c>
      <c r="N442" s="5">
        <f t="shared" si="563"/>
        <v>0.10718601899133665</v>
      </c>
      <c r="O442" s="5">
        <f t="shared" si="564"/>
        <v>4.5251217019316788E-2</v>
      </c>
      <c r="P442" s="5">
        <f t="shared" si="565"/>
        <v>9.4479528693832582E-2</v>
      </c>
      <c r="Q442" s="5">
        <f t="shared" si="566"/>
        <v>0.11189626737051872</v>
      </c>
      <c r="R442" s="5">
        <f t="shared" si="567"/>
        <v>1.9943429642409517E-2</v>
      </c>
      <c r="S442" s="5">
        <f t="shared" si="568"/>
        <v>4.3469511344672952E-2</v>
      </c>
      <c r="T442" s="5">
        <f t="shared" si="569"/>
        <v>9.8631395244002523E-2</v>
      </c>
      <c r="U442" s="5">
        <f t="shared" si="570"/>
        <v>4.1639671974990564E-2</v>
      </c>
      <c r="V442" s="5">
        <f t="shared" si="571"/>
        <v>8.8889257818568143E-3</v>
      </c>
      <c r="W442" s="5">
        <f t="shared" si="572"/>
        <v>7.7875670535393265E-2</v>
      </c>
      <c r="X442" s="5">
        <f t="shared" si="573"/>
        <v>6.8643809315231924E-2</v>
      </c>
      <c r="Y442" s="5">
        <f t="shared" si="574"/>
        <v>3.0253174867781098E-2</v>
      </c>
      <c r="Z442" s="5">
        <f t="shared" si="575"/>
        <v>5.85973758793348E-3</v>
      </c>
      <c r="AA442" s="5">
        <f t="shared" si="576"/>
        <v>1.2234483004979946E-2</v>
      </c>
      <c r="AB442" s="5">
        <f t="shared" si="577"/>
        <v>1.2772122655063368E-2</v>
      </c>
      <c r="AC442" s="5">
        <f t="shared" si="578"/>
        <v>1.0224364617877368E-3</v>
      </c>
      <c r="AD442" s="5">
        <f t="shared" si="579"/>
        <v>4.0648943462444957E-2</v>
      </c>
      <c r="AE442" s="5">
        <f t="shared" si="580"/>
        <v>3.5830167557062233E-2</v>
      </c>
      <c r="AF442" s="5">
        <f t="shared" si="581"/>
        <v>1.5791319500754578E-2</v>
      </c>
      <c r="AG442" s="5">
        <f t="shared" si="582"/>
        <v>4.6397731032614383E-3</v>
      </c>
      <c r="AH442" s="5">
        <f t="shared" si="583"/>
        <v>1.2912720585840523E-3</v>
      </c>
      <c r="AI442" s="5">
        <f t="shared" si="584"/>
        <v>2.6960330251108501E-3</v>
      </c>
      <c r="AJ442" s="5">
        <f t="shared" si="585"/>
        <v>2.8145091594635602E-3</v>
      </c>
      <c r="AK442" s="5">
        <f t="shared" si="586"/>
        <v>1.9587944546484363E-3</v>
      </c>
      <c r="AL442" s="5">
        <f t="shared" si="587"/>
        <v>7.5266782532611092E-5</v>
      </c>
      <c r="AM442" s="5">
        <f t="shared" si="588"/>
        <v>1.6974098259477172E-2</v>
      </c>
      <c r="AN442" s="5">
        <f t="shared" si="589"/>
        <v>1.496188419580941E-2</v>
      </c>
      <c r="AO442" s="5">
        <f t="shared" si="590"/>
        <v>6.5941051850523036E-3</v>
      </c>
      <c r="AP442" s="5">
        <f t="shared" si="591"/>
        <v>1.9374664591024515E-3</v>
      </c>
      <c r="AQ442" s="5">
        <f t="shared" si="592"/>
        <v>4.2694681554248087E-4</v>
      </c>
      <c r="AR442" s="5">
        <f t="shared" si="593"/>
        <v>2.2763934449398089E-4</v>
      </c>
      <c r="AS442" s="5">
        <f t="shared" si="594"/>
        <v>4.7528573586834834E-4</v>
      </c>
      <c r="AT442" s="5">
        <f t="shared" si="595"/>
        <v>4.9617198472887549E-4</v>
      </c>
      <c r="AU442" s="5">
        <f t="shared" si="596"/>
        <v>3.4531738117493709E-4</v>
      </c>
      <c r="AV442" s="5">
        <f t="shared" si="597"/>
        <v>1.8024611033814564E-4</v>
      </c>
      <c r="AW442" s="5">
        <f t="shared" si="598"/>
        <v>3.8477591711732344E-6</v>
      </c>
      <c r="AX442" s="5">
        <f t="shared" si="599"/>
        <v>5.906672826330177E-3</v>
      </c>
      <c r="AY442" s="5">
        <f t="shared" si="600"/>
        <v>5.2064594807411267E-3</v>
      </c>
      <c r="AZ442" s="5">
        <f t="shared" si="601"/>
        <v>2.2946268670717041E-3</v>
      </c>
      <c r="BA442" s="5">
        <f t="shared" si="602"/>
        <v>6.7420255915609918E-4</v>
      </c>
      <c r="BB442" s="5">
        <f t="shared" si="603"/>
        <v>1.4856960971372689E-4</v>
      </c>
      <c r="BC442" s="5">
        <f t="shared" si="604"/>
        <v>2.6191450780748006E-5</v>
      </c>
      <c r="BD442" s="5">
        <f t="shared" si="605"/>
        <v>3.344226262335985E-5</v>
      </c>
      <c r="BE442" s="5">
        <f t="shared" si="606"/>
        <v>6.9823739983869196E-5</v>
      </c>
      <c r="BF442" s="5">
        <f t="shared" si="607"/>
        <v>7.2892117382175519E-5</v>
      </c>
      <c r="BG442" s="5">
        <f t="shared" si="608"/>
        <v>5.0730222296736829E-5</v>
      </c>
      <c r="BH442" s="5">
        <f t="shared" si="609"/>
        <v>2.6479771201971406E-5</v>
      </c>
      <c r="BI442" s="5">
        <f t="shared" si="610"/>
        <v>1.1057365825165822E-5</v>
      </c>
      <c r="BJ442" s="8">
        <f t="shared" si="611"/>
        <v>0.64654776365656497</v>
      </c>
      <c r="BK442" s="8">
        <f t="shared" si="612"/>
        <v>0.20447915227816607</v>
      </c>
      <c r="BL442" s="8">
        <f t="shared" si="613"/>
        <v>0.14259061903048467</v>
      </c>
      <c r="BM442" s="8">
        <f t="shared" si="614"/>
        <v>0.56418117538142243</v>
      </c>
      <c r="BN442" s="8">
        <f t="shared" si="615"/>
        <v>0.43009348545015652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1.3404255319148899</v>
      </c>
      <c r="F443">
        <f>VLOOKUP(B443,home!$B$2:$E$405,3,FALSE)</f>
        <v>1.33</v>
      </c>
      <c r="G443">
        <f>VLOOKUP(C443,away!$B$2:$E$405,4,FALSE)</f>
        <v>0.83</v>
      </c>
      <c r="H443">
        <f>VLOOKUP(A443,away!$A$2:$E$405,3,FALSE)</f>
        <v>1.0638297872340401</v>
      </c>
      <c r="I443">
        <f>VLOOKUP(C443,away!$B$2:$E$405,3,FALSE)</f>
        <v>1.24</v>
      </c>
      <c r="J443">
        <f>VLOOKUP(B443,home!$B$2:$E$405,4,FALSE)</f>
        <v>0.63</v>
      </c>
      <c r="K443" s="3">
        <f t="shared" si="560"/>
        <v>1.479695744680847</v>
      </c>
      <c r="L443" s="3">
        <f t="shared" si="561"/>
        <v>0.83106382978723214</v>
      </c>
      <c r="M443" s="5">
        <f t="shared" si="562"/>
        <v>9.9185883874599645E-2</v>
      </c>
      <c r="N443" s="5">
        <f t="shared" si="563"/>
        <v>0.14676493030165375</v>
      </c>
      <c r="O443" s="5">
        <f t="shared" si="564"/>
        <v>8.2429800513656462E-2</v>
      </c>
      <c r="P443" s="5">
        <f t="shared" si="565"/>
        <v>0.12197102505494856</v>
      </c>
      <c r="Q443" s="5">
        <f t="shared" si="566"/>
        <v>0.10858372141786908</v>
      </c>
      <c r="R443" s="5">
        <f t="shared" si="567"/>
        <v>3.4252212851738441E-2</v>
      </c>
      <c r="S443" s="5">
        <f t="shared" si="568"/>
        <v>3.7497601402039574E-2</v>
      </c>
      <c r="T443" s="5">
        <f t="shared" si="569"/>
        <v>9.0240003374084179E-2</v>
      </c>
      <c r="U443" s="5">
        <f t="shared" si="570"/>
        <v>5.0682853602619996E-2</v>
      </c>
      <c r="V443" s="5">
        <f t="shared" si="571"/>
        <v>5.1235123178651086E-3</v>
      </c>
      <c r="W443" s="5">
        <f t="shared" si="572"/>
        <v>5.35569568412105E-2</v>
      </c>
      <c r="X443" s="5">
        <f t="shared" si="573"/>
        <v>4.4509249664205899E-2</v>
      </c>
      <c r="Y443" s="5">
        <f t="shared" si="574"/>
        <v>1.8495013743445515E-2</v>
      </c>
      <c r="Z443" s="5">
        <f t="shared" si="575"/>
        <v>9.4885917304177361E-3</v>
      </c>
      <c r="AA443" s="5">
        <f t="shared" si="576"/>
        <v>1.4040228806512997E-2</v>
      </c>
      <c r="AB443" s="5">
        <f t="shared" si="577"/>
        <v>1.0387633409671365E-2</v>
      </c>
      <c r="AC443" s="5">
        <f t="shared" si="578"/>
        <v>3.9378086432247886E-4</v>
      </c>
      <c r="AD443" s="5">
        <f t="shared" si="579"/>
        <v>1.981200028399872E-2</v>
      </c>
      <c r="AE443" s="5">
        <f t="shared" si="580"/>
        <v>1.6465036831765707E-2</v>
      </c>
      <c r="AF443" s="5">
        <f t="shared" si="581"/>
        <v>6.8417482834975214E-3</v>
      </c>
      <c r="AG443" s="5">
        <f t="shared" si="582"/>
        <v>1.8953098436412241E-3</v>
      </c>
      <c r="AH443" s="5">
        <f t="shared" si="583"/>
        <v>1.9714063456921053E-3</v>
      </c>
      <c r="AI443" s="5">
        <f t="shared" si="584"/>
        <v>2.9170815807574271E-3</v>
      </c>
      <c r="AJ443" s="5">
        <f t="shared" si="585"/>
        <v>2.1581966009668217E-3</v>
      </c>
      <c r="AK443" s="5">
        <f t="shared" si="586"/>
        <v>1.0644914422117586E-3</v>
      </c>
      <c r="AL443" s="5">
        <f t="shared" si="587"/>
        <v>1.9369633577762056E-5</v>
      </c>
      <c r="AM443" s="5">
        <f t="shared" si="588"/>
        <v>5.8631465027697213E-3</v>
      </c>
      <c r="AN443" s="5">
        <f t="shared" si="589"/>
        <v>4.8726489871954212E-3</v>
      </c>
      <c r="AO443" s="5">
        <f t="shared" si="590"/>
        <v>2.0247411642537521E-3</v>
      </c>
      <c r="AP443" s="5">
        <f t="shared" si="591"/>
        <v>5.6089638209752763E-4</v>
      </c>
      <c r="AQ443" s="5">
        <f t="shared" si="592"/>
        <v>1.1653517385494347E-4</v>
      </c>
      <c r="AR443" s="5">
        <f t="shared" si="593"/>
        <v>3.2767290154354678E-4</v>
      </c>
      <c r="AS443" s="5">
        <f t="shared" si="594"/>
        <v>4.8485619806121227E-4</v>
      </c>
      <c r="AT443" s="5">
        <f t="shared" si="595"/>
        <v>3.5871982652665492E-4</v>
      </c>
      <c r="AU443" s="5">
        <f t="shared" si="596"/>
        <v>1.7693206694804772E-4</v>
      </c>
      <c r="AV443" s="5">
        <f t="shared" si="597"/>
        <v>6.5451406640153171E-5</v>
      </c>
      <c r="AW443" s="5">
        <f t="shared" si="598"/>
        <v>6.6164602879638889E-7</v>
      </c>
      <c r="AX443" s="5">
        <f t="shared" si="599"/>
        <v>1.4459454884314599E-3</v>
      </c>
      <c r="AY443" s="5">
        <f t="shared" si="600"/>
        <v>1.2016729952794192E-3</v>
      </c>
      <c r="AZ443" s="5">
        <f t="shared" si="601"/>
        <v>4.9933348080440424E-4</v>
      </c>
      <c r="BA443" s="5">
        <f t="shared" si="602"/>
        <v>1.3832599829943253E-4</v>
      </c>
      <c r="BB443" s="5">
        <f t="shared" si="603"/>
        <v>2.8739433476467134E-5</v>
      </c>
      <c r="BC443" s="5">
        <f t="shared" si="604"/>
        <v>4.7768607301736346E-6</v>
      </c>
      <c r="BD443" s="5">
        <f t="shared" si="605"/>
        <v>4.5386182745712418E-5</v>
      </c>
      <c r="BE443" s="5">
        <f t="shared" si="606"/>
        <v>6.7157741476137943E-5</v>
      </c>
      <c r="BF443" s="5">
        <f t="shared" si="607"/>
        <v>4.9686512142308879E-5</v>
      </c>
      <c r="BG443" s="5">
        <f t="shared" si="608"/>
        <v>2.4506973528335907E-5</v>
      </c>
      <c r="BH443" s="5">
        <f t="shared" si="609"/>
        <v>9.0657161112211916E-6</v>
      </c>
      <c r="BI443" s="5">
        <f t="shared" si="610"/>
        <v>2.6829003104517161E-6</v>
      </c>
      <c r="BJ443" s="8">
        <f t="shared" si="611"/>
        <v>0.52392073305256492</v>
      </c>
      <c r="BK443" s="8">
        <f t="shared" si="612"/>
        <v>0.26539284614263248</v>
      </c>
      <c r="BL443" s="8">
        <f t="shared" si="613"/>
        <v>0.2015160235798612</v>
      </c>
      <c r="BM443" s="8">
        <f t="shared" si="614"/>
        <v>0.40592960914175974</v>
      </c>
      <c r="BN443" s="8">
        <f t="shared" si="615"/>
        <v>0.59318757401446587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1.3404255319148899</v>
      </c>
      <c r="F444">
        <f>VLOOKUP(B444,home!$B$2:$E$405,3,FALSE)</f>
        <v>1.27</v>
      </c>
      <c r="G444">
        <f>VLOOKUP(C444,away!$B$2:$E$405,4,FALSE)</f>
        <v>0.91</v>
      </c>
      <c r="H444">
        <f>VLOOKUP(A444,away!$A$2:$E$405,3,FALSE)</f>
        <v>1.0638297872340401</v>
      </c>
      <c r="I444">
        <f>VLOOKUP(C444,away!$B$2:$E$405,3,FALSE)</f>
        <v>0.75</v>
      </c>
      <c r="J444">
        <f>VLOOKUP(B444,home!$B$2:$E$405,4,FALSE)</f>
        <v>0.75</v>
      </c>
      <c r="K444" s="3">
        <f t="shared" si="560"/>
        <v>1.5491297872340382</v>
      </c>
      <c r="L444" s="3">
        <f t="shared" si="561"/>
        <v>0.59840425531914754</v>
      </c>
      <c r="M444" s="5">
        <f t="shared" si="562"/>
        <v>0.11677175720803834</v>
      </c>
      <c r="N444" s="5">
        <f t="shared" si="563"/>
        <v>0.18089460739863319</v>
      </c>
      <c r="O444" s="5">
        <f t="shared" si="564"/>
        <v>6.9876716414384477E-2</v>
      </c>
      <c r="P444" s="5">
        <f t="shared" si="565"/>
        <v>0.10824810283162864</v>
      </c>
      <c r="Q444" s="5">
        <f t="shared" si="566"/>
        <v>0.14011461233561479</v>
      </c>
      <c r="R444" s="5">
        <f t="shared" si="567"/>
        <v>2.09072622250485E-2</v>
      </c>
      <c r="S444" s="5">
        <f t="shared" si="568"/>
        <v>2.5086656326004646E-2</v>
      </c>
      <c r="T444" s="5">
        <f t="shared" si="569"/>
        <v>8.3845180254024612E-2</v>
      </c>
      <c r="U444" s="5">
        <f t="shared" si="570"/>
        <v>3.2388062682335621E-2</v>
      </c>
      <c r="V444" s="5">
        <f t="shared" si="571"/>
        <v>2.5839419266434119E-3</v>
      </c>
      <c r="W444" s="5">
        <f t="shared" si="572"/>
        <v>7.2351906531950214E-2</v>
      </c>
      <c r="X444" s="5">
        <f t="shared" si="573"/>
        <v>4.329568874917223E-2</v>
      </c>
      <c r="Y444" s="5">
        <f t="shared" si="574"/>
        <v>1.2954162192239002E-2</v>
      </c>
      <c r="Z444" s="5">
        <f t="shared" si="575"/>
        <v>4.1703315608474303E-3</v>
      </c>
      <c r="AA444" s="5">
        <f t="shared" si="576"/>
        <v>6.4603848435509743E-3</v>
      </c>
      <c r="AB444" s="5">
        <f t="shared" si="577"/>
        <v>5.0039872990700644E-3</v>
      </c>
      <c r="AC444" s="5">
        <f t="shared" si="578"/>
        <v>1.4970808121432804E-4</v>
      </c>
      <c r="AD444" s="5">
        <f t="shared" si="579"/>
        <v>2.8020623392954271E-2</v>
      </c>
      <c r="AE444" s="5">
        <f t="shared" si="580"/>
        <v>1.6767660275039085E-2</v>
      </c>
      <c r="AF444" s="5">
        <f t="shared" si="581"/>
        <v>5.0169196301646079E-3</v>
      </c>
      <c r="AG444" s="5">
        <f t="shared" si="582"/>
        <v>1.0007153517615551E-3</v>
      </c>
      <c r="AH444" s="5">
        <f t="shared" si="583"/>
        <v>6.238860380257112E-4</v>
      </c>
      <c r="AI444" s="5">
        <f t="shared" si="584"/>
        <v>9.6648044534505687E-4</v>
      </c>
      <c r="AJ444" s="5">
        <f t="shared" si="585"/>
        <v>7.4860182333162347E-4</v>
      </c>
      <c r="AK444" s="5">
        <f t="shared" si="586"/>
        <v>3.8656046110024353E-4</v>
      </c>
      <c r="AL444" s="5">
        <f t="shared" si="587"/>
        <v>5.5512107233747523E-6</v>
      </c>
      <c r="AM444" s="5">
        <f t="shared" si="588"/>
        <v>8.6815164709784648E-3</v>
      </c>
      <c r="AN444" s="5">
        <f t="shared" si="589"/>
        <v>5.1950563988567818E-3</v>
      </c>
      <c r="AO444" s="5">
        <f t="shared" si="590"/>
        <v>1.5543719278494324E-3</v>
      </c>
      <c r="AP444" s="5">
        <f t="shared" si="591"/>
        <v>3.1004759199124247E-4</v>
      </c>
      <c r="AQ444" s="5">
        <f t="shared" si="592"/>
        <v>4.6383449599753579E-5</v>
      </c>
      <c r="AR444" s="5">
        <f t="shared" si="593"/>
        <v>7.4667211997757845E-5</v>
      </c>
      <c r="AS444" s="5">
        <f t="shared" si="594"/>
        <v>1.1566920223544541E-4</v>
      </c>
      <c r="AT444" s="5">
        <f t="shared" si="595"/>
        <v>8.959330332426327E-5</v>
      </c>
      <c r="AU444" s="5">
        <f t="shared" si="596"/>
        <v>4.626388497210352E-5</v>
      </c>
      <c r="AV444" s="5">
        <f t="shared" si="597"/>
        <v>1.7917190570863694E-5</v>
      </c>
      <c r="AW444" s="5">
        <f t="shared" si="598"/>
        <v>1.4294457923525278E-7</v>
      </c>
      <c r="AX444" s="5">
        <f t="shared" si="599"/>
        <v>2.2414659605926083E-3</v>
      </c>
      <c r="AY444" s="5">
        <f t="shared" si="600"/>
        <v>1.3413027689716374E-3</v>
      </c>
      <c r="AZ444" s="5">
        <f t="shared" si="601"/>
        <v>4.0132064231199167E-4</v>
      </c>
      <c r="BA444" s="5">
        <f t="shared" si="602"/>
        <v>8.0050660035636451E-5</v>
      </c>
      <c r="BB444" s="5">
        <f t="shared" si="603"/>
        <v>1.1975663901607817E-5</v>
      </c>
      <c r="BC444" s="5">
        <f t="shared" si="604"/>
        <v>1.4332576477988051E-6</v>
      </c>
      <c r="BD444" s="5">
        <f t="shared" si="605"/>
        <v>7.4468628987125306E-6</v>
      </c>
      <c r="BE444" s="5">
        <f t="shared" si="606"/>
        <v>1.1536157137843594E-5</v>
      </c>
      <c r="BF444" s="5">
        <f t="shared" si="607"/>
        <v>8.935502326223042E-6</v>
      </c>
      <c r="BG444" s="5">
        <f t="shared" si="608"/>
        <v>4.6140842724837169E-6</v>
      </c>
      <c r="BH444" s="5">
        <f t="shared" si="609"/>
        <v>1.786953846828156E-6</v>
      </c>
      <c r="BI444" s="5">
        <f t="shared" si="610"/>
        <v>5.53644686506789E-7</v>
      </c>
      <c r="BJ444" s="8">
        <f t="shared" si="611"/>
        <v>0.60412700090429072</v>
      </c>
      <c r="BK444" s="8">
        <f t="shared" si="612"/>
        <v>0.25418702035322438</v>
      </c>
      <c r="BL444" s="8">
        <f t="shared" si="613"/>
        <v>0.1377409262304613</v>
      </c>
      <c r="BM444" s="8">
        <f t="shared" si="614"/>
        <v>0.3620710608110832</v>
      </c>
      <c r="BN444" s="8">
        <f t="shared" si="615"/>
        <v>0.6368130584133479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1.30851063829787</v>
      </c>
      <c r="F445">
        <f>VLOOKUP(B445,home!$B$2:$E$405,3,FALSE)</f>
        <v>1.1000000000000001</v>
      </c>
      <c r="G445">
        <f>VLOOKUP(C445,away!$B$2:$E$405,4,FALSE)</f>
        <v>1.53</v>
      </c>
      <c r="H445">
        <f>VLOOKUP(A445,away!$A$2:$E$405,3,FALSE)</f>
        <v>1.3510638297872299</v>
      </c>
      <c r="I445">
        <f>VLOOKUP(C445,away!$B$2:$E$405,3,FALSE)</f>
        <v>0.34</v>
      </c>
      <c r="J445">
        <f>VLOOKUP(B445,home!$B$2:$E$405,4,FALSE)</f>
        <v>1.32</v>
      </c>
      <c r="K445" s="3">
        <f t="shared" si="560"/>
        <v>2.2022234042553155</v>
      </c>
      <c r="L445" s="3">
        <f t="shared" si="561"/>
        <v>0.60635744680850889</v>
      </c>
      <c r="M445" s="5">
        <f t="shared" si="562"/>
        <v>6.0290492897905654E-2</v>
      </c>
      <c r="N445" s="5">
        <f t="shared" si="563"/>
        <v>0.13277313451385672</v>
      </c>
      <c r="O445" s="5">
        <f t="shared" si="564"/>
        <v>3.6557589340400612E-2</v>
      </c>
      <c r="P445" s="5">
        <f t="shared" si="565"/>
        <v>8.0507978848584863E-2</v>
      </c>
      <c r="Q445" s="5">
        <f t="shared" si="566"/>
        <v>0.14619805214137724</v>
      </c>
      <c r="R445" s="5">
        <f t="shared" si="567"/>
        <v>1.1083483266959638E-2</v>
      </c>
      <c r="S445" s="5">
        <f t="shared" si="568"/>
        <v>2.6876271642279702E-2</v>
      </c>
      <c r="T445" s="5">
        <f t="shared" si="569"/>
        <v>8.8648277624822774E-2</v>
      </c>
      <c r="U445" s="5">
        <f t="shared" si="570"/>
        <v>2.4408306251170683E-2</v>
      </c>
      <c r="V445" s="5">
        <f t="shared" si="571"/>
        <v>3.987646042984884E-3</v>
      </c>
      <c r="W445" s="5">
        <f t="shared" si="572"/>
        <v>0.10732025736075998</v>
      </c>
      <c r="X445" s="5">
        <f t="shared" si="573"/>
        <v>6.5074437244102501E-2</v>
      </c>
      <c r="Y445" s="5">
        <f t="shared" si="574"/>
        <v>1.9729184809917269E-2</v>
      </c>
      <c r="Z445" s="5">
        <f t="shared" si="575"/>
        <v>2.2401842051661589E-3</v>
      </c>
      <c r="AA445" s="5">
        <f t="shared" si="576"/>
        <v>4.9333860864600072E-3</v>
      </c>
      <c r="AB445" s="5">
        <f t="shared" si="577"/>
        <v>5.4322091509148834E-3</v>
      </c>
      <c r="AC445" s="5">
        <f t="shared" si="578"/>
        <v>3.3280259856631391E-4</v>
      </c>
      <c r="AD445" s="5">
        <f t="shared" si="579"/>
        <v>5.9085795627642379E-2</v>
      </c>
      <c r="AE445" s="5">
        <f t="shared" si="580"/>
        <v>3.5827112179426593E-2</v>
      </c>
      <c r="AF445" s="5">
        <f t="shared" si="581"/>
        <v>1.0862018133819573E-2</v>
      </c>
      <c r="AG445" s="5">
        <f t="shared" si="582"/>
        <v>2.1954218609368534E-3</v>
      </c>
      <c r="AH445" s="5">
        <f t="shared" si="583"/>
        <v>3.3958809375632523E-4</v>
      </c>
      <c r="AI445" s="5">
        <f t="shared" si="584"/>
        <v>7.4784884787662781E-4</v>
      </c>
      <c r="AJ445" s="5">
        <f t="shared" si="585"/>
        <v>8.2346511781964163E-4</v>
      </c>
      <c r="AK445" s="5">
        <f t="shared" si="586"/>
        <v>6.0448471835009194E-4</v>
      </c>
      <c r="AL445" s="5">
        <f t="shared" si="587"/>
        <v>1.7776112470337159E-5</v>
      </c>
      <c r="AM445" s="5">
        <f t="shared" si="588"/>
        <v>2.6024024398048066E-2</v>
      </c>
      <c r="AN445" s="5">
        <f t="shared" si="589"/>
        <v>1.5779860989682766E-2</v>
      </c>
      <c r="AO445" s="5">
        <f t="shared" si="590"/>
        <v>4.7841181103486169E-3</v>
      </c>
      <c r="AP445" s="5">
        <f t="shared" si="591"/>
        <v>9.6696188087377856E-4</v>
      </c>
      <c r="AQ445" s="5">
        <f t="shared" si="592"/>
        <v>1.4658113431194447E-4</v>
      </c>
      <c r="AR445" s="5">
        <f t="shared" si="593"/>
        <v>4.11823538993308E-5</v>
      </c>
      <c r="AS445" s="5">
        <f t="shared" si="594"/>
        <v>9.0692743599431438E-5</v>
      </c>
      <c r="AT445" s="5">
        <f t="shared" si="595"/>
        <v>9.9862841275397205E-5</v>
      </c>
      <c r="AU445" s="5">
        <f t="shared" si="596"/>
        <v>7.33067620907045E-5</v>
      </c>
      <c r="AV445" s="5">
        <f t="shared" si="597"/>
        <v>4.035946679158146E-5</v>
      </c>
      <c r="AW445" s="5">
        <f t="shared" si="598"/>
        <v>6.5936270379559942E-7</v>
      </c>
      <c r="AX445" s="5">
        <f t="shared" si="599"/>
        <v>9.5517859337154627E-3</v>
      </c>
      <c r="AY445" s="5">
        <f t="shared" si="600"/>
        <v>5.791796531229138E-3</v>
      </c>
      <c r="AZ445" s="5">
        <f t="shared" si="601"/>
        <v>1.7559494785552392E-3</v>
      </c>
      <c r="BA445" s="5">
        <f t="shared" si="602"/>
        <v>3.5491101418049577E-4</v>
      </c>
      <c r="BB445" s="5">
        <f t="shared" si="603"/>
        <v>5.3800734100675979E-5</v>
      </c>
      <c r="BC445" s="5">
        <f t="shared" si="604"/>
        <v>6.524495153141876E-6</v>
      </c>
      <c r="BD445" s="5">
        <f t="shared" si="605"/>
        <v>4.1618711606604412E-6</v>
      </c>
      <c r="BE445" s="5">
        <f t="shared" si="606"/>
        <v>9.165370075501659E-6</v>
      </c>
      <c r="BF445" s="5">
        <f t="shared" si="607"/>
        <v>1.0092096244465533E-5</v>
      </c>
      <c r="BG445" s="5">
        <f t="shared" si="608"/>
        <v>7.4083501825197242E-6</v>
      </c>
      <c r="BH445" s="5">
        <f t="shared" si="609"/>
        <v>4.0787105397160205E-6</v>
      </c>
      <c r="BI445" s="5">
        <f t="shared" si="610"/>
        <v>1.7964463619490884E-6</v>
      </c>
      <c r="BJ445" s="8">
        <f t="shared" si="611"/>
        <v>0.73293000619686133</v>
      </c>
      <c r="BK445" s="8">
        <f t="shared" si="612"/>
        <v>0.17780476467402087</v>
      </c>
      <c r="BL445" s="8">
        <f t="shared" si="613"/>
        <v>8.5312467885929763E-2</v>
      </c>
      <c r="BM445" s="8">
        <f t="shared" si="614"/>
        <v>0.52508555478436825</v>
      </c>
      <c r="BN445" s="8">
        <f t="shared" si="615"/>
        <v>0.4674107310090847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1.30851063829787</v>
      </c>
      <c r="F446">
        <f>VLOOKUP(B446,home!$B$2:$E$405,3,FALSE)</f>
        <v>0.59</v>
      </c>
      <c r="G446">
        <f>VLOOKUP(C446,away!$B$2:$E$405,4,FALSE)</f>
        <v>0.76</v>
      </c>
      <c r="H446">
        <f>VLOOKUP(A446,away!$A$2:$E$405,3,FALSE)</f>
        <v>1.3510638297872299</v>
      </c>
      <c r="I446">
        <f>VLOOKUP(C446,away!$B$2:$E$405,3,FALSE)</f>
        <v>1.68</v>
      </c>
      <c r="J446">
        <f>VLOOKUP(B446,home!$B$2:$E$405,4,FALSE)</f>
        <v>1.4</v>
      </c>
      <c r="K446" s="3">
        <f t="shared" si="560"/>
        <v>0.58673617021276492</v>
      </c>
      <c r="L446" s="3">
        <f t="shared" si="561"/>
        <v>3.1777021276595647</v>
      </c>
      <c r="M446" s="5">
        <f t="shared" si="562"/>
        <v>2.318062918787336E-2</v>
      </c>
      <c r="N446" s="5">
        <f t="shared" si="563"/>
        <v>1.3600913592815051E-2</v>
      </c>
      <c r="O446" s="5">
        <f t="shared" si="564"/>
        <v>7.3661134690792593E-2</v>
      </c>
      <c r="P446" s="5">
        <f t="shared" si="565"/>
        <v>4.3219652062002283E-2</v>
      </c>
      <c r="Q446" s="5">
        <f t="shared" si="566"/>
        <v>3.9900739764215203E-3</v>
      </c>
      <c r="R446" s="5">
        <f t="shared" si="567"/>
        <v>0.11703657221637473</v>
      </c>
      <c r="S446" s="5">
        <f t="shared" si="568"/>
        <v>2.0145466169418366E-2</v>
      </c>
      <c r="T446" s="5">
        <f t="shared" si="569"/>
        <v>1.2679266564393724E-2</v>
      </c>
      <c r="U446" s="5">
        <f t="shared" si="570"/>
        <v>6.8669590157065391E-2</v>
      </c>
      <c r="V446" s="5">
        <f t="shared" si="571"/>
        <v>4.173408137997223E-3</v>
      </c>
      <c r="W446" s="5">
        <f t="shared" si="572"/>
        <v>7.8037357459706037E-4</v>
      </c>
      <c r="X446" s="5">
        <f t="shared" si="573"/>
        <v>2.4797947683663788E-3</v>
      </c>
      <c r="Y446" s="5">
        <f t="shared" si="574"/>
        <v>3.940024555798451E-3</v>
      </c>
      <c r="Z446" s="5">
        <f t="shared" si="575"/>
        <v>0.12396912151531875</v>
      </c>
      <c r="AA446" s="5">
        <f t="shared" si="576"/>
        <v>7.2737167582539008E-2</v>
      </c>
      <c r="AB446" s="5">
        <f t="shared" si="577"/>
        <v>2.1338763569751507E-2</v>
      </c>
      <c r="AC446" s="5">
        <f t="shared" si="578"/>
        <v>4.8632536614700856E-4</v>
      </c>
      <c r="AD446" s="5">
        <f t="shared" si="579"/>
        <v>1.1446835062358113E-4</v>
      </c>
      <c r="AE446" s="5">
        <f t="shared" si="580"/>
        <v>3.6374632132623485E-4</v>
      </c>
      <c r="AF446" s="5">
        <f t="shared" si="581"/>
        <v>5.7793872960335826E-4</v>
      </c>
      <c r="AG446" s="5">
        <f t="shared" si="582"/>
        <v>6.1217237690581907E-4</v>
      </c>
      <c r="AH446" s="5">
        <f t="shared" si="583"/>
        <v>9.8484235300828879E-2</v>
      </c>
      <c r="AI446" s="5">
        <f t="shared" si="584"/>
        <v>5.7784263046741127E-2</v>
      </c>
      <c r="AJ446" s="5">
        <f t="shared" si="585"/>
        <v>1.6952058599305941E-2</v>
      </c>
      <c r="AK446" s="5">
        <f t="shared" si="586"/>
        <v>3.3154619799263792E-3</v>
      </c>
      <c r="AL446" s="5">
        <f t="shared" si="587"/>
        <v>3.626961622732017E-5</v>
      </c>
      <c r="AM446" s="5">
        <f t="shared" si="588"/>
        <v>1.3432544331090393E-5</v>
      </c>
      <c r="AN446" s="5">
        <f t="shared" si="589"/>
        <v>4.2684624700787363E-5</v>
      </c>
      <c r="AO446" s="5">
        <f t="shared" si="590"/>
        <v>6.7819511365021029E-5</v>
      </c>
      <c r="AP446" s="5">
        <f t="shared" si="591"/>
        <v>7.1836735187153121E-5</v>
      </c>
      <c r="AQ446" s="5">
        <f t="shared" si="592"/>
        <v>5.7068936562083295E-5</v>
      </c>
      <c r="AR446" s="5">
        <f t="shared" si="593"/>
        <v>6.2590712811273833E-2</v>
      </c>
      <c r="AS446" s="5">
        <f t="shared" si="594"/>
        <v>3.6724235125773851E-2</v>
      </c>
      <c r="AT446" s="5">
        <f t="shared" si="595"/>
        <v>1.0773718535844823E-2</v>
      </c>
      <c r="AU446" s="5">
        <f t="shared" si="596"/>
        <v>2.10711011755729E-3</v>
      </c>
      <c r="AV446" s="5">
        <f t="shared" si="597"/>
        <v>3.0907943014803321E-4</v>
      </c>
      <c r="AW446" s="5">
        <f t="shared" si="598"/>
        <v>1.8784364463468794E-6</v>
      </c>
      <c r="AX446" s="5">
        <f t="shared" si="599"/>
        <v>1.3135599361728605E-6</v>
      </c>
      <c r="AY446" s="5">
        <f t="shared" si="600"/>
        <v>4.1741022039848605E-6</v>
      </c>
      <c r="AZ446" s="5">
        <f t="shared" si="601"/>
        <v>6.6320267273355871E-6</v>
      </c>
      <c r="BA446" s="5">
        <f t="shared" si="602"/>
        <v>7.0248684807164648E-6</v>
      </c>
      <c r="BB446" s="5">
        <f t="shared" si="603"/>
        <v>5.5807348794253306E-6</v>
      </c>
      <c r="BC446" s="5">
        <f t="shared" si="604"/>
        <v>3.5467826200507641E-6</v>
      </c>
      <c r="BD446" s="5">
        <f t="shared" si="605"/>
        <v>3.3149106878685601E-2</v>
      </c>
      <c r="BE446" s="5">
        <f t="shared" si="606"/>
        <v>1.9449780015973611E-2</v>
      </c>
      <c r="BF446" s="5">
        <f t="shared" si="607"/>
        <v>5.7059447190265632E-3</v>
      </c>
      <c r="BG446" s="5">
        <f t="shared" si="608"/>
        <v>1.1159613839624659E-3</v>
      </c>
      <c r="BH446" s="5">
        <f t="shared" si="609"/>
        <v>1.6369372713286848E-4</v>
      </c>
      <c r="BI446" s="5">
        <f t="shared" si="610"/>
        <v>1.9209006109158523E-5</v>
      </c>
      <c r="BJ446" s="8">
        <f t="shared" si="611"/>
        <v>3.9419887237844994E-2</v>
      </c>
      <c r="BK446" s="8">
        <f t="shared" si="612"/>
        <v>9.1245924641869564E-2</v>
      </c>
      <c r="BL446" s="8">
        <f t="shared" si="613"/>
        <v>0.70208779889481354</v>
      </c>
      <c r="BM446" s="8">
        <f t="shared" si="614"/>
        <v>0.68203146089780975</v>
      </c>
      <c r="BN446" s="8">
        <f t="shared" si="615"/>
        <v>0.27468897572627954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1.30851063829787</v>
      </c>
      <c r="F447">
        <f>VLOOKUP(B447,home!$B$2:$E$405,3,FALSE)</f>
        <v>1.22</v>
      </c>
      <c r="G447">
        <f>VLOOKUP(C447,away!$B$2:$E$405,4,FALSE)</f>
        <v>0.34</v>
      </c>
      <c r="H447">
        <f>VLOOKUP(A447,away!$A$2:$E$405,3,FALSE)</f>
        <v>1.3510638297872299</v>
      </c>
      <c r="I447">
        <f>VLOOKUP(C447,away!$B$2:$E$405,3,FALSE)</f>
        <v>1.53</v>
      </c>
      <c r="J447">
        <f>VLOOKUP(B447,home!$B$2:$E$405,4,FALSE)</f>
        <v>1.04</v>
      </c>
      <c r="K447" s="3">
        <f t="shared" si="560"/>
        <v>0.54277021276595649</v>
      </c>
      <c r="L447" s="3">
        <f t="shared" si="561"/>
        <v>2.1498127659574404</v>
      </c>
      <c r="M447" s="5">
        <f t="shared" si="562"/>
        <v>6.7705830598115538E-2</v>
      </c>
      <c r="N447" s="5">
        <f t="shared" si="563"/>
        <v>3.6748708079234971E-2</v>
      </c>
      <c r="O447" s="5">
        <f t="shared" si="564"/>
        <v>0.14555485894958065</v>
      </c>
      <c r="P447" s="5">
        <f t="shared" si="565"/>
        <v>7.9002841761182663E-2</v>
      </c>
      <c r="Q447" s="5">
        <f t="shared" si="566"/>
        <v>9.9730520515201922E-3</v>
      </c>
      <c r="R447" s="5">
        <f t="shared" si="567"/>
        <v>0.15645784695847159</v>
      </c>
      <c r="S447" s="5">
        <f t="shared" si="568"/>
        <v>2.3046202044954268E-2</v>
      </c>
      <c r="T447" s="5">
        <f t="shared" si="569"/>
        <v>2.1440194615916151E-2</v>
      </c>
      <c r="U447" s="5">
        <f t="shared" si="570"/>
        <v>8.4920658882553068E-2</v>
      </c>
      <c r="V447" s="5">
        <f t="shared" si="571"/>
        <v>2.9879511890212027E-3</v>
      </c>
      <c r="W447" s="5">
        <f t="shared" si="572"/>
        <v>1.8043585279765252E-3</v>
      </c>
      <c r="X447" s="5">
        <f t="shared" si="573"/>
        <v>3.8790329978081088E-3</v>
      </c>
      <c r="Y447" s="5">
        <f t="shared" si="574"/>
        <v>4.1695973291290172E-3</v>
      </c>
      <c r="Z447" s="5">
        <f t="shared" si="575"/>
        <v>0.11211835890851256</v>
      </c>
      <c r="AA447" s="5">
        <f t="shared" si="576"/>
        <v>6.0854505519743231E-2</v>
      </c>
      <c r="AB447" s="5">
        <f t="shared" si="577"/>
        <v>1.6515006454359049E-2</v>
      </c>
      <c r="AC447" s="5">
        <f t="shared" si="578"/>
        <v>2.1790648686664761E-4</v>
      </c>
      <c r="AD447" s="5">
        <f t="shared" si="579"/>
        <v>2.4483801553397161E-4</v>
      </c>
      <c r="AE447" s="5">
        <f t="shared" si="580"/>
        <v>5.2635589138661822E-4</v>
      </c>
      <c r="AF447" s="5">
        <f t="shared" si="581"/>
        <v>5.6578330736993001E-4</v>
      </c>
      <c r="AG447" s="5">
        <f t="shared" si="582"/>
        <v>4.0544272564983265E-4</v>
      </c>
      <c r="AH447" s="5">
        <f t="shared" si="583"/>
        <v>6.0258369819929609E-2</v>
      </c>
      <c r="AI447" s="5">
        <f t="shared" si="584"/>
        <v>3.2706448208092882E-2</v>
      </c>
      <c r="AJ447" s="5">
        <f t="shared" si="585"/>
        <v>8.8760429263626539E-3</v>
      </c>
      <c r="AK447" s="5">
        <f t="shared" si="586"/>
        <v>1.6058839025538739E-3</v>
      </c>
      <c r="AL447" s="5">
        <f t="shared" si="587"/>
        <v>1.0170605130211726E-5</v>
      </c>
      <c r="AM447" s="5">
        <f t="shared" si="588"/>
        <v>2.6578156356913675E-5</v>
      </c>
      <c r="AN447" s="5">
        <f t="shared" si="589"/>
        <v>5.7138059831705909E-5</v>
      </c>
      <c r="AO447" s="5">
        <f t="shared" si="590"/>
        <v>6.1418065224120728E-5</v>
      </c>
      <c r="AP447" s="5">
        <f t="shared" si="591"/>
        <v>4.4012446893073814E-5</v>
      </c>
      <c r="AQ447" s="5">
        <f t="shared" si="592"/>
        <v>2.3654630047938495E-5</v>
      </c>
      <c r="AR447" s="5">
        <f t="shared" si="593"/>
        <v>2.5908842538933843E-2</v>
      </c>
      <c r="AS447" s="5">
        <f t="shared" si="594"/>
        <v>1.4062547977376785E-2</v>
      </c>
      <c r="AT447" s="5">
        <f t="shared" si="595"/>
        <v>3.8163660788561337E-3</v>
      </c>
      <c r="AU447" s="5">
        <f t="shared" si="596"/>
        <v>6.9046994287117445E-4</v>
      </c>
      <c r="AV447" s="5">
        <f t="shared" si="597"/>
        <v>9.3691629450171274E-5</v>
      </c>
      <c r="AW447" s="5">
        <f t="shared" si="598"/>
        <v>3.2965596275476858E-7</v>
      </c>
      <c r="AX447" s="5">
        <f t="shared" si="599"/>
        <v>2.4043052634614819E-6</v>
      </c>
      <c r="AY447" s="5">
        <f t="shared" si="600"/>
        <v>5.16880614864816E-6</v>
      </c>
      <c r="AZ447" s="5">
        <f t="shared" si="601"/>
        <v>5.5559827215615652E-6</v>
      </c>
      <c r="BA447" s="5">
        <f t="shared" si="602"/>
        <v>3.981440860750672E-6</v>
      </c>
      <c r="BB447" s="5">
        <f t="shared" si="603"/>
        <v>2.1398380973365938E-6</v>
      </c>
      <c r="BC447" s="5">
        <f t="shared" si="604"/>
        <v>9.2005025174725781E-7</v>
      </c>
      <c r="BD447" s="5">
        <f t="shared" si="605"/>
        <v>9.2831934068968586E-3</v>
      </c>
      <c r="BE447" s="5">
        <f t="shared" si="606"/>
        <v>5.0386408606089327E-3</v>
      </c>
      <c r="BF447" s="5">
        <f t="shared" si="607"/>
        <v>1.3674120859819758E-3</v>
      </c>
      <c r="BG447" s="5">
        <f t="shared" si="608"/>
        <v>2.4739684961572585E-4</v>
      </c>
      <c r="BH447" s="5">
        <f t="shared" si="609"/>
        <v>3.3569910175888708E-5</v>
      </c>
      <c r="BI447" s="5">
        <f t="shared" si="610"/>
        <v>3.6441494577402341E-6</v>
      </c>
      <c r="BJ447" s="8">
        <f t="shared" si="611"/>
        <v>7.9990335323222611E-2</v>
      </c>
      <c r="BK447" s="8">
        <f t="shared" si="612"/>
        <v>0.17297607149141916</v>
      </c>
      <c r="BL447" s="8">
        <f t="shared" si="613"/>
        <v>0.62829539705187198</v>
      </c>
      <c r="BM447" s="8">
        <f t="shared" si="614"/>
        <v>0.49793218522673471</v>
      </c>
      <c r="BN447" s="8">
        <f t="shared" si="615"/>
        <v>0.49544313839810561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1.30851063829787</v>
      </c>
      <c r="F448">
        <f>VLOOKUP(B448,home!$B$2:$E$405,3,FALSE)</f>
        <v>1.44</v>
      </c>
      <c r="G448">
        <f>VLOOKUP(C448,away!$B$2:$E$405,4,FALSE)</f>
        <v>1.7</v>
      </c>
      <c r="H448">
        <f>VLOOKUP(A448,away!$A$2:$E$405,3,FALSE)</f>
        <v>1.3510638297872299</v>
      </c>
      <c r="I448">
        <f>VLOOKUP(C448,away!$B$2:$E$405,3,FALSE)</f>
        <v>1.36</v>
      </c>
      <c r="J448">
        <f>VLOOKUP(B448,home!$B$2:$E$405,4,FALSE)</f>
        <v>0.99</v>
      </c>
      <c r="K448" s="3">
        <f t="shared" si="560"/>
        <v>3.2032340425531856</v>
      </c>
      <c r="L448" s="3">
        <f t="shared" si="561"/>
        <v>1.8190723404255265</v>
      </c>
      <c r="M448" s="5">
        <f t="shared" si="562"/>
        <v>6.589311693900847E-3</v>
      </c>
      <c r="N448" s="5">
        <f t="shared" si="563"/>
        <v>2.1107107534896984E-2</v>
      </c>
      <c r="O448" s="5">
        <f t="shared" si="564"/>
        <v>1.19864346448175E-2</v>
      </c>
      <c r="P448" s="5">
        <f t="shared" si="565"/>
        <v>3.8395355503118317E-2</v>
      </c>
      <c r="Q448" s="5">
        <f t="shared" si="566"/>
        <v>3.3805502697806453E-2</v>
      </c>
      <c r="R448" s="5">
        <f t="shared" si="567"/>
        <v>1.0902095861352896E-2</v>
      </c>
      <c r="S448" s="5">
        <f t="shared" si="568"/>
        <v>5.59316129169979E-2</v>
      </c>
      <c r="T448" s="5">
        <f t="shared" si="569"/>
        <v>6.1494654911760219E-2</v>
      </c>
      <c r="U448" s="5">
        <f t="shared" si="570"/>
        <v>3.4921964598263786E-2</v>
      </c>
      <c r="V448" s="5">
        <f t="shared" si="571"/>
        <v>3.6212080370476761E-2</v>
      </c>
      <c r="W448" s="5">
        <f t="shared" si="572"/>
        <v>3.6095645689079053E-2</v>
      </c>
      <c r="X448" s="5">
        <f t="shared" si="573"/>
        <v>6.5660590682803582E-2</v>
      </c>
      <c r="Y448" s="5">
        <f t="shared" si="574"/>
        <v>5.9720682183545037E-2</v>
      </c>
      <c r="Z448" s="5">
        <f t="shared" si="575"/>
        <v>6.6105670113515511E-3</v>
      </c>
      <c r="AA448" s="5">
        <f t="shared" si="576"/>
        <v>2.1175193291340356E-2</v>
      </c>
      <c r="AB448" s="5">
        <f t="shared" si="577"/>
        <v>3.3914550004232651E-2</v>
      </c>
      <c r="AC448" s="5">
        <f t="shared" si="578"/>
        <v>1.3187793391027654E-2</v>
      </c>
      <c r="AD448" s="5">
        <f t="shared" si="579"/>
        <v>2.8905700264799047E-2</v>
      </c>
      <c r="AE448" s="5">
        <f t="shared" si="580"/>
        <v>5.2581559832326749E-2</v>
      </c>
      <c r="AF448" s="5">
        <f t="shared" si="581"/>
        <v>4.7824830553707752E-2</v>
      </c>
      <c r="AG448" s="5">
        <f t="shared" si="582"/>
        <v>2.8998942148595788E-2</v>
      </c>
      <c r="AH448" s="5">
        <f t="shared" si="583"/>
        <v>3.0062749012197631E-3</v>
      </c>
      <c r="AI448" s="5">
        <f t="shared" si="584"/>
        <v>9.6298021048603581E-3</v>
      </c>
      <c r="AJ448" s="5">
        <f t="shared" si="585"/>
        <v>1.5423254962669518E-2</v>
      </c>
      <c r="AK448" s="5">
        <f t="shared" si="586"/>
        <v>1.6468098447800117E-2</v>
      </c>
      <c r="AL448" s="5">
        <f t="shared" si="587"/>
        <v>3.0737657532204166E-3</v>
      </c>
      <c r="AM448" s="5">
        <f t="shared" si="588"/>
        <v>1.8518344622408575E-2</v>
      </c>
      <c r="AN448" s="5">
        <f t="shared" si="589"/>
        <v>3.3686208493091223E-2</v>
      </c>
      <c r="AO448" s="5">
        <f t="shared" si="590"/>
        <v>3.0638825061794855E-2</v>
      </c>
      <c r="AP448" s="5">
        <f t="shared" si="591"/>
        <v>1.8578079737682478E-2</v>
      </c>
      <c r="AQ448" s="5">
        <f t="shared" si="592"/>
        <v>8.4487177472595335E-3</v>
      </c>
      <c r="AR448" s="5">
        <f t="shared" si="593"/>
        <v>1.0937263041048706E-3</v>
      </c>
      <c r="AS448" s="5">
        <f t="shared" si="594"/>
        <v>3.5034613305445989E-3</v>
      </c>
      <c r="AT448" s="5">
        <f t="shared" si="595"/>
        <v>5.6112033003845718E-3</v>
      </c>
      <c r="AU448" s="5">
        <f t="shared" si="596"/>
        <v>5.9913324771595474E-3</v>
      </c>
      <c r="AV448" s="5">
        <f t="shared" si="597"/>
        <v>4.7979100377729938E-3</v>
      </c>
      <c r="AW448" s="5">
        <f t="shared" si="598"/>
        <v>4.9751583536852492E-4</v>
      </c>
      <c r="AX448" s="5">
        <f t="shared" si="599"/>
        <v>9.8864319843718178E-3</v>
      </c>
      <c r="AY448" s="5">
        <f t="shared" si="600"/>
        <v>1.7984134968269019E-2</v>
      </c>
      <c r="AZ448" s="5">
        <f t="shared" si="601"/>
        <v>1.6357221243628844E-2</v>
      </c>
      <c r="BA448" s="5">
        <f t="shared" si="602"/>
        <v>9.9183229101686837E-3</v>
      </c>
      <c r="BB448" s="5">
        <f t="shared" si="603"/>
        <v>4.5105367173241696E-3</v>
      </c>
      <c r="BC448" s="5">
        <f t="shared" si="604"/>
        <v>1.6409985165916298E-3</v>
      </c>
      <c r="BD448" s="5">
        <f t="shared" si="605"/>
        <v>3.315945446321676E-4</v>
      </c>
      <c r="BE448" s="5">
        <f t="shared" si="606"/>
        <v>1.0621749336906809E-3</v>
      </c>
      <c r="BF448" s="5">
        <f t="shared" si="607"/>
        <v>1.7011974533723314E-3</v>
      </c>
      <c r="BG448" s="5">
        <f t="shared" si="608"/>
        <v>1.8164445319156788E-3</v>
      </c>
      <c r="BH448" s="5">
        <f t="shared" si="609"/>
        <v>1.4546242402604726E-3</v>
      </c>
      <c r="BI448" s="5">
        <f t="shared" si="610"/>
        <v>9.3190037710508126E-4</v>
      </c>
      <c r="BJ448" s="8">
        <f t="shared" si="611"/>
        <v>0.60636303850191131</v>
      </c>
      <c r="BK448" s="8">
        <f t="shared" si="612"/>
        <v>0.17137405459701094</v>
      </c>
      <c r="BL448" s="8">
        <f t="shared" si="613"/>
        <v>0.18572323834749993</v>
      </c>
      <c r="BM448" s="8">
        <f t="shared" si="614"/>
        <v>0.82979847138898</v>
      </c>
      <c r="BN448" s="8">
        <f t="shared" si="615"/>
        <v>0.122785807935893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1.1717171717171699</v>
      </c>
      <c r="F449">
        <f>VLOOKUP(B449,home!$B$2:$E$405,3,FALSE)</f>
        <v>0.66</v>
      </c>
      <c r="G449">
        <f>VLOOKUP(C449,away!$B$2:$E$405,4,FALSE)</f>
        <v>0.76</v>
      </c>
      <c r="H449">
        <f>VLOOKUP(A449,away!$A$2:$E$405,3,FALSE)</f>
        <v>0.85606060606060597</v>
      </c>
      <c r="I449">
        <f>VLOOKUP(C449,away!$B$2:$E$405,3,FALSE)</f>
        <v>0.52</v>
      </c>
      <c r="J449">
        <f>VLOOKUP(B449,home!$B$2:$E$405,4,FALSE)</f>
        <v>0.78</v>
      </c>
      <c r="K449" s="3">
        <f t="shared" si="560"/>
        <v>0.58773333333333244</v>
      </c>
      <c r="L449" s="3">
        <f t="shared" si="561"/>
        <v>0.34721818181818181</v>
      </c>
      <c r="M449" s="5">
        <f t="shared" si="562"/>
        <v>0.3926049004591754</v>
      </c>
      <c r="N449" s="5">
        <f t="shared" si="563"/>
        <v>0.2307469868298723</v>
      </c>
      <c r="O449" s="5">
        <f t="shared" si="564"/>
        <v>0.13631955971034312</v>
      </c>
      <c r="P449" s="5">
        <f t="shared" si="565"/>
        <v>8.0119549227092204E-2</v>
      </c>
      <c r="Q449" s="5">
        <f t="shared" si="566"/>
        <v>6.7808847863071703E-2</v>
      </c>
      <c r="R449" s="5">
        <f t="shared" si="567"/>
        <v>2.3666314834440209E-2</v>
      </c>
      <c r="S449" s="5">
        <f t="shared" si="568"/>
        <v>4.0875331413622656E-3</v>
      </c>
      <c r="T449" s="5">
        <f t="shared" si="569"/>
        <v>2.3544464866201455E-2</v>
      </c>
      <c r="U449" s="5">
        <f t="shared" si="570"/>
        <v>1.3909482105361635E-2</v>
      </c>
      <c r="V449" s="5">
        <f t="shared" si="571"/>
        <v>9.268331494298267E-5</v>
      </c>
      <c r="W449" s="5">
        <f t="shared" si="572"/>
        <v>1.3284506728018652E-2</v>
      </c>
      <c r="X449" s="5">
        <f t="shared" si="573"/>
        <v>4.6126222724540396E-3</v>
      </c>
      <c r="Y449" s="5">
        <f t="shared" si="574"/>
        <v>8.0079315942777085E-4</v>
      </c>
      <c r="Z449" s="5">
        <f t="shared" si="575"/>
        <v>2.7391249357169977E-3</v>
      </c>
      <c r="AA449" s="5">
        <f t="shared" si="576"/>
        <v>1.6098750288854008E-3</v>
      </c>
      <c r="AB449" s="5">
        <f t="shared" si="577"/>
        <v>4.7308860848845568E-4</v>
      </c>
      <c r="AC449" s="5">
        <f t="shared" si="578"/>
        <v>1.1821275991173835E-6</v>
      </c>
      <c r="AD449" s="5">
        <f t="shared" si="579"/>
        <v>1.9519368552368707E-3</v>
      </c>
      <c r="AE449" s="5">
        <f t="shared" si="580"/>
        <v>6.7774796589924581E-4</v>
      </c>
      <c r="AF449" s="5">
        <f t="shared" si="581"/>
        <v>1.1766320822525361E-4</v>
      </c>
      <c r="AG449" s="5">
        <f t="shared" si="582"/>
        <v>1.3618268408955564E-5</v>
      </c>
      <c r="AH449" s="5">
        <f t="shared" si="583"/>
        <v>2.37768494988125E-4</v>
      </c>
      <c r="AI449" s="5">
        <f t="shared" si="584"/>
        <v>1.3974447012102042E-4</v>
      </c>
      <c r="AJ449" s="5">
        <f t="shared" si="585"/>
        <v>4.1066241619563803E-5</v>
      </c>
      <c r="AK449" s="5">
        <f t="shared" si="586"/>
        <v>8.0453330248460896E-6</v>
      </c>
      <c r="AL449" s="5">
        <f t="shared" si="587"/>
        <v>9.6495515220944753E-9</v>
      </c>
      <c r="AM449" s="5">
        <f t="shared" si="588"/>
        <v>2.2944367087690982E-4</v>
      </c>
      <c r="AN449" s="5">
        <f t="shared" si="589"/>
        <v>7.9667014231569924E-5</v>
      </c>
      <c r="AO449" s="5">
        <f t="shared" si="590"/>
        <v>1.3830917916184463E-5</v>
      </c>
      <c r="AP449" s="5">
        <f t="shared" si="591"/>
        <v>1.6007820572446951E-6</v>
      </c>
      <c r="AQ449" s="5">
        <f t="shared" si="592"/>
        <v>1.389551588509179E-7</v>
      </c>
      <c r="AR449" s="5">
        <f t="shared" si="593"/>
        <v>1.6511508904684457E-5</v>
      </c>
      <c r="AS449" s="5">
        <f t="shared" si="594"/>
        <v>9.7043641669131951E-6</v>
      </c>
      <c r="AT449" s="5">
        <f t="shared" si="595"/>
        <v>2.8517891498502198E-6</v>
      </c>
      <c r="AU449" s="5">
        <f t="shared" si="596"/>
        <v>5.5869718100176679E-7</v>
      </c>
      <c r="AV449" s="5">
        <f t="shared" si="597"/>
        <v>8.209123912852613E-8</v>
      </c>
      <c r="AW449" s="5">
        <f t="shared" si="598"/>
        <v>5.4700010486199653E-11</v>
      </c>
      <c r="AX449" s="5">
        <f t="shared" si="599"/>
        <v>2.2475282249453692E-5</v>
      </c>
      <c r="AY449" s="5">
        <f t="shared" si="600"/>
        <v>7.8038266385057659E-6</v>
      </c>
      <c r="AZ449" s="5">
        <f t="shared" si="601"/>
        <v>1.3548152483231329E-6</v>
      </c>
      <c r="BA449" s="5">
        <f t="shared" si="602"/>
        <v>1.5680549574076891E-7</v>
      </c>
      <c r="BB449" s="5">
        <f t="shared" si="603"/>
        <v>1.3611429782552106E-8</v>
      </c>
      <c r="BC449" s="5">
        <f t="shared" si="604"/>
        <v>9.4522718020871887E-10</v>
      </c>
      <c r="BD449" s="5">
        <f t="shared" si="605"/>
        <v>9.555160168265416E-7</v>
      </c>
      <c r="BE449" s="5">
        <f t="shared" si="606"/>
        <v>5.6158861362285174E-7</v>
      </c>
      <c r="BF449" s="5">
        <f t="shared" si="607"/>
        <v>1.6503217392330176E-7</v>
      </c>
      <c r="BG449" s="5">
        <f t="shared" si="608"/>
        <v>3.2331636562396146E-8</v>
      </c>
      <c r="BH449" s="5">
        <f t="shared" si="609"/>
        <v>4.7505951322347328E-9</v>
      </c>
      <c r="BI449" s="5">
        <f t="shared" si="610"/>
        <v>5.5841662247708484E-10</v>
      </c>
      <c r="BJ449" s="8">
        <f t="shared" si="611"/>
        <v>0.34391567464334594</v>
      </c>
      <c r="BK449" s="8">
        <f t="shared" si="612"/>
        <v>0.47691366174636207</v>
      </c>
      <c r="BL449" s="8">
        <f t="shared" si="613"/>
        <v>0.17643637305536669</v>
      </c>
      <c r="BM449" s="8">
        <f t="shared" si="614"/>
        <v>6.8730871684858169E-2</v>
      </c>
      <c r="BN449" s="8">
        <f t="shared" si="615"/>
        <v>0.931266158923995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1.1717171717171699</v>
      </c>
      <c r="F450">
        <f>VLOOKUP(B450,home!$B$2:$E$405,3,FALSE)</f>
        <v>1</v>
      </c>
      <c r="G450">
        <f>VLOOKUP(C450,away!$B$2:$E$405,4,FALSE)</f>
        <v>0.62</v>
      </c>
      <c r="H450">
        <f>VLOOKUP(A450,away!$A$2:$E$405,3,FALSE)</f>
        <v>0.85606060606060597</v>
      </c>
      <c r="I450">
        <f>VLOOKUP(C450,away!$B$2:$E$405,3,FALSE)</f>
        <v>0.81</v>
      </c>
      <c r="J450">
        <f>VLOOKUP(B450,home!$B$2:$E$405,4,FALSE)</f>
        <v>1.04</v>
      </c>
      <c r="K450" s="3">
        <f t="shared" si="560"/>
        <v>0.72646464646464537</v>
      </c>
      <c r="L450" s="3">
        <f t="shared" si="561"/>
        <v>0.72114545454545453</v>
      </c>
      <c r="M450" s="5">
        <f t="shared" si="562"/>
        <v>0.23513155781019129</v>
      </c>
      <c r="N450" s="5">
        <f t="shared" si="563"/>
        <v>0.17081476401726195</v>
      </c>
      <c r="O450" s="5">
        <f t="shared" si="564"/>
        <v>0.16956405413501122</v>
      </c>
      <c r="P450" s="5">
        <f t="shared" si="565"/>
        <v>0.12318229064030292</v>
      </c>
      <c r="Q450" s="5">
        <f t="shared" si="566"/>
        <v>6.2045443576370998E-2</v>
      </c>
      <c r="R450" s="5">
        <f t="shared" si="567"/>
        <v>6.114017344688135E-2</v>
      </c>
      <c r="S450" s="5">
        <f t="shared" si="568"/>
        <v>1.6133390248323328E-2</v>
      </c>
      <c r="T450" s="5">
        <f t="shared" si="569"/>
        <v>4.4743789610356417E-2</v>
      </c>
      <c r="U450" s="5">
        <f t="shared" si="570"/>
        <v>4.4416174487875756E-2</v>
      </c>
      <c r="V450" s="5">
        <f t="shared" si="571"/>
        <v>9.3911869077833445E-4</v>
      </c>
      <c r="W450" s="5">
        <f t="shared" si="572"/>
        <v>1.5024607077483489E-2</v>
      </c>
      <c r="X450" s="5">
        <f t="shared" si="573"/>
        <v>1.0834927100258684E-2</v>
      </c>
      <c r="Y450" s="5">
        <f t="shared" si="574"/>
        <v>3.9067792143414552E-3</v>
      </c>
      <c r="Z450" s="5">
        <f t="shared" si="575"/>
        <v>1.4696986057113065E-2</v>
      </c>
      <c r="AA450" s="5">
        <f t="shared" si="576"/>
        <v>1.0676840780076465E-2</v>
      </c>
      <c r="AB450" s="5">
        <f t="shared" si="577"/>
        <v>3.8781736813287781E-3</v>
      </c>
      <c r="AC450" s="5">
        <f t="shared" si="578"/>
        <v>3.0749485679040015E-5</v>
      </c>
      <c r="AD450" s="5">
        <f t="shared" si="579"/>
        <v>2.7287114672035627E-3</v>
      </c>
      <c r="AE450" s="5">
        <f t="shared" si="580"/>
        <v>1.9677978713399076E-3</v>
      </c>
      <c r="AF450" s="5">
        <f t="shared" si="581"/>
        <v>7.0953424519049752E-4</v>
      </c>
      <c r="AG450" s="5">
        <f t="shared" si="582"/>
        <v>1.7055913192115583E-4</v>
      </c>
      <c r="AH450" s="5">
        <f t="shared" si="583"/>
        <v>2.6496661726512515E-3</v>
      </c>
      <c r="AI450" s="5">
        <f t="shared" si="584"/>
        <v>1.9248887993644217E-3</v>
      </c>
      <c r="AJ450" s="5">
        <f t="shared" si="585"/>
        <v>6.9918183055701498E-4</v>
      </c>
      <c r="AK450" s="5">
        <f t="shared" si="586"/>
        <v>1.693102937833685E-4</v>
      </c>
      <c r="AL450" s="5">
        <f t="shared" si="587"/>
        <v>6.4436983571775875E-7</v>
      </c>
      <c r="AM450" s="5">
        <f t="shared" si="588"/>
        <v>3.9646248226521213E-4</v>
      </c>
      <c r="AN450" s="5">
        <f t="shared" si="589"/>
        <v>2.8590711698336561E-4</v>
      </c>
      <c r="AO450" s="5">
        <f t="shared" si="590"/>
        <v>1.030903089173748E-4</v>
      </c>
      <c r="AP450" s="5">
        <f t="shared" si="591"/>
        <v>2.4781035894483863E-5</v>
      </c>
      <c r="AQ450" s="5">
        <f t="shared" si="592"/>
        <v>4.4676828485586971E-6</v>
      </c>
      <c r="AR450" s="5">
        <f t="shared" si="593"/>
        <v>3.8215894329406049E-4</v>
      </c>
      <c r="AS450" s="5">
        <f t="shared" si="594"/>
        <v>2.7762496163342211E-4</v>
      </c>
      <c r="AT450" s="5">
        <f t="shared" si="595"/>
        <v>1.0084235980139234E-4</v>
      </c>
      <c r="AU450" s="5">
        <f t="shared" si="596"/>
        <v>2.4419469753926355E-5</v>
      </c>
      <c r="AV450" s="5">
        <f t="shared" si="597"/>
        <v>4.4349703654100519E-6</v>
      </c>
      <c r="AW450" s="5">
        <f t="shared" si="598"/>
        <v>9.3771325676449274E-9</v>
      </c>
      <c r="AX450" s="5">
        <f t="shared" si="599"/>
        <v>4.8002662835882148E-5</v>
      </c>
      <c r="AY450" s="5">
        <f t="shared" si="600"/>
        <v>3.4616902110174432E-5</v>
      </c>
      <c r="AZ450" s="5">
        <f t="shared" si="601"/>
        <v>1.248191080359862E-5</v>
      </c>
      <c r="BA450" s="5">
        <f t="shared" si="602"/>
        <v>3.0004244133523162E-6</v>
      </c>
      <c r="BB450" s="5">
        <f t="shared" si="603"/>
        <v>5.4093560684905859E-7</v>
      </c>
      <c r="BC450" s="5">
        <f t="shared" si="604"/>
        <v>7.8018650816197156E-8</v>
      </c>
      <c r="BD450" s="5">
        <f t="shared" si="605"/>
        <v>4.5932030811734281E-5</v>
      </c>
      <c r="BE450" s="5">
        <f t="shared" si="606"/>
        <v>3.3367996525049743E-5</v>
      </c>
      <c r="BF450" s="5">
        <f t="shared" si="607"/>
        <v>1.2120334899401885E-5</v>
      </c>
      <c r="BG450" s="5">
        <f t="shared" si="608"/>
        <v>2.9349982692423652E-6</v>
      </c>
      <c r="BH450" s="5">
        <f t="shared" si="609"/>
        <v>5.3304312000987519E-7</v>
      </c>
      <c r="BI450" s="5">
        <f t="shared" si="610"/>
        <v>7.7447396345677123E-8</v>
      </c>
      <c r="BJ450" s="8">
        <f t="shared" si="611"/>
        <v>0.31386034279305774</v>
      </c>
      <c r="BK450" s="8">
        <f t="shared" si="612"/>
        <v>0.37545236814722077</v>
      </c>
      <c r="BL450" s="8">
        <f t="shared" si="613"/>
        <v>0.29600291018339958</v>
      </c>
      <c r="BM450" s="8">
        <f t="shared" si="614"/>
        <v>0.17809971602979396</v>
      </c>
      <c r="BN450" s="8">
        <f t="shared" si="615"/>
        <v>0.82187828362601978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1.1717171717171699</v>
      </c>
      <c r="F451">
        <f>VLOOKUP(B451,home!$B$2:$E$405,3,FALSE)</f>
        <v>1.37</v>
      </c>
      <c r="G451">
        <f>VLOOKUP(C451,away!$B$2:$E$405,4,FALSE)</f>
        <v>0.95</v>
      </c>
      <c r="H451">
        <f>VLOOKUP(A451,away!$A$2:$E$405,3,FALSE)</f>
        <v>0.85606060606060597</v>
      </c>
      <c r="I451">
        <f>VLOOKUP(C451,away!$B$2:$E$405,3,FALSE)</f>
        <v>0.81</v>
      </c>
      <c r="J451">
        <f>VLOOKUP(B451,home!$B$2:$E$405,4,FALSE)</f>
        <v>1.23</v>
      </c>
      <c r="K451" s="3">
        <f t="shared" si="560"/>
        <v>1.5249898989898967</v>
      </c>
      <c r="L451" s="3">
        <f t="shared" si="561"/>
        <v>0.85289318181818174</v>
      </c>
      <c r="M451" s="5">
        <f t="shared" si="562"/>
        <v>9.2746707126128494E-2</v>
      </c>
      <c r="N451" s="5">
        <f t="shared" si="563"/>
        <v>0.14143779153192024</v>
      </c>
      <c r="O451" s="5">
        <f t="shared" si="564"/>
        <v>7.9103034143962761E-2</v>
      </c>
      <c r="P451" s="5">
        <f t="shared" si="565"/>
        <v>0.12063132804899612</v>
      </c>
      <c r="Q451" s="5">
        <f t="shared" si="566"/>
        <v>0.10784560171080856</v>
      </c>
      <c r="R451" s="5">
        <f t="shared" si="567"/>
        <v>3.3733219241258335E-2</v>
      </c>
      <c r="S451" s="5">
        <f t="shared" si="568"/>
        <v>3.9224889372824347E-2</v>
      </c>
      <c r="T451" s="5">
        <f t="shared" si="569"/>
        <v>9.1980778388227852E-2</v>
      </c>
      <c r="U451" s="5">
        <f t="shared" si="570"/>
        <v>5.1442818603330588E-2</v>
      </c>
      <c r="V451" s="5">
        <f t="shared" si="571"/>
        <v>5.6686654608232388E-3</v>
      </c>
      <c r="W451" s="5">
        <f t="shared" si="572"/>
        <v>5.4821151086490216E-2</v>
      </c>
      <c r="X451" s="5">
        <f t="shared" si="573"/>
        <v>4.6756585981091905E-2</v>
      </c>
      <c r="Y451" s="5">
        <f t="shared" si="574"/>
        <v>1.9939186694184437E-2</v>
      </c>
      <c r="Z451" s="5">
        <f t="shared" si="575"/>
        <v>9.5902775638823778E-3</v>
      </c>
      <c r="AA451" s="5">
        <f t="shared" si="576"/>
        <v>1.462507641343006E-2</v>
      </c>
      <c r="AB451" s="5">
        <f t="shared" si="577"/>
        <v>1.1151546901218114E-2</v>
      </c>
      <c r="AC451" s="5">
        <f t="shared" si="578"/>
        <v>4.6081059370835654E-4</v>
      </c>
      <c r="AD451" s="5">
        <f t="shared" si="579"/>
        <v>2.0900425414474132E-2</v>
      </c>
      <c r="AE451" s="5">
        <f t="shared" si="580"/>
        <v>1.782583033310443E-2</v>
      </c>
      <c r="AF451" s="5">
        <f t="shared" si="581"/>
        <v>7.6017645756762493E-3</v>
      </c>
      <c r="AG451" s="5">
        <f t="shared" si="582"/>
        <v>2.1611643921270853E-3</v>
      </c>
      <c r="AH451" s="5">
        <f t="shared" si="583"/>
        <v>2.0448705864947901E-3</v>
      </c>
      <c r="AI451" s="5">
        <f t="shared" si="584"/>
        <v>3.1184069891461007E-3</v>
      </c>
      <c r="AJ451" s="5">
        <f t="shared" si="585"/>
        <v>2.3777695796936504E-3</v>
      </c>
      <c r="AK451" s="5">
        <f t="shared" si="586"/>
        <v>1.2086915303860901E-3</v>
      </c>
      <c r="AL451" s="5">
        <f t="shared" si="587"/>
        <v>2.3974196225636232E-5</v>
      </c>
      <c r="AM451" s="5">
        <f t="shared" si="588"/>
        <v>6.3745875283329574E-3</v>
      </c>
      <c r="AN451" s="5">
        <f t="shared" si="589"/>
        <v>5.4368422398183942E-3</v>
      </c>
      <c r="AO451" s="5">
        <f t="shared" si="590"/>
        <v>2.3185228384811E-3</v>
      </c>
      <c r="AP451" s="5">
        <f t="shared" si="591"/>
        <v>6.5915077361008935E-4</v>
      </c>
      <c r="AQ451" s="5">
        <f t="shared" si="592"/>
        <v>1.4054630015055623E-4</v>
      </c>
      <c r="AR451" s="5">
        <f t="shared" si="593"/>
        <v>3.4881123618439076E-4</v>
      </c>
      <c r="AS451" s="5">
        <f t="shared" si="594"/>
        <v>5.3193361183537507E-4</v>
      </c>
      <c r="AT451" s="5">
        <f t="shared" si="595"/>
        <v>4.0559669249107982E-4</v>
      </c>
      <c r="AU451" s="5">
        <f t="shared" si="596"/>
        <v>2.061769530375361E-4</v>
      </c>
      <c r="AV451" s="5">
        <f t="shared" si="597"/>
        <v>7.8604442696689157E-5</v>
      </c>
      <c r="AW451" s="5">
        <f t="shared" si="598"/>
        <v>8.6617005342925064E-7</v>
      </c>
      <c r="AX451" s="5">
        <f t="shared" si="599"/>
        <v>1.6201969318224553E-3</v>
      </c>
      <c r="AY451" s="5">
        <f t="shared" si="600"/>
        <v>1.3818549163541096E-3</v>
      </c>
      <c r="AZ451" s="5">
        <f t="shared" si="601"/>
        <v>5.8928731821017693E-4</v>
      </c>
      <c r="BA451" s="5">
        <f t="shared" si="602"/>
        <v>1.6753304527779373E-4</v>
      </c>
      <c r="BB451" s="5">
        <f t="shared" si="603"/>
        <v>3.5721948011666746E-5</v>
      </c>
      <c r="BC451" s="5">
        <f t="shared" si="604"/>
        <v>6.0934011800828267E-6</v>
      </c>
      <c r="BD451" s="5">
        <f t="shared" si="605"/>
        <v>4.9583120847206363E-5</v>
      </c>
      <c r="BE451" s="5">
        <f t="shared" si="606"/>
        <v>7.561375845238508E-5</v>
      </c>
      <c r="BF451" s="5">
        <f t="shared" si="607"/>
        <v>5.7655108932274587E-5</v>
      </c>
      <c r="BG451" s="5">
        <f t="shared" si="608"/>
        <v>2.9307819582293653E-5</v>
      </c>
      <c r="BH451" s="5">
        <f t="shared" si="609"/>
        <v>1.1173532206104022E-5</v>
      </c>
      <c r="BI451" s="5">
        <f t="shared" si="610"/>
        <v>3.4079047500693869E-6</v>
      </c>
      <c r="BJ451" s="8">
        <f t="shared" si="611"/>
        <v>0.53000061734935477</v>
      </c>
      <c r="BK451" s="8">
        <f t="shared" si="612"/>
        <v>0.26013822971506029</v>
      </c>
      <c r="BL451" s="8">
        <f t="shared" si="613"/>
        <v>0.20060329816993588</v>
      </c>
      <c r="BM451" s="8">
        <f t="shared" si="614"/>
        <v>0.42345375224885778</v>
      </c>
      <c r="BN451" s="8">
        <f t="shared" si="615"/>
        <v>0.57549768180307459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1.1717171717171699</v>
      </c>
      <c r="F452">
        <f>VLOOKUP(B452,home!$B$2:$E$405,3,FALSE)</f>
        <v>0.95</v>
      </c>
      <c r="G452">
        <f>VLOOKUP(C452,away!$B$2:$E$405,4,FALSE)</f>
        <v>0.76</v>
      </c>
      <c r="H452">
        <f>VLOOKUP(A452,away!$A$2:$E$405,3,FALSE)</f>
        <v>0.85606060606060597</v>
      </c>
      <c r="I452">
        <f>VLOOKUP(C452,away!$B$2:$E$405,3,FALSE)</f>
        <v>0.66</v>
      </c>
      <c r="J452">
        <f>VLOOKUP(B452,home!$B$2:$E$405,4,FALSE)</f>
        <v>0.65</v>
      </c>
      <c r="K452" s="3">
        <f t="shared" si="560"/>
        <v>0.84597979797979672</v>
      </c>
      <c r="L452" s="3">
        <f t="shared" si="561"/>
        <v>0.36724999999999997</v>
      </c>
      <c r="M452" s="5">
        <f t="shared" si="562"/>
        <v>0.29723571612270377</v>
      </c>
      <c r="N452" s="5">
        <f t="shared" si="563"/>
        <v>0.25145541107786518</v>
      </c>
      <c r="O452" s="5">
        <f t="shared" si="564"/>
        <v>0.10915981674606294</v>
      </c>
      <c r="P452" s="5">
        <f t="shared" si="565"/>
        <v>9.2346999718345979E-2</v>
      </c>
      <c r="Q452" s="5">
        <f t="shared" si="566"/>
        <v>0.10636309893228954</v>
      </c>
      <c r="R452" s="5">
        <f t="shared" si="567"/>
        <v>2.0044471349995804E-2</v>
      </c>
      <c r="S452" s="5">
        <f t="shared" si="568"/>
        <v>7.1727318542194503E-3</v>
      </c>
      <c r="T452" s="5">
        <f t="shared" si="569"/>
        <v>3.9061848082883328E-2</v>
      </c>
      <c r="U452" s="5">
        <f t="shared" si="570"/>
        <v>1.6957217823281277E-2</v>
      </c>
      <c r="V452" s="5">
        <f t="shared" si="571"/>
        <v>2.4760754983052405E-4</v>
      </c>
      <c r="W452" s="5">
        <f t="shared" si="572"/>
        <v>2.9993677649081153E-2</v>
      </c>
      <c r="X452" s="5">
        <f t="shared" si="573"/>
        <v>1.1015178116625052E-2</v>
      </c>
      <c r="Y452" s="5">
        <f t="shared" si="574"/>
        <v>2.022662081665275E-3</v>
      </c>
      <c r="Z452" s="5">
        <f t="shared" si="575"/>
        <v>2.4537773677619865E-3</v>
      </c>
      <c r="AA452" s="5">
        <f t="shared" si="576"/>
        <v>2.0758460818666828E-3</v>
      </c>
      <c r="AB452" s="5">
        <f t="shared" si="577"/>
        <v>8.7806192448736434E-4</v>
      </c>
      <c r="AC452" s="5">
        <f t="shared" si="578"/>
        <v>4.8080137022085585E-6</v>
      </c>
      <c r="AD452" s="5">
        <f t="shared" si="579"/>
        <v>6.3435113395602025E-3</v>
      </c>
      <c r="AE452" s="5">
        <f t="shared" si="580"/>
        <v>2.3296545394534841E-3</v>
      </c>
      <c r="AF452" s="5">
        <f t="shared" si="581"/>
        <v>4.2778281480714594E-4</v>
      </c>
      <c r="AG452" s="5">
        <f t="shared" si="582"/>
        <v>5.2367746245974786E-5</v>
      </c>
      <c r="AH452" s="5">
        <f t="shared" si="583"/>
        <v>2.2528743457764732E-4</v>
      </c>
      <c r="AI452" s="5">
        <f t="shared" si="584"/>
        <v>1.9058861839138478E-4</v>
      </c>
      <c r="AJ452" s="5">
        <f t="shared" si="585"/>
        <v>8.0617060441996125E-5</v>
      </c>
      <c r="AK452" s="5">
        <f t="shared" si="586"/>
        <v>2.2733468168814985E-5</v>
      </c>
      <c r="AL452" s="5">
        <f t="shared" si="587"/>
        <v>5.9751317344429075E-8</v>
      </c>
      <c r="AM452" s="5">
        <f t="shared" si="588"/>
        <v>1.0732964883047385E-3</v>
      </c>
      <c r="AN452" s="5">
        <f t="shared" si="589"/>
        <v>3.9416813532991516E-4</v>
      </c>
      <c r="AO452" s="5">
        <f t="shared" si="590"/>
        <v>7.2379123849955661E-5</v>
      </c>
      <c r="AP452" s="5">
        <f t="shared" si="591"/>
        <v>8.860411077965406E-6</v>
      </c>
      <c r="AQ452" s="5">
        <f t="shared" si="592"/>
        <v>8.1349649209569863E-7</v>
      </c>
      <c r="AR452" s="5">
        <f t="shared" si="593"/>
        <v>1.6547362069728199E-5</v>
      </c>
      <c r="AS452" s="5">
        <f t="shared" si="594"/>
        <v>1.3998734020847216E-5</v>
      </c>
      <c r="AT452" s="5">
        <f t="shared" si="595"/>
        <v>5.921323089464616E-6</v>
      </c>
      <c r="AU452" s="5">
        <f t="shared" si="596"/>
        <v>1.669773236999461E-6</v>
      </c>
      <c r="AV452" s="5">
        <f t="shared" si="597"/>
        <v>3.5314860642721873E-7</v>
      </c>
      <c r="AW452" s="5">
        <f t="shared" si="598"/>
        <v>5.1566396135723662E-10</v>
      </c>
      <c r="AX452" s="5">
        <f t="shared" si="599"/>
        <v>1.5133119105807791E-4</v>
      </c>
      <c r="AY452" s="5">
        <f t="shared" si="600"/>
        <v>5.5576379916079103E-5</v>
      </c>
      <c r="AZ452" s="5">
        <f t="shared" si="601"/>
        <v>1.0205212762090023E-5</v>
      </c>
      <c r="BA452" s="5">
        <f t="shared" si="602"/>
        <v>1.2492881289591869E-6</v>
      </c>
      <c r="BB452" s="5">
        <f t="shared" si="603"/>
        <v>1.1470026634006533E-7</v>
      </c>
      <c r="BC452" s="5">
        <f t="shared" si="604"/>
        <v>8.4247345626778001E-9</v>
      </c>
      <c r="BD452" s="5">
        <f t="shared" si="605"/>
        <v>1.0128364533512794E-6</v>
      </c>
      <c r="BE452" s="5">
        <f t="shared" si="606"/>
        <v>8.5683917819268933E-7</v>
      </c>
      <c r="BF452" s="5">
        <f t="shared" si="607"/>
        <v>3.6243431743431311E-7</v>
      </c>
      <c r="BG452" s="5">
        <f t="shared" si="608"/>
        <v>1.0220403688134193E-7</v>
      </c>
      <c r="BH452" s="5">
        <f t="shared" si="609"/>
        <v>2.1615637618399329E-8</v>
      </c>
      <c r="BI452" s="5">
        <f t="shared" si="610"/>
        <v>3.6572785491235938E-9</v>
      </c>
      <c r="BJ452" s="8">
        <f t="shared" si="611"/>
        <v>0.45083319523239718</v>
      </c>
      <c r="BK452" s="8">
        <f t="shared" si="612"/>
        <v>0.39706349939003538</v>
      </c>
      <c r="BL452" s="8">
        <f t="shared" si="613"/>
        <v>0.14967549043519937</v>
      </c>
      <c r="BM452" s="8">
        <f t="shared" si="614"/>
        <v>0.12336487261387852</v>
      </c>
      <c r="BN452" s="8">
        <f t="shared" si="615"/>
        <v>0.87660551394726327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1.4783783783783799</v>
      </c>
      <c r="F453">
        <f>VLOOKUP(B453,home!$B$2:$E$405,3,FALSE)</f>
        <v>0.6</v>
      </c>
      <c r="G453">
        <f>VLOOKUP(C453,away!$B$2:$E$405,4,FALSE)</f>
        <v>1.24</v>
      </c>
      <c r="H453">
        <f>VLOOKUP(A453,away!$A$2:$E$405,3,FALSE)</f>
        <v>1.1756756756756801</v>
      </c>
      <c r="I453">
        <f>VLOOKUP(C453,away!$B$2:$E$405,3,FALSE)</f>
        <v>0.83</v>
      </c>
      <c r="J453">
        <f>VLOOKUP(B453,home!$B$2:$E$405,4,FALSE)</f>
        <v>1.04</v>
      </c>
      <c r="K453" s="3">
        <f t="shared" si="560"/>
        <v>1.0999135135135147</v>
      </c>
      <c r="L453" s="3">
        <f t="shared" si="561"/>
        <v>1.014843243243247</v>
      </c>
      <c r="M453" s="5">
        <f t="shared" si="562"/>
        <v>0.12066263635481263</v>
      </c>
      <c r="N453" s="5">
        <f t="shared" si="563"/>
        <v>0.1327184643028255</v>
      </c>
      <c r="O453" s="5">
        <f t="shared" si="564"/>
        <v>0.12245366121659856</v>
      </c>
      <c r="P453" s="5">
        <f t="shared" si="565"/>
        <v>0.13468843675134251</v>
      </c>
      <c r="Q453" s="5">
        <f t="shared" si="566"/>
        <v>7.2989416189719381E-2</v>
      </c>
      <c r="R453" s="5">
        <f t="shared" si="567"/>
        <v>6.2135635348031341E-2</v>
      </c>
      <c r="S453" s="5">
        <f t="shared" si="568"/>
        <v>3.7586148335878047E-2</v>
      </c>
      <c r="T453" s="5">
        <f t="shared" si="569"/>
        <v>7.4072815848405971E-2</v>
      </c>
      <c r="U453" s="5">
        <f t="shared" si="570"/>
        <v>6.834382499004768E-2</v>
      </c>
      <c r="V453" s="5">
        <f t="shared" si="571"/>
        <v>4.6616838445860216E-3</v>
      </c>
      <c r="W453" s="5">
        <f t="shared" si="572"/>
        <v>2.6760681736844823E-2</v>
      </c>
      <c r="X453" s="5">
        <f t="shared" si="573"/>
        <v>2.7157897045219929E-2</v>
      </c>
      <c r="Y453" s="5">
        <f t="shared" si="574"/>
        <v>1.3780504158518591E-2</v>
      </c>
      <c r="Z453" s="5">
        <f t="shared" si="575"/>
        <v>2.101930989919196E-2</v>
      </c>
      <c r="AA453" s="5">
        <f t="shared" si="576"/>
        <v>2.3119423002849627E-2</v>
      </c>
      <c r="AB453" s="5">
        <f t="shared" si="577"/>
        <v>1.2714682892734752E-2</v>
      </c>
      <c r="AC453" s="5">
        <f t="shared" si="578"/>
        <v>3.2522231437181993E-4</v>
      </c>
      <c r="AD453" s="5">
        <f t="shared" si="579"/>
        <v>7.3586088682974825E-3</v>
      </c>
      <c r="AE453" s="5">
        <f t="shared" si="580"/>
        <v>7.4678344896615366E-3</v>
      </c>
      <c r="AF453" s="5">
        <f t="shared" si="581"/>
        <v>3.7893406867459452E-3</v>
      </c>
      <c r="AG453" s="5">
        <f t="shared" si="582"/>
        <v>1.2818622640969498E-3</v>
      </c>
      <c r="AH453" s="5">
        <f t="shared" si="583"/>
        <v>5.3328261572077127E-3</v>
      </c>
      <c r="AI453" s="5">
        <f t="shared" si="584"/>
        <v>5.8656475555311097E-3</v>
      </c>
      <c r="AJ453" s="5">
        <f t="shared" si="585"/>
        <v>3.2258525059180904E-3</v>
      </c>
      <c r="AK453" s="5">
        <f t="shared" si="586"/>
        <v>1.1827195879535813E-3</v>
      </c>
      <c r="AL453" s="5">
        <f t="shared" si="587"/>
        <v>1.4521043611408559E-5</v>
      </c>
      <c r="AM453" s="5">
        <f t="shared" si="588"/>
        <v>1.618766666980159E-3</v>
      </c>
      <c r="AN453" s="5">
        <f t="shared" si="589"/>
        <v>1.6427944143722058E-3</v>
      </c>
      <c r="AO453" s="5">
        <f t="shared" si="590"/>
        <v>8.3358940573168981E-4</v>
      </c>
      <c r="AP453" s="5">
        <f t="shared" si="591"/>
        <v>2.8198752534865307E-4</v>
      </c>
      <c r="AQ453" s="5">
        <f t="shared" si="592"/>
        <v>7.1543283694741082E-5</v>
      </c>
      <c r="AR453" s="5">
        <f t="shared" si="593"/>
        <v>1.0823965186066201E-3</v>
      </c>
      <c r="AS453" s="5">
        <f t="shared" si="594"/>
        <v>1.1905425577954038E-3</v>
      </c>
      <c r="AT453" s="5">
        <f t="shared" si="595"/>
        <v>6.5474692386605451E-4</v>
      </c>
      <c r="AU453" s="5">
        <f t="shared" si="596"/>
        <v>2.4005499649722598E-4</v>
      </c>
      <c r="AV453" s="5">
        <f t="shared" si="597"/>
        <v>6.6009933658434553E-5</v>
      </c>
      <c r="AW453" s="5">
        <f t="shared" si="598"/>
        <v>4.5024907716612194E-7</v>
      </c>
      <c r="AX453" s="5">
        <f t="shared" si="599"/>
        <v>2.9675055537278463E-4</v>
      </c>
      <c r="AY453" s="5">
        <f t="shared" si="600"/>
        <v>3.0115529604875148E-4</v>
      </c>
      <c r="AZ453" s="5">
        <f t="shared" si="601"/>
        <v>1.5281270868099757E-4</v>
      </c>
      <c r="BA453" s="5">
        <f t="shared" si="602"/>
        <v>5.1693648295536362E-5</v>
      </c>
      <c r="BB453" s="5">
        <f t="shared" si="603"/>
        <v>1.3115237422829464E-5</v>
      </c>
      <c r="BC453" s="5">
        <f t="shared" si="604"/>
        <v>2.6619820164178931E-6</v>
      </c>
      <c r="BD453" s="5">
        <f t="shared" si="605"/>
        <v>1.8307713223632353E-4</v>
      </c>
      <c r="BE453" s="5">
        <f t="shared" si="606"/>
        <v>2.0136901176203293E-4</v>
      </c>
      <c r="BF453" s="5">
        <f t="shared" si="607"/>
        <v>1.1074424861996096E-4</v>
      </c>
      <c r="BG453" s="5">
        <f t="shared" si="608"/>
        <v>4.0603031866998492E-5</v>
      </c>
      <c r="BH453" s="5">
        <f t="shared" si="609"/>
        <v>1.1164955860032876E-5</v>
      </c>
      <c r="BI453" s="5">
        <f t="shared" si="610"/>
        <v>2.4560971656464143E-6</v>
      </c>
      <c r="BJ453" s="8">
        <f t="shared" si="611"/>
        <v>0.37264429631430079</v>
      </c>
      <c r="BK453" s="8">
        <f t="shared" si="612"/>
        <v>0.29823980394065114</v>
      </c>
      <c r="BL453" s="8">
        <f t="shared" si="613"/>
        <v>0.30815743866480722</v>
      </c>
      <c r="BM453" s="8">
        <f t="shared" si="614"/>
        <v>0.35411189360864964</v>
      </c>
      <c r="BN453" s="8">
        <f t="shared" si="615"/>
        <v>0.64564825016332983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1.4783783783783799</v>
      </c>
      <c r="F454">
        <f>VLOOKUP(B454,home!$B$2:$E$405,3,FALSE)</f>
        <v>0.98</v>
      </c>
      <c r="G454">
        <f>VLOOKUP(C454,away!$B$2:$E$405,4,FALSE)</f>
        <v>0.83</v>
      </c>
      <c r="H454">
        <f>VLOOKUP(A454,away!$A$2:$E$405,3,FALSE)</f>
        <v>1.1756756756756801</v>
      </c>
      <c r="I454">
        <f>VLOOKUP(C454,away!$B$2:$E$405,3,FALSE)</f>
        <v>0.98</v>
      </c>
      <c r="J454">
        <f>VLOOKUP(B454,home!$B$2:$E$405,4,FALSE)</f>
        <v>1.04</v>
      </c>
      <c r="K454" s="3">
        <f t="shared" si="560"/>
        <v>1.202512972972974</v>
      </c>
      <c r="L454" s="3">
        <f t="shared" si="561"/>
        <v>1.1982486486486532</v>
      </c>
      <c r="M454" s="5">
        <f t="shared" si="562"/>
        <v>9.0648886839306983E-2</v>
      </c>
      <c r="N454" s="5">
        <f t="shared" si="563"/>
        <v>0.10900646240982574</v>
      </c>
      <c r="O454" s="5">
        <f t="shared" si="564"/>
        <v>0.10861990615670426</v>
      </c>
      <c r="P454" s="5">
        <f t="shared" si="565"/>
        <v>0.13061684627654388</v>
      </c>
      <c r="Q454" s="5">
        <f t="shared" si="566"/>
        <v>6.5540842592853144E-2</v>
      </c>
      <c r="R454" s="5">
        <f t="shared" si="567"/>
        <v>6.5076827884307215E-2</v>
      </c>
      <c r="S454" s="5">
        <f t="shared" si="568"/>
        <v>4.7051765129432488E-2</v>
      </c>
      <c r="T454" s="5">
        <f t="shared" si="569"/>
        <v>7.8534226068180363E-2</v>
      </c>
      <c r="U454" s="5">
        <f t="shared" si="570"/>
        <v>7.8255729770808816E-2</v>
      </c>
      <c r="V454" s="5">
        <f t="shared" si="571"/>
        <v>7.5330374974349468E-3</v>
      </c>
      <c r="W454" s="5">
        <f t="shared" si="572"/>
        <v>2.6271237825828523E-2</v>
      </c>
      <c r="X454" s="5">
        <f t="shared" si="573"/>
        <v>3.1479475223126406E-2</v>
      </c>
      <c r="Y454" s="5">
        <f t="shared" si="574"/>
        <v>1.8860119323139992E-2</v>
      </c>
      <c r="Z454" s="5">
        <f t="shared" si="575"/>
        <v>2.5992740356904034E-2</v>
      </c>
      <c r="AA454" s="5">
        <f t="shared" si="576"/>
        <v>3.1256607482295272E-2</v>
      </c>
      <c r="AB454" s="5">
        <f t="shared" si="577"/>
        <v>1.8793237994292097E-2</v>
      </c>
      <c r="AC454" s="5">
        <f t="shared" si="578"/>
        <v>6.7840160198418399E-4</v>
      </c>
      <c r="AD454" s="5">
        <f t="shared" si="579"/>
        <v>7.8978760754042782E-3</v>
      </c>
      <c r="AE454" s="5">
        <f t="shared" si="580"/>
        <v>9.4636193345477033E-3</v>
      </c>
      <c r="AF454" s="5">
        <f t="shared" si="581"/>
        <v>5.6698845394735275E-3</v>
      </c>
      <c r="AG454" s="5">
        <f t="shared" si="582"/>
        <v>2.2646438291393481E-3</v>
      </c>
      <c r="AH454" s="5">
        <f t="shared" si="583"/>
        <v>7.7864415018338937E-3</v>
      </c>
      <c r="AI454" s="5">
        <f t="shared" si="584"/>
        <v>9.3632969192504259E-3</v>
      </c>
      <c r="AJ454" s="5">
        <f t="shared" si="585"/>
        <v>5.6297430075982584E-3</v>
      </c>
      <c r="AK454" s="5">
        <f t="shared" si="586"/>
        <v>2.256613000380265E-3</v>
      </c>
      <c r="AL454" s="5">
        <f t="shared" si="587"/>
        <v>3.9100613741549487E-5</v>
      </c>
      <c r="AM454" s="5">
        <f t="shared" si="588"/>
        <v>1.8994596879213044E-3</v>
      </c>
      <c r="AN454" s="5">
        <f t="shared" si="589"/>
        <v>2.2760250042142952E-3</v>
      </c>
      <c r="AO454" s="5">
        <f t="shared" si="590"/>
        <v>1.3636219427951624E-3</v>
      </c>
      <c r="AP454" s="5">
        <f t="shared" si="591"/>
        <v>5.4465271674065138E-4</v>
      </c>
      <c r="AQ454" s="5">
        <f t="shared" si="592"/>
        <v>1.6315734545432583E-4</v>
      </c>
      <c r="AR454" s="5">
        <f t="shared" si="593"/>
        <v>1.8660186014708507E-3</v>
      </c>
      <c r="AS454" s="5">
        <f t="shared" si="594"/>
        <v>2.243911576077584E-3</v>
      </c>
      <c r="AT454" s="5">
        <f t="shared" si="595"/>
        <v>1.3491663902187637E-3</v>
      </c>
      <c r="AU454" s="5">
        <f t="shared" si="596"/>
        <v>5.4079669564572708E-4</v>
      </c>
      <c r="AV454" s="5">
        <f t="shared" si="597"/>
        <v>1.6257876056372599E-4</v>
      </c>
      <c r="AW454" s="5">
        <f t="shared" si="598"/>
        <v>1.5650124319329915E-6</v>
      </c>
      <c r="AX454" s="5">
        <f t="shared" si="599"/>
        <v>3.8068748606076081E-4</v>
      </c>
      <c r="AY454" s="5">
        <f t="shared" si="600"/>
        <v>4.5615826572975956E-4</v>
      </c>
      <c r="AZ454" s="5">
        <f t="shared" si="601"/>
        <v>2.732955127402989E-4</v>
      </c>
      <c r="BA454" s="5">
        <f t="shared" si="602"/>
        <v>1.0915865960760129E-4</v>
      </c>
      <c r="BB454" s="5">
        <f t="shared" si="603"/>
        <v>3.2699804090776649E-5</v>
      </c>
      <c r="BC454" s="5">
        <f t="shared" si="604"/>
        <v>7.8364992125697647E-6</v>
      </c>
      <c r="BD454" s="5">
        <f t="shared" si="605"/>
        <v>3.7265904459428254E-4</v>
      </c>
      <c r="BE454" s="5">
        <f t="shared" si="606"/>
        <v>4.481273356203388E-4</v>
      </c>
      <c r="BF454" s="5">
        <f t="shared" si="607"/>
        <v>2.6943946731363566E-4</v>
      </c>
      <c r="BG454" s="5">
        <f t="shared" si="608"/>
        <v>1.0800148495852483E-4</v>
      </c>
      <c r="BH454" s="5">
        <f t="shared" si="609"/>
        <v>3.2468296690742912E-5</v>
      </c>
      <c r="BI454" s="5">
        <f t="shared" si="610"/>
        <v>7.808709596190767E-6</v>
      </c>
      <c r="BJ454" s="8">
        <f t="shared" si="611"/>
        <v>0.36249514014608641</v>
      </c>
      <c r="BK454" s="8">
        <f t="shared" si="612"/>
        <v>0.27702419622417379</v>
      </c>
      <c r="BL454" s="8">
        <f t="shared" si="613"/>
        <v>0.33443938008022084</v>
      </c>
      <c r="BM454" s="8">
        <f t="shared" si="614"/>
        <v>0.42998709139454599</v>
      </c>
      <c r="BN454" s="8">
        <f t="shared" si="615"/>
        <v>0.56950977215954124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1.4783783783783799</v>
      </c>
      <c r="F455">
        <f>VLOOKUP(B455,home!$B$2:$E$405,3,FALSE)</f>
        <v>0.9</v>
      </c>
      <c r="G455">
        <f>VLOOKUP(C455,away!$B$2:$E$405,4,FALSE)</f>
        <v>0.79</v>
      </c>
      <c r="H455">
        <f>VLOOKUP(A455,away!$A$2:$E$405,3,FALSE)</f>
        <v>1.1756756756756801</v>
      </c>
      <c r="I455">
        <f>VLOOKUP(C455,away!$B$2:$E$405,3,FALSE)</f>
        <v>0.56000000000000005</v>
      </c>
      <c r="J455">
        <f>VLOOKUP(B455,home!$B$2:$E$405,4,FALSE)</f>
        <v>0.95</v>
      </c>
      <c r="K455" s="3">
        <f t="shared" si="560"/>
        <v>1.0511270270270281</v>
      </c>
      <c r="L455" s="3">
        <f t="shared" si="561"/>
        <v>0.6254594594594618</v>
      </c>
      <c r="M455" s="5">
        <f t="shared" si="562"/>
        <v>0.18701125318345871</v>
      </c>
      <c r="N455" s="5">
        <f t="shared" si="563"/>
        <v>0.19657258257932778</v>
      </c>
      <c r="O455" s="5">
        <f t="shared" si="564"/>
        <v>0.11696795732896262</v>
      </c>
      <c r="P455" s="5">
        <f t="shared" si="565"/>
        <v>0.12294818124461676</v>
      </c>
      <c r="Q455" s="5">
        <f t="shared" si="566"/>
        <v>0.10331137716081688</v>
      </c>
      <c r="R455" s="5">
        <f t="shared" si="567"/>
        <v>3.6579357682525175E-2</v>
      </c>
      <c r="S455" s="5">
        <f t="shared" si="568"/>
        <v>2.0207681374834207E-2</v>
      </c>
      <c r="T455" s="5">
        <f t="shared" si="569"/>
        <v>6.4617078115017115E-2</v>
      </c>
      <c r="U455" s="5">
        <f t="shared" si="570"/>
        <v>3.8449551491390961E-2</v>
      </c>
      <c r="V455" s="5">
        <f t="shared" si="571"/>
        <v>1.4761427037817418E-3</v>
      </c>
      <c r="W455" s="5">
        <f t="shared" si="572"/>
        <v>3.619779357770582E-2</v>
      </c>
      <c r="X455" s="5">
        <f t="shared" si="573"/>
        <v>2.2640252404737059E-2</v>
      </c>
      <c r="Y455" s="5">
        <f t="shared" si="574"/>
        <v>7.0802800155463103E-3</v>
      </c>
      <c r="Z455" s="5">
        <f t="shared" si="575"/>
        <v>7.6263017611621709E-3</v>
      </c>
      <c r="AA455" s="5">
        <f t="shared" si="576"/>
        <v>8.0162118974213808E-3</v>
      </c>
      <c r="AB455" s="5">
        <f t="shared" si="577"/>
        <v>4.213028489877613E-3</v>
      </c>
      <c r="AC455" s="5">
        <f t="shared" si="578"/>
        <v>6.065445848779846E-5</v>
      </c>
      <c r="AD455" s="5">
        <f t="shared" si="579"/>
        <v>9.5121197870679918E-3</v>
      </c>
      <c r="AE455" s="5">
        <f t="shared" si="580"/>
        <v>5.9494453003331969E-3</v>
      </c>
      <c r="AF455" s="5">
        <f t="shared" si="581"/>
        <v>1.8605684208150182E-3</v>
      </c>
      <c r="AG455" s="5">
        <f t="shared" si="582"/>
        <v>3.8790337292343534E-4</v>
      </c>
      <c r="AH455" s="5">
        <f t="shared" si="583"/>
        <v>1.192485644302808E-3</v>
      </c>
      <c r="AI455" s="5">
        <f t="shared" si="584"/>
        <v>1.2534538900684205E-3</v>
      </c>
      <c r="AJ455" s="5">
        <f t="shared" si="585"/>
        <v>6.5876963049154105E-4</v>
      </c>
      <c r="AK455" s="5">
        <f t="shared" si="586"/>
        <v>2.3081685439808915E-4</v>
      </c>
      <c r="AL455" s="5">
        <f t="shared" si="587"/>
        <v>1.5950602391047005E-6</v>
      </c>
      <c r="AM455" s="5">
        <f t="shared" si="588"/>
        <v>1.9996892385011496E-3</v>
      </c>
      <c r="AN455" s="5">
        <f t="shared" si="589"/>
        <v>1.2507245501998318E-3</v>
      </c>
      <c r="AO455" s="5">
        <f t="shared" si="590"/>
        <v>3.9113875055033257E-4</v>
      </c>
      <c r="AP455" s="5">
        <f t="shared" si="591"/>
        <v>8.1547143830953438E-5</v>
      </c>
      <c r="AQ455" s="5">
        <f t="shared" si="592"/>
        <v>1.2751108125242779E-5</v>
      </c>
      <c r="AR455" s="5">
        <f t="shared" si="593"/>
        <v>1.491702852997605E-4</v>
      </c>
      <c r="AS455" s="5">
        <f t="shared" si="594"/>
        <v>1.5679691850791085E-4</v>
      </c>
      <c r="AT455" s="5">
        <f t="shared" si="595"/>
        <v>8.2406739399109753E-5</v>
      </c>
      <c r="AU455" s="5">
        <f t="shared" si="596"/>
        <v>2.8873316997192435E-5</v>
      </c>
      <c r="AV455" s="5">
        <f t="shared" si="597"/>
        <v>7.5873809639169598E-6</v>
      </c>
      <c r="AW455" s="5">
        <f t="shared" si="598"/>
        <v>2.9129226782284417E-8</v>
      </c>
      <c r="AX455" s="5">
        <f t="shared" si="599"/>
        <v>3.5032123404060906E-4</v>
      </c>
      <c r="AY455" s="5">
        <f t="shared" si="600"/>
        <v>2.1911172968021094E-4</v>
      </c>
      <c r="AZ455" s="5">
        <f t="shared" si="601"/>
        <v>6.8522752003506211E-5</v>
      </c>
      <c r="BA455" s="5">
        <f t="shared" si="602"/>
        <v>1.4286067809595921E-5</v>
      </c>
      <c r="BB455" s="5">
        <f t="shared" si="603"/>
        <v>2.2338390624977701E-6</v>
      </c>
      <c r="BC455" s="5">
        <f t="shared" si="604"/>
        <v>2.7943515450985731E-7</v>
      </c>
      <c r="BD455" s="5">
        <f t="shared" si="605"/>
        <v>1.5549994335166982E-5</v>
      </c>
      <c r="BE455" s="5">
        <f t="shared" si="606"/>
        <v>1.6345019315811195E-5</v>
      </c>
      <c r="BF455" s="5">
        <f t="shared" si="607"/>
        <v>8.5903457800639842E-6</v>
      </c>
      <c r="BG455" s="5">
        <f t="shared" si="608"/>
        <v>3.0098482069776113E-6</v>
      </c>
      <c r="BH455" s="5">
        <f t="shared" si="609"/>
        <v>7.9093319940075179E-7</v>
      </c>
      <c r="BI455" s="5">
        <f t="shared" si="610"/>
        <v>1.6627425249261759E-7</v>
      </c>
      <c r="BJ455" s="8">
        <f t="shared" si="611"/>
        <v>0.45252000658324909</v>
      </c>
      <c r="BK455" s="8">
        <f t="shared" si="612"/>
        <v>0.33192461975509857</v>
      </c>
      <c r="BL455" s="8">
        <f t="shared" si="613"/>
        <v>0.20803091996569648</v>
      </c>
      <c r="BM455" s="8">
        <f t="shared" si="614"/>
        <v>0.23649205628504485</v>
      </c>
      <c r="BN455" s="8">
        <f t="shared" si="615"/>
        <v>0.76339070917970786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1.4783783783783799</v>
      </c>
      <c r="F456">
        <f>VLOOKUP(B456,home!$B$2:$E$405,3,FALSE)</f>
        <v>1.31</v>
      </c>
      <c r="G456">
        <f>VLOOKUP(C456,away!$B$2:$E$405,4,FALSE)</f>
        <v>0.68</v>
      </c>
      <c r="H456">
        <f>VLOOKUP(A456,away!$A$2:$E$405,3,FALSE)</f>
        <v>1.1756756756756801</v>
      </c>
      <c r="I456">
        <f>VLOOKUP(C456,away!$B$2:$E$405,3,FALSE)</f>
        <v>1.0900000000000001</v>
      </c>
      <c r="J456">
        <f>VLOOKUP(B456,home!$B$2:$E$405,4,FALSE)</f>
        <v>1.1499999999999999</v>
      </c>
      <c r="K456" s="3">
        <f t="shared" si="560"/>
        <v>1.316939459459461</v>
      </c>
      <c r="L456" s="3">
        <f t="shared" si="561"/>
        <v>1.4737094594594651</v>
      </c>
      <c r="M456" s="5">
        <f t="shared" si="562"/>
        <v>6.138136945657692E-2</v>
      </c>
      <c r="N456" s="5">
        <f t="shared" si="563"/>
        <v>8.0835547513025865E-2</v>
      </c>
      <c r="O456" s="5">
        <f t="shared" si="564"/>
        <v>9.0458304802733688E-2</v>
      </c>
      <c r="P456" s="5">
        <f t="shared" si="565"/>
        <v>0.11912811103053127</v>
      </c>
      <c r="Q456" s="5">
        <f t="shared" si="566"/>
        <v>5.3227761123456951E-2</v>
      </c>
      <c r="R456" s="5">
        <f t="shared" si="567"/>
        <v>6.6654629737228105E-2</v>
      </c>
      <c r="S456" s="5">
        <f t="shared" si="568"/>
        <v>5.7800546661565207E-2</v>
      </c>
      <c r="T456" s="5">
        <f t="shared" si="569"/>
        <v>7.8442255073487274E-2</v>
      </c>
      <c r="U456" s="5">
        <f t="shared" si="570"/>
        <v>8.7780112056615678E-2</v>
      </c>
      <c r="V456" s="5">
        <f t="shared" si="571"/>
        <v>1.2464277753774356E-2</v>
      </c>
      <c r="W456" s="5">
        <f t="shared" si="572"/>
        <v>2.3365912987387581E-2</v>
      </c>
      <c r="X456" s="5">
        <f t="shared" si="573"/>
        <v>3.4434566998419847E-2</v>
      </c>
      <c r="Y456" s="5">
        <f t="shared" si="574"/>
        <v>2.5373273558981023E-2</v>
      </c>
      <c r="Z456" s="5">
        <f t="shared" si="575"/>
        <v>3.2743186120173746E-2</v>
      </c>
      <c r="AA456" s="5">
        <f t="shared" si="576"/>
        <v>4.3120793830082133E-2</v>
      </c>
      <c r="AB456" s="5">
        <f t="shared" si="577"/>
        <v>2.8393737459025625E-2</v>
      </c>
      <c r="AC456" s="5">
        <f t="shared" si="578"/>
        <v>1.511906093527122E-3</v>
      </c>
      <c r="AD456" s="5">
        <f t="shared" si="579"/>
        <v>7.6928732048467483E-3</v>
      </c>
      <c r="AE456" s="5">
        <f t="shared" si="580"/>
        <v>1.1337060012404905E-2</v>
      </c>
      <c r="AF456" s="5">
        <f t="shared" si="581"/>
        <v>8.3537662913703743E-3</v>
      </c>
      <c r="AG456" s="5">
        <f t="shared" si="582"/>
        <v>4.1036748019020464E-3</v>
      </c>
      <c r="AH456" s="5">
        <f t="shared" si="583"/>
        <v>1.2063485779535471E-2</v>
      </c>
      <c r="AI456" s="5">
        <f t="shared" si="584"/>
        <v>1.5886880441698337E-2</v>
      </c>
      <c r="AJ456" s="5">
        <f t="shared" si="585"/>
        <v>1.0461029870693649E-2</v>
      </c>
      <c r="AK456" s="5">
        <f t="shared" si="586"/>
        <v>4.5921810077668582E-3</v>
      </c>
      <c r="AL456" s="5">
        <f t="shared" si="587"/>
        <v>1.1737145558790536E-4</v>
      </c>
      <c r="AM456" s="5">
        <f t="shared" si="588"/>
        <v>2.0262096560162072E-3</v>
      </c>
      <c r="AN456" s="5">
        <f t="shared" si="589"/>
        <v>2.9860443369191937E-3</v>
      </c>
      <c r="AO456" s="5">
        <f t="shared" si="590"/>
        <v>2.2002808928415908E-3</v>
      </c>
      <c r="AP456" s="5">
        <f t="shared" si="591"/>
        <v>1.080858255082857E-3</v>
      </c>
      <c r="AQ456" s="5">
        <f t="shared" si="592"/>
        <v>3.9821775871261425E-4</v>
      </c>
      <c r="AR456" s="5">
        <f t="shared" si="593"/>
        <v>3.5556146214712346E-3</v>
      </c>
      <c r="AS456" s="5">
        <f t="shared" si="594"/>
        <v>4.6825291976464838E-3</v>
      </c>
      <c r="AT456" s="5">
        <f t="shared" si="595"/>
        <v>3.0833037352258528E-3</v>
      </c>
      <c r="AU456" s="5">
        <f t="shared" si="596"/>
        <v>1.3535081181392245E-3</v>
      </c>
      <c r="AV456" s="5">
        <f t="shared" si="597"/>
        <v>4.456220623690656E-4</v>
      </c>
      <c r="AW456" s="5">
        <f t="shared" si="598"/>
        <v>6.3275803920088136E-6</v>
      </c>
      <c r="AX456" s="5">
        <f t="shared" si="599"/>
        <v>4.4473257485758768E-4</v>
      </c>
      <c r="AY456" s="5">
        <f t="shared" si="600"/>
        <v>6.5540660249739169E-4</v>
      </c>
      <c r="AZ456" s="5">
        <f t="shared" si="601"/>
        <v>4.8293945494629775E-4</v>
      </c>
      <c r="BA456" s="5">
        <f t="shared" si="602"/>
        <v>2.3723748103351912E-4</v>
      </c>
      <c r="BB456" s="5">
        <f t="shared" si="603"/>
        <v>8.7404779984358099E-5</v>
      </c>
      <c r="BC456" s="5">
        <f t="shared" si="604"/>
        <v>2.5761850212984383E-5</v>
      </c>
      <c r="BD456" s="5">
        <f t="shared" si="605"/>
        <v>8.7332381697575643E-4</v>
      </c>
      <c r="BE456" s="5">
        <f t="shared" si="606"/>
        <v>1.1501145954611258E-3</v>
      </c>
      <c r="BF456" s="5">
        <f t="shared" si="607"/>
        <v>7.5731564683150616E-4</v>
      </c>
      <c r="BG456" s="5">
        <f t="shared" si="608"/>
        <v>3.3244628619282537E-4</v>
      </c>
      <c r="BH456" s="5">
        <f t="shared" si="609"/>
        <v>1.0945290810952117E-4</v>
      </c>
      <c r="BI456" s="5">
        <f t="shared" si="610"/>
        <v>2.8828570728403738E-5</v>
      </c>
      <c r="BJ456" s="8">
        <f t="shared" si="611"/>
        <v>0.33779178520838715</v>
      </c>
      <c r="BK456" s="8">
        <f t="shared" si="612"/>
        <v>0.25305898905406016</v>
      </c>
      <c r="BL456" s="8">
        <f t="shared" si="613"/>
        <v>0.37578321454453056</v>
      </c>
      <c r="BM456" s="8">
        <f t="shared" si="614"/>
        <v>0.52704237224149342</v>
      </c>
      <c r="BN456" s="8">
        <f t="shared" si="615"/>
        <v>0.47168572366355277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1.5424836601307199</v>
      </c>
      <c r="F457">
        <f>VLOOKUP(B457,home!$B$2:$E$405,3,FALSE)</f>
        <v>1.3</v>
      </c>
      <c r="G457">
        <f>VLOOKUP(C457,away!$B$2:$E$405,4,FALSE)</f>
        <v>1.22</v>
      </c>
      <c r="H457">
        <f>VLOOKUP(A457,away!$A$2:$E$405,3,FALSE)</f>
        <v>1.44444444444444</v>
      </c>
      <c r="I457">
        <f>VLOOKUP(C457,away!$B$2:$E$405,3,FALSE)</f>
        <v>0.56999999999999995</v>
      </c>
      <c r="J457">
        <f>VLOOKUP(B457,home!$B$2:$E$405,4,FALSE)</f>
        <v>0.61</v>
      </c>
      <c r="K457" s="3">
        <f t="shared" si="560"/>
        <v>2.4463790849673219</v>
      </c>
      <c r="L457" s="3">
        <f t="shared" si="561"/>
        <v>0.50223333333333176</v>
      </c>
      <c r="M457" s="5">
        <f t="shared" si="562"/>
        <v>5.2412381976858352E-2</v>
      </c>
      <c r="N457" s="5">
        <f t="shared" si="563"/>
        <v>0.12822055506150448</v>
      </c>
      <c r="O457" s="5">
        <f t="shared" si="564"/>
        <v>2.6323245308177406E-2</v>
      </c>
      <c r="P457" s="5">
        <f t="shared" si="565"/>
        <v>6.4396636770389398E-2</v>
      </c>
      <c r="Q457" s="5">
        <f t="shared" si="566"/>
        <v>0.15683804208268279</v>
      </c>
      <c r="R457" s="5">
        <f t="shared" si="567"/>
        <v>6.6102056176384613E-3</v>
      </c>
      <c r="S457" s="5">
        <f t="shared" si="568"/>
        <v>1.978028221064472E-2</v>
      </c>
      <c r="T457" s="5">
        <f t="shared" si="569"/>
        <v>7.8769292668659119E-2</v>
      </c>
      <c r="U457" s="5">
        <f t="shared" si="570"/>
        <v>1.6171068770324232E-2</v>
      </c>
      <c r="V457" s="5">
        <f t="shared" si="571"/>
        <v>2.7003450556505205E-3</v>
      </c>
      <c r="W457" s="5">
        <f t="shared" si="572"/>
        <v>0.12789510195943327</v>
      </c>
      <c r="X457" s="5">
        <f t="shared" si="573"/>
        <v>6.4233183374092492E-2</v>
      </c>
      <c r="Y457" s="5">
        <f t="shared" si="574"/>
        <v>1.6130022898290807E-2</v>
      </c>
      <c r="Z457" s="5">
        <f t="shared" si="575"/>
        <v>1.1066218671217599E-3</v>
      </c>
      <c r="AA457" s="5">
        <f t="shared" si="576"/>
        <v>2.7072165906941608E-3</v>
      </c>
      <c r="AB457" s="5">
        <f t="shared" si="577"/>
        <v>3.3114390229753675E-3</v>
      </c>
      <c r="AC457" s="5">
        <f t="shared" si="578"/>
        <v>2.0736171151816585E-4</v>
      </c>
      <c r="AD457" s="5">
        <f t="shared" si="579"/>
        <v>7.8219975625830163E-2</v>
      </c>
      <c r="AE457" s="5">
        <f t="shared" si="580"/>
        <v>3.9284679091812637E-2</v>
      </c>
      <c r="AF457" s="5">
        <f t="shared" si="581"/>
        <v>9.8650376646056519E-3</v>
      </c>
      <c r="AG457" s="5">
        <f t="shared" si="582"/>
        <v>1.651516916584588E-3</v>
      </c>
      <c r="AH457" s="5">
        <f t="shared" si="583"/>
        <v>1.3894559726602919E-4</v>
      </c>
      <c r="AI457" s="5">
        <f t="shared" si="584"/>
        <v>3.3991360309990651E-4</v>
      </c>
      <c r="AJ457" s="5">
        <f t="shared" si="585"/>
        <v>4.1577876465974747E-4</v>
      </c>
      <c r="AK457" s="5">
        <f t="shared" si="586"/>
        <v>3.3905082461238546E-4</v>
      </c>
      <c r="AL457" s="5">
        <f t="shared" si="587"/>
        <v>1.0191024573252592E-5</v>
      </c>
      <c r="AM457" s="5">
        <f t="shared" si="588"/>
        <v>3.8271142479536953E-2</v>
      </c>
      <c r="AN457" s="5">
        <f t="shared" si="589"/>
        <v>1.9221043457972715E-2</v>
      </c>
      <c r="AO457" s="5">
        <f t="shared" si="590"/>
        <v>4.826724363021233E-3</v>
      </c>
      <c r="AP457" s="5">
        <f t="shared" si="591"/>
        <v>8.0804728864045214E-4</v>
      </c>
      <c r="AQ457" s="5">
        <f t="shared" si="592"/>
        <v>1.0145707081621376E-4</v>
      </c>
      <c r="AR457" s="5">
        <f t="shared" si="593"/>
        <v>1.3956622093381708E-5</v>
      </c>
      <c r="AS457" s="5">
        <f t="shared" si="594"/>
        <v>3.4143188386041848E-5</v>
      </c>
      <c r="AT457" s="5">
        <f t="shared" si="595"/>
        <v>4.1763590980855988E-5</v>
      </c>
      <c r="AU457" s="5">
        <f t="shared" si="596"/>
        <v>3.4056525162898656E-5</v>
      </c>
      <c r="AV457" s="5">
        <f t="shared" si="597"/>
        <v>2.0828792716294643E-5</v>
      </c>
      <c r="AW457" s="5">
        <f t="shared" si="598"/>
        <v>3.4781206007751108E-7</v>
      </c>
      <c r="AX457" s="5">
        <f t="shared" si="599"/>
        <v>1.5604287086623921E-2</v>
      </c>
      <c r="AY457" s="5">
        <f t="shared" si="600"/>
        <v>7.8369931178053943E-3</v>
      </c>
      <c r="AZ457" s="5">
        <f t="shared" si="601"/>
        <v>1.9679995884328916E-3</v>
      </c>
      <c r="BA457" s="5">
        <f t="shared" si="602"/>
        <v>3.2946499776575876E-4</v>
      </c>
      <c r="BB457" s="5">
        <f t="shared" si="603"/>
        <v>4.1367076011138924E-5</v>
      </c>
      <c r="BC457" s="5">
        <f t="shared" si="604"/>
        <v>4.1551848950655235E-6</v>
      </c>
      <c r="BD457" s="5">
        <f t="shared" si="605"/>
        <v>1.168246806005452E-6</v>
      </c>
      <c r="BE457" s="5">
        <f t="shared" si="606"/>
        <v>2.8579745522916144E-6</v>
      </c>
      <c r="BF457" s="5">
        <f t="shared" si="607"/>
        <v>3.4958445850475265E-6</v>
      </c>
      <c r="BG457" s="5">
        <f t="shared" si="608"/>
        <v>2.850720359052178E-6</v>
      </c>
      <c r="BH457" s="5">
        <f t="shared" si="609"/>
        <v>1.7434856658689454E-6</v>
      </c>
      <c r="BI457" s="5">
        <f t="shared" si="610"/>
        <v>8.5304537358442328E-7</v>
      </c>
      <c r="BJ457" s="8">
        <f t="shared" si="611"/>
        <v>0.79012008905501763</v>
      </c>
      <c r="BK457" s="8">
        <f t="shared" si="612"/>
        <v>0.1473441918674398</v>
      </c>
      <c r="BL457" s="8">
        <f t="shared" si="613"/>
        <v>5.6514582136129005E-2</v>
      </c>
      <c r="BM457" s="8">
        <f t="shared" si="614"/>
        <v>0.55244777280271173</v>
      </c>
      <c r="BN457" s="8">
        <f t="shared" si="615"/>
        <v>0.43480106681725095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1.5424836601307199</v>
      </c>
      <c r="F458">
        <f>VLOOKUP(B458,home!$B$2:$E$405,3,FALSE)</f>
        <v>0.92</v>
      </c>
      <c r="G458">
        <f>VLOOKUP(C458,away!$B$2:$E$405,4,FALSE)</f>
        <v>0.92</v>
      </c>
      <c r="H458">
        <f>VLOOKUP(A458,away!$A$2:$E$405,3,FALSE)</f>
        <v>1.44444444444444</v>
      </c>
      <c r="I458">
        <f>VLOOKUP(C458,away!$B$2:$E$405,3,FALSE)</f>
        <v>0.95</v>
      </c>
      <c r="J458">
        <f>VLOOKUP(B458,home!$B$2:$E$405,4,FALSE)</f>
        <v>1.43</v>
      </c>
      <c r="K458" s="3">
        <f t="shared" si="560"/>
        <v>1.3055581699346415</v>
      </c>
      <c r="L458" s="3">
        <f t="shared" si="561"/>
        <v>1.9622777777777716</v>
      </c>
      <c r="M458" s="5">
        <f t="shared" si="562"/>
        <v>3.8088764029233411E-2</v>
      </c>
      <c r="N458" s="5">
        <f t="shared" si="563"/>
        <v>4.9727097061078376E-2</v>
      </c>
      <c r="O458" s="5">
        <f t="shared" si="564"/>
        <v>7.4740735237586065E-2</v>
      </c>
      <c r="P458" s="5">
        <f t="shared" si="565"/>
        <v>9.7578377516352441E-2</v>
      </c>
      <c r="Q458" s="5">
        <f t="shared" si="566"/>
        <v>3.2460808917611897E-2</v>
      </c>
      <c r="R458" s="5">
        <f t="shared" si="567"/>
        <v>7.3331041925743592E-2</v>
      </c>
      <c r="S458" s="5">
        <f t="shared" si="568"/>
        <v>6.2495725454729548E-2</v>
      </c>
      <c r="T458" s="5">
        <f t="shared" si="569"/>
        <v>6.3697123987720344E-2</v>
      </c>
      <c r="U458" s="5">
        <f t="shared" si="570"/>
        <v>9.5737940895974274E-2</v>
      </c>
      <c r="V458" s="5">
        <f t="shared" si="571"/>
        <v>1.7789531745429275E-2</v>
      </c>
      <c r="W458" s="5">
        <f t="shared" si="572"/>
        <v>1.4126491428358487E-2</v>
      </c>
      <c r="X458" s="5">
        <f t="shared" si="573"/>
        <v>2.7720100207836031E-2</v>
      </c>
      <c r="Y458" s="5">
        <f t="shared" si="574"/>
        <v>2.7197268317804817E-2</v>
      </c>
      <c r="Z458" s="5">
        <f t="shared" si="575"/>
        <v>4.7965291330725572E-2</v>
      </c>
      <c r="AA458" s="5">
        <f t="shared" si="576"/>
        <v>6.2621477970124004E-2</v>
      </c>
      <c r="AB458" s="5">
        <f t="shared" si="577"/>
        <v>4.0877991088638793E-2</v>
      </c>
      <c r="AC458" s="5">
        <f t="shared" si="578"/>
        <v>2.8484017674515827E-3</v>
      </c>
      <c r="AD458" s="5">
        <f t="shared" si="579"/>
        <v>4.6107390742012788E-3</v>
      </c>
      <c r="AE458" s="5">
        <f t="shared" si="580"/>
        <v>9.0475508244368258E-3</v>
      </c>
      <c r="AF458" s="5">
        <f t="shared" si="581"/>
        <v>8.87690396305367E-3</v>
      </c>
      <c r="AG458" s="5">
        <f t="shared" si="582"/>
        <v>5.8063171273892156E-3</v>
      </c>
      <c r="AH458" s="5">
        <f t="shared" si="583"/>
        <v>2.3530306320729909E-2</v>
      </c>
      <c r="AI458" s="5">
        <f t="shared" si="584"/>
        <v>3.0720183658093671E-2</v>
      </c>
      <c r="AJ458" s="5">
        <f t="shared" si="585"/>
        <v>2.0053493378358433E-2</v>
      </c>
      <c r="AK458" s="5">
        <f t="shared" si="586"/>
        <v>8.7270007052820241E-3</v>
      </c>
      <c r="AL458" s="5">
        <f t="shared" si="587"/>
        <v>2.9188914900920714E-4</v>
      </c>
      <c r="AM458" s="5">
        <f t="shared" si="588"/>
        <v>1.203917613552073E-3</v>
      </c>
      <c r="AN458" s="5">
        <f t="shared" si="589"/>
        <v>2.3624207793484795E-3</v>
      </c>
      <c r="AO458" s="5">
        <f t="shared" si="590"/>
        <v>2.3178628985379831E-3</v>
      </c>
      <c r="AP458" s="5">
        <f t="shared" si="591"/>
        <v>1.5160969525788858E-3</v>
      </c>
      <c r="AQ458" s="5">
        <f t="shared" si="592"/>
        <v>7.4375083975053728E-4</v>
      </c>
      <c r="AR458" s="5">
        <f t="shared" si="593"/>
        <v>9.2345994394944265E-3</v>
      </c>
      <c r="AS458" s="5">
        <f t="shared" si="594"/>
        <v>1.2056306744305811E-2</v>
      </c>
      <c r="AT458" s="5">
        <f t="shared" si="595"/>
        <v>7.8701048846332878E-3</v>
      </c>
      <c r="AU458" s="5">
        <f t="shared" si="596"/>
        <v>3.424959910125171E-3</v>
      </c>
      <c r="AV458" s="5">
        <f t="shared" si="597"/>
        <v>1.1178710980906336E-3</v>
      </c>
      <c r="AW458" s="5">
        <f t="shared" si="598"/>
        <v>2.0771705763328545E-5</v>
      </c>
      <c r="AX458" s="5">
        <f t="shared" si="599"/>
        <v>2.6196407938352027E-4</v>
      </c>
      <c r="AY458" s="5">
        <f t="shared" si="600"/>
        <v>5.1404629155029388E-4</v>
      </c>
      <c r="AZ458" s="5">
        <f t="shared" si="601"/>
        <v>5.0435080732910763E-4</v>
      </c>
      <c r="BA458" s="5">
        <f t="shared" si="602"/>
        <v>3.2989212714206205E-4</v>
      </c>
      <c r="BB458" s="5">
        <f t="shared" si="603"/>
        <v>1.6183499753867701E-4</v>
      </c>
      <c r="BC458" s="5">
        <f t="shared" si="604"/>
        <v>6.3513043867373248E-5</v>
      </c>
      <c r="BD458" s="5">
        <f t="shared" si="605"/>
        <v>3.0201415444664958E-3</v>
      </c>
      <c r="BE458" s="5">
        <f t="shared" si="606"/>
        <v>3.94297046773726E-3</v>
      </c>
      <c r="BF458" s="5">
        <f t="shared" si="607"/>
        <v>2.5738886539826986E-3</v>
      </c>
      <c r="BG458" s="5">
        <f t="shared" si="608"/>
        <v>1.1201204535697294E-3</v>
      </c>
      <c r="BH458" s="5">
        <f t="shared" si="609"/>
        <v>3.6559560236721424E-4</v>
      </c>
      <c r="BI458" s="5">
        <f t="shared" si="610"/>
        <v>9.5461265112538611E-5</v>
      </c>
      <c r="BJ458" s="8">
        <f t="shared" si="611"/>
        <v>0.25325005134006989</v>
      </c>
      <c r="BK458" s="8">
        <f t="shared" si="612"/>
        <v>0.21960673595375574</v>
      </c>
      <c r="BL458" s="8">
        <f t="shared" si="613"/>
        <v>0.47516219124441605</v>
      </c>
      <c r="BM458" s="8">
        <f t="shared" si="614"/>
        <v>0.62956417059557468</v>
      </c>
      <c r="BN458" s="8">
        <f t="shared" si="615"/>
        <v>0.36592682468760573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1.5424836601307199</v>
      </c>
      <c r="F459">
        <f>VLOOKUP(B459,home!$B$2:$E$405,3,FALSE)</f>
        <v>1.26</v>
      </c>
      <c r="G459">
        <f>VLOOKUP(C459,away!$B$2:$E$405,4,FALSE)</f>
        <v>0.95</v>
      </c>
      <c r="H459">
        <f>VLOOKUP(A459,away!$A$2:$E$405,3,FALSE)</f>
        <v>1.44444444444444</v>
      </c>
      <c r="I459">
        <f>VLOOKUP(C459,away!$B$2:$E$405,3,FALSE)</f>
        <v>0.56999999999999995</v>
      </c>
      <c r="J459">
        <f>VLOOKUP(B459,home!$B$2:$E$405,4,FALSE)</f>
        <v>0.86</v>
      </c>
      <c r="K459" s="3">
        <f t="shared" si="560"/>
        <v>1.8463529411764716</v>
      </c>
      <c r="L459" s="3">
        <f t="shared" si="561"/>
        <v>0.7080666666666644</v>
      </c>
      <c r="M459" s="5">
        <f t="shared" si="562"/>
        <v>7.7737337117486011E-2</v>
      </c>
      <c r="N459" s="5">
        <f t="shared" si="563"/>
        <v>0.14353056102609721</v>
      </c>
      <c r="O459" s="5">
        <f t="shared" si="564"/>
        <v>5.5043217168321078E-2</v>
      </c>
      <c r="P459" s="5">
        <f t="shared" si="565"/>
        <v>0.10162920591054488</v>
      </c>
      <c r="Q459" s="5">
        <f t="shared" si="566"/>
        <v>0.13250403674962183</v>
      </c>
      <c r="R459" s="5">
        <f t="shared" si="567"/>
        <v>1.9487133651491208E-2</v>
      </c>
      <c r="S459" s="5">
        <f t="shared" si="568"/>
        <v>3.3216006223619005E-2</v>
      </c>
      <c r="T459" s="5">
        <f t="shared" si="569"/>
        <v>9.3821691621181924E-2</v>
      </c>
      <c r="U459" s="5">
        <f t="shared" si="570"/>
        <v>3.5980126532529792E-2</v>
      </c>
      <c r="V459" s="5">
        <f t="shared" si="571"/>
        <v>4.8249606533978025E-3</v>
      </c>
      <c r="W459" s="5">
        <f t="shared" si="572"/>
        <v>8.1549739323473161E-2</v>
      </c>
      <c r="X459" s="5">
        <f t="shared" si="573"/>
        <v>5.7742652090307038E-2</v>
      </c>
      <c r="Y459" s="5">
        <f t="shared" si="574"/>
        <v>2.0442823595038302E-2</v>
      </c>
      <c r="Z459" s="5">
        <f t="shared" si="575"/>
        <v>4.5993965891663888E-3</v>
      </c>
      <c r="AA459" s="5">
        <f t="shared" si="576"/>
        <v>8.4921094200443928E-3</v>
      </c>
      <c r="AB459" s="5">
        <f t="shared" si="577"/>
        <v>7.8397156022456949E-3</v>
      </c>
      <c r="AC459" s="5">
        <f t="shared" si="578"/>
        <v>3.9424179707023884E-4</v>
      </c>
      <c r="AD459" s="5">
        <f t="shared" si="579"/>
        <v>3.7642400263017316E-2</v>
      </c>
      <c r="AE459" s="5">
        <f t="shared" si="580"/>
        <v>2.6653328879567041E-2</v>
      </c>
      <c r="AF459" s="5">
        <f t="shared" si="581"/>
        <v>9.4361668676626875E-3</v>
      </c>
      <c r="AG459" s="5">
        <f t="shared" si="582"/>
        <v>2.2271450733654463E-3</v>
      </c>
      <c r="AH459" s="5">
        <f t="shared" si="583"/>
        <v>8.1416985289226767E-4</v>
      </c>
      <c r="AI459" s="5">
        <f t="shared" si="584"/>
        <v>1.5032449025048536E-3</v>
      </c>
      <c r="AJ459" s="5">
        <f t="shared" si="585"/>
        <v>1.3877603235241877E-3</v>
      </c>
      <c r="AK459" s="5">
        <f t="shared" si="586"/>
        <v>8.5409845166229835E-4</v>
      </c>
      <c r="AL459" s="5">
        <f t="shared" si="587"/>
        <v>2.0616338176051131E-5</v>
      </c>
      <c r="AM459" s="5">
        <f t="shared" si="588"/>
        <v>1.3900231287712807E-2</v>
      </c>
      <c r="AN459" s="5">
        <f t="shared" si="589"/>
        <v>9.8422904337864825E-3</v>
      </c>
      <c r="AO459" s="5">
        <f t="shared" si="590"/>
        <v>3.4844988899081965E-3</v>
      </c>
      <c r="AP459" s="5">
        <f t="shared" si="591"/>
        <v>8.2241917132699633E-4</v>
      </c>
      <c r="AQ459" s="5">
        <f t="shared" si="592"/>
        <v>1.4558190031106668E-4</v>
      </c>
      <c r="AR459" s="5">
        <f t="shared" si="593"/>
        <v>1.1529730676758335E-4</v>
      </c>
      <c r="AS459" s="5">
        <f t="shared" si="594"/>
        <v>2.1287952146005341E-4</v>
      </c>
      <c r="AT459" s="5">
        <f t="shared" si="595"/>
        <v>1.9652536528200478E-4</v>
      </c>
      <c r="AU459" s="5">
        <f t="shared" si="596"/>
        <v>1.2095172873473662E-4</v>
      </c>
      <c r="AV459" s="5">
        <f t="shared" si="597"/>
        <v>5.5829895022439934E-5</v>
      </c>
      <c r="AW459" s="5">
        <f t="shared" si="598"/>
        <v>7.4868287781883518E-7</v>
      </c>
      <c r="AX459" s="5">
        <f t="shared" si="599"/>
        <v>4.2774554868502922E-3</v>
      </c>
      <c r="AY459" s="5">
        <f t="shared" si="600"/>
        <v>3.0287236483891198E-3</v>
      </c>
      <c r="AZ459" s="5">
        <f t="shared" si="601"/>
        <v>1.0722691289846915E-3</v>
      </c>
      <c r="BA459" s="5">
        <f t="shared" si="602"/>
        <v>2.5307934264325266E-4</v>
      </c>
      <c r="BB459" s="5">
        <f t="shared" si="603"/>
        <v>4.4799261636899635E-5</v>
      </c>
      <c r="BC459" s="5">
        <f t="shared" si="604"/>
        <v>6.3441727712734627E-6</v>
      </c>
      <c r="BD459" s="5">
        <f t="shared" si="605"/>
        <v>1.3606363279761084E-5</v>
      </c>
      <c r="BE459" s="5">
        <f t="shared" si="606"/>
        <v>2.5122148860302419E-5</v>
      </c>
      <c r="BF459" s="5">
        <f t="shared" si="607"/>
        <v>2.3192176718446264E-5</v>
      </c>
      <c r="BG459" s="5">
        <f t="shared" si="608"/>
        <v>1.4273647898795912E-5</v>
      </c>
      <c r="BH459" s="5">
        <f t="shared" si="609"/>
        <v>6.5885479448148008E-6</v>
      </c>
      <c r="BI459" s="5">
        <f t="shared" si="610"/>
        <v>2.4329569751982016E-6</v>
      </c>
      <c r="BJ459" s="8">
        <f t="shared" si="611"/>
        <v>0.64242823821365314</v>
      </c>
      <c r="BK459" s="8">
        <f t="shared" si="612"/>
        <v>0.22085109168868311</v>
      </c>
      <c r="BL459" s="8">
        <f t="shared" si="613"/>
        <v>0.13218827556415988</v>
      </c>
      <c r="BM459" s="8">
        <f t="shared" si="614"/>
        <v>0.4671075354665889</v>
      </c>
      <c r="BN459" s="8">
        <f t="shared" si="615"/>
        <v>0.52993149162356223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1.5424836601307199</v>
      </c>
      <c r="F460">
        <f>VLOOKUP(B460,home!$B$2:$E$405,3,FALSE)</f>
        <v>0.92</v>
      </c>
      <c r="G460">
        <f>VLOOKUP(C460,away!$B$2:$E$405,4,FALSE)</f>
        <v>1.1399999999999999</v>
      </c>
      <c r="H460">
        <f>VLOOKUP(A460,away!$A$2:$E$405,3,FALSE)</f>
        <v>1.44444444444444</v>
      </c>
      <c r="I460">
        <f>VLOOKUP(C460,away!$B$2:$E$405,3,FALSE)</f>
        <v>0.88</v>
      </c>
      <c r="J460">
        <f>VLOOKUP(B460,home!$B$2:$E$405,4,FALSE)</f>
        <v>0.94</v>
      </c>
      <c r="K460" s="3">
        <f t="shared" si="560"/>
        <v>1.6177568627450989</v>
      </c>
      <c r="L460" s="3">
        <f t="shared" si="561"/>
        <v>1.1948444444444406</v>
      </c>
      <c r="M460" s="5">
        <f t="shared" si="562"/>
        <v>6.0048584233849261E-2</v>
      </c>
      <c r="N460" s="5">
        <f t="shared" si="563"/>
        <v>9.7144009242436796E-2</v>
      </c>
      <c r="O460" s="5">
        <f t="shared" si="564"/>
        <v>7.1748717268568823E-2</v>
      </c>
      <c r="P460" s="5">
        <f t="shared" si="565"/>
        <v>0.116071979754385</v>
      </c>
      <c r="Q460" s="5">
        <f t="shared" si="566"/>
        <v>7.8577693813262725E-2</v>
      </c>
      <c r="R460" s="5">
        <f t="shared" si="567"/>
        <v>4.2864278112182193E-2</v>
      </c>
      <c r="S460" s="5">
        <f t="shared" si="568"/>
        <v>5.6090849834340602E-2</v>
      </c>
      <c r="T460" s="5">
        <f t="shared" si="569"/>
        <v>9.3888120910033263E-2</v>
      </c>
      <c r="U460" s="5">
        <f t="shared" si="570"/>
        <v>6.9343980082597276E-2</v>
      </c>
      <c r="V460" s="5">
        <f t="shared" si="571"/>
        <v>1.2046867399947477E-2</v>
      </c>
      <c r="W460" s="5">
        <f t="shared" si="572"/>
        <v>4.2373201141696293E-2</v>
      </c>
      <c r="X460" s="5">
        <f t="shared" si="573"/>
        <v>5.0629383977482643E-2</v>
      </c>
      <c r="Y460" s="5">
        <f t="shared" si="574"/>
        <v>3.0247119085569766E-2</v>
      </c>
      <c r="Z460" s="5">
        <f t="shared" si="575"/>
        <v>1.7072048189154101E-2</v>
      </c>
      <c r="AA460" s="5">
        <f t="shared" si="576"/>
        <v>2.7618423119119089E-2</v>
      </c>
      <c r="AB460" s="5">
        <f t="shared" si="577"/>
        <v>2.2339946769576405E-2</v>
      </c>
      <c r="AC460" s="5">
        <f t="shared" si="578"/>
        <v>1.4553879233698949E-3</v>
      </c>
      <c r="AD460" s="5">
        <f t="shared" si="579"/>
        <v>1.7137384235864417E-2</v>
      </c>
      <c r="AE460" s="5">
        <f t="shared" si="580"/>
        <v>2.0476508346532335E-2</v>
      </c>
      <c r="AF460" s="5">
        <f t="shared" si="581"/>
        <v>1.2233121119737192E-2</v>
      </c>
      <c r="AG460" s="5">
        <f t="shared" si="582"/>
        <v>4.8722256027113114E-3</v>
      </c>
      <c r="AH460" s="5">
        <f t="shared" si="583"/>
        <v>5.0996104835246414E-3</v>
      </c>
      <c r="AI460" s="5">
        <f t="shared" si="584"/>
        <v>8.2499298570488395E-3</v>
      </c>
      <c r="AJ460" s="5">
        <f t="shared" si="585"/>
        <v>6.6731903217032281E-3</v>
      </c>
      <c r="AK460" s="5">
        <f t="shared" si="586"/>
        <v>3.5985331464465239E-3</v>
      </c>
      <c r="AL460" s="5">
        <f t="shared" si="587"/>
        <v>1.1252871969024128E-4</v>
      </c>
      <c r="AM460" s="5">
        <f t="shared" si="588"/>
        <v>5.5448241914138625E-3</v>
      </c>
      <c r="AN460" s="5">
        <f t="shared" si="589"/>
        <v>6.6252023805319915E-3</v>
      </c>
      <c r="AO460" s="5">
        <f t="shared" si="590"/>
        <v>3.9580431288493674E-3</v>
      </c>
      <c r="AP460" s="5">
        <f t="shared" si="591"/>
        <v>1.5764152811257187E-3</v>
      </c>
      <c r="AQ460" s="5">
        <f t="shared" si="592"/>
        <v>4.7089276019759681E-4</v>
      </c>
      <c r="AR460" s="5">
        <f t="shared" si="593"/>
        <v>1.2186482510140083E-3</v>
      </c>
      <c r="AS460" s="5">
        <f t="shared" si="594"/>
        <v>1.9714765713502239E-3</v>
      </c>
      <c r="AT460" s="5">
        <f t="shared" si="595"/>
        <v>1.5946848765215013E-3</v>
      </c>
      <c r="AU460" s="5">
        <f t="shared" si="596"/>
        <v>8.5993746763615979E-4</v>
      </c>
      <c r="AV460" s="5">
        <f t="shared" si="597"/>
        <v>3.4779243495000985E-4</v>
      </c>
      <c r="AW460" s="5">
        <f t="shared" si="598"/>
        <v>6.042066436851545E-6</v>
      </c>
      <c r="AX460" s="5">
        <f t="shared" si="599"/>
        <v>1.4950295647291382E-3</v>
      </c>
      <c r="AY460" s="5">
        <f t="shared" si="600"/>
        <v>1.786327769696801E-3</v>
      </c>
      <c r="AZ460" s="5">
        <f t="shared" si="601"/>
        <v>1.0671919057895257E-3</v>
      </c>
      <c r="BA460" s="5">
        <f t="shared" si="602"/>
        <v>4.2504277326289641E-4</v>
      </c>
      <c r="BB460" s="5">
        <f t="shared" si="603"/>
        <v>1.2696499907110753E-4</v>
      </c>
      <c r="BC460" s="5">
        <f t="shared" si="604"/>
        <v>3.034068475580126E-5</v>
      </c>
      <c r="BD460" s="5">
        <f t="shared" si="605"/>
        <v>2.4268251540933701E-4</v>
      </c>
      <c r="BE460" s="5">
        <f t="shared" si="606"/>
        <v>3.9260130477169818E-4</v>
      </c>
      <c r="BF460" s="5">
        <f t="shared" si="607"/>
        <v>3.1756672755854745E-4</v>
      </c>
      <c r="BG460" s="5">
        <f t="shared" si="608"/>
        <v>1.7124858429578109E-4</v>
      </c>
      <c r="BH460" s="5">
        <f t="shared" si="609"/>
        <v>6.9259643119970644E-5</v>
      </c>
      <c r="BI460" s="5">
        <f t="shared" si="610"/>
        <v>2.2409052593721758E-5</v>
      </c>
      <c r="BJ460" s="8">
        <f t="shared" si="611"/>
        <v>0.4706850429147505</v>
      </c>
      <c r="BK460" s="8">
        <f t="shared" si="612"/>
        <v>0.2476125256352793</v>
      </c>
      <c r="BL460" s="8">
        <f t="shared" si="613"/>
        <v>0.264744916589988</v>
      </c>
      <c r="BM460" s="8">
        <f t="shared" si="614"/>
        <v>0.53187898520122723</v>
      </c>
      <c r="BN460" s="8">
        <f t="shared" si="615"/>
        <v>0.46645526242468482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1.5424836601307199</v>
      </c>
      <c r="F461">
        <f>VLOOKUP(B461,home!$B$2:$E$405,3,FALSE)</f>
        <v>0.76</v>
      </c>
      <c r="G461">
        <f>VLOOKUP(C461,away!$B$2:$E$405,4,FALSE)</f>
        <v>0.88</v>
      </c>
      <c r="H461">
        <f>VLOOKUP(A461,away!$A$2:$E$405,3,FALSE)</f>
        <v>1.44444444444444</v>
      </c>
      <c r="I461">
        <f>VLOOKUP(C461,away!$B$2:$E$405,3,FALSE)</f>
        <v>0.99</v>
      </c>
      <c r="J461">
        <f>VLOOKUP(B461,home!$B$2:$E$405,4,FALSE)</f>
        <v>0.81</v>
      </c>
      <c r="K461" s="3">
        <f t="shared" si="560"/>
        <v>1.0316130718954255</v>
      </c>
      <c r="L461" s="3">
        <f t="shared" si="561"/>
        <v>1.1582999999999963</v>
      </c>
      <c r="M461" s="5">
        <f t="shared" si="562"/>
        <v>0.11192647775101817</v>
      </c>
      <c r="N461" s="5">
        <f t="shared" si="563"/>
        <v>0.11546481753916285</v>
      </c>
      <c r="O461" s="5">
        <f t="shared" si="564"/>
        <v>0.12964443917900395</v>
      </c>
      <c r="P461" s="5">
        <f t="shared" si="565"/>
        <v>0.13374289815561191</v>
      </c>
      <c r="Q461" s="5">
        <f t="shared" si="566"/>
        <v>5.9557507558710296E-2</v>
      </c>
      <c r="R461" s="5">
        <f t="shared" si="567"/>
        <v>7.5083576950519926E-2</v>
      </c>
      <c r="S461" s="5">
        <f t="shared" si="568"/>
        <v>3.9952929741192696E-2</v>
      </c>
      <c r="T461" s="5">
        <f t="shared" si="569"/>
        <v>6.898546100525392E-2</v>
      </c>
      <c r="U461" s="5">
        <f t="shared" si="570"/>
        <v>7.7457199466822418E-2</v>
      </c>
      <c r="V461" s="5">
        <f t="shared" si="571"/>
        <v>5.3044946416433937E-3</v>
      </c>
      <c r="W461" s="5">
        <f t="shared" si="572"/>
        <v>2.0480101109025386E-2</v>
      </c>
      <c r="X461" s="5">
        <f t="shared" si="573"/>
        <v>2.3722101114584029E-2</v>
      </c>
      <c r="Y461" s="5">
        <f t="shared" si="574"/>
        <v>1.3738654860511301E-2</v>
      </c>
      <c r="Z461" s="5">
        <f t="shared" si="575"/>
        <v>2.8989769060595635E-2</v>
      </c>
      <c r="AA461" s="5">
        <f t="shared" si="576"/>
        <v>2.9906224714140024E-2</v>
      </c>
      <c r="AB461" s="5">
        <f t="shared" si="577"/>
        <v>1.5425826173074442E-2</v>
      </c>
      <c r="AC461" s="5">
        <f t="shared" si="578"/>
        <v>3.961520661148073E-4</v>
      </c>
      <c r="AD461" s="5">
        <f t="shared" si="579"/>
        <v>5.2818850044526466E-3</v>
      </c>
      <c r="AE461" s="5">
        <f t="shared" si="580"/>
        <v>6.1180074006574811E-3</v>
      </c>
      <c r="AF461" s="5">
        <f t="shared" si="581"/>
        <v>3.54324398609077E-3</v>
      </c>
      <c r="AG461" s="5">
        <f t="shared" si="582"/>
        <v>1.3680465030296413E-3</v>
      </c>
      <c r="AH461" s="5">
        <f t="shared" si="583"/>
        <v>8.3947123757219591E-3</v>
      </c>
      <c r="AI461" s="5">
        <f t="shared" si="584"/>
        <v>8.6600950215970744E-3</v>
      </c>
      <c r="AJ461" s="5">
        <f t="shared" si="585"/>
        <v>4.4669336140680197E-3</v>
      </c>
      <c r="AK461" s="5">
        <f t="shared" si="586"/>
        <v>1.5360490358538815E-3</v>
      </c>
      <c r="AL461" s="5">
        <f t="shared" si="587"/>
        <v>1.8934760209425411E-5</v>
      </c>
      <c r="AM461" s="5">
        <f t="shared" si="588"/>
        <v>1.0897723229683558E-3</v>
      </c>
      <c r="AN461" s="5">
        <f t="shared" si="589"/>
        <v>1.2622832816942427E-3</v>
      </c>
      <c r="AO461" s="5">
        <f t="shared" si="590"/>
        <v>7.310513625932185E-4</v>
      </c>
      <c r="AP461" s="5">
        <f t="shared" si="591"/>
        <v>2.8225893109724062E-4</v>
      </c>
      <c r="AQ461" s="5">
        <f t="shared" si="592"/>
        <v>8.1735129972483232E-5</v>
      </c>
      <c r="AR461" s="5">
        <f t="shared" si="593"/>
        <v>1.9447190689597432E-3</v>
      </c>
      <c r="AS461" s="5">
        <f t="shared" si="594"/>
        <v>2.0061976127031724E-3</v>
      </c>
      <c r="AT461" s="5">
        <f t="shared" si="595"/>
        <v>1.0348098410349945E-3</v>
      </c>
      <c r="AU461" s="5">
        <f t="shared" si="596"/>
        <v>3.558411196459092E-4</v>
      </c>
      <c r="AV461" s="5">
        <f t="shared" si="597"/>
        <v>9.1772587636156005E-5</v>
      </c>
      <c r="AW461" s="5">
        <f t="shared" si="598"/>
        <v>6.2848541222337235E-7</v>
      </c>
      <c r="AX461" s="5">
        <f t="shared" si="599"/>
        <v>1.8737056229399982E-4</v>
      </c>
      <c r="AY461" s="5">
        <f t="shared" si="600"/>
        <v>2.170313223051393E-4</v>
      </c>
      <c r="AZ461" s="5">
        <f t="shared" si="601"/>
        <v>1.2569369031302106E-4</v>
      </c>
      <c r="BA461" s="5">
        <f t="shared" si="602"/>
        <v>4.8530333829857256E-5</v>
      </c>
      <c r="BB461" s="5">
        <f t="shared" si="603"/>
        <v>1.4053171418780877E-5</v>
      </c>
      <c r="BC461" s="5">
        <f t="shared" si="604"/>
        <v>3.2555576908747685E-6</v>
      </c>
      <c r="BD461" s="5">
        <f t="shared" si="605"/>
        <v>3.7542801626267737E-4</v>
      </c>
      <c r="BE461" s="5">
        <f t="shared" si="606"/>
        <v>3.8729644913234636E-4</v>
      </c>
      <c r="BF461" s="5">
        <f t="shared" si="607"/>
        <v>1.997700398118051E-4</v>
      </c>
      <c r="BG461" s="5">
        <f t="shared" si="608"/>
        <v>6.8695128147642582E-5</v>
      </c>
      <c r="BH461" s="5">
        <f t="shared" si="609"/>
        <v>1.7716698043159866E-5</v>
      </c>
      <c r="BI461" s="5">
        <f t="shared" si="610"/>
        <v>3.6553554584295657E-6</v>
      </c>
      <c r="BJ461" s="8">
        <f t="shared" si="611"/>
        <v>0.32230286174765554</v>
      </c>
      <c r="BK461" s="8">
        <f t="shared" si="612"/>
        <v>0.29155891843809556</v>
      </c>
      <c r="BL461" s="8">
        <f t="shared" si="613"/>
        <v>0.35706095844763774</v>
      </c>
      <c r="BM461" s="8">
        <f t="shared" si="614"/>
        <v>0.37427638772306449</v>
      </c>
      <c r="BN461" s="8">
        <f t="shared" si="615"/>
        <v>0.62541971713402711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1.5424836601307199</v>
      </c>
      <c r="F462">
        <f>VLOOKUP(B462,home!$B$2:$E$405,3,FALSE)</f>
        <v>0.99</v>
      </c>
      <c r="G462">
        <f>VLOOKUP(C462,away!$B$2:$E$405,4,FALSE)</f>
        <v>1.33</v>
      </c>
      <c r="H462">
        <f>VLOOKUP(A462,away!$A$2:$E$405,3,FALSE)</f>
        <v>1.44444444444444</v>
      </c>
      <c r="I462">
        <f>VLOOKUP(C462,away!$B$2:$E$405,3,FALSE)</f>
        <v>0.99</v>
      </c>
      <c r="J462">
        <f>VLOOKUP(B462,home!$B$2:$E$405,4,FALSE)</f>
        <v>0.81</v>
      </c>
      <c r="K462" s="3">
        <f t="shared" si="560"/>
        <v>2.0309882352941191</v>
      </c>
      <c r="L462" s="3">
        <f t="shared" si="561"/>
        <v>1.1582999999999963</v>
      </c>
      <c r="M462" s="5">
        <f t="shared" si="562"/>
        <v>4.1201186055172284E-2</v>
      </c>
      <c r="N462" s="5">
        <f t="shared" si="563"/>
        <v>8.3679124158219029E-2</v>
      </c>
      <c r="O462" s="5">
        <f t="shared" si="564"/>
        <v>4.7723333807705902E-2</v>
      </c>
      <c r="P462" s="5">
        <f t="shared" si="565"/>
        <v>9.6925529512464789E-2</v>
      </c>
      <c r="Q462" s="5">
        <f t="shared" si="566"/>
        <v>8.497565835252939E-2</v>
      </c>
      <c r="R462" s="5">
        <f t="shared" si="567"/>
        <v>2.7638968774732795E-2</v>
      </c>
      <c r="S462" s="5">
        <f t="shared" si="568"/>
        <v>5.7004173731136559E-2</v>
      </c>
      <c r="T462" s="5">
        <f t="shared" si="569"/>
        <v>9.8427305069734475E-2</v>
      </c>
      <c r="U462" s="5">
        <f t="shared" si="570"/>
        <v>5.6134420417143824E-2</v>
      </c>
      <c r="V462" s="5">
        <f t="shared" si="571"/>
        <v>1.4900217559304221E-2</v>
      </c>
      <c r="W462" s="5">
        <f t="shared" si="572"/>
        <v>5.7528187466786548E-2</v>
      </c>
      <c r="X462" s="5">
        <f t="shared" si="573"/>
        <v>6.6634899542778653E-2</v>
      </c>
      <c r="Y462" s="5">
        <f t="shared" si="574"/>
        <v>3.8591602070200147E-2</v>
      </c>
      <c r="Z462" s="5">
        <f t="shared" si="575"/>
        <v>1.0671405843924293E-2</v>
      </c>
      <c r="AA462" s="5">
        <f t="shared" si="576"/>
        <v>2.1673499723059153E-2</v>
      </c>
      <c r="AB462" s="5">
        <f t="shared" si="577"/>
        <v>2.2009311477591744E-2</v>
      </c>
      <c r="AC462" s="5">
        <f t="shared" si="578"/>
        <v>2.1907917208568834E-3</v>
      </c>
      <c r="AD462" s="5">
        <f t="shared" si="579"/>
        <v>2.9209767985709519E-2</v>
      </c>
      <c r="AE462" s="5">
        <f t="shared" si="580"/>
        <v>3.3833674257847231E-2</v>
      </c>
      <c r="AF462" s="5">
        <f t="shared" si="581"/>
        <v>1.9594772446432169E-2</v>
      </c>
      <c r="AG462" s="5">
        <f t="shared" si="582"/>
        <v>7.5655416415674323E-3</v>
      </c>
      <c r="AH462" s="5">
        <f t="shared" si="583"/>
        <v>3.0901723472543689E-3</v>
      </c>
      <c r="AI462" s="5">
        <f t="shared" si="584"/>
        <v>6.2761036823048367E-3</v>
      </c>
      <c r="AJ462" s="5">
        <f t="shared" si="585"/>
        <v>6.3733463711236121E-3</v>
      </c>
      <c r="AK462" s="5">
        <f t="shared" si="586"/>
        <v>4.3147304997355083E-3</v>
      </c>
      <c r="AL462" s="5">
        <f t="shared" si="587"/>
        <v>2.0615294648190866E-4</v>
      </c>
      <c r="AM462" s="5">
        <f t="shared" si="588"/>
        <v>1.1864939026929361E-2</v>
      </c>
      <c r="AN462" s="5">
        <f t="shared" si="589"/>
        <v>1.3743158874892237E-2</v>
      </c>
      <c r="AO462" s="5">
        <f t="shared" si="590"/>
        <v>7.9593504623938164E-3</v>
      </c>
      <c r="AP462" s="5">
        <f t="shared" si="591"/>
        <v>3.0731052135302413E-3</v>
      </c>
      <c r="AQ462" s="5">
        <f t="shared" si="592"/>
        <v>8.8989444220801718E-4</v>
      </c>
      <c r="AR462" s="5">
        <f t="shared" si="593"/>
        <v>7.1586932596494509E-4</v>
      </c>
      <c r="AS462" s="5">
        <f t="shared" si="594"/>
        <v>1.4539221790427343E-3</v>
      </c>
      <c r="AT462" s="5">
        <f t="shared" si="595"/>
        <v>1.4764494203344917E-3</v>
      </c>
      <c r="AU462" s="5">
        <f t="shared" si="596"/>
        <v>9.9955046756872493E-4</v>
      </c>
      <c r="AV462" s="5">
        <f t="shared" si="597"/>
        <v>5.0751881005370412E-4</v>
      </c>
      <c r="AW462" s="5">
        <f t="shared" si="598"/>
        <v>1.3471486173801941E-5</v>
      </c>
      <c r="AX462" s="5">
        <f t="shared" si="599"/>
        <v>4.0162585960292633E-3</v>
      </c>
      <c r="AY462" s="5">
        <f t="shared" si="600"/>
        <v>4.6520323317806806E-3</v>
      </c>
      <c r="AZ462" s="5">
        <f t="shared" si="601"/>
        <v>2.6942245249507737E-3</v>
      </c>
      <c r="BA462" s="5">
        <f t="shared" si="602"/>
        <v>1.0402400890834899E-3</v>
      </c>
      <c r="BB462" s="5">
        <f t="shared" si="603"/>
        <v>3.0122752379635074E-4</v>
      </c>
      <c r="BC462" s="5">
        <f t="shared" si="604"/>
        <v>6.9782368162662415E-5</v>
      </c>
      <c r="BD462" s="5">
        <f t="shared" si="605"/>
        <v>1.3819857337753224E-4</v>
      </c>
      <c r="BE462" s="5">
        <f t="shared" si="606"/>
        <v>2.8067967666419905E-4</v>
      </c>
      <c r="BF462" s="5">
        <f t="shared" si="607"/>
        <v>2.8502856059557283E-4</v>
      </c>
      <c r="BG462" s="5">
        <f t="shared" si="608"/>
        <v>1.929632177641418E-4</v>
      </c>
      <c r="BH462" s="5">
        <f t="shared" si="609"/>
        <v>9.7976506280867298E-5</v>
      </c>
      <c r="BI462" s="5">
        <f t="shared" si="610"/>
        <v>3.9797826318332354E-5</v>
      </c>
      <c r="BJ462" s="8">
        <f t="shared" si="611"/>
        <v>0.57034474644556155</v>
      </c>
      <c r="BK462" s="8">
        <f t="shared" si="612"/>
        <v>0.21708008385719732</v>
      </c>
      <c r="BL462" s="8">
        <f t="shared" si="613"/>
        <v>0.20142184166461699</v>
      </c>
      <c r="BM462" s="8">
        <f t="shared" si="614"/>
        <v>0.61273571630486912</v>
      </c>
      <c r="BN462" s="8">
        <f t="shared" si="615"/>
        <v>0.38214380066082421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1.5424836601307199</v>
      </c>
      <c r="F463">
        <f>VLOOKUP(B463,home!$B$2:$E$405,3,FALSE)</f>
        <v>0.88</v>
      </c>
      <c r="G463">
        <f>VLOOKUP(C463,away!$B$2:$E$405,4,FALSE)</f>
        <v>0.8</v>
      </c>
      <c r="H463">
        <f>VLOOKUP(A463,away!$A$2:$E$405,3,FALSE)</f>
        <v>1.44444444444444</v>
      </c>
      <c r="I463">
        <f>VLOOKUP(C463,away!$B$2:$E$405,3,FALSE)</f>
        <v>0.99</v>
      </c>
      <c r="J463">
        <f>VLOOKUP(B463,home!$B$2:$E$405,4,FALSE)</f>
        <v>1.55</v>
      </c>
      <c r="K463" s="3">
        <f t="shared" si="560"/>
        <v>1.0859084967320267</v>
      </c>
      <c r="L463" s="3">
        <f t="shared" si="561"/>
        <v>2.2164999999999933</v>
      </c>
      <c r="M463" s="5">
        <f t="shared" si="562"/>
        <v>3.6794441304235523E-2</v>
      </c>
      <c r="N463" s="5">
        <f t="shared" si="563"/>
        <v>3.9955396444777184E-2</v>
      </c>
      <c r="O463" s="5">
        <f t="shared" si="564"/>
        <v>8.1554879150837797E-2</v>
      </c>
      <c r="P463" s="5">
        <f t="shared" si="565"/>
        <v>8.856113621984836E-2</v>
      </c>
      <c r="Q463" s="5">
        <f t="shared" si="566"/>
        <v>2.1693952244840078E-2</v>
      </c>
      <c r="R463" s="5">
        <f t="shared" si="567"/>
        <v>9.0383194818915713E-2</v>
      </c>
      <c r="S463" s="5">
        <f t="shared" si="568"/>
        <v>5.3289807988249692E-2</v>
      </c>
      <c r="T463" s="5">
        <f t="shared" si="569"/>
        <v>4.8084645150687888E-2</v>
      </c>
      <c r="U463" s="5">
        <f t="shared" si="570"/>
        <v>9.8147879215646661E-2</v>
      </c>
      <c r="V463" s="5">
        <f t="shared" si="571"/>
        <v>1.4251566804025433E-2</v>
      </c>
      <c r="W463" s="5">
        <f t="shared" si="572"/>
        <v>7.8525490234568913E-3</v>
      </c>
      <c r="X463" s="5">
        <f t="shared" si="573"/>
        <v>1.7405174910492146E-2</v>
      </c>
      <c r="Y463" s="5">
        <f t="shared" si="574"/>
        <v>1.9289285094552862E-2</v>
      </c>
      <c r="Z463" s="5">
        <f t="shared" si="575"/>
        <v>6.6778117105375373E-2</v>
      </c>
      <c r="AA463" s="5">
        <f t="shared" si="576"/>
        <v>7.2514924760493399E-2</v>
      </c>
      <c r="AB463" s="5">
        <f t="shared" si="577"/>
        <v>3.9372286468651707E-2</v>
      </c>
      <c r="AC463" s="5">
        <f t="shared" si="578"/>
        <v>2.143895423362966E-3</v>
      </c>
      <c r="AD463" s="5">
        <f t="shared" si="579"/>
        <v>2.1317874263941531E-3</v>
      </c>
      <c r="AE463" s="5">
        <f t="shared" si="580"/>
        <v>4.7251068306026264E-3</v>
      </c>
      <c r="AF463" s="5">
        <f t="shared" si="581"/>
        <v>5.2365996450153456E-3</v>
      </c>
      <c r="AG463" s="5">
        <f t="shared" si="582"/>
        <v>3.8689743710588267E-3</v>
      </c>
      <c r="AH463" s="5">
        <f t="shared" si="583"/>
        <v>3.7003424141016018E-2</v>
      </c>
      <c r="AI463" s="5">
        <f t="shared" si="584"/>
        <v>4.0182332682908287E-2</v>
      </c>
      <c r="AJ463" s="5">
        <f t="shared" si="585"/>
        <v>2.1817168239441562E-2</v>
      </c>
      <c r="AK463" s="5">
        <f t="shared" si="586"/>
        <v>7.8971494552805693E-3</v>
      </c>
      <c r="AL463" s="5">
        <f t="shared" si="587"/>
        <v>2.0640706356663848E-4</v>
      </c>
      <c r="AM463" s="5">
        <f t="shared" si="588"/>
        <v>4.6298521590958238E-4</v>
      </c>
      <c r="AN463" s="5">
        <f t="shared" si="589"/>
        <v>1.0262067310635862E-3</v>
      </c>
      <c r="AO463" s="5">
        <f t="shared" si="590"/>
        <v>1.1372936097012161E-3</v>
      </c>
      <c r="AP463" s="5">
        <f t="shared" si="591"/>
        <v>8.402704286342461E-4</v>
      </c>
      <c r="AQ463" s="5">
        <f t="shared" si="592"/>
        <v>4.6561485126695026E-4</v>
      </c>
      <c r="AR463" s="5">
        <f t="shared" si="593"/>
        <v>1.6403617921712358E-2</v>
      </c>
      <c r="AS463" s="5">
        <f t="shared" si="594"/>
        <v>1.7812828078333197E-2</v>
      </c>
      <c r="AT463" s="5">
        <f t="shared" si="595"/>
        <v>9.6715506805444169E-3</v>
      </c>
      <c r="AU463" s="5">
        <f t="shared" si="596"/>
        <v>3.500806353525867E-3</v>
      </c>
      <c r="AV463" s="5">
        <f t="shared" si="597"/>
        <v>9.5038884117680023E-4</v>
      </c>
      <c r="AW463" s="5">
        <f t="shared" si="598"/>
        <v>1.3800125044038878E-5</v>
      </c>
      <c r="AX463" s="5">
        <f t="shared" si="599"/>
        <v>8.3793263302921217E-5</v>
      </c>
      <c r="AY463" s="5">
        <f t="shared" si="600"/>
        <v>1.8572776811092429E-4</v>
      </c>
      <c r="AZ463" s="5">
        <f t="shared" si="601"/>
        <v>2.0583279900893126E-4</v>
      </c>
      <c r="BA463" s="5">
        <f t="shared" si="602"/>
        <v>1.5207613300109827E-4</v>
      </c>
      <c r="BB463" s="5">
        <f t="shared" si="603"/>
        <v>8.4269187199233331E-5</v>
      </c>
      <c r="BC463" s="5">
        <f t="shared" si="604"/>
        <v>3.7356530685420033E-5</v>
      </c>
      <c r="BD463" s="5">
        <f t="shared" si="605"/>
        <v>6.0597698539125557E-3</v>
      </c>
      <c r="BE463" s="5">
        <f t="shared" si="606"/>
        <v>6.5803555726042361E-3</v>
      </c>
      <c r="BF463" s="5">
        <f t="shared" si="607"/>
        <v>3.5728320139044398E-3</v>
      </c>
      <c r="BG463" s="5">
        <f t="shared" si="608"/>
        <v>1.2932562137650103E-3</v>
      </c>
      <c r="BH463" s="5">
        <f t="shared" si="609"/>
        <v>3.5108947774472861E-4</v>
      </c>
      <c r="BI463" s="5">
        <f t="shared" si="610"/>
        <v>7.6250209399242151E-5</v>
      </c>
      <c r="BJ463" s="8">
        <f t="shared" si="611"/>
        <v>0.17492489765976213</v>
      </c>
      <c r="BK463" s="8">
        <f t="shared" si="612"/>
        <v>0.19543298257139954</v>
      </c>
      <c r="BL463" s="8">
        <f t="shared" si="613"/>
        <v>0.55514598414981464</v>
      </c>
      <c r="BM463" s="8">
        <f t="shared" si="614"/>
        <v>0.63316705365982984</v>
      </c>
      <c r="BN463" s="8">
        <f t="shared" si="615"/>
        <v>0.3589430001834546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1.64492753623188</v>
      </c>
      <c r="F464">
        <f>VLOOKUP(B464,home!$B$2:$E$405,3,FALSE)</f>
        <v>1.38</v>
      </c>
      <c r="G464">
        <f>VLOOKUP(C464,away!$B$2:$E$405,4,FALSE)</f>
        <v>1.03</v>
      </c>
      <c r="H464">
        <f>VLOOKUP(A464,away!$A$2:$E$405,3,FALSE)</f>
        <v>1.35144927536232</v>
      </c>
      <c r="I464">
        <f>VLOOKUP(C464,away!$B$2:$E$405,3,FALSE)</f>
        <v>0.76</v>
      </c>
      <c r="J464">
        <f>VLOOKUP(B464,home!$B$2:$E$405,4,FALSE)</f>
        <v>0.84</v>
      </c>
      <c r="K464" s="3">
        <f t="shared" si="560"/>
        <v>2.3380999999999941</v>
      </c>
      <c r="L464" s="3">
        <f t="shared" si="561"/>
        <v>0.86276521739130507</v>
      </c>
      <c r="M464" s="5">
        <f t="shared" si="562"/>
        <v>4.0726951063493166E-2</v>
      </c>
      <c r="N464" s="5">
        <f t="shared" si="563"/>
        <v>9.5223684281553131E-2</v>
      </c>
      <c r="O464" s="5">
        <f t="shared" si="564"/>
        <v>3.5137796787979729E-2</v>
      </c>
      <c r="P464" s="5">
        <f t="shared" si="565"/>
        <v>8.2155682669975194E-2</v>
      </c>
      <c r="Q464" s="5">
        <f t="shared" si="566"/>
        <v>0.11132124810934942</v>
      </c>
      <c r="R464" s="5">
        <f t="shared" si="567"/>
        <v>1.5157834442216413E-2</v>
      </c>
      <c r="S464" s="5">
        <f t="shared" si="568"/>
        <v>4.1431754763860962E-2</v>
      </c>
      <c r="T464" s="5">
        <f t="shared" si="569"/>
        <v>9.6044100825334267E-2</v>
      </c>
      <c r="U464" s="5">
        <f t="shared" si="570"/>
        <v>3.5440532709346106E-2</v>
      </c>
      <c r="V464" s="5">
        <f t="shared" si="571"/>
        <v>9.2863816437026604E-3</v>
      </c>
      <c r="W464" s="5">
        <f t="shared" si="572"/>
        <v>8.676007006815642E-2</v>
      </c>
      <c r="X464" s="5">
        <f t="shared" si="573"/>
        <v>7.4853570713237838E-2</v>
      </c>
      <c r="Y464" s="5">
        <f t="shared" si="574"/>
        <v>3.2290528604461029E-2</v>
      </c>
      <c r="Z464" s="5">
        <f t="shared" si="575"/>
        <v>4.3592174425734192E-3</v>
      </c>
      <c r="AA464" s="5">
        <f t="shared" si="576"/>
        <v>1.0192286302480884E-2</v>
      </c>
      <c r="AB464" s="5">
        <f t="shared" si="577"/>
        <v>1.1915292301915251E-2</v>
      </c>
      <c r="AC464" s="5">
        <f t="shared" si="578"/>
        <v>1.1707987640096641E-3</v>
      </c>
      <c r="AD464" s="5">
        <f t="shared" si="579"/>
        <v>5.0713429956588993E-2</v>
      </c>
      <c r="AE464" s="5">
        <f t="shared" si="580"/>
        <v>4.3753783421155226E-2</v>
      </c>
      <c r="AF464" s="5">
        <f t="shared" si="581"/>
        <v>1.887462123252253E-2</v>
      </c>
      <c r="AG464" s="5">
        <f t="shared" si="582"/>
        <v>5.4281222302852827E-3</v>
      </c>
      <c r="AH464" s="5">
        <f t="shared" si="583"/>
        <v>9.4024529612445605E-4</v>
      </c>
      <c r="AI464" s="5">
        <f t="shared" si="584"/>
        <v>2.1983875268685852E-3</v>
      </c>
      <c r="AJ464" s="5">
        <f t="shared" si="585"/>
        <v>2.5700249382857132E-3</v>
      </c>
      <c r="AK464" s="5">
        <f t="shared" si="586"/>
        <v>2.0029917694019371E-3</v>
      </c>
      <c r="AL464" s="5">
        <f t="shared" si="587"/>
        <v>9.4470879076040621E-5</v>
      </c>
      <c r="AM464" s="5">
        <f t="shared" si="588"/>
        <v>2.3714614116300086E-2</v>
      </c>
      <c r="AN464" s="5">
        <f t="shared" si="589"/>
        <v>2.046014420340056E-2</v>
      </c>
      <c r="AO464" s="5">
        <f t="shared" si="590"/>
        <v>8.8261503807521655E-3</v>
      </c>
      <c r="AP464" s="5">
        <f t="shared" si="591"/>
        <v>2.5382985173259976E-3</v>
      </c>
      <c r="AQ464" s="5">
        <f t="shared" si="592"/>
        <v>5.4748891802619787E-4</v>
      </c>
      <c r="AR464" s="5">
        <f t="shared" si="593"/>
        <v>1.6224218746239372E-4</v>
      </c>
      <c r="AS464" s="5">
        <f t="shared" si="594"/>
        <v>3.7933845850582175E-4</v>
      </c>
      <c r="AT464" s="5">
        <f t="shared" si="595"/>
        <v>4.4346562491622986E-4</v>
      </c>
      <c r="AU464" s="5">
        <f t="shared" si="596"/>
        <v>3.456223258722115E-4</v>
      </c>
      <c r="AV464" s="5">
        <f t="shared" si="597"/>
        <v>2.0202489003045388E-4</v>
      </c>
      <c r="AW464" s="5">
        <f t="shared" si="598"/>
        <v>5.2936005385018099E-6</v>
      </c>
      <c r="AX464" s="5">
        <f t="shared" si="599"/>
        <v>9.2411898775535215E-3</v>
      </c>
      <c r="AY464" s="5">
        <f t="shared" si="600"/>
        <v>7.9729771936617923E-3</v>
      </c>
      <c r="AZ464" s="5">
        <f t="shared" si="601"/>
        <v>3.4394037008727662E-3</v>
      </c>
      <c r="BA464" s="5">
        <f t="shared" si="602"/>
        <v>9.891326272266506E-4</v>
      </c>
      <c r="BB464" s="5">
        <f t="shared" si="603"/>
        <v>2.1334730653950845E-4</v>
      </c>
      <c r="BC464" s="5">
        <f t="shared" si="604"/>
        <v>3.6813727061281692E-5</v>
      </c>
      <c r="BD464" s="5">
        <f t="shared" si="605"/>
        <v>2.3329486022672157E-5</v>
      </c>
      <c r="BE464" s="5">
        <f t="shared" si="606"/>
        <v>5.4546671269609623E-5</v>
      </c>
      <c r="BF464" s="5">
        <f t="shared" si="607"/>
        <v>6.3767786047736979E-5</v>
      </c>
      <c r="BG464" s="5">
        <f t="shared" si="608"/>
        <v>4.9698486852737823E-5</v>
      </c>
      <c r="BH464" s="5">
        <f t="shared" si="609"/>
        <v>2.9050008027596496E-5</v>
      </c>
      <c r="BI464" s="5">
        <f t="shared" si="610"/>
        <v>1.3584364753864642E-5</v>
      </c>
      <c r="BJ464" s="8">
        <f t="shared" si="611"/>
        <v>0.69324272001136478</v>
      </c>
      <c r="BK464" s="8">
        <f t="shared" si="612"/>
        <v>0.18283901697777949</v>
      </c>
      <c r="BL464" s="8">
        <f t="shared" si="613"/>
        <v>0.11732206236438041</v>
      </c>
      <c r="BM464" s="8">
        <f t="shared" si="614"/>
        <v>0.61007213584840758</v>
      </c>
      <c r="BN464" s="8">
        <f t="shared" si="615"/>
        <v>0.37972319735456705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1.54779411764706</v>
      </c>
      <c r="F465">
        <f>VLOOKUP(B465,home!$B$2:$E$405,3,FALSE)</f>
        <v>1.38</v>
      </c>
      <c r="G465">
        <f>VLOOKUP(C465,away!$B$2:$E$405,4,FALSE)</f>
        <v>1.1599999999999999</v>
      </c>
      <c r="H465">
        <f>VLOOKUP(A465,away!$A$2:$E$405,3,FALSE)</f>
        <v>1.29411764705882</v>
      </c>
      <c r="I465">
        <f>VLOOKUP(C465,away!$B$2:$E$405,3,FALSE)</f>
        <v>0.9</v>
      </c>
      <c r="J465">
        <f>VLOOKUP(B465,home!$B$2:$E$405,4,FALSE)</f>
        <v>0.72</v>
      </c>
      <c r="K465" s="3">
        <f t="shared" si="560"/>
        <v>2.4777088235294134</v>
      </c>
      <c r="L465" s="3">
        <f t="shared" si="561"/>
        <v>0.83858823529411541</v>
      </c>
      <c r="M465" s="5">
        <f t="shared" si="562"/>
        <v>3.6286951729332197E-2</v>
      </c>
      <c r="N465" s="5">
        <f t="shared" si="563"/>
        <v>8.9908500478752276E-2</v>
      </c>
      <c r="O465" s="5">
        <f t="shared" si="564"/>
        <v>3.0429810814903431E-2</v>
      </c>
      <c r="P465" s="5">
        <f t="shared" si="565"/>
        <v>7.5396210754416992E-2</v>
      </c>
      <c r="Q465" s="5">
        <f t="shared" si="566"/>
        <v>0.11138354247325154</v>
      </c>
      <c r="R465" s="5">
        <f t="shared" si="567"/>
        <v>1.2759040675801829E-2</v>
      </c>
      <c r="S465" s="5">
        <f t="shared" si="568"/>
        <v>3.9164137005268121E-2</v>
      </c>
      <c r="T465" s="5">
        <f t="shared" si="569"/>
        <v>9.3404928323451153E-2</v>
      </c>
      <c r="U465" s="5">
        <f t="shared" si="570"/>
        <v>3.1613187662204882E-2</v>
      </c>
      <c r="V465" s="5">
        <f t="shared" si="571"/>
        <v>9.0415957219415234E-3</v>
      </c>
      <c r="W465" s="5">
        <f t="shared" si="572"/>
        <v>9.1991995327312823E-2</v>
      </c>
      <c r="X465" s="5">
        <f t="shared" si="573"/>
        <v>7.7143405022715772E-2</v>
      </c>
      <c r="Y465" s="5">
        <f t="shared" si="574"/>
        <v>3.2345775941289207E-2</v>
      </c>
      <c r="Z465" s="5">
        <f t="shared" si="575"/>
        <v>3.566527134788831E-3</v>
      </c>
      <c r="AA465" s="5">
        <f t="shared" si="576"/>
        <v>8.8368157512233626E-3</v>
      </c>
      <c r="AB465" s="5">
        <f t="shared" si="577"/>
        <v>1.0947528179354918E-2</v>
      </c>
      <c r="AC465" s="5">
        <f t="shared" si="578"/>
        <v>1.174151492684992E-3</v>
      </c>
      <c r="AD465" s="5">
        <f t="shared" si="579"/>
        <v>5.698234462913989E-2</v>
      </c>
      <c r="AE465" s="5">
        <f t="shared" si="580"/>
        <v>4.7784723825471526E-2</v>
      </c>
      <c r="AF465" s="5">
        <f t="shared" si="581"/>
        <v>2.0035853613409423E-2</v>
      </c>
      <c r="AG465" s="5">
        <f t="shared" si="582"/>
        <v>5.6006103747600769E-3</v>
      </c>
      <c r="AH465" s="5">
        <f t="shared" si="583"/>
        <v>7.4771192402278588E-4</v>
      </c>
      <c r="AI465" s="5">
        <f t="shared" si="584"/>
        <v>1.8526124316094108E-3</v>
      </c>
      <c r="AJ465" s="5">
        <f t="shared" si="585"/>
        <v>2.2951170841894603E-3</v>
      </c>
      <c r="AK465" s="5">
        <f t="shared" si="586"/>
        <v>1.8955439501764414E-3</v>
      </c>
      <c r="AL465" s="5">
        <f t="shared" si="587"/>
        <v>9.7585020709834206E-5</v>
      </c>
      <c r="AM465" s="5">
        <f t="shared" si="588"/>
        <v>2.8237131614602732E-2</v>
      </c>
      <c r="AN465" s="5">
        <f t="shared" si="589"/>
        <v>2.3679326370457377E-2</v>
      </c>
      <c r="AO465" s="5">
        <f t="shared" si="590"/>
        <v>9.9286022569776318E-3</v>
      </c>
      <c r="AP465" s="5">
        <f t="shared" si="591"/>
        <v>2.7753363485386812E-3</v>
      </c>
      <c r="AQ465" s="5">
        <f t="shared" si="592"/>
        <v>5.8184110271716663E-4</v>
      </c>
      <c r="AR465" s="5">
        <f t="shared" si="593"/>
        <v>1.2540448457492716E-4</v>
      </c>
      <c r="AS465" s="5">
        <f t="shared" si="594"/>
        <v>3.1071579794145524E-4</v>
      </c>
      <c r="AT465" s="5">
        <f t="shared" si="595"/>
        <v>3.8493163708476307E-4</v>
      </c>
      <c r="AU465" s="5">
        <f t="shared" si="596"/>
        <v>3.1791617122017981E-4</v>
      </c>
      <c r="AV465" s="5">
        <f t="shared" si="597"/>
        <v>1.9692592564373181E-4</v>
      </c>
      <c r="AW465" s="5">
        <f t="shared" si="598"/>
        <v>5.6322210397290733E-6</v>
      </c>
      <c r="AX465" s="5">
        <f t="shared" si="599"/>
        <v>1.1660565025443765E-2</v>
      </c>
      <c r="AY465" s="5">
        <f t="shared" si="600"/>
        <v>9.7784126472191674E-3</v>
      </c>
      <c r="AZ465" s="5">
        <f t="shared" si="601"/>
        <v>4.1000309029045907E-3</v>
      </c>
      <c r="BA465" s="5">
        <f t="shared" si="602"/>
        <v>1.146079226506033E-3</v>
      </c>
      <c r="BB465" s="5">
        <f t="shared" si="603"/>
        <v>2.4027213901573478E-4</v>
      </c>
      <c r="BC465" s="5">
        <f t="shared" si="604"/>
        <v>4.0297877809509486E-5</v>
      </c>
      <c r="BD465" s="5">
        <f t="shared" si="605"/>
        <v>1.7527120902942707E-5</v>
      </c>
      <c r="BE465" s="5">
        <f t="shared" si="606"/>
        <v>4.3427102112287961E-5</v>
      </c>
      <c r="BF465" s="5">
        <f t="shared" si="607"/>
        <v>5.3799857041964372E-5</v>
      </c>
      <c r="BG465" s="5">
        <f t="shared" si="608"/>
        <v>4.4433460165832054E-5</v>
      </c>
      <c r="BH465" s="5">
        <f t="shared" si="609"/>
        <v>2.7523294078206198E-5</v>
      </c>
      <c r="BI465" s="5">
        <f t="shared" si="610"/>
        <v>1.3638941718033256E-5</v>
      </c>
      <c r="BJ465" s="8">
        <f t="shared" si="611"/>
        <v>0.71874957552174601</v>
      </c>
      <c r="BK465" s="8">
        <f t="shared" si="612"/>
        <v>0.17093904437157281</v>
      </c>
      <c r="BL465" s="8">
        <f t="shared" si="613"/>
        <v>0.10291361226597083</v>
      </c>
      <c r="BM465" s="8">
        <f t="shared" si="614"/>
        <v>0.63023192194144084</v>
      </c>
      <c r="BN465" s="8">
        <f t="shared" si="615"/>
        <v>0.35616405692645825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1.54779411764706</v>
      </c>
      <c r="F466">
        <f>VLOOKUP(B466,home!$B$2:$E$405,3,FALSE)</f>
        <v>0.52</v>
      </c>
      <c r="G466">
        <f>VLOOKUP(C466,away!$B$2:$E$405,4,FALSE)</f>
        <v>0.93</v>
      </c>
      <c r="H466">
        <f>VLOOKUP(A466,away!$A$2:$E$405,3,FALSE)</f>
        <v>1.29411764705882</v>
      </c>
      <c r="I466">
        <f>VLOOKUP(C466,away!$B$2:$E$405,3,FALSE)</f>
        <v>0.85</v>
      </c>
      <c r="J466">
        <f>VLOOKUP(B466,home!$B$2:$E$405,4,FALSE)</f>
        <v>1.55</v>
      </c>
      <c r="K466" s="3">
        <f t="shared" si="560"/>
        <v>0.74851323529411828</v>
      </c>
      <c r="L466" s="3">
        <f t="shared" si="561"/>
        <v>1.7049999999999954</v>
      </c>
      <c r="M466" s="5">
        <f t="shared" si="562"/>
        <v>8.5990948755710034E-2</v>
      </c>
      <c r="N466" s="5">
        <f t="shared" si="563"/>
        <v>6.4365363259147254E-2</v>
      </c>
      <c r="O466" s="5">
        <f t="shared" si="564"/>
        <v>0.14661456762848521</v>
      </c>
      <c r="P466" s="5">
        <f t="shared" si="565"/>
        <v>0.10974294435684577</v>
      </c>
      <c r="Q466" s="5">
        <f t="shared" si="566"/>
        <v>2.4089163146992745E-2</v>
      </c>
      <c r="R466" s="5">
        <f t="shared" si="567"/>
        <v>0.12498891890328333</v>
      </c>
      <c r="S466" s="5">
        <f t="shared" si="568"/>
        <v>3.5013899748693109E-2</v>
      </c>
      <c r="T466" s="5">
        <f t="shared" si="569"/>
        <v>4.1072023165622515E-2</v>
      </c>
      <c r="U466" s="5">
        <f t="shared" si="570"/>
        <v>9.355586006421078E-2</v>
      </c>
      <c r="V466" s="5">
        <f t="shared" si="571"/>
        <v>4.9650295983193994E-3</v>
      </c>
      <c r="W466" s="5">
        <f t="shared" si="572"/>
        <v>6.0103524808944597E-3</v>
      </c>
      <c r="X466" s="5">
        <f t="shared" si="573"/>
        <v>1.0247650979925025E-2</v>
      </c>
      <c r="Y466" s="5">
        <f t="shared" si="574"/>
        <v>8.7361224603860633E-3</v>
      </c>
      <c r="Z466" s="5">
        <f t="shared" si="575"/>
        <v>7.1035368910032509E-2</v>
      </c>
      <c r="AA466" s="5">
        <f t="shared" si="576"/>
        <v>5.3170913803159657E-2</v>
      </c>
      <c r="AB466" s="5">
        <f t="shared" si="577"/>
        <v>1.9899566357173864E-2</v>
      </c>
      <c r="AC466" s="5">
        <f t="shared" si="578"/>
        <v>3.9602784858670727E-4</v>
      </c>
      <c r="AD466" s="5">
        <f t="shared" si="579"/>
        <v>1.1247070951830856E-3</v>
      </c>
      <c r="AE466" s="5">
        <f t="shared" si="580"/>
        <v>1.9176255972871558E-3</v>
      </c>
      <c r="AF466" s="5">
        <f t="shared" si="581"/>
        <v>1.6347758216872963E-3</v>
      </c>
      <c r="AG466" s="5">
        <f t="shared" si="582"/>
        <v>9.2909759199227761E-4</v>
      </c>
      <c r="AH466" s="5">
        <f t="shared" si="583"/>
        <v>3.0278825997901274E-2</v>
      </c>
      <c r="AI466" s="5">
        <f t="shared" si="584"/>
        <v>2.2664102008596743E-2</v>
      </c>
      <c r="AJ466" s="5">
        <f t="shared" si="585"/>
        <v>8.4821901597453373E-3</v>
      </c>
      <c r="AK466" s="5">
        <f t="shared" si="586"/>
        <v>2.1163438662836383E-3</v>
      </c>
      <c r="AL466" s="5">
        <f t="shared" si="587"/>
        <v>2.0216668279672358E-5</v>
      </c>
      <c r="AM466" s="5">
        <f t="shared" si="588"/>
        <v>1.6837162931474829E-4</v>
      </c>
      <c r="AN466" s="5">
        <f t="shared" si="589"/>
        <v>2.8707362798164509E-4</v>
      </c>
      <c r="AO466" s="5">
        <f t="shared" si="590"/>
        <v>2.4473026785435184E-4</v>
      </c>
      <c r="AP466" s="5">
        <f t="shared" si="591"/>
        <v>1.3908836889722293E-4</v>
      </c>
      <c r="AQ466" s="5">
        <f t="shared" si="592"/>
        <v>5.9286417242441113E-5</v>
      </c>
      <c r="AR466" s="5">
        <f t="shared" si="593"/>
        <v>1.0325079665284303E-2</v>
      </c>
      <c r="AS466" s="5">
        <f t="shared" si="594"/>
        <v>7.7284587849314659E-3</v>
      </c>
      <c r="AT466" s="5">
        <f t="shared" si="595"/>
        <v>2.8924268444731512E-3</v>
      </c>
      <c r="AU466" s="5">
        <f t="shared" si="596"/>
        <v>7.2167325840271843E-4</v>
      </c>
      <c r="AV466" s="5">
        <f t="shared" si="597"/>
        <v>1.3504549636806677E-4</v>
      </c>
      <c r="AW466" s="5">
        <f t="shared" si="598"/>
        <v>7.1668935128916039E-7</v>
      </c>
      <c r="AX466" s="5">
        <f t="shared" si="599"/>
        <v>2.10047321650207E-5</v>
      </c>
      <c r="AY466" s="5">
        <f t="shared" si="600"/>
        <v>3.5813068341360197E-5</v>
      </c>
      <c r="AZ466" s="5">
        <f t="shared" si="601"/>
        <v>3.0530640761009492E-5</v>
      </c>
      <c r="BA466" s="5">
        <f t="shared" si="602"/>
        <v>1.7351580832507017E-5</v>
      </c>
      <c r="BB466" s="5">
        <f t="shared" si="603"/>
        <v>7.3961113298560955E-6</v>
      </c>
      <c r="BC466" s="5">
        <f t="shared" si="604"/>
        <v>2.5220739634809208E-6</v>
      </c>
      <c r="BD466" s="5">
        <f t="shared" si="605"/>
        <v>2.9340434715516175E-3</v>
      </c>
      <c r="BE466" s="5">
        <f t="shared" si="606"/>
        <v>2.1961703713846877E-3</v>
      </c>
      <c r="BF466" s="5">
        <f t="shared" si="607"/>
        <v>8.2193129497111896E-4</v>
      </c>
      <c r="BG466" s="5">
        <f t="shared" si="608"/>
        <v>2.0507548426277212E-4</v>
      </c>
      <c r="BH466" s="5">
        <f t="shared" si="609"/>
        <v>3.8375428551258903E-5</v>
      </c>
      <c r="BI466" s="5">
        <f t="shared" si="610"/>
        <v>5.744903236140218E-6</v>
      </c>
      <c r="BJ466" s="8">
        <f t="shared" si="611"/>
        <v>0.16114005011780153</v>
      </c>
      <c r="BK466" s="8">
        <f t="shared" si="612"/>
        <v>0.23616488004477604</v>
      </c>
      <c r="BL466" s="8">
        <f t="shared" si="613"/>
        <v>0.52977531379225684</v>
      </c>
      <c r="BM466" s="8">
        <f t="shared" si="614"/>
        <v>0.44228861043541295</v>
      </c>
      <c r="BN466" s="8">
        <f t="shared" si="615"/>
        <v>0.55579190605046425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1.54779411764706</v>
      </c>
      <c r="F467">
        <f>VLOOKUP(B467,home!$B$2:$E$405,3,FALSE)</f>
        <v>0.81</v>
      </c>
      <c r="G467">
        <f>VLOOKUP(C467,away!$B$2:$E$405,4,FALSE)</f>
        <v>1.1299999999999999</v>
      </c>
      <c r="H467">
        <f>VLOOKUP(A467,away!$A$2:$E$405,3,FALSE)</f>
        <v>1.29411764705882</v>
      </c>
      <c r="I467">
        <f>VLOOKUP(C467,away!$B$2:$E$405,3,FALSE)</f>
        <v>0.81</v>
      </c>
      <c r="J467">
        <f>VLOOKUP(B467,home!$B$2:$E$405,4,FALSE)</f>
        <v>1.01</v>
      </c>
      <c r="K467" s="3">
        <f t="shared" ref="K467:K506" si="616">E467*F467*G467</f>
        <v>1.416695955882354</v>
      </c>
      <c r="L467" s="3">
        <f t="shared" ref="L467:L506" si="617">H467*I467*J467</f>
        <v>1.0587176470588207</v>
      </c>
      <c r="M467" s="5">
        <f t="shared" ref="M467:M506" si="618">_xlfn.POISSON.DIST(0,K467,FALSE) * _xlfn.POISSON.DIST(0,L467,FALSE)</f>
        <v>8.4128187394781173E-2</v>
      </c>
      <c r="N467" s="5">
        <f t="shared" ref="N467:N506" si="619">_xlfn.POISSON.DIST(1,K467,FALSE) * _xlfn.POISSON.DIST(0,L467,FALSE)</f>
        <v>0.11918406285789934</v>
      </c>
      <c r="O467" s="5">
        <f t="shared" ref="O467:O506" si="620">_xlfn.POISSON.DIST(0,K467,FALSE) * _xlfn.POISSON.DIST(1,L467,FALSE)</f>
        <v>8.9067996609926259E-2</v>
      </c>
      <c r="P467" s="5">
        <f t="shared" ref="P467:P506" si="621">_xlfn.POISSON.DIST(1,K467,FALSE) * _xlfn.POISSON.DIST(1,L467,FALSE)</f>
        <v>0.12618227059582576</v>
      </c>
      <c r="Q467" s="5">
        <f t="shared" ref="Q467:Q506" si="622">_xlfn.POISSON.DIST(2,K467,FALSE) * _xlfn.POISSON.DIST(0,L467,FALSE)</f>
        <v>8.4423789928207135E-2</v>
      </c>
      <c r="R467" s="5">
        <f t="shared" ref="R467:R506" si="623">_xlfn.POISSON.DIST(0,K467,FALSE) * _xlfn.POISSON.DIST(2,L467,FALSE)</f>
        <v>4.7148929899552078E-2</v>
      </c>
      <c r="S467" s="5">
        <f t="shared" ref="S467:S506" si="624">_xlfn.POISSON.DIST(2,K467,FALSE) * _xlfn.POISSON.DIST(2,L467,FALSE)</f>
        <v>4.7314597835094625E-2</v>
      </c>
      <c r="T467" s="5">
        <f t="shared" ref="T467:T506" si="625">_xlfn.POISSON.DIST(2,K467,FALSE) * _xlfn.POISSON.DIST(1,L467,FALSE)</f>
        <v>8.9380956228579611E-2</v>
      </c>
      <c r="U467" s="5">
        <f t="shared" ref="U467:U506" si="626">_xlfn.POISSON.DIST(1,K467,FALSE) * _xlfn.POISSON.DIST(2,L467,FALSE)</f>
        <v>6.6795698312876031E-2</v>
      </c>
      <c r="V467" s="5">
        <f t="shared" ref="V467:V506" si="627">_xlfn.POISSON.DIST(3,K467,FALSE) * _xlfn.POISSON.DIST(3,L467,FALSE)</f>
        <v>7.8851407490867775E-3</v>
      </c>
      <c r="W467" s="5">
        <f t="shared" ref="W467:W506" si="628">_xlfn.POISSON.DIST(3,K467,FALSE) * _xlfn.POISSON.DIST(0,L467,FALSE)</f>
        <v>3.9867613923850805E-2</v>
      </c>
      <c r="X467" s="5">
        <f t="shared" ref="X467:X506" si="629">_xlfn.POISSON.DIST(3,K467,FALSE) * _xlfn.POISSON.DIST(1,L467,FALSE)</f>
        <v>4.2208546407308797E-2</v>
      </c>
      <c r="Y467" s="5">
        <f t="shared" ref="Y467:Y506" si="630">_xlfn.POISSON.DIST(3,K467,FALSE) * _xlfn.POISSON.DIST(2,L467,FALSE)</f>
        <v>2.2343466469059506E-2</v>
      </c>
      <c r="Z467" s="5">
        <f t="shared" ref="Z467:Z506" si="631">_xlfn.POISSON.DIST(0,K467,FALSE) * _xlfn.POISSON.DIST(3,L467,FALSE)</f>
        <v>1.6639134708198347E-2</v>
      </c>
      <c r="AA467" s="5">
        <f t="shared" ref="AA467:AA506" si="632">_xlfn.POISSON.DIST(1,K467,FALSE) * _xlfn.POISSON.DIST(3,L467,FALSE)</f>
        <v>2.3572594850486316E-2</v>
      </c>
      <c r="AB467" s="5">
        <f t="shared" ref="AB467:AB506" si="633">_xlfn.POISSON.DIST(2,K467,FALSE) * _xlfn.POISSON.DIST(3,L467,FALSE)</f>
        <v>1.6697599897168583E-2</v>
      </c>
      <c r="AC467" s="5">
        <f t="shared" ref="AC467:AC506" si="634">_xlfn.POISSON.DIST(4,K467,FALSE) * _xlfn.POISSON.DIST(4,L467,FALSE)</f>
        <v>7.3917330393264368E-4</v>
      </c>
      <c r="AD467" s="5">
        <f t="shared" ref="AD467:AD506" si="635">_xlfn.POISSON.DIST(4,K467,FALSE) * _xlfn.POISSON.DIST(0,L467,FALSE)</f>
        <v>1.4120071854149615E-2</v>
      </c>
      <c r="AE467" s="5">
        <f t="shared" ref="AE467:AE506" si="636">_xlfn.POISSON.DIST(4,K467,FALSE) * _xlfn.POISSON.DIST(1,L467,FALSE)</f>
        <v>1.4949169249726757E-2</v>
      </c>
      <c r="AF467" s="5">
        <f t="shared" ref="AF467:AF506" si="637">_xlfn.POISSON.DIST(4,K467,FALSE) * _xlfn.POISSON.DIST(2,L467,FALSE)</f>
        <v>7.9134746467773957E-3</v>
      </c>
      <c r="AG467" s="5">
        <f t="shared" ref="AG467:AG506" si="638">_xlfn.POISSON.DIST(4,K467,FALSE) * _xlfn.POISSON.DIST(3,L467,FALSE)</f>
        <v>2.7927117526985981E-3</v>
      </c>
      <c r="AH467" s="5">
        <f t="shared" ref="AH467:AH506" si="639">_xlfn.POISSON.DIST(0,K467,FALSE) * _xlfn.POISSON.DIST(4,L467,FALSE)</f>
        <v>4.4040363868396281E-3</v>
      </c>
      <c r="AI467" s="5">
        <f t="shared" ref="AI467:AI506" si="640">_xlfn.POISSON.DIST(1,K467,FALSE) * _xlfn.POISSON.DIST(4,L467,FALSE)</f>
        <v>6.2391805387944357E-3</v>
      </c>
      <c r="AJ467" s="5">
        <f t="shared" ref="AJ467:AJ506" si="641">_xlfn.POISSON.DIST(2,K467,FALSE) * _xlfn.POISSON.DIST(4,L467,FALSE)</f>
        <v>4.4195109186649815E-3</v>
      </c>
      <c r="AK467" s="5">
        <f t="shared" ref="AK467:AK506" si="642">_xlfn.POISSON.DIST(3,K467,FALSE) * _xlfn.POISSON.DIST(4,L467,FALSE)</f>
        <v>2.0870344151501948E-3</v>
      </c>
      <c r="AL467" s="5">
        <f t="shared" ref="AL467:AL506" si="643">_xlfn.POISSON.DIST(5,K467,FALSE) * _xlfn.POISSON.DIST(5,L467,FALSE)</f>
        <v>4.4346880037415545E-5</v>
      </c>
      <c r="AM467" s="5">
        <f t="shared" ref="AM467:AM506" si="644">_xlfn.POISSON.DIST(5,K467,FALSE) * _xlfn.POISSON.DIST(0,L467,FALSE)</f>
        <v>4.0007697385084006E-3</v>
      </c>
      <c r="AN467" s="5">
        <f t="shared" ref="AN467:AN506" si="645">_xlfn.POISSON.DIST(5,K467,FALSE) * _xlfn.POISSON.DIST(1,L467,FALSE)</f>
        <v>4.2356855239777469E-3</v>
      </c>
      <c r="AO467" s="5">
        <f t="shared" ref="AO467:AO506" si="646">_xlfn.POISSON.DIST(5,K467,FALSE) * _xlfn.POISSON.DIST(2,L467,FALSE)</f>
        <v>2.2421975058134142E-3</v>
      </c>
      <c r="AP467" s="5">
        <f t="shared" ref="AP467:AP506" si="647">_xlfn.POISSON.DIST(5,K467,FALSE) * _xlfn.POISSON.DIST(3,L467,FALSE)</f>
        <v>7.9128468919864472E-4</v>
      </c>
      <c r="AQ467" s="5">
        <f t="shared" ref="AQ467:AQ506" si="648">_xlfn.POISSON.DIST(5,K467,FALSE) * _xlfn.POISSON.DIST(4,L467,FALSE)</f>
        <v>2.0943676607551481E-4</v>
      </c>
      <c r="AR467" s="5">
        <f t="shared" ref="AR467:AR506" si="649">_xlfn.POISSON.DIST(0,K467,FALSE) * _xlfn.POISSON.DIST(5,L467,FALSE)</f>
        <v>9.3252620820725638E-4</v>
      </c>
      <c r="AS467" s="5">
        <f t="shared" ref="AS467:AS506" si="650">_xlfn.POISSON.DIST(1,K467,FALSE) * _xlfn.POISSON.DIST(5,L467,FALSE)</f>
        <v>1.3211061079215264E-3</v>
      </c>
      <c r="AT467" s="5">
        <f t="shared" ref="AT467:AT506" si="651">_xlfn.POISSON.DIST(2,K467,FALSE) * _xlfn.POISSON.DIST(5,L467,FALSE)</f>
        <v>9.358028401919515E-4</v>
      </c>
      <c r="AU467" s="5">
        <f t="shared" ref="AU467:AU506" si="652">_xlfn.POISSON.DIST(3,K467,FALSE) * _xlfn.POISSON.DIST(5,L467,FALSE)</f>
        <v>4.4191603306771934E-4</v>
      </c>
      <c r="AV467" s="5">
        <f t="shared" ref="AV467:AV506" si="653">_xlfn.POISSON.DIST(4,K467,FALSE) * _xlfn.POISSON.DIST(5,L467,FALSE)</f>
        <v>1.5651516422165264E-4</v>
      </c>
      <c r="AW467" s="5">
        <f t="shared" ref="AW467:AW506" si="654">_xlfn.POISSON.DIST(6,K467,FALSE) * _xlfn.POISSON.DIST(6,L467,FALSE)</f>
        <v>1.8476400882484071E-6</v>
      </c>
      <c r="AX467" s="5">
        <f t="shared" ref="AX467:AX506" si="655">_xlfn.POISSON.DIST(6,K467,FALSE) * _xlfn.POISSON.DIST(0,L467,FALSE)</f>
        <v>9.446457181602262E-4</v>
      </c>
      <c r="AY467" s="5">
        <f t="shared" ref="AY467:AY506" si="656">_xlfn.POISSON.DIST(6,K467,FALSE) * _xlfn.POISSON.DIST(1,L467,FALSE)</f>
        <v>1.0001130920347845E-3</v>
      </c>
      <c r="AZ467" s="5">
        <f t="shared" ref="AZ467:AZ506" si="657">_xlfn.POISSON.DIST(6,K467,FALSE) * _xlfn.POISSON.DIST(2,L467,FALSE)</f>
        <v>5.2941868979589437E-4</v>
      </c>
      <c r="BA467" s="5">
        <f t="shared" ref="BA467:BA506" si="658">_xlfn.POISSON.DIST(6,K467,FALSE) * _xlfn.POISSON.DIST(3,L467,FALSE)</f>
        <v>1.8683496985655765E-4</v>
      </c>
      <c r="BB467" s="5">
        <f t="shared" ref="BB467:BB506" si="659">_xlfn.POISSON.DIST(6,K467,FALSE) * _xlfn.POISSON.DIST(4,L467,FALSE)</f>
        <v>4.9451369918710096E-5</v>
      </c>
      <c r="BC467" s="5">
        <f t="shared" ref="BC467:BC506" si="660">_xlfn.POISSON.DIST(6,K467,FALSE) * _xlfn.POISSON.DIST(5,L467,FALSE)</f>
        <v>1.0471007600834421E-5</v>
      </c>
      <c r="BD467" s="5">
        <f t="shared" ref="BD467:BD506" si="661">_xlfn.POISSON.DIST(0,K467,FALSE) * _xlfn.POISSON.DIST(6,L467,FALSE)</f>
        <v>1.6454699216231171E-4</v>
      </c>
      <c r="BE467" s="5">
        <f t="shared" ref="BE467:BE506" si="662">_xlfn.POISSON.DIST(1,K467,FALSE) * _xlfn.POISSON.DIST(6,L467,FALSE)</f>
        <v>2.3311305834895239E-4</v>
      </c>
      <c r="BF467" s="5">
        <f t="shared" ref="BF467:BF506" si="663">_xlfn.POISSON.DIST(2,K467,FALSE) * _xlfn.POISSON.DIST(6,L467,FALSE)</f>
        <v>1.6512516351316404E-4</v>
      </c>
      <c r="BG467" s="5">
        <f t="shared" ref="BG467:BG506" si="664">_xlfn.POISSON.DIST(3,K467,FALSE) * _xlfn.POISSON.DIST(6,L467,FALSE)</f>
        <v>7.7977383787837287E-5</v>
      </c>
      <c r="BH467" s="5">
        <f t="shared" ref="BH467:BH506" si="665">_xlfn.POISSON.DIST(4,K467,FALSE) * _xlfn.POISSON.DIST(6,L467,FALSE)</f>
        <v>2.7617561065628826E-5</v>
      </c>
      <c r="BI467" s="5">
        <f t="shared" ref="BI467:BI506" si="666">_xlfn.POISSON.DIST(5,K467,FALSE) * _xlfn.POISSON.DIST(6,L467,FALSE)</f>
        <v>7.8251374146020603E-6</v>
      </c>
      <c r="BJ467" s="8">
        <f t="shared" ref="BJ467:BJ506" si="667">SUM(N467,Q467,T467,W467,X467,Y467,AD467,AE467,AF467,AG467,AM467,AN467,AO467,AP467,AQ467,AX467,AY467,AZ467,BA467,BB467,BC467)</f>
        <v>0.45138417238919815</v>
      </c>
      <c r="BK467" s="8">
        <f t="shared" ref="BK467:BK506" si="668">SUM(M467,P467,S467,V467,AC467,AL467,AY467)</f>
        <v>0.2672938298507932</v>
      </c>
      <c r="BL467" s="8">
        <f t="shared" ref="BL467:BL506" si="669">SUM(O467,R467,U467,AA467,AB467,AH467,AI467,AJ467,AK467,AR467,AS467,AT467,AU467,AV467,BD467,BE467,BF467,BG467,BH467,BI467)</f>
        <v>0.26489665347936109</v>
      </c>
      <c r="BM467" s="8">
        <f t="shared" ref="BM467:BM506" si="670">SUM(S467:BI467)</f>
        <v>0.44908028768941238</v>
      </c>
      <c r="BN467" s="8">
        <f t="shared" ref="BN467:BN506" si="671">SUM(M467:R467)</f>
        <v>0.55013523728619174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1.3323170731707299</v>
      </c>
      <c r="F468">
        <f>VLOOKUP(B468,home!$B$2:$E$405,3,FALSE)</f>
        <v>0.84</v>
      </c>
      <c r="G468">
        <f>VLOOKUP(C468,away!$B$2:$E$405,4,FALSE)</f>
        <v>0.89</v>
      </c>
      <c r="H468">
        <f>VLOOKUP(A468,away!$A$2:$E$405,3,FALSE)</f>
        <v>1.3201219512195099</v>
      </c>
      <c r="I468">
        <f>VLOOKUP(C468,away!$B$2:$E$405,3,FALSE)</f>
        <v>0.75</v>
      </c>
      <c r="J468">
        <f>VLOOKUP(B468,home!$B$2:$E$405,4,FALSE)</f>
        <v>0.89</v>
      </c>
      <c r="K468" s="3">
        <f t="shared" si="616"/>
        <v>0.99604024390243762</v>
      </c>
      <c r="L468" s="3">
        <f t="shared" si="617"/>
        <v>0.88118140243902299</v>
      </c>
      <c r="M468" s="5">
        <f t="shared" si="618"/>
        <v>0.15301464452179242</v>
      </c>
      <c r="N468" s="5">
        <f t="shared" si="619"/>
        <v>0.1524087438501309</v>
      </c>
      <c r="O468" s="5">
        <f t="shared" si="620"/>
        <v>0.13483365905342162</v>
      </c>
      <c r="P468" s="5">
        <f t="shared" si="621"/>
        <v>0.13429975064982816</v>
      </c>
      <c r="Q468" s="5">
        <f t="shared" si="622"/>
        <v>7.5902621198674247E-2</v>
      </c>
      <c r="R468" s="5">
        <f t="shared" si="623"/>
        <v>5.9406456390339556E-2</v>
      </c>
      <c r="S468" s="5">
        <f t="shared" si="624"/>
        <v>2.9468458854010636E-2</v>
      </c>
      <c r="T468" s="5">
        <f t="shared" si="625"/>
        <v>6.6883978196645683E-2</v>
      </c>
      <c r="U468" s="5">
        <f t="shared" si="626"/>
        <v>5.917122131241332E-2</v>
      </c>
      <c r="V468" s="5">
        <f t="shared" si="627"/>
        <v>2.873803853870636E-3</v>
      </c>
      <c r="W468" s="5">
        <f t="shared" si="628"/>
        <v>2.5200688443853949E-2</v>
      </c>
      <c r="X468" s="5">
        <f t="shared" si="629"/>
        <v>2.22063779853841E-2</v>
      </c>
      <c r="Y468" s="5">
        <f t="shared" si="630"/>
        <v>9.7839236481259036E-3</v>
      </c>
      <c r="Z468" s="5">
        <f t="shared" si="631"/>
        <v>1.7449288185324027E-2</v>
      </c>
      <c r="AA468" s="5">
        <f t="shared" si="632"/>
        <v>1.7380193260034062E-2</v>
      </c>
      <c r="AB468" s="5">
        <f t="shared" si="633"/>
        <v>8.6556859668979157E-3</v>
      </c>
      <c r="AC468" s="5">
        <f t="shared" si="634"/>
        <v>1.5764469072451025E-4</v>
      </c>
      <c r="AD468" s="5">
        <f t="shared" si="635"/>
        <v>6.2752249660314053E-3</v>
      </c>
      <c r="AE468" s="5">
        <f t="shared" si="636"/>
        <v>5.5296115361879242E-3</v>
      </c>
      <c r="AF468" s="5">
        <f t="shared" si="637"/>
        <v>2.4362954242005373E-3</v>
      </c>
      <c r="AG468" s="5">
        <f t="shared" si="638"/>
        <v>7.1560607288426821E-4</v>
      </c>
      <c r="AH468" s="5">
        <f t="shared" si="639"/>
        <v>3.8439970586766244E-3</v>
      </c>
      <c r="AI468" s="5">
        <f t="shared" si="640"/>
        <v>3.8287757678845172E-3</v>
      </c>
      <c r="AJ468" s="5">
        <f t="shared" si="641"/>
        <v>1.9068073748457184E-3</v>
      </c>
      <c r="AK468" s="5">
        <f t="shared" si="642"/>
        <v>6.3308562757209892E-4</v>
      </c>
      <c r="AL468" s="5">
        <f t="shared" si="643"/>
        <v>5.5345402322078385E-6</v>
      </c>
      <c r="AM468" s="5">
        <f t="shared" si="644"/>
        <v>1.2500753211417181E-3</v>
      </c>
      <c r="AN468" s="5">
        <f t="shared" si="645"/>
        <v>1.1015431246380711E-3</v>
      </c>
      <c r="AO468" s="5">
        <f t="shared" si="646"/>
        <v>4.8532965770781941E-4</v>
      </c>
      <c r="AP468" s="5">
        <f t="shared" si="647"/>
        <v>1.4255448947474245E-4</v>
      </c>
      <c r="AQ468" s="5">
        <f t="shared" si="648"/>
        <v>3.1404091239833119E-5</v>
      </c>
      <c r="AR468" s="5">
        <f t="shared" si="649"/>
        <v>6.7745174382722966E-4</v>
      </c>
      <c r="AS468" s="5">
        <f t="shared" si="650"/>
        <v>6.747692001538054E-4</v>
      </c>
      <c r="AT468" s="5">
        <f t="shared" si="651"/>
        <v>3.3604863934952447E-4</v>
      </c>
      <c r="AU468" s="5">
        <f t="shared" si="652"/>
        <v>1.1157265623359425E-4</v>
      </c>
      <c r="AV468" s="5">
        <f t="shared" si="653"/>
        <v>2.7782713931938005E-5</v>
      </c>
      <c r="AW468" s="5">
        <f t="shared" si="654"/>
        <v>1.3493395707862296E-7</v>
      </c>
      <c r="AX468" s="5">
        <f t="shared" si="655"/>
        <v>2.0752088796106906E-4</v>
      </c>
      <c r="AY468" s="5">
        <f t="shared" si="656"/>
        <v>1.8286354708892618E-4</v>
      </c>
      <c r="AZ468" s="5">
        <f t="shared" si="657"/>
        <v>8.0567978439397133E-5</v>
      </c>
      <c r="BA468" s="5">
        <f t="shared" si="658"/>
        <v>2.3665001410968318E-5</v>
      </c>
      <c r="BB468" s="5">
        <f t="shared" si="659"/>
        <v>5.2132897830096287E-6</v>
      </c>
      <c r="BC468" s="5">
        <f t="shared" si="660"/>
        <v>9.1877080046269117E-7</v>
      </c>
      <c r="BD468" s="5">
        <f t="shared" si="661"/>
        <v>9.9492979618406632E-5</v>
      </c>
      <c r="BE468" s="5">
        <f t="shared" si="662"/>
        <v>9.9099011685697976E-5</v>
      </c>
      <c r="BF468" s="5">
        <f t="shared" si="663"/>
        <v>4.935330188495656E-5</v>
      </c>
      <c r="BG468" s="5">
        <f t="shared" si="664"/>
        <v>1.6385958282294259E-5</v>
      </c>
      <c r="BH468" s="5">
        <f t="shared" si="665"/>
        <v>4.0802684710178845E-6</v>
      </c>
      <c r="BI468" s="5">
        <f t="shared" si="666"/>
        <v>8.1282232061201629E-7</v>
      </c>
      <c r="BJ468" s="8">
        <f t="shared" si="667"/>
        <v>0.37085472748180492</v>
      </c>
      <c r="BK468" s="8">
        <f t="shared" si="668"/>
        <v>0.32000270065754749</v>
      </c>
      <c r="BL468" s="8">
        <f t="shared" si="669"/>
        <v>0.2917567311078445</v>
      </c>
      <c r="BM468" s="8">
        <f t="shared" si="670"/>
        <v>0.29001484315520221</v>
      </c>
      <c r="BN468" s="8">
        <f t="shared" si="671"/>
        <v>0.70986587566418691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1.3323170731707299</v>
      </c>
      <c r="F469">
        <f>VLOOKUP(B469,home!$B$2:$E$405,3,FALSE)</f>
        <v>1.59</v>
      </c>
      <c r="G469">
        <f>VLOOKUP(C469,away!$B$2:$E$405,4,FALSE)</f>
        <v>1.19</v>
      </c>
      <c r="H469">
        <f>VLOOKUP(A469,away!$A$2:$E$405,3,FALSE)</f>
        <v>1.3201219512195099</v>
      </c>
      <c r="I469">
        <f>VLOOKUP(C469,away!$B$2:$E$405,3,FALSE)</f>
        <v>0.75</v>
      </c>
      <c r="J469">
        <f>VLOOKUP(B469,home!$B$2:$E$405,4,FALSE)</f>
        <v>0.99</v>
      </c>
      <c r="K469" s="3">
        <f t="shared" si="616"/>
        <v>2.5208771341463381</v>
      </c>
      <c r="L469" s="3">
        <f t="shared" si="617"/>
        <v>0.98019054878048617</v>
      </c>
      <c r="M469" s="5">
        <f t="shared" si="618"/>
        <v>3.0165159397185597E-2</v>
      </c>
      <c r="N469" s="5">
        <f t="shared" si="619"/>
        <v>7.6042660572244708E-2</v>
      </c>
      <c r="O469" s="5">
        <f t="shared" si="620"/>
        <v>2.9567604143578188E-2</v>
      </c>
      <c r="P469" s="5">
        <f t="shared" si="621"/>
        <v>7.4536297197036777E-2</v>
      </c>
      <c r="Q469" s="5">
        <f t="shared" si="622"/>
        <v>9.5847102128111525E-2</v>
      </c>
      <c r="R469" s="5">
        <f t="shared" si="623"/>
        <v>1.4490943065809038E-2</v>
      </c>
      <c r="S469" s="5">
        <f t="shared" si="624"/>
        <v>4.6043678459422754E-2</v>
      </c>
      <c r="T469" s="5">
        <f t="shared" si="625"/>
        <v>9.3948423633972933E-2</v>
      </c>
      <c r="U469" s="5">
        <f t="shared" si="626"/>
        <v>3.6529887026814437E-2</v>
      </c>
      <c r="V469" s="5">
        <f t="shared" si="627"/>
        <v>1.2641240462246409E-2</v>
      </c>
      <c r="W469" s="5">
        <f t="shared" si="628"/>
        <v>8.0539589376315043E-2</v>
      </c>
      <c r="X469" s="5">
        <f t="shared" si="629"/>
        <v>7.8944144309325254E-2</v>
      </c>
      <c r="Y469" s="5">
        <f t="shared" si="630"/>
        <v>3.8690152066781704E-2</v>
      </c>
      <c r="Z469" s="5">
        <f t="shared" si="631"/>
        <v>4.7346284786740486E-3</v>
      </c>
      <c r="AA469" s="5">
        <f t="shared" si="632"/>
        <v>1.1935416670567472E-2</v>
      </c>
      <c r="AB469" s="5">
        <f t="shared" si="633"/>
        <v>1.5043859485671284E-2</v>
      </c>
      <c r="AC469" s="5">
        <f t="shared" si="634"/>
        <v>1.9522341230383045E-3</v>
      </c>
      <c r="AD469" s="5">
        <f t="shared" si="635"/>
        <v>5.0757602313071984E-2</v>
      </c>
      <c r="AE469" s="5">
        <f t="shared" si="636"/>
        <v>4.9752122066031697E-2</v>
      </c>
      <c r="AF469" s="5">
        <f t="shared" si="637"/>
        <v>2.4383279915448669E-2</v>
      </c>
      <c r="AG469" s="5">
        <f t="shared" si="638"/>
        <v>7.9667535071306136E-3</v>
      </c>
      <c r="AH469" s="5">
        <f t="shared" si="639"/>
        <v>1.1602095216958082E-3</v>
      </c>
      <c r="AI469" s="5">
        <f t="shared" si="640"/>
        <v>2.9247456540618228E-3</v>
      </c>
      <c r="AJ469" s="5">
        <f t="shared" si="641"/>
        <v>3.6864622212591639E-3</v>
      </c>
      <c r="AK469" s="5">
        <f t="shared" si="642"/>
        <v>3.0977061064888481E-3</v>
      </c>
      <c r="AL469" s="5">
        <f t="shared" si="643"/>
        <v>1.9295413079309739E-4</v>
      </c>
      <c r="AM469" s="5">
        <f t="shared" si="644"/>
        <v>2.5590735811023276E-2</v>
      </c>
      <c r="AN469" s="5">
        <f t="shared" si="645"/>
        <v>2.5083797378303341E-2</v>
      </c>
      <c r="AO469" s="5">
        <f t="shared" si="646"/>
        <v>1.2293450558868836E-2</v>
      </c>
      <c r="AP469" s="5">
        <f t="shared" si="647"/>
        <v>4.0166413499011407E-3</v>
      </c>
      <c r="AQ469" s="5">
        <f t="shared" si="648"/>
        <v>9.8426847225349776E-4</v>
      </c>
      <c r="AR469" s="5">
        <f t="shared" si="649"/>
        <v>2.27445281554272E-4</v>
      </c>
      <c r="AS469" s="5">
        <f t="shared" si="650"/>
        <v>5.7336160953964021E-4</v>
      </c>
      <c r="AT469" s="5">
        <f t="shared" si="651"/>
        <v>7.2268708554291017E-4</v>
      </c>
      <c r="AU469" s="5">
        <f t="shared" si="652"/>
        <v>6.0726844969599355E-4</v>
      </c>
      <c r="AV469" s="5">
        <f t="shared" si="653"/>
        <v>3.8271228728178148E-4</v>
      </c>
      <c r="AW469" s="5">
        <f t="shared" si="654"/>
        <v>1.3243835240536228E-5</v>
      </c>
      <c r="AX469" s="5">
        <f t="shared" si="655"/>
        <v>1.0751850125331405E-2</v>
      </c>
      <c r="AY469" s="5">
        <f t="shared" si="656"/>
        <v>1.0538861874754129E-2</v>
      </c>
      <c r="AZ469" s="5">
        <f t="shared" si="657"/>
        <v>5.1650464022684958E-3</v>
      </c>
      <c r="BA469" s="5">
        <f t="shared" si="658"/>
        <v>1.6875765558387445E-3</v>
      </c>
      <c r="BB469" s="5">
        <f t="shared" si="659"/>
        <v>4.1353664759416535E-4</v>
      </c>
      <c r="BC469" s="5">
        <f t="shared" si="660"/>
        <v>8.1068942709233515E-5</v>
      </c>
      <c r="BD469" s="5">
        <f t="shared" si="661"/>
        <v>3.7156619224035662E-5</v>
      </c>
      <c r="BE469" s="5">
        <f t="shared" si="662"/>
        <v>9.3667271784053755E-5</v>
      </c>
      <c r="BF469" s="5">
        <f t="shared" si="663"/>
        <v>1.1806184182914583E-4</v>
      </c>
      <c r="BG469" s="5">
        <f t="shared" si="664"/>
        <v>9.9206465827431802E-5</v>
      </c>
      <c r="BH469" s="5">
        <f t="shared" si="665"/>
        <v>6.2521827815960725E-5</v>
      </c>
      <c r="BI469" s="5">
        <f t="shared" si="666"/>
        <v>3.1521969225257959E-5</v>
      </c>
      <c r="BJ469" s="8">
        <f t="shared" si="667"/>
        <v>0.69347866400728042</v>
      </c>
      <c r="BK469" s="8">
        <f t="shared" si="668"/>
        <v>0.17607042564447706</v>
      </c>
      <c r="BL469" s="8">
        <f t="shared" si="669"/>
        <v>0.12139244460526655</v>
      </c>
      <c r="BM469" s="8">
        <f t="shared" si="670"/>
        <v>0.66450077819221853</v>
      </c>
      <c r="BN469" s="8">
        <f t="shared" si="671"/>
        <v>0.32064976650396587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1.22813688212928</v>
      </c>
      <c r="F470">
        <f>VLOOKUP(B470,home!$B$2:$E$405,3,FALSE)</f>
        <v>0.93</v>
      </c>
      <c r="G470">
        <f>VLOOKUP(C470,away!$B$2:$E$405,4,FALSE)</f>
        <v>0.7</v>
      </c>
      <c r="H470">
        <f>VLOOKUP(A470,away!$A$2:$E$405,3,FALSE)</f>
        <v>1.0437262357414501</v>
      </c>
      <c r="I470">
        <f>VLOOKUP(C470,away!$B$2:$E$405,3,FALSE)</f>
        <v>0.63</v>
      </c>
      <c r="J470">
        <f>VLOOKUP(B470,home!$B$2:$E$405,4,FALSE)</f>
        <v>1.48</v>
      </c>
      <c r="K470" s="3">
        <f t="shared" si="616"/>
        <v>0.79951711026616124</v>
      </c>
      <c r="L470" s="3">
        <f t="shared" si="617"/>
        <v>0.97317034220532794</v>
      </c>
      <c r="M470" s="5">
        <f t="shared" si="618"/>
        <v>0.16987584156951749</v>
      </c>
      <c r="N470" s="5">
        <f t="shared" si="619"/>
        <v>0.13581864195569282</v>
      </c>
      <c r="O470" s="5">
        <f t="shared" si="620"/>
        <v>0.1653181308726254</v>
      </c>
      <c r="P470" s="5">
        <f t="shared" si="621"/>
        <v>0.1321746742698845</v>
      </c>
      <c r="Q470" s="5">
        <f t="shared" si="622"/>
        <v>5.4294664068344961E-2</v>
      </c>
      <c r="R470" s="5">
        <f t="shared" si="623"/>
        <v>8.0441350997029024E-2</v>
      </c>
      <c r="S470" s="5">
        <f t="shared" si="624"/>
        <v>2.5710166255748679E-2</v>
      </c>
      <c r="T470" s="5">
        <f t="shared" si="625"/>
        <v>5.283795681131459E-2</v>
      </c>
      <c r="U470" s="5">
        <f t="shared" si="626"/>
        <v>6.4314236495050622E-2</v>
      </c>
      <c r="V470" s="5">
        <f t="shared" si="627"/>
        <v>2.2226905504639893E-3</v>
      </c>
      <c r="W470" s="5">
        <f t="shared" si="628"/>
        <v>1.446983763959838E-2</v>
      </c>
      <c r="X470" s="5">
        <f t="shared" si="629"/>
        <v>1.4081616847383491E-2</v>
      </c>
      <c r="Y470" s="5">
        <f t="shared" si="630"/>
        <v>6.8519059430862516E-3</v>
      </c>
      <c r="Z470" s="5">
        <f t="shared" si="631"/>
        <v>2.6094379025745882E-2</v>
      </c>
      <c r="AA470" s="5">
        <f t="shared" si="632"/>
        <v>2.0862902512854272E-2</v>
      </c>
      <c r="AB470" s="5">
        <f t="shared" si="633"/>
        <v>8.3401237644209394E-3</v>
      </c>
      <c r="AC470" s="5">
        <f t="shared" si="634"/>
        <v>1.0808754381876915E-4</v>
      </c>
      <c r="AD470" s="5">
        <f t="shared" si="635"/>
        <v>2.8922206939080574E-3</v>
      </c>
      <c r="AE470" s="5">
        <f t="shared" si="636"/>
        <v>2.8146234024238352E-3</v>
      </c>
      <c r="AF470" s="5">
        <f t="shared" si="637"/>
        <v>1.3695540098579641E-3</v>
      </c>
      <c r="AG470" s="5">
        <f t="shared" si="638"/>
        <v>4.4426978148071804E-4</v>
      </c>
      <c r="AH470" s="5">
        <f t="shared" si="639"/>
        <v>6.3485689415301626E-3</v>
      </c>
      <c r="AI470" s="5">
        <f t="shared" si="640"/>
        <v>5.0757894944576968E-3</v>
      </c>
      <c r="AJ470" s="5">
        <f t="shared" si="641"/>
        <v>2.0290902744640785E-3</v>
      </c>
      <c r="AK470" s="5">
        <f t="shared" si="642"/>
        <v>5.4076413090289736E-4</v>
      </c>
      <c r="AL470" s="5">
        <f t="shared" si="643"/>
        <v>3.3639711838675587E-6</v>
      </c>
      <c r="AM470" s="5">
        <f t="shared" si="644"/>
        <v>4.6247598628907245E-4</v>
      </c>
      <c r="AN470" s="5">
        <f t="shared" si="645"/>
        <v>4.5006791383868323E-4</v>
      </c>
      <c r="AO470" s="5">
        <f t="shared" si="646"/>
        <v>2.1899637286301469E-4</v>
      </c>
      <c r="AP470" s="5">
        <f t="shared" si="647"/>
        <v>7.1040258373608544E-5</v>
      </c>
      <c r="AQ470" s="5">
        <f t="shared" si="648"/>
        <v>1.7283568137949884E-5</v>
      </c>
      <c r="AR470" s="5">
        <f t="shared" si="649"/>
        <v>1.2356478018686052E-3</v>
      </c>
      <c r="AS470" s="5">
        <f t="shared" si="650"/>
        <v>9.8792155985672121E-4</v>
      </c>
      <c r="AT470" s="5">
        <f t="shared" si="651"/>
        <v>3.9493009535314204E-4</v>
      </c>
      <c r="AU470" s="5">
        <f t="shared" si="652"/>
        <v>1.0525112286462788E-4</v>
      </c>
      <c r="AV470" s="5">
        <f t="shared" si="653"/>
        <v>2.1037518401248996E-5</v>
      </c>
      <c r="AW470" s="5">
        <f t="shared" si="654"/>
        <v>7.2705354061486626E-8</v>
      </c>
      <c r="AX470" s="5">
        <f t="shared" si="655"/>
        <v>6.1626244020888642E-5</v>
      </c>
      <c r="AY470" s="5">
        <f t="shared" si="656"/>
        <v>5.9972832982637241E-5</v>
      </c>
      <c r="AZ470" s="5">
        <f t="shared" si="657"/>
        <v>2.918189119836803E-5</v>
      </c>
      <c r="BA470" s="5">
        <f t="shared" si="658"/>
        <v>9.4663170145714885E-6</v>
      </c>
      <c r="BB470" s="5">
        <f t="shared" si="659"/>
        <v>2.3030847421236634E-6</v>
      </c>
      <c r="BC470" s="5">
        <f t="shared" si="660"/>
        <v>4.4825875332407104E-7</v>
      </c>
      <c r="BD470" s="5">
        <f t="shared" si="661"/>
        <v>2.0041596569828855E-4</v>
      </c>
      <c r="BE470" s="5">
        <f t="shared" si="662"/>
        <v>1.6023599374629773E-4</v>
      </c>
      <c r="BF470" s="5">
        <f t="shared" si="663"/>
        <v>6.405570934033332E-5</v>
      </c>
      <c r="BG470" s="5">
        <f t="shared" si="664"/>
        <v>1.7071211875944147E-5</v>
      </c>
      <c r="BH470" s="5">
        <f t="shared" si="665"/>
        <v>3.4121814969490601E-6</v>
      </c>
      <c r="BI470" s="5">
        <f t="shared" si="666"/>
        <v>5.4561949802887548E-7</v>
      </c>
      <c r="BJ470" s="8">
        <f t="shared" si="667"/>
        <v>0.28725815388130538</v>
      </c>
      <c r="BK470" s="8">
        <f t="shared" si="668"/>
        <v>0.33015479699359995</v>
      </c>
      <c r="BL470" s="8">
        <f t="shared" si="669"/>
        <v>0.35646148226333529</v>
      </c>
      <c r="BM470" s="8">
        <f t="shared" si="670"/>
        <v>0.26198560830326373</v>
      </c>
      <c r="BN470" s="8">
        <f t="shared" si="671"/>
        <v>0.73792330373309412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1.22813688212928</v>
      </c>
      <c r="F471">
        <f>VLOOKUP(B471,home!$B$2:$E$405,3,FALSE)</f>
        <v>0.89</v>
      </c>
      <c r="G471">
        <f>VLOOKUP(C471,away!$B$2:$E$405,4,FALSE)</f>
        <v>0.96</v>
      </c>
      <c r="H471">
        <f>VLOOKUP(A471,away!$A$2:$E$405,3,FALSE)</f>
        <v>1.0437262357414501</v>
      </c>
      <c r="I471">
        <f>VLOOKUP(C471,away!$B$2:$E$405,3,FALSE)</f>
        <v>1.04</v>
      </c>
      <c r="J471">
        <f>VLOOKUP(B471,home!$B$2:$E$405,4,FALSE)</f>
        <v>0.91</v>
      </c>
      <c r="K471" s="3">
        <f t="shared" si="616"/>
        <v>1.0493201520912567</v>
      </c>
      <c r="L471" s="3">
        <f t="shared" si="617"/>
        <v>0.98778250950570834</v>
      </c>
      <c r="M471" s="5">
        <f t="shared" si="618"/>
        <v>0.13040599435097036</v>
      </c>
      <c r="N471" s="5">
        <f t="shared" si="619"/>
        <v>0.13683763782597178</v>
      </c>
      <c r="O471" s="5">
        <f t="shared" si="620"/>
        <v>0.12881276035458872</v>
      </c>
      <c r="P471" s="5">
        <f t="shared" si="621"/>
        <v>0.13516582528657164</v>
      </c>
      <c r="Q471" s="5">
        <f t="shared" si="622"/>
        <v>7.1793245467678499E-2</v>
      </c>
      <c r="R471" s="5">
        <f t="shared" si="623"/>
        <v>6.3619495839706525E-2</v>
      </c>
      <c r="S471" s="5">
        <f t="shared" si="624"/>
        <v>3.5024847623624705E-2</v>
      </c>
      <c r="T471" s="5">
        <f t="shared" si="625"/>
        <v>7.0916112173622786E-2</v>
      </c>
      <c r="U471" s="5">
        <f t="shared" si="626"/>
        <v>6.6757219050489924E-2</v>
      </c>
      <c r="V471" s="5">
        <f t="shared" si="627"/>
        <v>4.0336953136629987E-3</v>
      </c>
      <c r="W471" s="5">
        <f t="shared" si="628"/>
        <v>2.5111366417756447E-2</v>
      </c>
      <c r="X471" s="5">
        <f t="shared" si="629"/>
        <v>2.4804568537248835E-2</v>
      </c>
      <c r="Y471" s="5">
        <f t="shared" si="630"/>
        <v>1.2250759478464993E-2</v>
      </c>
      <c r="Z471" s="5">
        <f t="shared" si="631"/>
        <v>2.0947408418011099E-2</v>
      </c>
      <c r="AA471" s="5">
        <f t="shared" si="632"/>
        <v>2.1980537787105073E-2</v>
      </c>
      <c r="AB471" s="5">
        <f t="shared" si="633"/>
        <v>1.1532310626906355E-2</v>
      </c>
      <c r="AC471" s="5">
        <f t="shared" si="634"/>
        <v>2.6130784801121497E-4</v>
      </c>
      <c r="AD471" s="5">
        <f t="shared" si="635"/>
        <v>6.5874657071748671E-3</v>
      </c>
      <c r="AE471" s="5">
        <f t="shared" si="636"/>
        <v>6.5069834075159863E-3</v>
      </c>
      <c r="AF471" s="5">
        <f t="shared" si="637"/>
        <v>3.2137421997940727E-3</v>
      </c>
      <c r="AG471" s="5">
        <f t="shared" si="638"/>
        <v>1.0581594450056618E-3</v>
      </c>
      <c r="AH471" s="5">
        <f t="shared" si="639"/>
        <v>5.1728709136959995E-3</v>
      </c>
      <c r="AI471" s="5">
        <f t="shared" si="640"/>
        <v>5.4279976939079237E-3</v>
      </c>
      <c r="AJ471" s="5">
        <f t="shared" si="641"/>
        <v>2.8478536828612268E-3</v>
      </c>
      <c r="AK471" s="5">
        <f t="shared" si="642"/>
        <v>9.9610341987786287E-4</v>
      </c>
      <c r="AL471" s="5">
        <f t="shared" si="643"/>
        <v>1.0833824351734978E-5</v>
      </c>
      <c r="AM471" s="5">
        <f t="shared" si="644"/>
        <v>1.3824721035497344E-3</v>
      </c>
      <c r="AN471" s="5">
        <f t="shared" si="645"/>
        <v>1.3655817637659921E-3</v>
      </c>
      <c r="AO471" s="5">
        <f t="shared" si="646"/>
        <v>6.7444889077400135E-4</v>
      </c>
      <c r="AP471" s="5">
        <f t="shared" si="647"/>
        <v>2.220696059540282E-4</v>
      </c>
      <c r="AQ471" s="5">
        <f t="shared" si="648"/>
        <v>5.4839118163553433E-5</v>
      </c>
      <c r="AR471" s="5">
        <f t="shared" si="649"/>
        <v>1.0219342824959443E-3</v>
      </c>
      <c r="AS471" s="5">
        <f t="shared" si="650"/>
        <v>1.0723362367359135E-3</v>
      </c>
      <c r="AT471" s="5">
        <f t="shared" si="651"/>
        <v>5.6261201151234727E-4</v>
      </c>
      <c r="AU471" s="5">
        <f t="shared" si="652"/>
        <v>1.9678670716283476E-4</v>
      </c>
      <c r="AV471" s="5">
        <f t="shared" si="653"/>
        <v>5.1623064372410841E-5</v>
      </c>
      <c r="AW471" s="5">
        <f t="shared" si="654"/>
        <v>3.1192388748013398E-7</v>
      </c>
      <c r="AX471" s="5">
        <f t="shared" si="655"/>
        <v>2.4177597299312103E-4</v>
      </c>
      <c r="AY471" s="5">
        <f t="shared" si="656"/>
        <v>2.3882207734132947E-4</v>
      </c>
      <c r="AZ471" s="5">
        <f t="shared" si="657"/>
        <v>1.1795213544079237E-4</v>
      </c>
      <c r="BA471" s="5">
        <f t="shared" si="658"/>
        <v>3.8837018782421034E-5</v>
      </c>
      <c r="BB471" s="5">
        <f t="shared" si="659"/>
        <v>9.5906319686550428E-6</v>
      </c>
      <c r="BC471" s="5">
        <f t="shared" si="660"/>
        <v>1.8946917027487505E-6</v>
      </c>
      <c r="BD471" s="5">
        <f t="shared" si="661"/>
        <v>1.6824146835229316E-4</v>
      </c>
      <c r="BE471" s="5">
        <f t="shared" si="662"/>
        <v>1.7653916315948462E-4</v>
      </c>
      <c r="BF471" s="5">
        <f t="shared" si="663"/>
        <v>9.2623050768286789E-5</v>
      </c>
      <c r="BG471" s="5">
        <f t="shared" si="664"/>
        <v>3.2397077906444969E-5</v>
      </c>
      <c r="BH471" s="5">
        <f t="shared" si="665"/>
        <v>8.4987266790257815E-6</v>
      </c>
      <c r="BI471" s="5">
        <f t="shared" si="666"/>
        <v>1.7835770342834711E-6</v>
      </c>
      <c r="BJ471" s="8">
        <f t="shared" si="667"/>
        <v>0.36342832467067032</v>
      </c>
      <c r="BK471" s="8">
        <f t="shared" si="668"/>
        <v>0.305141326324534</v>
      </c>
      <c r="BL471" s="8">
        <f t="shared" si="669"/>
        <v>0.31053252473531889</v>
      </c>
      <c r="BM471" s="8">
        <f t="shared" si="670"/>
        <v>0.33317611486959292</v>
      </c>
      <c r="BN471" s="8">
        <f t="shared" si="671"/>
        <v>0.66663495912548754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1.3941176470588199</v>
      </c>
      <c r="F472">
        <f>VLOOKUP(B472,home!$B$2:$E$405,3,FALSE)</f>
        <v>1.6</v>
      </c>
      <c r="G472">
        <f>VLOOKUP(C472,away!$B$2:$E$405,4,FALSE)</f>
        <v>1.01</v>
      </c>
      <c r="H472">
        <f>VLOOKUP(A472,away!$A$2:$E$405,3,FALSE)</f>
        <v>1.3441176470588201</v>
      </c>
      <c r="I472">
        <f>VLOOKUP(C472,away!$B$2:$E$405,3,FALSE)</f>
        <v>0.84</v>
      </c>
      <c r="J472">
        <f>VLOOKUP(B472,home!$B$2:$E$405,4,FALSE)</f>
        <v>0.56999999999999995</v>
      </c>
      <c r="K472" s="3">
        <f t="shared" si="616"/>
        <v>2.2528941176470529</v>
      </c>
      <c r="L472" s="3">
        <f t="shared" si="617"/>
        <v>0.64356352941176298</v>
      </c>
      <c r="M472" s="5">
        <f t="shared" si="618"/>
        <v>5.5218477352758172E-2</v>
      </c>
      <c r="N472" s="5">
        <f t="shared" si="619"/>
        <v>0.12440138281345588</v>
      </c>
      <c r="O472" s="5">
        <f t="shared" si="620"/>
        <v>3.5536598173884548E-2</v>
      </c>
      <c r="P472" s="5">
        <f t="shared" si="621"/>
        <v>8.006019298713149E-2</v>
      </c>
      <c r="Q472" s="5">
        <f t="shared" si="622"/>
        <v>0.14013157178379701</v>
      </c>
      <c r="R472" s="5">
        <f t="shared" si="623"/>
        <v>1.1435029272036375E-2</v>
      </c>
      <c r="S472" s="5">
        <f t="shared" si="624"/>
        <v>2.9019427954294089E-2</v>
      </c>
      <c r="T472" s="5">
        <f t="shared" si="625"/>
        <v>9.0183568919198209E-2</v>
      </c>
      <c r="U472" s="5">
        <f t="shared" si="626"/>
        <v>2.5761910182092607E-2</v>
      </c>
      <c r="V472" s="5">
        <f t="shared" si="627"/>
        <v>4.6749669349400906E-3</v>
      </c>
      <c r="W472" s="5">
        <f t="shared" si="628"/>
        <v>0.10523386458945068</v>
      </c>
      <c r="X472" s="5">
        <f t="shared" si="629"/>
        <v>6.7724677308826406E-2</v>
      </c>
      <c r="Y472" s="5">
        <f t="shared" si="630"/>
        <v>2.1792566178570533E-2</v>
      </c>
      <c r="Z472" s="5">
        <f t="shared" si="631"/>
        <v>2.4530559324128513E-3</v>
      </c>
      <c r="AA472" s="5">
        <f t="shared" si="632"/>
        <v>5.5264752803921196E-3</v>
      </c>
      <c r="AB472" s="5">
        <f t="shared" si="633"/>
        <v>6.225281825258628E-3</v>
      </c>
      <c r="AC472" s="5">
        <f t="shared" si="634"/>
        <v>4.2363395932297818E-4</v>
      </c>
      <c r="AD472" s="5">
        <f t="shared" si="635"/>
        <v>5.9270188627709997E-2</v>
      </c>
      <c r="AE472" s="5">
        <f t="shared" si="636"/>
        <v>3.8144131782149981E-2</v>
      </c>
      <c r="AF472" s="5">
        <f t="shared" si="637"/>
        <v>1.227408603803392E-2</v>
      </c>
      <c r="AG472" s="5">
        <f t="shared" si="638"/>
        <v>2.6330513769802517E-3</v>
      </c>
      <c r="AH472" s="5">
        <f t="shared" si="639"/>
        <v>3.9467433342701936E-4</v>
      </c>
      <c r="AI472" s="5">
        <f t="shared" si="640"/>
        <v>8.8915948416400342E-4</v>
      </c>
      <c r="AJ472" s="5">
        <f t="shared" si="641"/>
        <v>1.001591085761586E-3</v>
      </c>
      <c r="AK472" s="5">
        <f t="shared" si="642"/>
        <v>7.5215955513333391E-4</v>
      </c>
      <c r="AL472" s="5">
        <f t="shared" si="643"/>
        <v>2.4568744496614497E-5</v>
      </c>
      <c r="AM472" s="5">
        <f t="shared" si="644"/>
        <v>2.6705891862239803E-2</v>
      </c>
      <c r="AN472" s="5">
        <f t="shared" si="645"/>
        <v>1.7186938022951924E-2</v>
      </c>
      <c r="AO472" s="5">
        <f t="shared" si="646"/>
        <v>5.5304432469160843E-3</v>
      </c>
      <c r="AP472" s="5">
        <f t="shared" si="647"/>
        <v>1.1863971917322556E-3</v>
      </c>
      <c r="AQ472" s="5">
        <f t="shared" si="648"/>
        <v>1.9088049099885357E-4</v>
      </c>
      <c r="AR472" s="5">
        <f t="shared" si="649"/>
        <v>5.0799601397705513E-5</v>
      </c>
      <c r="AS472" s="5">
        <f t="shared" si="650"/>
        <v>1.1444612316770575E-4</v>
      </c>
      <c r="AT472" s="5">
        <f t="shared" si="651"/>
        <v>1.2891749883601724E-4</v>
      </c>
      <c r="AU472" s="5">
        <f t="shared" si="652"/>
        <v>9.6812491596477997E-5</v>
      </c>
      <c r="AV472" s="5">
        <f t="shared" si="653"/>
        <v>5.4527073208115027E-5</v>
      </c>
      <c r="AW472" s="5">
        <f t="shared" si="654"/>
        <v>9.894928695318076E-7</v>
      </c>
      <c r="AX472" s="5">
        <f t="shared" si="655"/>
        <v>1.0027591113826392E-2</v>
      </c>
      <c r="AY472" s="5">
        <f t="shared" si="656"/>
        <v>6.4533919287121429E-3</v>
      </c>
      <c r="AZ472" s="5">
        <f t="shared" si="657"/>
        <v>2.0765838431596856E-3</v>
      </c>
      <c r="BA472" s="5">
        <f t="shared" si="658"/>
        <v>4.4547120907443015E-4</v>
      </c>
      <c r="BB472" s="5">
        <f t="shared" si="659"/>
        <v>7.167225589081639E-5</v>
      </c>
      <c r="BC472" s="5">
        <f t="shared" si="660"/>
        <v>9.2251299923993662E-6</v>
      </c>
      <c r="BD472" s="5">
        <f t="shared" si="661"/>
        <v>5.4487951280363474E-6</v>
      </c>
      <c r="BE472" s="5">
        <f t="shared" si="662"/>
        <v>1.2275558492217007E-5</v>
      </c>
      <c r="BF472" s="5">
        <f t="shared" si="663"/>
        <v>1.3827766758974015E-5</v>
      </c>
      <c r="BG472" s="5">
        <f t="shared" si="664"/>
        <v>1.0384164797162671E-5</v>
      </c>
      <c r="BH472" s="5">
        <f t="shared" si="665"/>
        <v>5.848605947051347E-6</v>
      </c>
      <c r="BI472" s="5">
        <f t="shared" si="666"/>
        <v>2.6352579869095082E-6</v>
      </c>
      <c r="BJ472" s="8">
        <f t="shared" si="667"/>
        <v>0.73167357571366765</v>
      </c>
      <c r="BK472" s="8">
        <f t="shared" si="668"/>
        <v>0.17587465986165557</v>
      </c>
      <c r="BL472" s="8">
        <f t="shared" si="669"/>
        <v>8.801880212946657E-2</v>
      </c>
      <c r="BM472" s="8">
        <f t="shared" si="670"/>
        <v>0.54478443881829652</v>
      </c>
      <c r="BN472" s="8">
        <f t="shared" si="671"/>
        <v>0.44678325238306343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1.3941176470588199</v>
      </c>
      <c r="F473">
        <f>VLOOKUP(B473,home!$B$2:$E$405,3,FALSE)</f>
        <v>1.31</v>
      </c>
      <c r="G473">
        <f>VLOOKUP(C473,away!$B$2:$E$405,4,FALSE)</f>
        <v>0.97</v>
      </c>
      <c r="H473">
        <f>VLOOKUP(A473,away!$A$2:$E$405,3,FALSE)</f>
        <v>1.3441176470588201</v>
      </c>
      <c r="I473">
        <f>VLOOKUP(C473,away!$B$2:$E$405,3,FALSE)</f>
        <v>1.1000000000000001</v>
      </c>
      <c r="J473">
        <f>VLOOKUP(B473,home!$B$2:$E$405,4,FALSE)</f>
        <v>1.18</v>
      </c>
      <c r="K473" s="3">
        <f t="shared" si="616"/>
        <v>1.7715052941176426</v>
      </c>
      <c r="L473" s="3">
        <f t="shared" si="617"/>
        <v>1.7446647058823486</v>
      </c>
      <c r="M473" s="5">
        <f t="shared" si="618"/>
        <v>2.9713018377586827E-2</v>
      </c>
      <c r="N473" s="5">
        <f t="shared" si="619"/>
        <v>5.2636769360109872E-2</v>
      </c>
      <c r="O473" s="5">
        <f t="shared" si="620"/>
        <v>5.183925446860934E-2</v>
      </c>
      <c r="P473" s="5">
        <f t="shared" si="621"/>
        <v>9.1833513734253094E-2</v>
      </c>
      <c r="Q473" s="5">
        <f t="shared" si="622"/>
        <v>4.6623157793341988E-2</v>
      </c>
      <c r="R473" s="5">
        <f t="shared" si="623"/>
        <v>4.522105882531828E-2</v>
      </c>
      <c r="S473" s="5">
        <f t="shared" si="624"/>
        <v>7.0957064489455809E-2</v>
      </c>
      <c r="T473" s="5">
        <f t="shared" si="625"/>
        <v>8.134177787882732E-2</v>
      </c>
      <c r="U473" s="5">
        <f t="shared" si="626"/>
        <v>8.0109345114656672E-2</v>
      </c>
      <c r="V473" s="5">
        <f t="shared" si="627"/>
        <v>2.4367308458414314E-2</v>
      </c>
      <c r="W473" s="5">
        <f t="shared" si="628"/>
        <v>2.7531056953129181E-2</v>
      </c>
      <c r="X473" s="5">
        <f t="shared" si="629"/>
        <v>4.8032463381761308E-2</v>
      </c>
      <c r="Y473" s="5">
        <f t="shared" si="630"/>
        <v>4.1900271799372647E-2</v>
      </c>
      <c r="Z473" s="5">
        <f t="shared" si="631"/>
        <v>2.6298528431720768E-2</v>
      </c>
      <c r="AA473" s="5">
        <f t="shared" si="632"/>
        <v>4.6587982344296681E-2</v>
      </c>
      <c r="AB473" s="5">
        <f t="shared" si="633"/>
        <v>4.1265428682590422E-2</v>
      </c>
      <c r="AC473" s="5">
        <f t="shared" si="634"/>
        <v>4.7069762644649099E-3</v>
      </c>
      <c r="AD473" s="5">
        <f t="shared" si="635"/>
        <v>1.2192853286280675E-2</v>
      </c>
      <c r="AE473" s="5">
        <f t="shared" si="636"/>
        <v>2.1272440792575502E-2</v>
      </c>
      <c r="AF473" s="5">
        <f t="shared" si="637"/>
        <v>1.8556638329389211E-2</v>
      </c>
      <c r="AG473" s="5">
        <f t="shared" si="638"/>
        <v>1.0791703984369648E-2</v>
      </c>
      <c r="AH473" s="5">
        <f t="shared" si="639"/>
        <v>1.1470528592866673E-2</v>
      </c>
      <c r="AI473" s="5">
        <f t="shared" si="640"/>
        <v>2.0320102128591103E-2</v>
      </c>
      <c r="AJ473" s="5">
        <f t="shared" si="641"/>
        <v>1.7998584248905162E-2</v>
      </c>
      <c r="AK473" s="5">
        <f t="shared" si="642"/>
        <v>1.0628195761185968E-2</v>
      </c>
      <c r="AL473" s="5">
        <f t="shared" si="643"/>
        <v>5.819108162442401E-4</v>
      </c>
      <c r="AM473" s="5">
        <f t="shared" si="644"/>
        <v>4.3199408294091832E-3</v>
      </c>
      <c r="AN473" s="5">
        <f t="shared" si="645"/>
        <v>7.5368482965703209E-3</v>
      </c>
      <c r="AO473" s="5">
        <f t="shared" si="646"/>
        <v>6.5746366083078711E-3</v>
      </c>
      <c r="AP473" s="5">
        <f t="shared" si="647"/>
        <v>3.8235121481722581E-3</v>
      </c>
      <c r="AQ473" s="5">
        <f t="shared" si="648"/>
        <v>1.6676866743571348E-3</v>
      </c>
      <c r="AR473" s="5">
        <f t="shared" si="649"/>
        <v>4.0024452787577585E-3</v>
      </c>
      <c r="AS473" s="5">
        <f t="shared" si="650"/>
        <v>7.0903530007355321E-3</v>
      </c>
      <c r="AT473" s="5">
        <f t="shared" si="651"/>
        <v>6.2802989389829549E-3</v>
      </c>
      <c r="AU473" s="5">
        <f t="shared" si="652"/>
        <v>3.7085276063499057E-3</v>
      </c>
      <c r="AV473" s="5">
        <f t="shared" si="653"/>
        <v>1.6424190720075724E-3</v>
      </c>
      <c r="AW473" s="5">
        <f t="shared" si="654"/>
        <v>4.9958381370251465E-5</v>
      </c>
      <c r="AX473" s="5">
        <f t="shared" si="655"/>
        <v>1.2754663415955542E-3</v>
      </c>
      <c r="AY473" s="5">
        <f t="shared" si="656"/>
        <v>2.2252611097226425E-3</v>
      </c>
      <c r="AZ473" s="5">
        <f t="shared" si="657"/>
        <v>1.9411672597528418E-3</v>
      </c>
      <c r="BA473" s="5">
        <f t="shared" si="658"/>
        <v>1.1288953354350454E-3</v>
      </c>
      <c r="BB473" s="5">
        <f t="shared" si="659"/>
        <v>4.923859620921847E-4</v>
      </c>
      <c r="BC473" s="5">
        <f t="shared" si="660"/>
        <v>1.7180968194683161E-4</v>
      </c>
      <c r="BD473" s="5">
        <f t="shared" si="661"/>
        <v>1.1638208358456831E-3</v>
      </c>
      <c r="BE473" s="5">
        <f t="shared" si="662"/>
        <v>2.0617147721050471E-3</v>
      </c>
      <c r="BF473" s="5">
        <f t="shared" si="663"/>
        <v>1.8261693168723204E-3</v>
      </c>
      <c r="BG473" s="5">
        <f t="shared" si="664"/>
        <v>1.078356204264838E-3</v>
      </c>
      <c r="BH473" s="5">
        <f t="shared" si="665"/>
        <v>4.7757843119994184E-4</v>
      </c>
      <c r="BI473" s="5">
        <f t="shared" si="666"/>
        <v>1.6920654384541909E-4</v>
      </c>
      <c r="BJ473" s="8">
        <f t="shared" si="667"/>
        <v>0.39203674380651921</v>
      </c>
      <c r="BK473" s="8">
        <f t="shared" si="668"/>
        <v>0.22438505325014182</v>
      </c>
      <c r="BL473" s="8">
        <f t="shared" si="669"/>
        <v>0.35494137016798727</v>
      </c>
      <c r="BM473" s="8">
        <f t="shared" si="670"/>
        <v>0.67761962036879764</v>
      </c>
      <c r="BN473" s="8">
        <f t="shared" si="671"/>
        <v>0.31786677255921941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1.3941176470588199</v>
      </c>
      <c r="F474">
        <f>VLOOKUP(B474,home!$B$2:$E$405,3,FALSE)</f>
        <v>0.3</v>
      </c>
      <c r="G474">
        <f>VLOOKUP(C474,away!$B$2:$E$405,4,FALSE)</f>
        <v>0.8</v>
      </c>
      <c r="H474">
        <f>VLOOKUP(A474,away!$A$2:$E$405,3,FALSE)</f>
        <v>1.3441176470588201</v>
      </c>
      <c r="I474">
        <f>VLOOKUP(C474,away!$B$2:$E$405,3,FALSE)</f>
        <v>0.93</v>
      </c>
      <c r="J474">
        <f>VLOOKUP(B474,home!$B$2:$E$405,4,FALSE)</f>
        <v>0.96</v>
      </c>
      <c r="K474" s="3">
        <f t="shared" si="616"/>
        <v>0.3345882352941168</v>
      </c>
      <c r="L474" s="3">
        <f t="shared" si="617"/>
        <v>1.2000282352941147</v>
      </c>
      <c r="M474" s="5">
        <f t="shared" si="618"/>
        <v>0.21553834061247151</v>
      </c>
      <c r="N474" s="5">
        <f t="shared" si="619"/>
        <v>7.211659302374912E-2</v>
      </c>
      <c r="O474" s="5">
        <f t="shared" si="620"/>
        <v>0.25865209452340598</v>
      </c>
      <c r="P474" s="5">
        <f t="shared" si="621"/>
        <v>8.6541947861713514E-2</v>
      </c>
      <c r="Q474" s="5">
        <f t="shared" si="622"/>
        <v>1.2064681797620116E-2</v>
      </c>
      <c r="R474" s="5">
        <f t="shared" si="623"/>
        <v>0.15519490827302473</v>
      </c>
      <c r="S474" s="5">
        <f t="shared" si="624"/>
        <v>8.6869796789024057E-3</v>
      </c>
      <c r="T474" s="5">
        <f t="shared" si="625"/>
        <v>1.4477958806983094E-2</v>
      </c>
      <c r="U474" s="5">
        <f t="shared" si="626"/>
        <v>5.1926390485703681E-2</v>
      </c>
      <c r="V474" s="5">
        <f t="shared" si="627"/>
        <v>3.875506120633488E-4</v>
      </c>
      <c r="W474" s="5">
        <f t="shared" si="628"/>
        <v>1.3455668640169228E-3</v>
      </c>
      <c r="X474" s="5">
        <f t="shared" si="629"/>
        <v>1.6147182292964638E-3</v>
      </c>
      <c r="Y474" s="5">
        <f t="shared" si="630"/>
        <v>9.6885373359993665E-4</v>
      </c>
      <c r="Z474" s="5">
        <f t="shared" si="631"/>
        <v>6.2079423967169971E-2</v>
      </c>
      <c r="AA474" s="5">
        <f t="shared" si="632"/>
        <v>2.0771044913250703E-2</v>
      </c>
      <c r="AB474" s="5">
        <f t="shared" si="633"/>
        <v>3.4748736313696968E-3</v>
      </c>
      <c r="AC474" s="5">
        <f t="shared" si="634"/>
        <v>9.7254694824991272E-6</v>
      </c>
      <c r="AD474" s="5">
        <f t="shared" si="635"/>
        <v>1.1255271062541523E-4</v>
      </c>
      <c r="AE474" s="5">
        <f t="shared" si="636"/>
        <v>1.3506643070938619E-4</v>
      </c>
      <c r="AF474" s="5">
        <f t="shared" si="637"/>
        <v>8.1041765245829769E-5</v>
      </c>
      <c r="AG474" s="5">
        <f t="shared" si="638"/>
        <v>3.2417468844357677E-5</v>
      </c>
      <c r="AH474" s="5">
        <f t="shared" si="639"/>
        <v>1.8624265397849549E-2</v>
      </c>
      <c r="AI474" s="5">
        <f t="shared" si="640"/>
        <v>6.2314600931157628E-3</v>
      </c>
      <c r="AJ474" s="5">
        <f t="shared" si="641"/>
        <v>1.0424866179306578E-3</v>
      </c>
      <c r="AK474" s="5">
        <f t="shared" si="642"/>
        <v>1.1626791927038369E-4</v>
      </c>
      <c r="AL474" s="5">
        <f t="shared" si="643"/>
        <v>1.5619700337183075E-7</v>
      </c>
      <c r="AM474" s="5">
        <f t="shared" si="644"/>
        <v>7.531762565145417E-6</v>
      </c>
      <c r="AN474" s="5">
        <f t="shared" si="645"/>
        <v>9.0383277397057295E-6</v>
      </c>
      <c r="AO474" s="5">
        <f t="shared" si="646"/>
        <v>5.4231242437444553E-6</v>
      </c>
      <c r="AP474" s="5">
        <f t="shared" si="647"/>
        <v>2.1693007386671304E-6</v>
      </c>
      <c r="AQ474" s="5">
        <f t="shared" si="648"/>
        <v>6.5080553431123436E-7</v>
      </c>
      <c r="AR474" s="5">
        <f t="shared" si="649"/>
        <v>4.4699288678061262E-3</v>
      </c>
      <c r="AS474" s="5">
        <f t="shared" si="650"/>
        <v>1.4955856117694812E-3</v>
      </c>
      <c r="AT474" s="5">
        <f t="shared" si="651"/>
        <v>2.5020267528661139E-4</v>
      </c>
      <c r="AU474" s="5">
        <f t="shared" si="652"/>
        <v>2.7904957196671422E-5</v>
      </c>
      <c r="AV474" s="5">
        <f t="shared" si="653"/>
        <v>2.3341675960980384E-6</v>
      </c>
      <c r="AW474" s="5">
        <f t="shared" si="654"/>
        <v>1.7420969800997137E-9</v>
      </c>
      <c r="AX474" s="5">
        <f t="shared" si="655"/>
        <v>4.2000652422104903E-7</v>
      </c>
      <c r="AY474" s="5">
        <f t="shared" si="656"/>
        <v>5.0401968807300028E-7</v>
      </c>
      <c r="AZ474" s="5">
        <f t="shared" si="657"/>
        <v>3.0241892841586634E-7</v>
      </c>
      <c r="BA474" s="5">
        <f t="shared" si="658"/>
        <v>1.2097041766214313E-7</v>
      </c>
      <c r="BB474" s="5">
        <f t="shared" si="659"/>
        <v>3.6291979207473423E-8</v>
      </c>
      <c r="BC474" s="5">
        <f t="shared" si="660"/>
        <v>8.7102799527350055E-9</v>
      </c>
      <c r="BD474" s="5">
        <f t="shared" si="661"/>
        <v>8.940068085206E-4</v>
      </c>
      <c r="BE474" s="5">
        <f t="shared" si="662"/>
        <v>2.9912416040383296E-4</v>
      </c>
      <c r="BF474" s="5">
        <f t="shared" si="663"/>
        <v>5.0041712481676397E-5</v>
      </c>
      <c r="BG474" s="5">
        <f t="shared" si="664"/>
        <v>5.581122756779896E-6</v>
      </c>
      <c r="BH474" s="5">
        <f t="shared" si="665"/>
        <v>4.668445035377053E-7</v>
      </c>
      <c r="BI474" s="5">
        <f t="shared" si="666"/>
        <v>3.1240135719087787E-8</v>
      </c>
      <c r="BJ474" s="8">
        <f t="shared" si="667"/>
        <v>0.10297565656932973</v>
      </c>
      <c r="BK474" s="8">
        <f t="shared" si="668"/>
        <v>0.31116520445132478</v>
      </c>
      <c r="BL474" s="8">
        <f t="shared" si="669"/>
        <v>0.5235290000233781</v>
      </c>
      <c r="BM474" s="8">
        <f t="shared" si="670"/>
        <v>0.19964021664162665</v>
      </c>
      <c r="BN474" s="8">
        <f t="shared" si="671"/>
        <v>0.800108566091985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1.3941176470588199</v>
      </c>
      <c r="F475">
        <f>VLOOKUP(B475,home!$B$2:$E$405,3,FALSE)</f>
        <v>0.76</v>
      </c>
      <c r="G475">
        <f>VLOOKUP(C475,away!$B$2:$E$405,4,FALSE)</f>
        <v>1.18</v>
      </c>
      <c r="H475">
        <f>VLOOKUP(A475,away!$A$2:$E$405,3,FALSE)</f>
        <v>1.3441176470588201</v>
      </c>
      <c r="I475">
        <f>VLOOKUP(C475,away!$B$2:$E$405,3,FALSE)</f>
        <v>1.05</v>
      </c>
      <c r="J475">
        <f>VLOOKUP(B475,home!$B$2:$E$405,4,FALSE)</f>
        <v>1.4</v>
      </c>
      <c r="K475" s="3">
        <f t="shared" si="616"/>
        <v>1.2502447058823496</v>
      </c>
      <c r="L475" s="3">
        <f t="shared" si="617"/>
        <v>1.9758529411764656</v>
      </c>
      <c r="M475" s="5">
        <f t="shared" si="618"/>
        <v>3.9712167700203575E-2</v>
      </c>
      <c r="N475" s="5">
        <f t="shared" si="619"/>
        <v>4.9649927426291561E-2</v>
      </c>
      <c r="O475" s="5">
        <f t="shared" si="620"/>
        <v>7.846540335094028E-2</v>
      </c>
      <c r="P475" s="5">
        <f t="shared" si="621"/>
        <v>9.8100955134436257E-2</v>
      </c>
      <c r="Q475" s="5">
        <f t="shared" si="622"/>
        <v>3.1037279456081954E-2</v>
      </c>
      <c r="R475" s="5">
        <f t="shared" si="623"/>
        <v>7.7518048995776523E-2</v>
      </c>
      <c r="S475" s="5">
        <f t="shared" si="624"/>
        <v>6.0584689502100282E-2</v>
      </c>
      <c r="T475" s="5">
        <f t="shared" si="625"/>
        <v>6.1325099899415425E-2</v>
      </c>
      <c r="U475" s="5">
        <f t="shared" si="626"/>
        <v>9.6916530367298193E-2</v>
      </c>
      <c r="V475" s="5">
        <f t="shared" si="627"/>
        <v>1.6629148783112196E-2</v>
      </c>
      <c r="W475" s="5">
        <f t="shared" si="628"/>
        <v>1.2934731441652494E-2</v>
      </c>
      <c r="X475" s="5">
        <f t="shared" si="629"/>
        <v>2.5557127162316784E-2</v>
      </c>
      <c r="Y475" s="5">
        <f t="shared" si="630"/>
        <v>2.5248562435842281E-2</v>
      </c>
      <c r="Z475" s="5">
        <f t="shared" si="631"/>
        <v>5.1054755034188805E-2</v>
      </c>
      <c r="AA475" s="5">
        <f t="shared" si="632"/>
        <v>6.3830937191614784E-2</v>
      </c>
      <c r="AB475" s="5">
        <f t="shared" si="633"/>
        <v>3.990214564766259E-2</v>
      </c>
      <c r="AC475" s="5">
        <f t="shared" si="634"/>
        <v>2.5674363066303866E-3</v>
      </c>
      <c r="AD475" s="5">
        <f t="shared" si="635"/>
        <v>4.0428948767340005E-3</v>
      </c>
      <c r="AE475" s="5">
        <f t="shared" si="636"/>
        <v>7.988165733062139E-3</v>
      </c>
      <c r="AF475" s="5">
        <f t="shared" si="637"/>
        <v>7.8917203791379429E-3</v>
      </c>
      <c r="AG475" s="5">
        <f t="shared" si="638"/>
        <v>5.1976263073539855E-3</v>
      </c>
      <c r="AH475" s="5">
        <f t="shared" si="639"/>
        <v>2.5219171973836482E-2</v>
      </c>
      <c r="AI475" s="5">
        <f t="shared" si="640"/>
        <v>3.1530136247025588E-2</v>
      </c>
      <c r="AJ475" s="5">
        <f t="shared" si="641"/>
        <v>1.9710192959296463E-2</v>
      </c>
      <c r="AK475" s="5">
        <f t="shared" si="642"/>
        <v>8.2141881330933218E-3</v>
      </c>
      <c r="AL475" s="5">
        <f t="shared" si="643"/>
        <v>2.5369348339650478E-4</v>
      </c>
      <c r="AM475" s="5">
        <f t="shared" si="644"/>
        <v>1.0109215832151117E-3</v>
      </c>
      <c r="AN475" s="5">
        <f t="shared" si="645"/>
        <v>1.9974323834943478E-3</v>
      </c>
      <c r="AO475" s="5">
        <f t="shared" si="646"/>
        <v>1.9733163248642129E-3</v>
      </c>
      <c r="AP475" s="5">
        <f t="shared" si="647"/>
        <v>1.2996609547848295E-3</v>
      </c>
      <c r="AQ475" s="5">
        <f t="shared" si="648"/>
        <v>6.4198473001095475E-4</v>
      </c>
      <c r="AR475" s="5">
        <f t="shared" si="649"/>
        <v>9.9658750237079773E-3</v>
      </c>
      <c r="AS475" s="5">
        <f t="shared" si="650"/>
        <v>1.2459782487876034E-2</v>
      </c>
      <c r="AT475" s="5">
        <f t="shared" si="651"/>
        <v>7.788888545956313E-3</v>
      </c>
      <c r="AU475" s="5">
        <f t="shared" si="652"/>
        <v>3.2460055564298511E-3</v>
      </c>
      <c r="AV475" s="5">
        <f t="shared" si="653"/>
        <v>1.014575315547778E-3</v>
      </c>
      <c r="AW475" s="5">
        <f t="shared" si="654"/>
        <v>1.7408303629913909E-5</v>
      </c>
      <c r="AX475" s="5">
        <f t="shared" si="655"/>
        <v>2.1064989291281591E-4</v>
      </c>
      <c r="AY475" s="5">
        <f t="shared" si="656"/>
        <v>4.1621321047029486E-4</v>
      </c>
      <c r="AZ475" s="5">
        <f t="shared" si="657"/>
        <v>4.1118804803211577E-4</v>
      </c>
      <c r="BA475" s="5">
        <f t="shared" si="658"/>
        <v>2.7081570469362191E-4</v>
      </c>
      <c r="BB475" s="5">
        <f t="shared" si="659"/>
        <v>1.337730016589175E-4</v>
      </c>
      <c r="BC475" s="5">
        <f t="shared" si="660"/>
        <v>5.2863155755555255E-5</v>
      </c>
      <c r="BD475" s="5">
        <f t="shared" si="661"/>
        <v>3.2818505794984143E-3</v>
      </c>
      <c r="BE475" s="5">
        <f t="shared" si="662"/>
        <v>4.1031163125148139E-3</v>
      </c>
      <c r="BF475" s="5">
        <f t="shared" si="663"/>
        <v>2.5649497236705774E-3</v>
      </c>
      <c r="BG475" s="5">
        <f t="shared" si="664"/>
        <v>1.0689382709578451E-3</v>
      </c>
      <c r="BH475" s="5">
        <f t="shared" si="665"/>
        <v>3.3410860354501958E-4</v>
      </c>
      <c r="BI475" s="5">
        <f t="shared" si="666"/>
        <v>8.3543502554381122E-5</v>
      </c>
      <c r="BJ475" s="8">
        <f t="shared" si="667"/>
        <v>0.23929195410778137</v>
      </c>
      <c r="BK475" s="8">
        <f t="shared" si="668"/>
        <v>0.21826430412034953</v>
      </c>
      <c r="BL475" s="8">
        <f t="shared" si="669"/>
        <v>0.48721838878880325</v>
      </c>
      <c r="BM475" s="8">
        <f t="shared" si="670"/>
        <v>0.62094681508055249</v>
      </c>
      <c r="BN475" s="8">
        <f t="shared" si="671"/>
        <v>0.37448378206373018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1.3941176470588199</v>
      </c>
      <c r="F476">
        <f>VLOOKUP(B476,home!$B$2:$E$405,3,FALSE)</f>
        <v>0.63</v>
      </c>
      <c r="G476">
        <f>VLOOKUP(C476,away!$B$2:$E$405,4,FALSE)</f>
        <v>0.8</v>
      </c>
      <c r="H476">
        <f>VLOOKUP(A476,away!$A$2:$E$405,3,FALSE)</f>
        <v>1.3441176470588201</v>
      </c>
      <c r="I476">
        <f>VLOOKUP(C476,away!$B$2:$E$405,3,FALSE)</f>
        <v>0.8</v>
      </c>
      <c r="J476">
        <f>VLOOKUP(B476,home!$B$2:$E$405,4,FALSE)</f>
        <v>0.79</v>
      </c>
      <c r="K476" s="3">
        <f t="shared" si="616"/>
        <v>0.70263529411764525</v>
      </c>
      <c r="L476" s="3">
        <f t="shared" si="617"/>
        <v>0.84948235294117436</v>
      </c>
      <c r="M476" s="5">
        <f t="shared" si="618"/>
        <v>0.21179898309896439</v>
      </c>
      <c r="N476" s="5">
        <f t="shared" si="619"/>
        <v>0.14881744078355902</v>
      </c>
      <c r="O476" s="5">
        <f t="shared" si="620"/>
        <v>0.17991949851345629</v>
      </c>
      <c r="P476" s="5">
        <f t="shared" si="621"/>
        <v>0.12641778975550158</v>
      </c>
      <c r="Q476" s="5">
        <f t="shared" si="622"/>
        <v>5.228219313739562E-2</v>
      </c>
      <c r="R476" s="5">
        <f t="shared" si="623"/>
        <v>7.6419219468603486E-2</v>
      </c>
      <c r="S476" s="5">
        <f t="shared" si="624"/>
        <v>1.8863945110632056E-2</v>
      </c>
      <c r="T476" s="5">
        <f t="shared" si="625"/>
        <v>4.4412800443279749E-2</v>
      </c>
      <c r="U476" s="5">
        <f t="shared" si="626"/>
        <v>5.3694840747563088E-2</v>
      </c>
      <c r="V476" s="5">
        <f t="shared" si="627"/>
        <v>1.2510490487319618E-3</v>
      </c>
      <c r="W476" s="5">
        <f t="shared" si="628"/>
        <v>1.2245104717403171E-2</v>
      </c>
      <c r="X476" s="5">
        <f t="shared" si="629"/>
        <v>1.0402000367350719E-2</v>
      </c>
      <c r="Y476" s="5">
        <f t="shared" si="630"/>
        <v>4.4181578736760246E-3</v>
      </c>
      <c r="Z476" s="5">
        <f t="shared" si="631"/>
        <v>2.1638926121372429E-2</v>
      </c>
      <c r="AA476" s="5">
        <f t="shared" si="632"/>
        <v>1.5204273219680512E-2</v>
      </c>
      <c r="AB476" s="5">
        <f t="shared" si="633"/>
        <v>5.3415294927776262E-3</v>
      </c>
      <c r="AC476" s="5">
        <f t="shared" si="634"/>
        <v>4.6670094121308443E-5</v>
      </c>
      <c r="AD476" s="5">
        <f t="shared" si="635"/>
        <v>2.1509606886534849E-3</v>
      </c>
      <c r="AE476" s="5">
        <f t="shared" si="636"/>
        <v>1.827203146881331E-3</v>
      </c>
      <c r="AF476" s="5">
        <f t="shared" si="637"/>
        <v>7.7608841425713562E-4</v>
      </c>
      <c r="AG476" s="5">
        <f t="shared" si="638"/>
        <v>2.1975780407784546E-4</v>
      </c>
      <c r="AH476" s="5">
        <f t="shared" si="639"/>
        <v>4.5954714691759232E-3</v>
      </c>
      <c r="AI476" s="5">
        <f t="shared" si="640"/>
        <v>3.2289404473536715E-3</v>
      </c>
      <c r="AJ476" s="5">
        <f t="shared" si="641"/>
        <v>1.1343837604573539E-3</v>
      </c>
      <c r="AK476" s="5">
        <f t="shared" si="642"/>
        <v>2.656860223904112E-4</v>
      </c>
      <c r="AL476" s="5">
        <f t="shared" si="643"/>
        <v>1.1142508920810571E-6</v>
      </c>
      <c r="AM476" s="5">
        <f t="shared" si="644"/>
        <v>3.022681792215069E-4</v>
      </c>
      <c r="AN476" s="5">
        <f t="shared" si="645"/>
        <v>2.5677148410433028E-4</v>
      </c>
      <c r="AO476" s="5">
        <f t="shared" si="646"/>
        <v>1.0906142224257191E-4</v>
      </c>
      <c r="AP476" s="5">
        <f t="shared" si="647"/>
        <v>3.088191786057697E-5</v>
      </c>
      <c r="AQ476" s="5">
        <f t="shared" si="648"/>
        <v>6.5584110618847504E-6</v>
      </c>
      <c r="AR476" s="5">
        <f t="shared" si="649"/>
        <v>7.8075438330191976E-4</v>
      </c>
      <c r="AS476" s="5">
        <f t="shared" si="650"/>
        <v>5.4858558574498516E-4</v>
      </c>
      <c r="AT476" s="5">
        <f t="shared" si="651"/>
        <v>1.9272779719431416E-4</v>
      </c>
      <c r="AU476" s="5">
        <f t="shared" si="652"/>
        <v>4.513911748875761E-5</v>
      </c>
      <c r="AV476" s="5">
        <f t="shared" si="653"/>
        <v>7.9290842732310342E-6</v>
      </c>
      <c r="AW476" s="5">
        <f t="shared" si="654"/>
        <v>1.8474164741407561E-8</v>
      </c>
      <c r="AX476" s="5">
        <f t="shared" si="655"/>
        <v>3.5397381834951427E-5</v>
      </c>
      <c r="AY476" s="5">
        <f t="shared" si="656"/>
        <v>3.006945120911172E-5</v>
      </c>
      <c r="AZ476" s="5">
        <f t="shared" si="657"/>
        <v>1.2771734082383032E-5</v>
      </c>
      <c r="BA476" s="5">
        <f t="shared" si="658"/>
        <v>3.6164542398139094E-6</v>
      </c>
      <c r="BB476" s="5">
        <f t="shared" si="659"/>
        <v>7.680285142353015E-7</v>
      </c>
      <c r="BC476" s="5">
        <f t="shared" si="660"/>
        <v>1.3048533387970365E-7</v>
      </c>
      <c r="BD476" s="5">
        <f t="shared" si="661"/>
        <v>1.1053951176607503E-4</v>
      </c>
      <c r="BE476" s="5">
        <f t="shared" si="662"/>
        <v>7.7668962361377033E-5</v>
      </c>
      <c r="BF476" s="5">
        <f t="shared" si="663"/>
        <v>2.7286477106299234E-5</v>
      </c>
      <c r="BG476" s="5">
        <f t="shared" si="664"/>
        <v>6.3908139556729869E-6</v>
      </c>
      <c r="BH476" s="5">
        <f t="shared" si="665"/>
        <v>1.1226028608488598E-6</v>
      </c>
      <c r="BI476" s="5">
        <f t="shared" si="666"/>
        <v>1.5775607826196976E-7</v>
      </c>
      <c r="BJ476" s="8">
        <f t="shared" si="667"/>
        <v>0.2783400023262394</v>
      </c>
      <c r="BK476" s="8">
        <f t="shared" si="668"/>
        <v>0.3584096208100524</v>
      </c>
      <c r="BL476" s="8">
        <f t="shared" si="669"/>
        <v>0.34160214523359012</v>
      </c>
      <c r="BM476" s="8">
        <f t="shared" si="670"/>
        <v>0.20430551875672964</v>
      </c>
      <c r="BN476" s="8">
        <f t="shared" si="671"/>
        <v>0.79565512475748035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1.3941176470588199</v>
      </c>
      <c r="F477">
        <f>VLOOKUP(B477,home!$B$2:$E$405,3,FALSE)</f>
        <v>0.63</v>
      </c>
      <c r="G477">
        <f>VLOOKUP(C477,away!$B$2:$E$405,4,FALSE)</f>
        <v>0.89</v>
      </c>
      <c r="H477">
        <f>VLOOKUP(A477,away!$A$2:$E$405,3,FALSE)</f>
        <v>1.3441176470588201</v>
      </c>
      <c r="I477">
        <f>VLOOKUP(C477,away!$B$2:$E$405,3,FALSE)</f>
        <v>1.35</v>
      </c>
      <c r="J477">
        <f>VLOOKUP(B477,home!$B$2:$E$405,4,FALSE)</f>
        <v>0.92</v>
      </c>
      <c r="K477" s="3">
        <f t="shared" si="616"/>
        <v>0.78168176470588036</v>
      </c>
      <c r="L477" s="3">
        <f t="shared" si="617"/>
        <v>1.6693941176470548</v>
      </c>
      <c r="M477" s="5">
        <f t="shared" si="618"/>
        <v>8.6200794677976644E-2</v>
      </c>
      <c r="N477" s="5">
        <f t="shared" si="619"/>
        <v>6.7381589302930048E-2</v>
      </c>
      <c r="O477" s="5">
        <f t="shared" si="620"/>
        <v>0.14390309957191574</v>
      </c>
      <c r="P477" s="5">
        <f t="shared" si="621"/>
        <v>0.11248642882002112</v>
      </c>
      <c r="Q477" s="5">
        <f t="shared" si="622"/>
        <v>2.6335479817500614E-2</v>
      </c>
      <c r="R477" s="5">
        <f t="shared" si="623"/>
        <v>0.1201154939682673</v>
      </c>
      <c r="S477" s="5">
        <f t="shared" si="624"/>
        <v>3.6696867807166612E-2</v>
      </c>
      <c r="T477" s="5">
        <f t="shared" si="625"/>
        <v>4.3964295092748247E-2</v>
      </c>
      <c r="U477" s="5">
        <f t="shared" si="626"/>
        <v>9.3892091293633725E-2</v>
      </c>
      <c r="V477" s="5">
        <f t="shared" si="627"/>
        <v>5.3207805539371589E-3</v>
      </c>
      <c r="W477" s="5">
        <f t="shared" si="628"/>
        <v>6.8619881127066577E-3</v>
      </c>
      <c r="X477" s="5">
        <f t="shared" si="629"/>
        <v>1.1455362590716509E-2</v>
      </c>
      <c r="Y477" s="5">
        <f t="shared" si="630"/>
        <v>9.5617574622281348E-3</v>
      </c>
      <c r="Z477" s="5">
        <f t="shared" si="631"/>
        <v>6.6840033022965234E-2</v>
      </c>
      <c r="AA477" s="5">
        <f t="shared" si="632"/>
        <v>5.2247634966390781E-2</v>
      </c>
      <c r="AB477" s="5">
        <f t="shared" si="633"/>
        <v>2.0420511751118503E-2</v>
      </c>
      <c r="AC477" s="5">
        <f t="shared" si="634"/>
        <v>4.3395452826399463E-4</v>
      </c>
      <c r="AD477" s="5">
        <f t="shared" si="635"/>
        <v>1.3409727443328282E-3</v>
      </c>
      <c r="AE477" s="5">
        <f t="shared" si="636"/>
        <v>2.2386120113142513E-3</v>
      </c>
      <c r="AF477" s="5">
        <f t="shared" si="637"/>
        <v>1.868562861691027E-3</v>
      </c>
      <c r="AG477" s="5">
        <f t="shared" si="638"/>
        <v>1.0397892832535824E-3</v>
      </c>
      <c r="AH477" s="5">
        <f t="shared" si="639"/>
        <v>2.7895589487968275E-2</v>
      </c>
      <c r="AI477" s="5">
        <f t="shared" si="640"/>
        <v>2.1805473618465847E-2</v>
      </c>
      <c r="AJ477" s="5">
        <f t="shared" si="641"/>
        <v>8.5224705491649504E-3</v>
      </c>
      <c r="AK477" s="5">
        <f t="shared" si="642"/>
        <v>2.2206199395083839E-3</v>
      </c>
      <c r="AL477" s="5">
        <f t="shared" si="643"/>
        <v>2.2651297049893723E-5</v>
      </c>
      <c r="AM477" s="5">
        <f t="shared" si="644"/>
        <v>2.0964278824251462E-4</v>
      </c>
      <c r="AN477" s="5">
        <f t="shared" si="645"/>
        <v>3.4997643749918098E-4</v>
      </c>
      <c r="AO477" s="5">
        <f t="shared" si="646"/>
        <v>2.9212430303810253E-4</v>
      </c>
      <c r="AP477" s="5">
        <f t="shared" si="647"/>
        <v>1.6255686437118463E-4</v>
      </c>
      <c r="AQ477" s="5">
        <f t="shared" si="648"/>
        <v>6.7842868291101459E-5</v>
      </c>
      <c r="AR477" s="5">
        <f t="shared" si="649"/>
        <v>9.3137465999022454E-3</v>
      </c>
      <c r="AS477" s="5">
        <f t="shared" si="650"/>
        <v>7.2803858782349807E-3</v>
      </c>
      <c r="AT477" s="5">
        <f t="shared" si="651"/>
        <v>2.8454724405192451E-3</v>
      </c>
      <c r="AU477" s="5">
        <f t="shared" si="652"/>
        <v>7.4141797290901048E-4</v>
      </c>
      <c r="AV477" s="5">
        <f t="shared" si="653"/>
        <v>1.4488822736204296E-4</v>
      </c>
      <c r="AW477" s="5">
        <f t="shared" si="654"/>
        <v>8.2106858205069653E-7</v>
      </c>
      <c r="AX477" s="5">
        <f t="shared" si="655"/>
        <v>2.7312324111878316E-5</v>
      </c>
      <c r="AY477" s="5">
        <f t="shared" si="656"/>
        <v>4.5595033211639473E-5</v>
      </c>
      <c r="AZ477" s="5">
        <f t="shared" si="657"/>
        <v>3.8058040118716529E-5</v>
      </c>
      <c r="BA477" s="5">
        <f t="shared" si="658"/>
        <v>2.1177956101120327E-5</v>
      </c>
      <c r="BB477" s="5">
        <f t="shared" si="659"/>
        <v>8.838588834749461E-6</v>
      </c>
      <c r="BC477" s="5">
        <f t="shared" si="660"/>
        <v>2.9510176418063357E-6</v>
      </c>
      <c r="BD477" s="5">
        <f t="shared" si="661"/>
        <v>2.5913856311886771E-3</v>
      </c>
      <c r="BE477" s="5">
        <f t="shared" si="662"/>
        <v>2.0256388932210268E-3</v>
      </c>
      <c r="BF477" s="5">
        <f t="shared" si="663"/>
        <v>7.9170249235493929E-4</v>
      </c>
      <c r="BG477" s="5">
        <f t="shared" si="664"/>
        <v>2.0628646711535087E-4</v>
      </c>
      <c r="BH477" s="5">
        <f t="shared" si="665"/>
        <v>4.0312592412417254E-5</v>
      </c>
      <c r="BI477" s="5">
        <f t="shared" si="666"/>
        <v>6.3023236753614436E-6</v>
      </c>
      <c r="BJ477" s="8">
        <f t="shared" si="667"/>
        <v>0.17327448550088387</v>
      </c>
      <c r="BK477" s="8">
        <f t="shared" si="668"/>
        <v>0.24120707271762709</v>
      </c>
      <c r="BL477" s="8">
        <f t="shared" si="669"/>
        <v>0.51701052466532893</v>
      </c>
      <c r="BM477" s="8">
        <f t="shared" si="670"/>
        <v>0.44186445578356409</v>
      </c>
      <c r="BN477" s="8">
        <f t="shared" si="671"/>
        <v>0.55642288615861146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1.3941176470588199</v>
      </c>
      <c r="F478">
        <f>VLOOKUP(B478,home!$B$2:$E$405,3,FALSE)</f>
        <v>0.72</v>
      </c>
      <c r="G478">
        <f>VLOOKUP(C478,away!$B$2:$E$405,4,FALSE)</f>
        <v>0.68</v>
      </c>
      <c r="H478">
        <f>VLOOKUP(A478,away!$A$2:$E$405,3,FALSE)</f>
        <v>1.3441176470588201</v>
      </c>
      <c r="I478">
        <f>VLOOKUP(C478,away!$B$2:$E$405,3,FALSE)</f>
        <v>1.31</v>
      </c>
      <c r="J478">
        <f>VLOOKUP(B478,home!$B$2:$E$405,4,FALSE)</f>
        <v>1.18</v>
      </c>
      <c r="K478" s="3">
        <f t="shared" si="616"/>
        <v>0.68255999999999817</v>
      </c>
      <c r="L478" s="3">
        <f t="shared" si="617"/>
        <v>2.0777370588235238</v>
      </c>
      <c r="M478" s="5">
        <f t="shared" si="618"/>
        <v>6.3272969773674345E-2</v>
      </c>
      <c r="N478" s="5">
        <f t="shared" si="619"/>
        <v>4.3187598248719046E-2</v>
      </c>
      <c r="O478" s="5">
        <f t="shared" si="620"/>
        <v>0.13146459412058381</v>
      </c>
      <c r="P478" s="5">
        <f t="shared" si="621"/>
        <v>8.9732473362945445E-2</v>
      </c>
      <c r="Q478" s="5">
        <f t="shared" si="622"/>
        <v>1.4739063530322795E-2</v>
      </c>
      <c r="R478" s="5">
        <f t="shared" si="623"/>
        <v>0.13657442956376512</v>
      </c>
      <c r="S478" s="5">
        <f t="shared" si="624"/>
        <v>3.1814204409217721E-2</v>
      </c>
      <c r="T478" s="5">
        <f t="shared" si="625"/>
        <v>3.0623898509305938E-2</v>
      </c>
      <c r="U478" s="5">
        <f t="shared" si="626"/>
        <v>9.322024264304328E-2</v>
      </c>
      <c r="V478" s="5">
        <f t="shared" si="627"/>
        <v>5.0131416656097024E-3</v>
      </c>
      <c r="W478" s="5">
        <f t="shared" si="628"/>
        <v>3.3534317344190334E-3</v>
      </c>
      <c r="X478" s="5">
        <f t="shared" si="629"/>
        <v>6.9675493888372688E-3</v>
      </c>
      <c r="Y478" s="5">
        <f t="shared" si="630"/>
        <v>7.2383677871851971E-3</v>
      </c>
      <c r="Z478" s="5">
        <f t="shared" si="631"/>
        <v>9.458858453077261E-2</v>
      </c>
      <c r="AA478" s="5">
        <f t="shared" si="632"/>
        <v>6.4562384257323982E-2</v>
      </c>
      <c r="AB478" s="5">
        <f t="shared" si="633"/>
        <v>2.2033850499339466E-2</v>
      </c>
      <c r="AC478" s="5">
        <f t="shared" si="634"/>
        <v>4.4434614277536827E-4</v>
      </c>
      <c r="AD478" s="5">
        <f t="shared" si="635"/>
        <v>5.7222959116126214E-4</v>
      </c>
      <c r="AE478" s="5">
        <f t="shared" si="636"/>
        <v>1.1889426277111878E-3</v>
      </c>
      <c r="AF478" s="5">
        <f t="shared" si="637"/>
        <v>1.2351550792052783E-3</v>
      </c>
      <c r="AG478" s="5">
        <f t="shared" si="638"/>
        <v>8.5544249381963697E-4</v>
      </c>
      <c r="AH478" s="5">
        <f t="shared" si="639"/>
        <v>4.9132551855311936E-2</v>
      </c>
      <c r="AI478" s="5">
        <f t="shared" si="640"/>
        <v>3.3535914594361622E-2</v>
      </c>
      <c r="AJ478" s="5">
        <f t="shared" si="641"/>
        <v>1.1445136932763703E-2</v>
      </c>
      <c r="AK478" s="5">
        <f t="shared" si="642"/>
        <v>2.6039975549423913E-3</v>
      </c>
      <c r="AL478" s="5">
        <f t="shared" si="643"/>
        <v>2.5206516187332667E-5</v>
      </c>
      <c r="AM478" s="5">
        <f t="shared" si="644"/>
        <v>7.8116205948606011E-5</v>
      </c>
      <c r="AN478" s="5">
        <f t="shared" si="645"/>
        <v>1.6230493599410926E-4</v>
      </c>
      <c r="AO478" s="5">
        <f t="shared" si="646"/>
        <v>1.686134901724705E-4</v>
      </c>
      <c r="AP478" s="5">
        <f t="shared" si="647"/>
        <v>1.1677816571630599E-4</v>
      </c>
      <c r="AQ478" s="5">
        <f t="shared" si="648"/>
        <v>6.0658580642550914E-5</v>
      </c>
      <c r="AR478" s="5">
        <f t="shared" si="649"/>
        <v>2.0416904756870028E-2</v>
      </c>
      <c r="AS478" s="5">
        <f t="shared" si="650"/>
        <v>1.3935762510849169E-2</v>
      </c>
      <c r="AT478" s="5">
        <f t="shared" si="651"/>
        <v>4.7559970297025907E-3</v>
      </c>
      <c r="AU478" s="5">
        <f t="shared" si="652"/>
        <v>1.0820844441979307E-3</v>
      </c>
      <c r="AV478" s="5">
        <f t="shared" si="653"/>
        <v>1.8464688955793435E-4</v>
      </c>
      <c r="AW478" s="5">
        <f t="shared" si="654"/>
        <v>9.9298284280661262E-7</v>
      </c>
      <c r="AX478" s="5">
        <f t="shared" si="655"/>
        <v>8.8864995887133967E-6</v>
      </c>
      <c r="AY478" s="5">
        <f t="shared" si="656"/>
        <v>1.8463809518689823E-5</v>
      </c>
      <c r="AZ478" s="5">
        <f t="shared" si="657"/>
        <v>1.9181470642020197E-5</v>
      </c>
      <c r="BA478" s="5">
        <f t="shared" si="658"/>
        <v>1.3284684131886934E-5</v>
      </c>
      <c r="BB478" s="5">
        <f t="shared" si="659"/>
        <v>6.9005201338965745E-6</v>
      </c>
      <c r="BC478" s="5">
        <f t="shared" si="660"/>
        <v>2.8674932814709568E-6</v>
      </c>
      <c r="BD478" s="5">
        <f t="shared" si="661"/>
        <v>7.0701599399698514E-3</v>
      </c>
      <c r="BE478" s="5">
        <f t="shared" si="662"/>
        <v>4.8258083686258087E-3</v>
      </c>
      <c r="BF478" s="5">
        <f t="shared" si="663"/>
        <v>1.6469518800446114E-3</v>
      </c>
      <c r="BG478" s="5">
        <f t="shared" si="664"/>
        <v>3.7471449174774902E-4</v>
      </c>
      <c r="BH478" s="5">
        <f t="shared" si="665"/>
        <v>6.3941280871835694E-5</v>
      </c>
      <c r="BI478" s="5">
        <f t="shared" si="666"/>
        <v>8.7287521343760127E-6</v>
      </c>
      <c r="BJ478" s="8">
        <f t="shared" si="667"/>
        <v>0.11061773484645737</v>
      </c>
      <c r="BK478" s="8">
        <f t="shared" si="668"/>
        <v>0.19032080567992862</v>
      </c>
      <c r="BL478" s="8">
        <f t="shared" si="669"/>
        <v>0.59893880236600727</v>
      </c>
      <c r="BM478" s="8">
        <f t="shared" si="670"/>
        <v>0.51547732799647938</v>
      </c>
      <c r="BN478" s="8">
        <f t="shared" si="671"/>
        <v>0.47897112860001057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1.1818181818181801</v>
      </c>
      <c r="F479">
        <f>VLOOKUP(B479,home!$B$2:$E$405,3,FALSE)</f>
        <v>1.07</v>
      </c>
      <c r="G479">
        <f>VLOOKUP(C479,away!$B$2:$E$405,4,FALSE)</f>
        <v>0.63</v>
      </c>
      <c r="H479">
        <f>VLOOKUP(A479,away!$A$2:$E$405,3,FALSE)</f>
        <v>1.0363636363636399</v>
      </c>
      <c r="I479">
        <f>VLOOKUP(C479,away!$B$2:$E$405,3,FALSE)</f>
        <v>1.1100000000000001</v>
      </c>
      <c r="J479">
        <f>VLOOKUP(B479,home!$B$2:$E$405,4,FALSE)</f>
        <v>0.57999999999999996</v>
      </c>
      <c r="K479" s="3">
        <f t="shared" si="616"/>
        <v>0.79666363636363535</v>
      </c>
      <c r="L479" s="3">
        <f t="shared" si="617"/>
        <v>0.66721090909091141</v>
      </c>
      <c r="M479" s="5">
        <f t="shared" si="618"/>
        <v>0.23133820565534063</v>
      </c>
      <c r="N479" s="5">
        <f t="shared" si="619"/>
        <v>0.18429873614722217</v>
      </c>
      <c r="O479" s="5">
        <f t="shared" si="620"/>
        <v>0.15435137450276004</v>
      </c>
      <c r="P479" s="5">
        <f t="shared" si="621"/>
        <v>0.12296612728909412</v>
      </c>
      <c r="Q479" s="5">
        <f t="shared" si="622"/>
        <v>7.3412050658134081E-2</v>
      </c>
      <c r="R479" s="5">
        <f t="shared" si="623"/>
        <v>5.149246045070912E-2</v>
      </c>
      <c r="S479" s="5">
        <f t="shared" si="624"/>
        <v>1.6340435875738173E-2</v>
      </c>
      <c r="T479" s="5">
        <f t="shared" si="625"/>
        <v>4.8981321057841684E-2</v>
      </c>
      <c r="U479" s="5">
        <f t="shared" si="626"/>
        <v>4.1022170787972601E-2</v>
      </c>
      <c r="V479" s="5">
        <f t="shared" si="627"/>
        <v>9.6507098877317288E-4</v>
      </c>
      <c r="W479" s="5">
        <f t="shared" si="628"/>
        <v>1.949490374340684E-2</v>
      </c>
      <c r="X479" s="5">
        <f t="shared" si="629"/>
        <v>1.3007212449278289E-2</v>
      </c>
      <c r="Y479" s="5">
        <f t="shared" si="630"/>
        <v>4.339277021510793E-3</v>
      </c>
      <c r="Z479" s="5">
        <f t="shared" si="631"/>
        <v>1.1452110449548478E-2</v>
      </c>
      <c r="AA479" s="5">
        <f t="shared" si="632"/>
        <v>9.1234799547752765E-3</v>
      </c>
      <c r="AB479" s="5">
        <f t="shared" si="633"/>
        <v>3.6341723585310037E-3</v>
      </c>
      <c r="AC479" s="5">
        <f t="shared" si="634"/>
        <v>3.2061025575174557E-5</v>
      </c>
      <c r="AD479" s="5">
        <f t="shared" si="635"/>
        <v>3.8827202266953848E-3</v>
      </c>
      <c r="AE479" s="5">
        <f t="shared" si="636"/>
        <v>2.5905932921990974E-3</v>
      </c>
      <c r="AF479" s="5">
        <f t="shared" si="637"/>
        <v>8.6423605278648818E-4</v>
      </c>
      <c r="AG479" s="5">
        <f t="shared" si="638"/>
        <v>1.9220924081627124E-4</v>
      </c>
      <c r="AH479" s="5">
        <f t="shared" si="639"/>
        <v>1.9102432560131912E-3</v>
      </c>
      <c r="AI479" s="5">
        <f t="shared" si="640"/>
        <v>1.5218213386745797E-3</v>
      </c>
      <c r="AJ479" s="5">
        <f t="shared" si="641"/>
        <v>6.06189860782133E-4</v>
      </c>
      <c r="AK479" s="5">
        <f t="shared" si="642"/>
        <v>1.6097647293915335E-4</v>
      </c>
      <c r="AL479" s="5">
        <f t="shared" si="643"/>
        <v>6.8167212427841461E-7</v>
      </c>
      <c r="AM479" s="5">
        <f t="shared" si="644"/>
        <v>6.1864440295635688E-4</v>
      </c>
      <c r="AN479" s="5">
        <f t="shared" si="645"/>
        <v>4.1276629450051502E-4</v>
      </c>
      <c r="AO479" s="5">
        <f t="shared" si="646"/>
        <v>1.3770108729788772E-4</v>
      </c>
      <c r="AP479" s="5">
        <f t="shared" si="647"/>
        <v>3.0625222546276877E-5</v>
      </c>
      <c r="AQ479" s="5">
        <f t="shared" si="648"/>
        <v>5.1083706440532164E-6</v>
      </c>
      <c r="AR479" s="5">
        <f t="shared" si="649"/>
        <v>2.5490702788586892E-4</v>
      </c>
      <c r="AS479" s="5">
        <f t="shared" si="650"/>
        <v>2.0307515977020292E-4</v>
      </c>
      <c r="AT479" s="5">
        <f t="shared" si="651"/>
        <v>8.0891297618828042E-5</v>
      </c>
      <c r="AU479" s="5">
        <f t="shared" si="652"/>
        <v>2.1481051770396211E-5</v>
      </c>
      <c r="AV479" s="5">
        <f t="shared" si="653"/>
        <v>4.2782932040798376E-6</v>
      </c>
      <c r="AW479" s="5">
        <f t="shared" si="654"/>
        <v>1.0064939454480117E-8</v>
      </c>
      <c r="AX479" s="5">
        <f t="shared" si="655"/>
        <v>8.2141916612536861E-5</v>
      </c>
      <c r="AY479" s="5">
        <f t="shared" si="656"/>
        <v>5.4805982857520558E-5</v>
      </c>
      <c r="AZ479" s="5">
        <f t="shared" si="657"/>
        <v>1.8283574822993594E-5</v>
      </c>
      <c r="BA479" s="5">
        <f t="shared" si="658"/>
        <v>4.0663335263604195E-6</v>
      </c>
      <c r="BB479" s="5">
        <f t="shared" si="659"/>
        <v>6.7827552219744652E-7</v>
      </c>
      <c r="BC479" s="5">
        <f t="shared" si="660"/>
        <v>9.0510565555894243E-8</v>
      </c>
      <c r="BD479" s="5">
        <f t="shared" si="661"/>
        <v>2.8346124968232139E-5</v>
      </c>
      <c r="BE479" s="5">
        <f t="shared" si="662"/>
        <v>2.2582326994009854E-5</v>
      </c>
      <c r="BF479" s="5">
        <f t="shared" si="663"/>
        <v>8.9952593703002849E-6</v>
      </c>
      <c r="BG479" s="5">
        <f t="shared" si="664"/>
        <v>2.3887320133258299E-6</v>
      </c>
      <c r="BH479" s="5">
        <f t="shared" si="665"/>
        <v>4.7575398300859591E-7</v>
      </c>
      <c r="BI479" s="5">
        <f t="shared" si="666"/>
        <v>7.5803179623622258E-8</v>
      </c>
      <c r="BJ479" s="8">
        <f t="shared" si="667"/>
        <v>0.35242817186174319</v>
      </c>
      <c r="BK479" s="8">
        <f t="shared" si="668"/>
        <v>0.37169738848950312</v>
      </c>
      <c r="BL479" s="8">
        <f t="shared" si="669"/>
        <v>0.26445038581391506</v>
      </c>
      <c r="BM479" s="8">
        <f t="shared" si="670"/>
        <v>0.18211430599353159</v>
      </c>
      <c r="BN479" s="8">
        <f t="shared" si="671"/>
        <v>0.8178589547032602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1.1818181818181801</v>
      </c>
      <c r="F480">
        <f>VLOOKUP(B480,home!$B$2:$E$405,3,FALSE)</f>
        <v>1.37</v>
      </c>
      <c r="G480">
        <f>VLOOKUP(C480,away!$B$2:$E$405,4,FALSE)</f>
        <v>1.1100000000000001</v>
      </c>
      <c r="H480">
        <f>VLOOKUP(A480,away!$A$2:$E$405,3,FALSE)</f>
        <v>1.0363636363636399</v>
      </c>
      <c r="I480">
        <f>VLOOKUP(C480,away!$B$2:$E$405,3,FALSE)</f>
        <v>0.79</v>
      </c>
      <c r="J480">
        <f>VLOOKUP(B480,home!$B$2:$E$405,4,FALSE)</f>
        <v>1.33</v>
      </c>
      <c r="K480" s="3">
        <f t="shared" si="616"/>
        <v>1.7971909090909068</v>
      </c>
      <c r="L480" s="3">
        <f t="shared" si="617"/>
        <v>1.0889072727272766</v>
      </c>
      <c r="M480" s="5">
        <f t="shared" si="618"/>
        <v>5.5793484490361894E-2</v>
      </c>
      <c r="N480" s="5">
        <f t="shared" si="619"/>
        <v>0.10027154311258289</v>
      </c>
      <c r="O480" s="5">
        <f t="shared" si="620"/>
        <v>6.0753931032351577E-2</v>
      </c>
      <c r="P480" s="5">
        <f t="shared" si="621"/>
        <v>0.10918641254287818</v>
      </c>
      <c r="Q480" s="5">
        <f t="shared" si="622"/>
        <v>9.0103552861225469E-2</v>
      </c>
      <c r="R480" s="5">
        <f t="shared" si="623"/>
        <v>3.3077698673949503E-2</v>
      </c>
      <c r="S480" s="5">
        <f t="shared" si="624"/>
        <v>5.3418749486971943E-2</v>
      </c>
      <c r="T480" s="5">
        <f t="shared" si="625"/>
        <v>9.8114414009155021E-2</v>
      </c>
      <c r="U480" s="5">
        <f t="shared" si="626"/>
        <v>5.9446939350470386E-2</v>
      </c>
      <c r="V480" s="5">
        <f t="shared" si="627"/>
        <v>1.1615457476374803E-2</v>
      </c>
      <c r="W480" s="5">
        <f t="shared" si="628"/>
        <v>5.3977762026328799E-2</v>
      </c>
      <c r="X480" s="5">
        <f t="shared" si="629"/>
        <v>5.8776777636011648E-2</v>
      </c>
      <c r="Y480" s="5">
        <f t="shared" si="630"/>
        <v>3.2001230317663512E-2</v>
      </c>
      <c r="Z480" s="5">
        <f t="shared" si="631"/>
        <v>1.2006182217048335E-2</v>
      </c>
      <c r="AA480" s="5">
        <f t="shared" si="632"/>
        <v>2.1577401533368176E-2</v>
      </c>
      <c r="AB480" s="5">
        <f t="shared" si="633"/>
        <v>1.938935493878674E-2</v>
      </c>
      <c r="AC480" s="5">
        <f t="shared" si="634"/>
        <v>1.4206969499601723E-3</v>
      </c>
      <c r="AD480" s="5">
        <f t="shared" si="635"/>
        <v>2.4252085801697607E-2</v>
      </c>
      <c r="AE480" s="5">
        <f t="shared" si="636"/>
        <v>2.6408272608274448E-2</v>
      </c>
      <c r="AF480" s="5">
        <f t="shared" si="637"/>
        <v>1.4378080051657286E-2</v>
      </c>
      <c r="AG480" s="5">
        <f t="shared" si="638"/>
        <v>5.2187986453681983E-3</v>
      </c>
      <c r="AH480" s="5">
        <f t="shared" si="639"/>
        <v>3.2684047834582071E-3</v>
      </c>
      <c r="AI480" s="5">
        <f t="shared" si="640"/>
        <v>5.8739473640603236E-3</v>
      </c>
      <c r="AJ480" s="5">
        <f t="shared" si="641"/>
        <v>5.2783024015838551E-3</v>
      </c>
      <c r="AK480" s="5">
        <f t="shared" si="642"/>
        <v>3.1620390305197353E-3</v>
      </c>
      <c r="AL480" s="5">
        <f t="shared" si="643"/>
        <v>1.1121069400392556E-4</v>
      </c>
      <c r="AM480" s="5">
        <f t="shared" si="644"/>
        <v>8.7171256258607114E-3</v>
      </c>
      <c r="AN480" s="5">
        <f t="shared" si="645"/>
        <v>9.4921414912770424E-3</v>
      </c>
      <c r="AO480" s="5">
        <f t="shared" si="646"/>
        <v>5.168030951803953E-3</v>
      </c>
      <c r="AP480" s="5">
        <f t="shared" si="647"/>
        <v>1.8758354963663315E-3</v>
      </c>
      <c r="AQ480" s="5">
        <f t="shared" si="648"/>
        <v>5.1065272860831973E-4</v>
      </c>
      <c r="AR480" s="5">
        <f t="shared" si="649"/>
        <v>7.1179794778485257E-4</v>
      </c>
      <c r="AS480" s="5">
        <f t="shared" si="650"/>
        <v>1.2792368008685011E-3</v>
      </c>
      <c r="AT480" s="5">
        <f t="shared" si="651"/>
        <v>1.1495163745477025E-3</v>
      </c>
      <c r="AU480" s="5">
        <f t="shared" si="652"/>
        <v>6.8863345939608966E-4</v>
      </c>
      <c r="AV480" s="5">
        <f t="shared" si="653"/>
        <v>3.0940144823061842E-4</v>
      </c>
      <c r="AW480" s="5">
        <f t="shared" si="654"/>
        <v>6.0454573512422361E-6</v>
      </c>
      <c r="AX480" s="5">
        <f t="shared" si="655"/>
        <v>2.6110564880333768E-3</v>
      </c>
      <c r="AY480" s="5">
        <f t="shared" si="656"/>
        <v>2.8431983993212856E-3</v>
      </c>
      <c r="AZ480" s="5">
        <f t="shared" si="657"/>
        <v>1.5479897074137496E-3</v>
      </c>
      <c r="BA480" s="5">
        <f t="shared" si="658"/>
        <v>5.6187241683660022E-4</v>
      </c>
      <c r="BB480" s="5">
        <f t="shared" si="659"/>
        <v>1.5295674025955647E-4</v>
      </c>
      <c r="BC480" s="5">
        <f t="shared" si="660"/>
        <v>3.3311141376257631E-5</v>
      </c>
      <c r="BD480" s="5">
        <f t="shared" si="661"/>
        <v>1.2918032700921266E-4</v>
      </c>
      <c r="BE480" s="5">
        <f t="shared" si="662"/>
        <v>2.3216170933434751E-4</v>
      </c>
      <c r="BF480" s="5">
        <f t="shared" si="663"/>
        <v>2.0861945672734746E-4</v>
      </c>
      <c r="BG480" s="5">
        <f t="shared" si="664"/>
        <v>1.249763303632909E-4</v>
      </c>
      <c r="BH480" s="5">
        <f t="shared" si="665"/>
        <v>5.6151581195112041E-5</v>
      </c>
      <c r="BI480" s="5">
        <f t="shared" si="666"/>
        <v>2.018302225098704E-5</v>
      </c>
      <c r="BJ480" s="8">
        <f t="shared" si="667"/>
        <v>0.53701668825712212</v>
      </c>
      <c r="BK480" s="8">
        <f t="shared" si="668"/>
        <v>0.2343892100398722</v>
      </c>
      <c r="BL480" s="8">
        <f t="shared" si="669"/>
        <v>0.21673787756625659</v>
      </c>
      <c r="BM480" s="8">
        <f t="shared" si="670"/>
        <v>0.54812618242497968</v>
      </c>
      <c r="BN480" s="8">
        <f t="shared" si="671"/>
        <v>0.44918662271334947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1.1818181818181801</v>
      </c>
      <c r="F481">
        <f>VLOOKUP(B481,home!$B$2:$E$405,3,FALSE)</f>
        <v>1.85</v>
      </c>
      <c r="G481">
        <f>VLOOKUP(C481,away!$B$2:$E$405,4,FALSE)</f>
        <v>0.73</v>
      </c>
      <c r="H481">
        <f>VLOOKUP(A481,away!$A$2:$E$405,3,FALSE)</f>
        <v>1.0363636363636399</v>
      </c>
      <c r="I481">
        <f>VLOOKUP(C481,away!$B$2:$E$405,3,FALSE)</f>
        <v>1.92</v>
      </c>
      <c r="J481">
        <f>VLOOKUP(B481,home!$B$2:$E$405,4,FALSE)</f>
        <v>0.72</v>
      </c>
      <c r="K481" s="3">
        <f t="shared" si="616"/>
        <v>1.5960454545454523</v>
      </c>
      <c r="L481" s="3">
        <f t="shared" si="617"/>
        <v>1.4326690909090958</v>
      </c>
      <c r="M481" s="5">
        <f t="shared" si="618"/>
        <v>4.8377785618043692E-2</v>
      </c>
      <c r="N481" s="5">
        <f t="shared" si="619"/>
        <v>7.7213144836652994E-2</v>
      </c>
      <c r="O481" s="5">
        <f t="shared" si="620"/>
        <v>6.9309358141597791E-2</v>
      </c>
      <c r="P481" s="5">
        <f t="shared" si="621"/>
        <v>0.11062088601935999</v>
      </c>
      <c r="Q481" s="5">
        <f t="shared" si="622"/>
        <v>6.1617844423849835E-2</v>
      </c>
      <c r="R481" s="5">
        <f t="shared" si="623"/>
        <v>4.9648687560107922E-2</v>
      </c>
      <c r="S481" s="5">
        <f t="shared" si="624"/>
        <v>6.3236567503950361E-2</v>
      </c>
      <c r="T481" s="5">
        <f t="shared" si="625"/>
        <v>8.8277981154495047E-2</v>
      </c>
      <c r="U481" s="5">
        <f t="shared" si="626"/>
        <v>7.9241562104457583E-2</v>
      </c>
      <c r="V481" s="5">
        <f t="shared" si="627"/>
        <v>1.606633898123732E-2</v>
      </c>
      <c r="W481" s="5">
        <f t="shared" si="628"/>
        <v>3.278162683719147E-2</v>
      </c>
      <c r="X481" s="5">
        <f t="shared" si="629"/>
        <v>4.6965223519360326E-2</v>
      </c>
      <c r="Y481" s="5">
        <f t="shared" si="630"/>
        <v>3.3642812041912218E-2</v>
      </c>
      <c r="Z481" s="5">
        <f t="shared" si="631"/>
        <v>2.3710046690523182E-2</v>
      </c>
      <c r="AA481" s="5">
        <f t="shared" si="632"/>
        <v>3.7842312247469971E-2</v>
      </c>
      <c r="AB481" s="5">
        <f t="shared" si="633"/>
        <v>3.0199025226032076E-2</v>
      </c>
      <c r="AC481" s="5">
        <f t="shared" si="634"/>
        <v>2.2960856807604894E-3</v>
      </c>
      <c r="AD481" s="5">
        <f t="shared" si="635"/>
        <v>1.3080241626526164E-2</v>
      </c>
      <c r="AE481" s="5">
        <f t="shared" si="636"/>
        <v>1.8739657879946553E-2</v>
      </c>
      <c r="AF481" s="5">
        <f t="shared" si="637"/>
        <v>1.342386430940525E-2</v>
      </c>
      <c r="AG481" s="5">
        <f t="shared" si="638"/>
        <v>6.410651825547559E-3</v>
      </c>
      <c r="AH481" s="5">
        <f t="shared" si="639"/>
        <v>8.4921627593810157E-3</v>
      </c>
      <c r="AI481" s="5">
        <f t="shared" si="640"/>
        <v>1.3553877771370236E-2</v>
      </c>
      <c r="AJ481" s="5">
        <f t="shared" si="641"/>
        <v>1.0816302504230057E-2</v>
      </c>
      <c r="AK481" s="5">
        <f t="shared" si="642"/>
        <v>5.7544368156216604E-3</v>
      </c>
      <c r="AL481" s="5">
        <f t="shared" si="643"/>
        <v>2.1000963904173114E-4</v>
      </c>
      <c r="AM481" s="5">
        <f t="shared" si="644"/>
        <v>4.175332038474657E-3</v>
      </c>
      <c r="AN481" s="5">
        <f t="shared" si="645"/>
        <v>5.9818691558051083E-3</v>
      </c>
      <c r="AO481" s="5">
        <f t="shared" si="646"/>
        <v>4.2850195226922325E-3</v>
      </c>
      <c r="AP481" s="5">
        <f t="shared" si="647"/>
        <v>2.0463383413677361E-3</v>
      </c>
      <c r="AQ481" s="5">
        <f t="shared" si="648"/>
        <v>7.3293142280493541E-4</v>
      </c>
      <c r="AR481" s="5">
        <f t="shared" si="649"/>
        <v>2.4332918200668926E-3</v>
      </c>
      <c r="AS481" s="5">
        <f t="shared" si="650"/>
        <v>3.8836443490003949E-3</v>
      </c>
      <c r="AT481" s="5">
        <f t="shared" si="651"/>
        <v>3.0992364551466062E-3</v>
      </c>
      <c r="AU481" s="5">
        <f t="shared" si="652"/>
        <v>1.6488407522661011E-3</v>
      </c>
      <c r="AV481" s="5">
        <f t="shared" si="653"/>
        <v>6.5790619698090369E-4</v>
      </c>
      <c r="AW481" s="5">
        <f t="shared" si="654"/>
        <v>1.3339141351880657E-5</v>
      </c>
      <c r="AX481" s="5">
        <f t="shared" si="655"/>
        <v>1.1106699535375806E-3</v>
      </c>
      <c r="AY481" s="5">
        <f t="shared" si="656"/>
        <v>1.5912225126347335E-3</v>
      </c>
      <c r="AZ481" s="5">
        <f t="shared" si="657"/>
        <v>1.1398476553052454E-3</v>
      </c>
      <c r="BA481" s="5">
        <f t="shared" si="658"/>
        <v>5.4434150136701014E-4</v>
      </c>
      <c r="BB481" s="5">
        <f t="shared" si="659"/>
        <v>1.9496531097689169E-4</v>
      </c>
      <c r="BC481" s="5">
        <f t="shared" si="660"/>
        <v>5.5864154967214441E-5</v>
      </c>
      <c r="BD481" s="5">
        <f t="shared" si="661"/>
        <v>5.8101699662862897E-4</v>
      </c>
      <c r="BE481" s="5">
        <f t="shared" si="662"/>
        <v>9.2732953648277353E-4</v>
      </c>
      <c r="BF481" s="5">
        <f t="shared" si="663"/>
        <v>7.4003004578453602E-4</v>
      </c>
      <c r="BG481" s="5">
        <f t="shared" si="664"/>
        <v>3.9370719693382404E-4</v>
      </c>
      <c r="BH481" s="5">
        <f t="shared" si="665"/>
        <v>1.5709364552201526E-4</v>
      </c>
      <c r="BI481" s="5">
        <f t="shared" si="666"/>
        <v>5.0145719774677369E-5</v>
      </c>
      <c r="BJ481" s="8">
        <f t="shared" si="667"/>
        <v>0.41401145002482076</v>
      </c>
      <c r="BK481" s="8">
        <f t="shared" si="668"/>
        <v>0.24239889595502828</v>
      </c>
      <c r="BL481" s="8">
        <f t="shared" si="669"/>
        <v>0.31942996784485572</v>
      </c>
      <c r="BM481" s="8">
        <f t="shared" si="670"/>
        <v>0.58118477054433293</v>
      </c>
      <c r="BN481" s="8">
        <f t="shared" si="671"/>
        <v>0.41678770659961223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1.62917933130699</v>
      </c>
      <c r="F482">
        <f>VLOOKUP(B482,home!$B$2:$E$405,3,FALSE)</f>
        <v>1.05</v>
      </c>
      <c r="G482">
        <f>VLOOKUP(C482,away!$B$2:$E$405,4,FALSE)</f>
        <v>0.92</v>
      </c>
      <c r="H482">
        <f>VLOOKUP(A482,away!$A$2:$E$405,3,FALSE)</f>
        <v>1.4103343465045599</v>
      </c>
      <c r="I482">
        <f>VLOOKUP(C482,away!$B$2:$E$405,3,FALSE)</f>
        <v>0.46</v>
      </c>
      <c r="J482">
        <f>VLOOKUP(B482,home!$B$2:$E$405,4,FALSE)</f>
        <v>1</v>
      </c>
      <c r="K482" s="3">
        <f t="shared" si="616"/>
        <v>1.5737872340425525</v>
      </c>
      <c r="L482" s="3">
        <f t="shared" si="617"/>
        <v>0.64875379939209754</v>
      </c>
      <c r="M482" s="5">
        <f t="shared" si="618"/>
        <v>0.10833347978773375</v>
      </c>
      <c r="N482" s="5">
        <f t="shared" si="619"/>
        <v>0.17049384750934227</v>
      </c>
      <c r="O482" s="5">
        <f t="shared" si="620"/>
        <v>7.0281756613659277E-2</v>
      </c>
      <c r="P482" s="5">
        <f t="shared" si="621"/>
        <v>0.1106085313446627</v>
      </c>
      <c r="Q482" s="5">
        <f t="shared" si="622"/>
        <v>0.13416052034650025</v>
      </c>
      <c r="R482" s="5">
        <f t="shared" si="623"/>
        <v>2.2797778315531068E-2</v>
      </c>
      <c r="S482" s="5">
        <f t="shared" si="624"/>
        <v>2.8232840000604494E-2</v>
      </c>
      <c r="T482" s="5">
        <f t="shared" si="625"/>
        <v>8.7037147303212839E-2</v>
      </c>
      <c r="U482" s="5">
        <f t="shared" si="626"/>
        <v>3.5878852477514919E-2</v>
      </c>
      <c r="V482" s="5">
        <f t="shared" si="627"/>
        <v>3.2028602528193922E-3</v>
      </c>
      <c r="W482" s="5">
        <f t="shared" si="628"/>
        <v>7.0380038077942728E-2</v>
      </c>
      <c r="X482" s="5">
        <f t="shared" si="629"/>
        <v>4.5659317104425841E-2</v>
      </c>
      <c r="Y482" s="5">
        <f t="shared" si="630"/>
        <v>1.4810827724572427E-2</v>
      </c>
      <c r="Z482" s="5">
        <f t="shared" si="631"/>
        <v>4.9300484332998511E-3</v>
      </c>
      <c r="AA482" s="5">
        <f t="shared" si="632"/>
        <v>7.7588472875387924E-3</v>
      </c>
      <c r="AB482" s="5">
        <f t="shared" si="633"/>
        <v>6.105387406007118E-3</v>
      </c>
      <c r="AC482" s="5">
        <f t="shared" si="634"/>
        <v>2.0438260946701583E-4</v>
      </c>
      <c r="AD482" s="5">
        <f t="shared" si="635"/>
        <v>2.7690801364623738E-2</v>
      </c>
      <c r="AE482" s="5">
        <f t="shared" si="636"/>
        <v>1.796451259351153E-2</v>
      </c>
      <c r="AF482" s="5">
        <f t="shared" si="637"/>
        <v>5.8272728996338948E-3</v>
      </c>
      <c r="AG482" s="5">
        <f t="shared" si="638"/>
        <v>1.2601551445773646E-3</v>
      </c>
      <c r="AH482" s="5">
        <f t="shared" si="639"/>
        <v>7.9959691307258409E-4</v>
      </c>
      <c r="AI482" s="5">
        <f t="shared" si="640"/>
        <v>1.2583954141734655E-3</v>
      </c>
      <c r="AJ482" s="5">
        <f t="shared" si="641"/>
        <v>9.902233191019451E-4</v>
      </c>
      <c r="AK482" s="5">
        <f t="shared" si="642"/>
        <v>5.1946693948462866E-4</v>
      </c>
      <c r="AL482" s="5">
        <f t="shared" si="643"/>
        <v>8.3469894292442152E-6</v>
      </c>
      <c r="AM482" s="5">
        <f t="shared" si="644"/>
        <v>8.715885937610586E-3</v>
      </c>
      <c r="AN482" s="5">
        <f t="shared" si="645"/>
        <v>5.6544641170930224E-3</v>
      </c>
      <c r="AO482" s="5">
        <f t="shared" si="646"/>
        <v>1.8341775397451902E-3</v>
      </c>
      <c r="AP482" s="5">
        <f t="shared" si="647"/>
        <v>3.9664321588978073E-4</v>
      </c>
      <c r="AQ482" s="5">
        <f t="shared" si="648"/>
        <v>6.4330948327898809E-5</v>
      </c>
      <c r="AR482" s="5">
        <f t="shared" si="649"/>
        <v>1.0374830706760638E-4</v>
      </c>
      <c r="AS482" s="5">
        <f t="shared" si="650"/>
        <v>1.6327776121652563E-4</v>
      </c>
      <c r="AT482" s="5">
        <f t="shared" si="651"/>
        <v>1.2848222810280812E-4</v>
      </c>
      <c r="AU482" s="5">
        <f t="shared" si="652"/>
        <v>6.7401230129847565E-5</v>
      </c>
      <c r="AV482" s="5">
        <f t="shared" si="653"/>
        <v>2.6518798884279573E-5</v>
      </c>
      <c r="AW482" s="5">
        <f t="shared" si="654"/>
        <v>2.3672999840839188E-7</v>
      </c>
      <c r="AX482" s="5">
        <f t="shared" si="655"/>
        <v>2.2861583369970938E-3</v>
      </c>
      <c r="AY482" s="5">
        <f t="shared" si="656"/>
        <v>1.4831539071387839E-3</v>
      </c>
      <c r="AZ482" s="5">
        <f t="shared" si="657"/>
        <v>4.8110086616976009E-4</v>
      </c>
      <c r="BA482" s="5">
        <f t="shared" si="658"/>
        <v>1.0403867160615363E-4</v>
      </c>
      <c r="BB482" s="5">
        <f t="shared" si="659"/>
        <v>1.6873870872049729E-5</v>
      </c>
      <c r="BC482" s="5">
        <f t="shared" si="660"/>
        <v>2.1893975677387825E-6</v>
      </c>
      <c r="BD482" s="5">
        <f t="shared" si="661"/>
        <v>1.1217851398434599E-5</v>
      </c>
      <c r="BE482" s="5">
        <f t="shared" si="662"/>
        <v>1.7654511324242767E-5</v>
      </c>
      <c r="BF482" s="5">
        <f t="shared" si="663"/>
        <v>1.3892222272676473E-5</v>
      </c>
      <c r="BG482" s="5">
        <f t="shared" si="664"/>
        <v>7.2878006884066155E-6</v>
      </c>
      <c r="BH482" s="5">
        <f t="shared" si="665"/>
        <v>2.8673619219152129E-6</v>
      </c>
      <c r="BI482" s="5">
        <f t="shared" si="666"/>
        <v>9.0252351761797608E-7</v>
      </c>
      <c r="BJ482" s="8">
        <f t="shared" si="667"/>
        <v>0.5963234568773611</v>
      </c>
      <c r="BK482" s="8">
        <f t="shared" si="668"/>
        <v>0.25207359489185538</v>
      </c>
      <c r="BL482" s="8">
        <f t="shared" si="669"/>
        <v>0.14693355528260812</v>
      </c>
      <c r="BM482" s="8">
        <f t="shared" si="670"/>
        <v>0.38210182439055468</v>
      </c>
      <c r="BN482" s="8">
        <f t="shared" si="671"/>
        <v>0.61667591391742937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1.62917933130699</v>
      </c>
      <c r="F483">
        <f>VLOOKUP(B483,home!$B$2:$E$405,3,FALSE)</f>
        <v>1.7</v>
      </c>
      <c r="G483">
        <f>VLOOKUP(C483,away!$B$2:$E$405,4,FALSE)</f>
        <v>0.65</v>
      </c>
      <c r="H483">
        <f>VLOOKUP(A483,away!$A$2:$E$405,3,FALSE)</f>
        <v>1.4103343465045599</v>
      </c>
      <c r="I483">
        <f>VLOOKUP(C483,away!$B$2:$E$405,3,FALSE)</f>
        <v>1.07</v>
      </c>
      <c r="J483">
        <f>VLOOKUP(B483,home!$B$2:$E$405,4,FALSE)</f>
        <v>0.92</v>
      </c>
      <c r="K483" s="3">
        <f t="shared" si="616"/>
        <v>1.800243161094224</v>
      </c>
      <c r="L483" s="3">
        <f t="shared" si="617"/>
        <v>1.3883331306990889</v>
      </c>
      <c r="M483" s="5">
        <f t="shared" si="618"/>
        <v>4.1230529415977706E-2</v>
      </c>
      <c r="N483" s="5">
        <f t="shared" si="619"/>
        <v>7.4224978609408104E-2</v>
      </c>
      <c r="O483" s="5">
        <f t="shared" si="620"/>
        <v>5.7241709984465199E-2</v>
      </c>
      <c r="P483" s="5">
        <f t="shared" si="621"/>
        <v>0.10304899692887245</v>
      </c>
      <c r="Q483" s="5">
        <f t="shared" si="622"/>
        <v>6.6811505061976001E-2</v>
      </c>
      <c r="R483" s="5">
        <f t="shared" si="623"/>
        <v>3.973528121465094E-2</v>
      </c>
      <c r="S483" s="5">
        <f t="shared" si="624"/>
        <v>6.4388548476481858E-2</v>
      </c>
      <c r="T483" s="5">
        <f t="shared" si="625"/>
        <v>9.2756625989411173E-2</v>
      </c>
      <c r="U483" s="5">
        <f t="shared" si="626"/>
        <v>7.1533168260831156E-2</v>
      </c>
      <c r="V483" s="5">
        <f t="shared" si="627"/>
        <v>1.7880966221965125E-2</v>
      </c>
      <c r="W483" s="5">
        <f t="shared" si="628"/>
        <v>4.0092318356744802E-2</v>
      </c>
      <c r="X483" s="5">
        <f t="shared" si="629"/>
        <v>5.5661493861204066E-2</v>
      </c>
      <c r="Y483" s="5">
        <f t="shared" si="630"/>
        <v>3.8638348015856791E-2</v>
      </c>
      <c r="Z483" s="5">
        <f t="shared" si="631"/>
        <v>1.8388602455981676E-2</v>
      </c>
      <c r="AA483" s="5">
        <f t="shared" si="632"/>
        <v>3.3103955813461469E-2</v>
      </c>
      <c r="AB483" s="5">
        <f t="shared" si="633"/>
        <v>2.9797585029174699E-2</v>
      </c>
      <c r="AC483" s="5">
        <f t="shared" si="634"/>
        <v>2.7931602798230482E-3</v>
      </c>
      <c r="AD483" s="5">
        <f t="shared" si="635"/>
        <v>1.804398048353556E-2</v>
      </c>
      <c r="AE483" s="5">
        <f t="shared" si="636"/>
        <v>2.5051055914980181E-2</v>
      </c>
      <c r="AF483" s="5">
        <f t="shared" si="637"/>
        <v>1.7389605442881186E-2</v>
      </c>
      <c r="AG483" s="5">
        <f t="shared" si="638"/>
        <v>8.0475217887123838E-3</v>
      </c>
      <c r="AH483" s="5">
        <f t="shared" si="639"/>
        <v>6.3823765042234984E-3</v>
      </c>
      <c r="AI483" s="5">
        <f t="shared" si="640"/>
        <v>1.1489829653256815E-2</v>
      </c>
      <c r="AJ483" s="5">
        <f t="shared" si="641"/>
        <v>1.0342243627706601E-2</v>
      </c>
      <c r="AK483" s="5">
        <f t="shared" si="642"/>
        <v>6.2061844537163744E-3</v>
      </c>
      <c r="AL483" s="5">
        <f t="shared" si="643"/>
        <v>2.7924197838293376E-4</v>
      </c>
      <c r="AM483" s="5">
        <f t="shared" si="644"/>
        <v>6.4967104928805126E-3</v>
      </c>
      <c r="AN483" s="5">
        <f t="shared" si="645"/>
        <v>9.019598417826423E-3</v>
      </c>
      <c r="AO483" s="5">
        <f t="shared" si="646"/>
        <v>6.261103654534755E-3</v>
      </c>
      <c r="AP483" s="5">
        <f t="shared" si="647"/>
        <v>2.8974992127772476E-3</v>
      </c>
      <c r="AQ483" s="5">
        <f t="shared" si="648"/>
        <v>1.0056735383182952E-3</v>
      </c>
      <c r="AR483" s="5">
        <f t="shared" si="649"/>
        <v>1.7721729506817829E-3</v>
      </c>
      <c r="AS483" s="5">
        <f t="shared" si="650"/>
        <v>3.1903422347410518E-3</v>
      </c>
      <c r="AT483" s="5">
        <f t="shared" si="651"/>
        <v>2.8716958948213213E-3</v>
      </c>
      <c r="AU483" s="5">
        <f t="shared" si="652"/>
        <v>1.7232502984648136E-3</v>
      </c>
      <c r="AV483" s="5">
        <f t="shared" si="653"/>
        <v>7.755673911662151E-4</v>
      </c>
      <c r="AW483" s="5">
        <f t="shared" si="654"/>
        <v>1.9386663084367037E-5</v>
      </c>
      <c r="AX483" s="5">
        <f t="shared" si="655"/>
        <v>1.9492764390695375E-3</v>
      </c>
      <c r="AY483" s="5">
        <f t="shared" si="656"/>
        <v>2.7062450612513828E-3</v>
      </c>
      <c r="AZ483" s="5">
        <f t="shared" si="657"/>
        <v>1.8785848391630405E-3</v>
      </c>
      <c r="BA483" s="5">
        <f t="shared" si="658"/>
        <v>8.6936719034635599E-4</v>
      </c>
      <c r="BB483" s="5">
        <f t="shared" si="659"/>
        <v>3.017428182751567E-4</v>
      </c>
      <c r="BC483" s="5">
        <f t="shared" si="660"/>
        <v>8.3783910312382908E-5</v>
      </c>
      <c r="BD483" s="5">
        <f t="shared" si="661"/>
        <v>4.100610701267136E-4</v>
      </c>
      <c r="BE483" s="5">
        <f t="shared" si="662"/>
        <v>7.3820963712659528E-4</v>
      </c>
      <c r="BF483" s="5">
        <f t="shared" si="663"/>
        <v>6.6447842534550093E-4</v>
      </c>
      <c r="BG483" s="5">
        <f t="shared" si="664"/>
        <v>3.9874091364096564E-4</v>
      </c>
      <c r="BH483" s="5">
        <f t="shared" si="665"/>
        <v>1.7945765070765269E-4</v>
      </c>
      <c r="BI483" s="5">
        <f t="shared" si="666"/>
        <v>6.4613481678497611E-5</v>
      </c>
      <c r="BJ483" s="8">
        <f t="shared" si="667"/>
        <v>0.47018701909946542</v>
      </c>
      <c r="BK483" s="8">
        <f t="shared" si="668"/>
        <v>0.23232768836275453</v>
      </c>
      <c r="BL483" s="8">
        <f t="shared" si="669"/>
        <v>0.27862092448998793</v>
      </c>
      <c r="BM483" s="8">
        <f t="shared" si="670"/>
        <v>0.61454437479467172</v>
      </c>
      <c r="BN483" s="8">
        <f t="shared" si="671"/>
        <v>0.38229300121535043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1.62917933130699</v>
      </c>
      <c r="F484">
        <f>VLOOKUP(B484,home!$B$2:$E$405,3,FALSE)</f>
        <v>1.1100000000000001</v>
      </c>
      <c r="G484">
        <f>VLOOKUP(C484,away!$B$2:$E$405,4,FALSE)</f>
        <v>1.3</v>
      </c>
      <c r="H484">
        <f>VLOOKUP(A484,away!$A$2:$E$405,3,FALSE)</f>
        <v>1.4103343465045599</v>
      </c>
      <c r="I484">
        <f>VLOOKUP(C484,away!$B$2:$E$405,3,FALSE)</f>
        <v>0.76</v>
      </c>
      <c r="J484">
        <f>VLOOKUP(B484,home!$B$2:$E$405,4,FALSE)</f>
        <v>1.06</v>
      </c>
      <c r="K484" s="3">
        <f t="shared" si="616"/>
        <v>2.350905775075987</v>
      </c>
      <c r="L484" s="3">
        <f t="shared" si="617"/>
        <v>1.1361653495440736</v>
      </c>
      <c r="M484" s="5">
        <f t="shared" si="618"/>
        <v>3.059033637558492E-2</v>
      </c>
      <c r="N484" s="5">
        <f t="shared" si="619"/>
        <v>7.1914998446879624E-2</v>
      </c>
      <c r="O484" s="5">
        <f t="shared" si="620"/>
        <v>3.4755680220837228E-2</v>
      </c>
      <c r="P484" s="5">
        <f t="shared" si="621"/>
        <v>8.1707329347860486E-2</v>
      </c>
      <c r="Q484" s="5">
        <f t="shared" si="622"/>
        <v>8.4532692581674992E-2</v>
      </c>
      <c r="R484" s="5">
        <f t="shared" si="623"/>
        <v>1.974409978337479E-2</v>
      </c>
      <c r="S484" s="5">
        <f t="shared" si="624"/>
        <v>5.456043035283633E-2</v>
      </c>
      <c r="T484" s="5">
        <f t="shared" si="625"/>
        <v>9.6043116214960478E-2</v>
      </c>
      <c r="U484" s="5">
        <f t="shared" si="626"/>
        <v>4.6416518204412338E-2</v>
      </c>
      <c r="V484" s="5">
        <f t="shared" si="627"/>
        <v>1.6192430465859508E-2</v>
      </c>
      <c r="W484" s="5">
        <f t="shared" si="628"/>
        <v>6.6242798390994256E-2</v>
      </c>
      <c r="X484" s="5">
        <f t="shared" si="629"/>
        <v>7.5262772188681576E-2</v>
      </c>
      <c r="Y484" s="5">
        <f t="shared" si="630"/>
        <v>4.2755476935704702E-2</v>
      </c>
      <c r="Z484" s="5">
        <f t="shared" si="631"/>
        <v>7.4775206772703644E-3</v>
      </c>
      <c r="AA484" s="5">
        <f t="shared" si="632"/>
        <v>1.7578946543445006E-2</v>
      </c>
      <c r="AB484" s="5">
        <f t="shared" si="633"/>
        <v>2.0663223474368463E-2</v>
      </c>
      <c r="AC484" s="5">
        <f t="shared" si="634"/>
        <v>2.7031417552347333E-3</v>
      </c>
      <c r="AD484" s="5">
        <f t="shared" si="635"/>
        <v>3.8932644323645682E-2</v>
      </c>
      <c r="AE484" s="5">
        <f t="shared" si="636"/>
        <v>4.4233921446649983E-2</v>
      </c>
      <c r="AF484" s="5">
        <f t="shared" si="637"/>
        <v>2.5128524411069091E-2</v>
      </c>
      <c r="AG484" s="5">
        <f t="shared" si="638"/>
        <v>9.5167195736763684E-3</v>
      </c>
      <c r="AH484" s="5">
        <f t="shared" si="639"/>
        <v>2.1239249735034793E-3</v>
      </c>
      <c r="AI484" s="5">
        <f t="shared" si="640"/>
        <v>4.9931474860374419E-3</v>
      </c>
      <c r="AJ484" s="5">
        <f t="shared" si="641"/>
        <v>5.869209630365785E-3</v>
      </c>
      <c r="AK484" s="5">
        <f t="shared" si="642"/>
        <v>4.5993196050528404E-3</v>
      </c>
      <c r="AL484" s="5">
        <f t="shared" si="643"/>
        <v>2.8880557697325362E-4</v>
      </c>
      <c r="AM484" s="5">
        <f t="shared" si="644"/>
        <v>1.8305395675887574E-2</v>
      </c>
      <c r="AN484" s="5">
        <f t="shared" si="645"/>
        <v>2.0797956276637376E-2</v>
      </c>
      <c r="AO484" s="5">
        <f t="shared" si="646"/>
        <v>1.1814958631424033E-2</v>
      </c>
      <c r="AP484" s="5">
        <f t="shared" si="647"/>
        <v>4.4745822011068867E-3</v>
      </c>
      <c r="AQ484" s="5">
        <f t="shared" si="648"/>
        <v>1.2709663126460734E-3</v>
      </c>
      <c r="AR484" s="5">
        <f t="shared" si="649"/>
        <v>4.8262599198519346E-4</v>
      </c>
      <c r="AS484" s="5">
        <f t="shared" si="650"/>
        <v>1.1346082317597681E-3</v>
      </c>
      <c r="AT484" s="5">
        <f t="shared" si="651"/>
        <v>1.3336785222463968E-3</v>
      </c>
      <c r="AU484" s="5">
        <f t="shared" si="652"/>
        <v>1.0451175133479541E-3</v>
      </c>
      <c r="AV484" s="5">
        <f t="shared" si="653"/>
        <v>6.1424319944069019E-4</v>
      </c>
      <c r="AW484" s="5">
        <f t="shared" si="654"/>
        <v>2.1427911185128411E-5</v>
      </c>
      <c r="AX484" s="5">
        <f t="shared" si="655"/>
        <v>7.1723767349158533E-3</v>
      </c>
      <c r="AY484" s="5">
        <f t="shared" si="656"/>
        <v>8.1490059200874515E-3</v>
      </c>
      <c r="AZ484" s="5">
        <f t="shared" si="657"/>
        <v>4.6293090798164424E-3</v>
      </c>
      <c r="BA484" s="5">
        <f t="shared" si="658"/>
        <v>1.7532201896057345E-3</v>
      </c>
      <c r="BB484" s="5">
        <f t="shared" si="659"/>
        <v>4.9798700738778133E-4</v>
      </c>
      <c r="BC484" s="5">
        <f t="shared" si="660"/>
        <v>1.1315911646342913E-4</v>
      </c>
      <c r="BD484" s="5">
        <f t="shared" si="661"/>
        <v>9.1390488147152085E-5</v>
      </c>
      <c r="BE484" s="5">
        <f t="shared" si="662"/>
        <v>2.1485042637215337E-4</v>
      </c>
      <c r="BF484" s="5">
        <f t="shared" si="663"/>
        <v>2.525465540679168E-4</v>
      </c>
      <c r="BG484" s="5">
        <f t="shared" si="664"/>
        <v>1.9790438414460186E-4</v>
      </c>
      <c r="BH484" s="5">
        <f t="shared" si="665"/>
        <v>1.1631363989960029E-4</v>
      </c>
      <c r="BI484" s="5">
        <f t="shared" si="666"/>
        <v>5.4688481552015754E-5</v>
      </c>
      <c r="BJ484" s="8">
        <f t="shared" si="667"/>
        <v>0.63354258165991562</v>
      </c>
      <c r="BK484" s="8">
        <f t="shared" si="668"/>
        <v>0.19419147979443668</v>
      </c>
      <c r="BL484" s="8">
        <f t="shared" si="669"/>
        <v>0.16228203735436081</v>
      </c>
      <c r="BM484" s="8">
        <f t="shared" si="670"/>
        <v>0.66612090472086893</v>
      </c>
      <c r="BN484" s="8">
        <f t="shared" si="671"/>
        <v>0.32324513675621203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1.62917933130699</v>
      </c>
      <c r="F485">
        <f>VLOOKUP(B485,home!$B$2:$E$405,3,FALSE)</f>
        <v>1.19</v>
      </c>
      <c r="G485">
        <f>VLOOKUP(C485,away!$B$2:$E$405,4,FALSE)</f>
        <v>1.19</v>
      </c>
      <c r="H485">
        <f>VLOOKUP(A485,away!$A$2:$E$405,3,FALSE)</f>
        <v>1.4103343465045599</v>
      </c>
      <c r="I485">
        <f>VLOOKUP(C485,away!$B$2:$E$405,3,FALSE)</f>
        <v>0.77</v>
      </c>
      <c r="J485">
        <f>VLOOKUP(B485,home!$B$2:$E$405,4,FALSE)</f>
        <v>0.89</v>
      </c>
      <c r="K485" s="3">
        <f t="shared" si="616"/>
        <v>2.3070808510638283</v>
      </c>
      <c r="L485" s="3">
        <f t="shared" si="617"/>
        <v>0.96650212765957488</v>
      </c>
      <c r="M485" s="5">
        <f t="shared" si="618"/>
        <v>3.7870494522755122E-2</v>
      </c>
      <c r="N485" s="5">
        <f t="shared" si="619"/>
        <v>8.7370292733765925E-2</v>
      </c>
      <c r="O485" s="5">
        <f t="shared" si="620"/>
        <v>3.6601913531763099E-2</v>
      </c>
      <c r="P485" s="5">
        <f t="shared" si="621"/>
        <v>8.4443573821424658E-2</v>
      </c>
      <c r="Q485" s="5">
        <f t="shared" si="622"/>
        <v>0.10078516465895627</v>
      </c>
      <c r="R485" s="5">
        <f t="shared" si="623"/>
        <v>1.7687913652430408E-2</v>
      </c>
      <c r="S485" s="5">
        <f t="shared" si="624"/>
        <v>4.7073039642047634E-2</v>
      </c>
      <c r="T485" s="5">
        <f t="shared" si="625"/>
        <v>9.740907607940183E-2</v>
      </c>
      <c r="U485" s="5">
        <f t="shared" si="626"/>
        <v>4.0807446882792656E-2</v>
      </c>
      <c r="V485" s="5">
        <f t="shared" si="627"/>
        <v>1.1662599510678408E-2</v>
      </c>
      <c r="W485" s="5">
        <f t="shared" si="628"/>
        <v>7.7506507818664291E-2</v>
      </c>
      <c r="X485" s="5">
        <f t="shared" si="629"/>
        <v>7.4910204714202511E-2</v>
      </c>
      <c r="Y485" s="5">
        <f t="shared" si="630"/>
        <v>3.6200436119845525E-2</v>
      </c>
      <c r="Z485" s="5">
        <f t="shared" si="631"/>
        <v>5.6984687263109445E-3</v>
      </c>
      <c r="AA485" s="5">
        <f t="shared" si="632"/>
        <v>1.3146828078858062E-2</v>
      </c>
      <c r="AB485" s="5">
        <f t="shared" si="633"/>
        <v>1.5165397656480851E-2</v>
      </c>
      <c r="AC485" s="5">
        <f t="shared" si="634"/>
        <v>1.6253279682846675E-3</v>
      </c>
      <c r="AD485" s="5">
        <f t="shared" si="635"/>
        <v>4.4703445005317331E-2</v>
      </c>
      <c r="AE485" s="5">
        <f t="shared" si="636"/>
        <v>4.3205974711351992E-2</v>
      </c>
      <c r="AF485" s="5">
        <f t="shared" si="637"/>
        <v>2.0879333243063746E-2</v>
      </c>
      <c r="AG485" s="5">
        <f t="shared" si="638"/>
        <v>6.7266400011781339E-3</v>
      </c>
      <c r="AH485" s="5">
        <f t="shared" si="639"/>
        <v>1.3768955370952684E-3</v>
      </c>
      <c r="AI485" s="5">
        <f t="shared" si="640"/>
        <v>3.1766093275477384E-3</v>
      </c>
      <c r="AJ485" s="5">
        <f t="shared" si="641"/>
        <v>3.6643472754480668E-3</v>
      </c>
      <c r="AK485" s="5">
        <f t="shared" si="642"/>
        <v>2.8179818102780484E-3</v>
      </c>
      <c r="AL485" s="5">
        <f t="shared" si="643"/>
        <v>1.4496615795857068E-4</v>
      </c>
      <c r="AM485" s="5">
        <f t="shared" si="644"/>
        <v>2.0626892389670519E-2</v>
      </c>
      <c r="AN485" s="5">
        <f t="shared" si="645"/>
        <v>1.9935935381621649E-2</v>
      </c>
      <c r="AO485" s="5">
        <f t="shared" si="646"/>
        <v>9.6340619816105613E-3</v>
      </c>
      <c r="AP485" s="5">
        <f t="shared" si="647"/>
        <v>3.1037804677436095E-3</v>
      </c>
      <c r="AQ485" s="5">
        <f t="shared" si="648"/>
        <v>7.4995260646560703E-4</v>
      </c>
      <c r="AR485" s="5">
        <f t="shared" si="649"/>
        <v>2.6615449323351013E-4</v>
      </c>
      <c r="AS485" s="5">
        <f t="shared" si="650"/>
        <v>6.1403993476362852E-4</v>
      </c>
      <c r="AT485" s="5">
        <f t="shared" si="651"/>
        <v>7.08319887640825E-4</v>
      </c>
      <c r="AU485" s="5">
        <f t="shared" si="652"/>
        <v>5.4471708306794316E-4</v>
      </c>
      <c r="AV485" s="5">
        <f t="shared" si="653"/>
        <v>3.1417658789834919E-4</v>
      </c>
      <c r="AW485" s="5">
        <f t="shared" si="654"/>
        <v>8.9790369165069031E-6</v>
      </c>
      <c r="AX485" s="5">
        <f t="shared" si="655"/>
        <v>7.9313180748605099E-3</v>
      </c>
      <c r="AY485" s="5">
        <f t="shared" si="656"/>
        <v>7.6656357944975256E-3</v>
      </c>
      <c r="AZ485" s="5">
        <f t="shared" si="657"/>
        <v>3.7044266526226272E-3</v>
      </c>
      <c r="BA485" s="5">
        <f t="shared" si="658"/>
        <v>1.1934454138395353E-3</v>
      </c>
      <c r="BB485" s="5">
        <f t="shared" si="659"/>
        <v>2.8836688293036811E-4</v>
      </c>
      <c r="BC485" s="5">
        <f t="shared" si="660"/>
        <v>5.5741441179752094E-5</v>
      </c>
      <c r="BD485" s="5">
        <f t="shared" si="661"/>
        <v>4.2873147332723896E-5</v>
      </c>
      <c r="BE485" s="5">
        <f t="shared" si="662"/>
        <v>9.8911817236165542E-5</v>
      </c>
      <c r="BF485" s="5">
        <f t="shared" si="663"/>
        <v>1.1409877974474134E-4</v>
      </c>
      <c r="BG485" s="5">
        <f t="shared" si="664"/>
        <v>8.7745036626280711E-5</v>
      </c>
      <c r="BH485" s="5">
        <f t="shared" si="665"/>
        <v>5.0608723444096635E-5</v>
      </c>
      <c r="BI485" s="5">
        <f t="shared" si="666"/>
        <v>2.3351683350932085E-5</v>
      </c>
      <c r="BJ485" s="8">
        <f t="shared" si="667"/>
        <v>0.6645866321727899</v>
      </c>
      <c r="BK485" s="8">
        <f t="shared" si="668"/>
        <v>0.19048563741764657</v>
      </c>
      <c r="BL485" s="8">
        <f t="shared" si="669"/>
        <v>0.1373103309270334</v>
      </c>
      <c r="BM485" s="8">
        <f t="shared" si="670"/>
        <v>0.62566505956510421</v>
      </c>
      <c r="BN485" s="8">
        <f t="shared" si="671"/>
        <v>0.36475935292109546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1.62917933130699</v>
      </c>
      <c r="F486">
        <f>VLOOKUP(B486,home!$B$2:$E$405,3,FALSE)</f>
        <v>0.88</v>
      </c>
      <c r="G486">
        <f>VLOOKUP(C486,away!$B$2:$E$405,4,FALSE)</f>
        <v>1.1499999999999999</v>
      </c>
      <c r="H486">
        <f>VLOOKUP(A486,away!$A$2:$E$405,3,FALSE)</f>
        <v>1.4103343465045599</v>
      </c>
      <c r="I486">
        <f>VLOOKUP(C486,away!$B$2:$E$405,3,FALSE)</f>
        <v>0.88</v>
      </c>
      <c r="J486">
        <f>VLOOKUP(B486,home!$B$2:$E$405,4,FALSE)</f>
        <v>1.24</v>
      </c>
      <c r="K486" s="3">
        <f t="shared" si="616"/>
        <v>1.6487294832826738</v>
      </c>
      <c r="L486" s="3">
        <f t="shared" si="617"/>
        <v>1.5389568389057757</v>
      </c>
      <c r="M486" s="5">
        <f t="shared" si="618"/>
        <v>4.1267239667031143E-2</v>
      </c>
      <c r="N486" s="5">
        <f t="shared" si="619"/>
        <v>6.8038514732726513E-2</v>
      </c>
      <c r="O486" s="5">
        <f t="shared" si="620"/>
        <v>6.3508500708341298E-2</v>
      </c>
      <c r="P486" s="5">
        <f t="shared" si="621"/>
        <v>0.10470833755692086</v>
      </c>
      <c r="Q486" s="5">
        <f t="shared" si="622"/>
        <v>5.6088552619304392E-2</v>
      </c>
      <c r="R486" s="5">
        <f t="shared" si="623"/>
        <v>4.8868420746877077E-2</v>
      </c>
      <c r="S486" s="5">
        <f t="shared" si="624"/>
        <v>6.6419731743611238E-2</v>
      </c>
      <c r="T486" s="5">
        <f t="shared" si="625"/>
        <v>8.6317861637804957E-2</v>
      </c>
      <c r="U486" s="5">
        <f t="shared" si="626"/>
        <v>8.0570806086838934E-2</v>
      </c>
      <c r="V486" s="5">
        <f t="shared" si="627"/>
        <v>1.8725371903731414E-2</v>
      </c>
      <c r="W486" s="5">
        <f t="shared" si="628"/>
        <v>3.0824950126032945E-2</v>
      </c>
      <c r="X486" s="5">
        <f t="shared" si="629"/>
        <v>4.7438267805387853E-2</v>
      </c>
      <c r="Y486" s="5">
        <f t="shared" si="630"/>
        <v>3.6502723332472668E-2</v>
      </c>
      <c r="Z486" s="5">
        <f t="shared" si="631"/>
        <v>2.5068796771643791E-2</v>
      </c>
      <c r="AA486" s="5">
        <f t="shared" si="632"/>
        <v>4.1331664347830623E-2</v>
      </c>
      <c r="AB486" s="5">
        <f t="shared" si="633"/>
        <v>3.4072366801705854E-2</v>
      </c>
      <c r="AC486" s="5">
        <f t="shared" si="634"/>
        <v>2.9695204022532691E-3</v>
      </c>
      <c r="AD486" s="5">
        <f t="shared" si="635"/>
        <v>1.2705501023377121E-2</v>
      </c>
      <c r="AE486" s="5">
        <f t="shared" si="636"/>
        <v>1.9553217691650551E-2</v>
      </c>
      <c r="AF486" s="5">
        <f t="shared" si="637"/>
        <v>1.5045779044589513E-2</v>
      </c>
      <c r="AG486" s="5">
        <f t="shared" si="638"/>
        <v>7.7182681857787469E-3</v>
      </c>
      <c r="AH486" s="5">
        <f t="shared" si="639"/>
        <v>9.6449490587150605E-3</v>
      </c>
      <c r="AI486" s="5">
        <f t="shared" si="640"/>
        <v>1.5901911877862992E-2</v>
      </c>
      <c r="AJ486" s="5">
        <f t="shared" si="641"/>
        <v>1.3108975476797832E-2</v>
      </c>
      <c r="AK486" s="5">
        <f t="shared" si="642"/>
        <v>7.2043847880753804E-3</v>
      </c>
      <c r="AL486" s="5">
        <f t="shared" si="643"/>
        <v>3.0138535765425272E-4</v>
      </c>
      <c r="AM486" s="5">
        <f t="shared" si="644"/>
        <v>4.1895868274240073E-3</v>
      </c>
      <c r="AN486" s="5">
        <f t="shared" si="645"/>
        <v>6.4475933002537279E-3</v>
      </c>
      <c r="AO486" s="5">
        <f t="shared" si="646"/>
        <v>4.9612839019542686E-3</v>
      </c>
      <c r="AP486" s="5">
        <f t="shared" si="647"/>
        <v>2.5450672635552183E-3</v>
      </c>
      <c r="AQ486" s="5">
        <f t="shared" si="648"/>
        <v>9.7918716768087772E-4</v>
      </c>
      <c r="AR486" s="5">
        <f t="shared" si="649"/>
        <v>2.9686320629614738E-3</v>
      </c>
      <c r="AS486" s="5">
        <f t="shared" si="650"/>
        <v>4.8944712072228483E-3</v>
      </c>
      <c r="AT486" s="5">
        <f t="shared" si="651"/>
        <v>4.0348294922132261E-3</v>
      </c>
      <c r="AU486" s="5">
        <f t="shared" si="652"/>
        <v>2.2174474479434692E-3</v>
      </c>
      <c r="AV486" s="5">
        <f t="shared" si="653"/>
        <v>9.1399274626357988E-4</v>
      </c>
      <c r="AW486" s="5">
        <f t="shared" si="654"/>
        <v>2.1242004297005576E-5</v>
      </c>
      <c r="AX486" s="5">
        <f t="shared" si="655"/>
        <v>1.1512492208577804E-3</v>
      </c>
      <c r="AY486" s="5">
        <f t="shared" si="656"/>
        <v>1.7717228617240271E-3</v>
      </c>
      <c r="AZ486" s="5">
        <f t="shared" si="657"/>
        <v>1.3633025073479521E-3</v>
      </c>
      <c r="BA486" s="5">
        <f t="shared" si="658"/>
        <v>6.993545723935075E-4</v>
      </c>
      <c r="BB486" s="5">
        <f t="shared" si="659"/>
        <v>2.6906912550125314E-4</v>
      </c>
      <c r="BC486" s="5">
        <f t="shared" si="660"/>
        <v>8.2817154165710014E-5</v>
      </c>
      <c r="BD486" s="5">
        <f t="shared" si="661"/>
        <v>7.6143276924825389E-4</v>
      </c>
      <c r="BE486" s="5">
        <f t="shared" si="662"/>
        <v>1.2553966561971691E-3</v>
      </c>
      <c r="BF486" s="5">
        <f t="shared" si="663"/>
        <v>1.0349047401433777E-3</v>
      </c>
      <c r="BG486" s="5">
        <f t="shared" si="664"/>
        <v>5.6875931915446052E-4</v>
      </c>
      <c r="BH486" s="5">
        <f t="shared" si="665"/>
        <v>2.3443256459543472E-4</v>
      </c>
      <c r="BI486" s="5">
        <f t="shared" si="666"/>
        <v>7.7303176218012596E-5</v>
      </c>
      <c r="BJ486" s="8">
        <f t="shared" si="667"/>
        <v>0.4046938701019836</v>
      </c>
      <c r="BK486" s="8">
        <f t="shared" si="668"/>
        <v>0.23616330949292619</v>
      </c>
      <c r="BL486" s="8">
        <f t="shared" si="669"/>
        <v>0.33317358207520636</v>
      </c>
      <c r="BM486" s="8">
        <f t="shared" si="670"/>
        <v>0.6148695115531313</v>
      </c>
      <c r="BN486" s="8">
        <f t="shared" si="671"/>
        <v>0.38247956603120126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1.62917933130699</v>
      </c>
      <c r="F487">
        <f>VLOOKUP(B487,home!$B$2:$E$405,3,FALSE)</f>
        <v>1.65</v>
      </c>
      <c r="G487">
        <f>VLOOKUP(C487,away!$B$2:$E$405,4,FALSE)</f>
        <v>0.51</v>
      </c>
      <c r="H487">
        <f>VLOOKUP(A487,away!$A$2:$E$405,3,FALSE)</f>
        <v>1.4103343465045599</v>
      </c>
      <c r="I487">
        <f>VLOOKUP(C487,away!$B$2:$E$405,3,FALSE)</f>
        <v>1.1599999999999999</v>
      </c>
      <c r="J487">
        <f>VLOOKUP(B487,home!$B$2:$E$405,4,FALSE)</f>
        <v>0.75</v>
      </c>
      <c r="K487" s="3">
        <f t="shared" si="616"/>
        <v>1.3709544072948321</v>
      </c>
      <c r="L487" s="3">
        <f t="shared" si="617"/>
        <v>1.226990881458967</v>
      </c>
      <c r="M487" s="5">
        <f t="shared" si="618"/>
        <v>7.4426345863743415E-2</v>
      </c>
      <c r="N487" s="5">
        <f t="shared" si="619"/>
        <v>0.10203512688074852</v>
      </c>
      <c r="O487" s="5">
        <f t="shared" si="620"/>
        <v>9.1320447715124459E-2</v>
      </c>
      <c r="P487" s="5">
        <f t="shared" si="621"/>
        <v>0.12519617027118715</v>
      </c>
      <c r="Q487" s="5">
        <f t="shared" si="622"/>
        <v>6.9942753448024808E-2</v>
      </c>
      <c r="R487" s="5">
        <f t="shared" si="623"/>
        <v>5.6024678318604054E-2</v>
      </c>
      <c r="S487" s="5">
        <f t="shared" si="624"/>
        <v>5.2649639279844326E-2</v>
      </c>
      <c r="T487" s="5">
        <f t="shared" si="625"/>
        <v>8.5819120704859156E-2</v>
      </c>
      <c r="U487" s="5">
        <f t="shared" si="626"/>
        <v>7.6807279658165445E-2</v>
      </c>
      <c r="V487" s="5">
        <f t="shared" si="627"/>
        <v>9.8405016358401945E-3</v>
      </c>
      <c r="W487" s="5">
        <f t="shared" si="628"/>
        <v>3.196277536596847E-2</v>
      </c>
      <c r="X487" s="5">
        <f t="shared" si="629"/>
        <v>3.9218033920164604E-2</v>
      </c>
      <c r="Y487" s="5">
        <f t="shared" si="630"/>
        <v>2.4060085004395226E-2</v>
      </c>
      <c r="Z487" s="5">
        <f t="shared" si="631"/>
        <v>2.2913923144533031E-2</v>
      </c>
      <c r="AA487" s="5">
        <f t="shared" si="632"/>
        <v>3.1413943923412617E-2</v>
      </c>
      <c r="AB487" s="5">
        <f t="shared" si="633"/>
        <v>2.153354243615762E-2</v>
      </c>
      <c r="AC487" s="5">
        <f t="shared" si="634"/>
        <v>1.0345741014630297E-3</v>
      </c>
      <c r="AD487" s="5">
        <f t="shared" si="635"/>
        <v>1.0954876939337293E-2</v>
      </c>
      <c r="AE487" s="5">
        <f t="shared" si="636"/>
        <v>1.3441534112071973E-2</v>
      </c>
      <c r="AF487" s="5">
        <f t="shared" si="637"/>
        <v>8.2463198941659845E-3</v>
      </c>
      <c r="AG487" s="5">
        <f t="shared" si="638"/>
        <v>3.3727197719117803E-3</v>
      </c>
      <c r="AH487" s="5">
        <f t="shared" si="639"/>
        <v>7.0287936891983982E-3</v>
      </c>
      <c r="AI487" s="5">
        <f t="shared" si="640"/>
        <v>9.6361556861726452E-3</v>
      </c>
      <c r="AJ487" s="5">
        <f t="shared" si="641"/>
        <v>6.6053650536687745E-3</v>
      </c>
      <c r="AK487" s="5">
        <f t="shared" si="642"/>
        <v>3.01855144403949E-3</v>
      </c>
      <c r="AL487" s="5">
        <f t="shared" si="643"/>
        <v>6.9612293260805353E-5</v>
      </c>
      <c r="AM487" s="5">
        <f t="shared" si="644"/>
        <v>3.0037273642713946E-3</v>
      </c>
      <c r="AN487" s="5">
        <f t="shared" si="645"/>
        <v>3.6855460863497776E-3</v>
      </c>
      <c r="AO487" s="5">
        <f t="shared" si="646"/>
        <v>2.2610657205739807E-3</v>
      </c>
      <c r="AP487" s="5">
        <f t="shared" si="647"/>
        <v>9.2476900717457472E-4</v>
      </c>
      <c r="AQ487" s="5">
        <f t="shared" si="648"/>
        <v>2.8367078481476615E-4</v>
      </c>
      <c r="AR487" s="5">
        <f t="shared" si="649"/>
        <v>1.7248531528605529E-3</v>
      </c>
      <c r="AS487" s="5">
        <f t="shared" si="650"/>
        <v>2.3646950318505617E-3</v>
      </c>
      <c r="AT487" s="5">
        <f t="shared" si="651"/>
        <v>1.6209445379118609E-3</v>
      </c>
      <c r="AU487" s="5">
        <f t="shared" si="652"/>
        <v>7.4074701941025014E-4</v>
      </c>
      <c r="AV487" s="5">
        <f t="shared" si="653"/>
        <v>2.5388259773774827E-4</v>
      </c>
      <c r="AW487" s="5">
        <f t="shared" si="654"/>
        <v>3.2527282953759272E-6</v>
      </c>
      <c r="AX487" s="5">
        <f t="shared" si="655"/>
        <v>6.8632887805999271E-4</v>
      </c>
      <c r="AY487" s="5">
        <f t="shared" si="656"/>
        <v>8.4211927506157422E-4</v>
      </c>
      <c r="AZ487" s="5">
        <f t="shared" si="657"/>
        <v>5.1663633580069379E-4</v>
      </c>
      <c r="BA487" s="5">
        <f t="shared" si="658"/>
        <v>2.113026910192748E-4</v>
      </c>
      <c r="BB487" s="5">
        <f t="shared" si="659"/>
        <v>6.4816618777097904E-5</v>
      </c>
      <c r="BC487" s="5">
        <f t="shared" si="660"/>
        <v>1.5905880041300234E-5</v>
      </c>
      <c r="BD487" s="5">
        <f t="shared" si="661"/>
        <v>3.5272984840260807E-4</v>
      </c>
      <c r="BE487" s="5">
        <f t="shared" si="662"/>
        <v>4.8357654025199347E-4</v>
      </c>
      <c r="BF487" s="5">
        <f t="shared" si="663"/>
        <v>3.3148069456142871E-4</v>
      </c>
      <c r="BG487" s="5">
        <f t="shared" si="664"/>
        <v>1.5148163971404757E-4</v>
      </c>
      <c r="BH487" s="5">
        <f t="shared" si="665"/>
        <v>5.1918605397555356E-5</v>
      </c>
      <c r="BI487" s="5">
        <f t="shared" si="666"/>
        <v>1.4235608178075946E-5</v>
      </c>
      <c r="BJ487" s="8">
        <f t="shared" si="667"/>
        <v>0.40154923468359222</v>
      </c>
      <c r="BK487" s="8">
        <f t="shared" si="668"/>
        <v>0.26405896272040047</v>
      </c>
      <c r="BL487" s="8">
        <f t="shared" si="669"/>
        <v>0.31147930320082012</v>
      </c>
      <c r="BM487" s="8">
        <f t="shared" si="670"/>
        <v>0.48021703470514732</v>
      </c>
      <c r="BN487" s="8">
        <f t="shared" si="671"/>
        <v>0.51894552249743231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1.23461538461538</v>
      </c>
      <c r="F488">
        <f>VLOOKUP(B488,home!$B$2:$E$405,3,FALSE)</f>
        <v>0.81</v>
      </c>
      <c r="G488">
        <f>VLOOKUP(C488,away!$B$2:$E$405,4,FALSE)</f>
        <v>1.21</v>
      </c>
      <c r="H488">
        <f>VLOOKUP(A488,away!$A$2:$E$405,3,FALSE)</f>
        <v>1.1461538461538501</v>
      </c>
      <c r="I488">
        <f>VLOOKUP(C488,away!$B$2:$E$405,3,FALSE)</f>
        <v>0.75</v>
      </c>
      <c r="J488">
        <f>VLOOKUP(B488,home!$B$2:$E$405,4,FALSE)</f>
        <v>1.4</v>
      </c>
      <c r="K488" s="3">
        <f t="shared" si="616"/>
        <v>1.210046538461534</v>
      </c>
      <c r="L488" s="3">
        <f t="shared" si="617"/>
        <v>1.2034615384615426</v>
      </c>
      <c r="M488" s="5">
        <f t="shared" si="618"/>
        <v>8.9500767624945299E-2</v>
      </c>
      <c r="N488" s="5">
        <f t="shared" si="619"/>
        <v>0.1083000940542152</v>
      </c>
      <c r="O488" s="5">
        <f t="shared" si="620"/>
        <v>0.10771073149940569</v>
      </c>
      <c r="P488" s="5">
        <f t="shared" si="621"/>
        <v>0.13033499780601557</v>
      </c>
      <c r="Q488" s="5">
        <f t="shared" si="622"/>
        <v>6.5524076962680838E-2</v>
      </c>
      <c r="R488" s="5">
        <f t="shared" si="623"/>
        <v>6.4812861319546472E-2</v>
      </c>
      <c r="S488" s="5">
        <f t="shared" si="624"/>
        <v>4.7449904911093424E-2</v>
      </c>
      <c r="T488" s="5">
        <f t="shared" si="625"/>
        <v>7.8855706467780395E-2</v>
      </c>
      <c r="U488" s="5">
        <f t="shared" si="626"/>
        <v>7.8426578487504658E-2</v>
      </c>
      <c r="V488" s="5">
        <f t="shared" si="627"/>
        <v>7.677629063472002E-3</v>
      </c>
      <c r="W488" s="5">
        <f t="shared" si="628"/>
        <v>2.6429060838193026E-2</v>
      </c>
      <c r="X488" s="5">
        <f t="shared" si="629"/>
        <v>3.1806358216425482E-2</v>
      </c>
      <c r="Y488" s="5">
        <f t="shared" si="630"/>
        <v>1.9138864395999173E-2</v>
      </c>
      <c r="Z488" s="5">
        <f t="shared" si="631"/>
        <v>2.5999928598572E-2</v>
      </c>
      <c r="AA488" s="5">
        <f t="shared" si="632"/>
        <v>3.146112360094909E-2</v>
      </c>
      <c r="AB488" s="5">
        <f t="shared" si="633"/>
        <v>1.9034711854719461E-2</v>
      </c>
      <c r="AC488" s="5">
        <f t="shared" si="634"/>
        <v>6.9878155356745489E-4</v>
      </c>
      <c r="AD488" s="5">
        <f t="shared" si="635"/>
        <v>7.9950983955111923E-3</v>
      </c>
      <c r="AE488" s="5">
        <f t="shared" si="636"/>
        <v>9.6217934152133082E-3</v>
      </c>
      <c r="AF488" s="5">
        <f t="shared" si="637"/>
        <v>5.7897291531158763E-3</v>
      </c>
      <c r="AG488" s="5">
        <f t="shared" si="638"/>
        <v>2.3225721179614919E-3</v>
      </c>
      <c r="AH488" s="5">
        <f t="shared" si="639"/>
        <v>7.8224785177819275E-3</v>
      </c>
      <c r="AI488" s="5">
        <f t="shared" si="640"/>
        <v>9.4655630526317321E-3</v>
      </c>
      <c r="AJ488" s="5">
        <f t="shared" si="641"/>
        <v>5.7268859032132101E-3</v>
      </c>
      <c r="AK488" s="5">
        <f t="shared" si="642"/>
        <v>2.3099328211157663E-3</v>
      </c>
      <c r="AL488" s="5">
        <f t="shared" si="643"/>
        <v>4.0703870890919133E-5</v>
      </c>
      <c r="AM488" s="5">
        <f t="shared" si="644"/>
        <v>1.9348882276295338E-3</v>
      </c>
      <c r="AN488" s="5">
        <f t="shared" si="645"/>
        <v>2.3285635631741658E-3</v>
      </c>
      <c r="AO488" s="5">
        <f t="shared" si="646"/>
        <v>1.401168344071537E-3</v>
      </c>
      <c r="AP488" s="5">
        <f t="shared" si="647"/>
        <v>5.6208407033331461E-4</v>
      </c>
      <c r="AQ488" s="5">
        <f t="shared" si="648"/>
        <v>1.6911164000701413E-4</v>
      </c>
      <c r="AR488" s="5">
        <f t="shared" si="649"/>
        <v>1.88281040631844E-3</v>
      </c>
      <c r="AS488" s="5">
        <f t="shared" si="650"/>
        <v>2.2782882147449825E-3</v>
      </c>
      <c r="AT488" s="5">
        <f t="shared" si="651"/>
        <v>1.3784173839349373E-3</v>
      </c>
      <c r="AU488" s="5">
        <f t="shared" si="652"/>
        <v>5.5598306132855792E-4</v>
      </c>
      <c r="AV488" s="5">
        <f t="shared" si="653"/>
        <v>1.6819134470096711E-4</v>
      </c>
      <c r="AW488" s="5">
        <f t="shared" si="654"/>
        <v>1.6465218567533434E-6</v>
      </c>
      <c r="AX488" s="5">
        <f t="shared" si="655"/>
        <v>3.9021746702551483E-4</v>
      </c>
      <c r="AY488" s="5">
        <f t="shared" si="656"/>
        <v>4.696117132010923E-4</v>
      </c>
      <c r="AZ488" s="5">
        <f t="shared" si="657"/>
        <v>2.825798174242737E-4</v>
      </c>
      <c r="BA488" s="5">
        <f t="shared" si="658"/>
        <v>1.1335798060519941E-4</v>
      </c>
      <c r="BB488" s="5">
        <f t="shared" si="659"/>
        <v>3.4105492434006738E-5</v>
      </c>
      <c r="BC488" s="5">
        <f t="shared" si="660"/>
        <v>8.2089296789236443E-6</v>
      </c>
      <c r="BD488" s="5">
        <f t="shared" si="661"/>
        <v>3.7764831803656509E-4</v>
      </c>
      <c r="BE488" s="5">
        <f t="shared" si="662"/>
        <v>4.5697203999596605E-4</v>
      </c>
      <c r="BF488" s="5">
        <f t="shared" si="663"/>
        <v>2.7647871758541224E-4</v>
      </c>
      <c r="BG488" s="5">
        <f t="shared" si="664"/>
        <v>1.1151737172417069E-4</v>
      </c>
      <c r="BH488" s="5">
        <f t="shared" si="665"/>
        <v>3.3735302408290231E-5</v>
      </c>
      <c r="BI488" s="5">
        <f t="shared" si="666"/>
        <v>8.1642571806209175E-6</v>
      </c>
      <c r="BJ488" s="8">
        <f t="shared" si="667"/>
        <v>0.36347725126268055</v>
      </c>
      <c r="BK488" s="8">
        <f t="shared" si="668"/>
        <v>0.27617239654318582</v>
      </c>
      <c r="BL488" s="8">
        <f t="shared" si="669"/>
        <v>0.33429907347482685</v>
      </c>
      <c r="BM488" s="8">
        <f t="shared" si="670"/>
        <v>0.43329715542111175</v>
      </c>
      <c r="BN488" s="8">
        <f t="shared" si="671"/>
        <v>0.56618352926680904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1.23461538461538</v>
      </c>
      <c r="F489">
        <f>VLOOKUP(B489,home!$B$2:$E$405,3,FALSE)</f>
        <v>0.92</v>
      </c>
      <c r="G489">
        <f>VLOOKUP(C489,away!$B$2:$E$405,4,FALSE)</f>
        <v>0.7</v>
      </c>
      <c r="H489">
        <f>VLOOKUP(A489,away!$A$2:$E$405,3,FALSE)</f>
        <v>1.1461538461538501</v>
      </c>
      <c r="I489">
        <f>VLOOKUP(C489,away!$B$2:$E$405,3,FALSE)</f>
        <v>1.62</v>
      </c>
      <c r="J489">
        <f>VLOOKUP(B489,home!$B$2:$E$405,4,FALSE)</f>
        <v>1.45</v>
      </c>
      <c r="K489" s="3">
        <f t="shared" si="616"/>
        <v>0.79509230769230477</v>
      </c>
      <c r="L489" s="3">
        <f t="shared" si="617"/>
        <v>2.692315384615394</v>
      </c>
      <c r="M489" s="5">
        <f t="shared" si="618"/>
        <v>3.0580042389215686E-2</v>
      </c>
      <c r="N489" s="5">
        <f t="shared" si="619"/>
        <v>2.4313956472569998E-2</v>
      </c>
      <c r="O489" s="5">
        <f t="shared" si="620"/>
        <v>8.2331118586676272E-2</v>
      </c>
      <c r="P489" s="5">
        <f t="shared" si="621"/>
        <v>6.5460839071969243E-2</v>
      </c>
      <c r="Q489" s="5">
        <f t="shared" si="622"/>
        <v>9.665919880452966E-3</v>
      </c>
      <c r="R489" s="5">
        <f t="shared" si="623"/>
        <v>0.11083066860175149</v>
      </c>
      <c r="S489" s="5">
        <f t="shared" si="624"/>
        <v>3.5032010399676891E-2</v>
      </c>
      <c r="T489" s="5">
        <f t="shared" si="625"/>
        <v>2.6023704800603308E-2</v>
      </c>
      <c r="U489" s="5">
        <f t="shared" si="626"/>
        <v>8.8120612061647646E-2</v>
      </c>
      <c r="V489" s="5">
        <f t="shared" si="627"/>
        <v>8.3323218382948695E-3</v>
      </c>
      <c r="W489" s="5">
        <f t="shared" si="628"/>
        <v>2.561766181239425E-3</v>
      </c>
      <c r="X489" s="5">
        <f t="shared" si="629"/>
        <v>6.8970825015383314E-3</v>
      </c>
      <c r="Y489" s="5">
        <f t="shared" si="630"/>
        <v>9.2845606639266384E-3</v>
      </c>
      <c r="Z489" s="5">
        <f t="shared" si="631"/>
        <v>9.946370472123528E-2</v>
      </c>
      <c r="AA489" s="5">
        <f t="shared" si="632"/>
        <v>7.9082826518432944E-2</v>
      </c>
      <c r="AB489" s="5">
        <f t="shared" si="633"/>
        <v>3.1439073517685524E-2</v>
      </c>
      <c r="AC489" s="5">
        <f t="shared" si="634"/>
        <v>1.1147809493080318E-3</v>
      </c>
      <c r="AD489" s="5">
        <f t="shared" si="635"/>
        <v>5.0921014620243933E-4</v>
      </c>
      <c r="AE489" s="5">
        <f t="shared" si="636"/>
        <v>1.3709543106230813E-3</v>
      </c>
      <c r="AF489" s="5">
        <f t="shared" si="637"/>
        <v>1.845520691047657E-3</v>
      </c>
      <c r="AG489" s="5">
        <f t="shared" si="638"/>
        <v>1.6562412497112134E-3</v>
      </c>
      <c r="AH489" s="5">
        <f t="shared" si="639"/>
        <v>6.6946915607956153E-2</v>
      </c>
      <c r="AI489" s="5">
        <f t="shared" si="640"/>
        <v>5.3228977623611826E-2</v>
      </c>
      <c r="AJ489" s="5">
        <f t="shared" si="641"/>
        <v>2.116097532742979E-2</v>
      </c>
      <c r="AK489" s="5">
        <f t="shared" si="642"/>
        <v>5.6083095687020253E-3</v>
      </c>
      <c r="AL489" s="5">
        <f t="shared" si="643"/>
        <v>9.5453754307267075E-5</v>
      </c>
      <c r="AM489" s="5">
        <f t="shared" si="644"/>
        <v>8.0973814048886702E-5</v>
      </c>
      <c r="AN489" s="5">
        <f t="shared" si="645"/>
        <v>2.1800704531480376E-4</v>
      </c>
      <c r="AO489" s="5">
        <f t="shared" si="646"/>
        <v>2.9347186102779578E-4</v>
      </c>
      <c r="AP489" s="5">
        <f t="shared" si="647"/>
        <v>2.6337293546561518E-4</v>
      </c>
      <c r="AQ489" s="5">
        <f t="shared" si="648"/>
        <v>1.7727075151134831E-4</v>
      </c>
      <c r="AR489" s="5">
        <f t="shared" si="649"/>
        <v>3.6048442168769734E-2</v>
      </c>
      <c r="AS489" s="5">
        <f t="shared" si="650"/>
        <v>2.8661839072679718E-2</v>
      </c>
      <c r="AT489" s="5">
        <f t="shared" si="651"/>
        <v>1.1394403885501194E-2</v>
      </c>
      <c r="AU489" s="5">
        <f t="shared" si="652"/>
        <v>3.0198676267004362E-3</v>
      </c>
      <c r="AV489" s="5">
        <f t="shared" si="653"/>
        <v>6.0026838005963323E-4</v>
      </c>
      <c r="AW489" s="5">
        <f t="shared" si="654"/>
        <v>5.6758903677492748E-6</v>
      </c>
      <c r="AX489" s="5">
        <f t="shared" si="655"/>
        <v>1.073027611246281E-5</v>
      </c>
      <c r="AY489" s="5">
        <f t="shared" si="656"/>
        <v>2.8889287458754683E-5</v>
      </c>
      <c r="AZ489" s="5">
        <f t="shared" si="657"/>
        <v>3.8889536537890905E-5</v>
      </c>
      <c r="BA489" s="5">
        <f t="shared" si="658"/>
        <v>3.4900965840508721E-5</v>
      </c>
      <c r="BB489" s="5">
        <f t="shared" si="659"/>
        <v>2.3491101817584497E-5</v>
      </c>
      <c r="BC489" s="5">
        <f t="shared" si="660"/>
        <v>1.264909096500987E-5</v>
      </c>
      <c r="BD489" s="5">
        <f t="shared" si="661"/>
        <v>1.617562924039951E-2</v>
      </c>
      <c r="BE489" s="5">
        <f t="shared" si="662"/>
        <v>1.2861118381124369E-2</v>
      </c>
      <c r="BF489" s="5">
        <f t="shared" si="663"/>
        <v>5.1128881465760468E-3</v>
      </c>
      <c r="BG489" s="5">
        <f t="shared" si="664"/>
        <v>1.3550726784779268E-3</v>
      </c>
      <c r="BH489" s="5">
        <f t="shared" si="665"/>
        <v>2.6935196575545177E-4</v>
      </c>
      <c r="BI489" s="5">
        <f t="shared" si="666"/>
        <v>4.2831935206792172E-5</v>
      </c>
      <c r="BJ489" s="8">
        <f t="shared" si="667"/>
        <v>8.5311563564015716E-2</v>
      </c>
      <c r="BK489" s="8">
        <f t="shared" si="668"/>
        <v>0.14064433769023077</v>
      </c>
      <c r="BL489" s="8">
        <f t="shared" si="669"/>
        <v>0.65429119089514454</v>
      </c>
      <c r="BM489" s="8">
        <f t="shared" si="670"/>
        <v>0.65650503847089936</v>
      </c>
      <c r="BN489" s="8">
        <f t="shared" si="671"/>
        <v>0.32318254500263566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1.34756097560976</v>
      </c>
      <c r="F490">
        <f>VLOOKUP(B490,home!$B$2:$E$405,3,FALSE)</f>
        <v>0.79</v>
      </c>
      <c r="G490">
        <f>VLOOKUP(C490,away!$B$2:$E$405,4,FALSE)</f>
        <v>1.27</v>
      </c>
      <c r="H490">
        <f>VLOOKUP(A490,away!$A$2:$E$405,3,FALSE)</f>
        <v>1.1341463414634101</v>
      </c>
      <c r="I490">
        <f>VLOOKUP(C490,away!$B$2:$E$405,3,FALSE)</f>
        <v>0.56999999999999995</v>
      </c>
      <c r="J490">
        <f>VLOOKUP(B490,home!$B$2:$E$405,4,FALSE)</f>
        <v>1.04</v>
      </c>
      <c r="K490" s="3">
        <f t="shared" si="616"/>
        <v>1.3520079268292722</v>
      </c>
      <c r="L490" s="3">
        <f t="shared" si="617"/>
        <v>0.67232195121950944</v>
      </c>
      <c r="M490" s="5">
        <f t="shared" si="618"/>
        <v>0.13208232480300119</v>
      </c>
      <c r="N490" s="5">
        <f t="shared" si="619"/>
        <v>0.17857635012769618</v>
      </c>
      <c r="O490" s="5">
        <f t="shared" si="620"/>
        <v>8.8801846333162779E-2</v>
      </c>
      <c r="P490" s="5">
        <f t="shared" si="621"/>
        <v>0.12006080015951102</v>
      </c>
      <c r="Q490" s="5">
        <f t="shared" si="622"/>
        <v>0.1207183204584424</v>
      </c>
      <c r="R490" s="5">
        <f t="shared" si="623"/>
        <v>2.9851715299303517E-2</v>
      </c>
      <c r="S490" s="5">
        <f t="shared" si="624"/>
        <v>2.7283354825184205E-2</v>
      </c>
      <c r="T490" s="5">
        <f t="shared" si="625"/>
        <v>8.1161576758562032E-2</v>
      </c>
      <c r="U490" s="5">
        <f t="shared" si="626"/>
        <v>4.0359755714109012E-2</v>
      </c>
      <c r="V490" s="5">
        <f t="shared" si="627"/>
        <v>2.7555721750162428E-3</v>
      </c>
      <c r="W490" s="5">
        <f t="shared" si="628"/>
        <v>5.4404042057776797E-2</v>
      </c>
      <c r="X490" s="5">
        <f t="shared" si="629"/>
        <v>3.6577031710512763E-2</v>
      </c>
      <c r="Y490" s="5">
        <f t="shared" si="630"/>
        <v>1.2295770664714902E-2</v>
      </c>
      <c r="Z490" s="5">
        <f t="shared" si="631"/>
        <v>6.6899878257590077E-3</v>
      </c>
      <c r="AA490" s="5">
        <f t="shared" si="632"/>
        <v>9.0449165708175062E-3</v>
      </c>
      <c r="AB490" s="5">
        <f t="shared" si="633"/>
        <v>6.1143994506273544E-3</v>
      </c>
      <c r="AC490" s="5">
        <f t="shared" si="634"/>
        <v>1.5654829323452787E-4</v>
      </c>
      <c r="AD490" s="5">
        <f t="shared" si="635"/>
        <v>1.8388674028416836E-2</v>
      </c>
      <c r="AE490" s="5">
        <f t="shared" si="636"/>
        <v>1.2363109203124728E-2</v>
      </c>
      <c r="AF490" s="5">
        <f t="shared" si="637"/>
        <v>4.1559948512923453E-3</v>
      </c>
      <c r="AG490" s="5">
        <f t="shared" si="638"/>
        <v>9.3138885589303484E-4</v>
      </c>
      <c r="AH490" s="5">
        <f t="shared" si="639"/>
        <v>1.1244564171622646E-3</v>
      </c>
      <c r="AI490" s="5">
        <f t="shared" si="640"/>
        <v>1.5202739893774245E-3</v>
      </c>
      <c r="AJ490" s="5">
        <f t="shared" si="641"/>
        <v>1.0277112422953196E-3</v>
      </c>
      <c r="AK490" s="5">
        <f t="shared" si="642"/>
        <v>4.6315791535827687E-4</v>
      </c>
      <c r="AL490" s="5">
        <f t="shared" si="643"/>
        <v>5.6919995547855788E-6</v>
      </c>
      <c r="AM490" s="5">
        <f t="shared" si="644"/>
        <v>4.972326610059823E-3</v>
      </c>
      <c r="AN490" s="5">
        <f t="shared" si="645"/>
        <v>3.34300432857611E-3</v>
      </c>
      <c r="AO490" s="5">
        <f t="shared" si="646"/>
        <v>1.1237875965617778E-3</v>
      </c>
      <c r="AP490" s="5">
        <f t="shared" si="647"/>
        <v>2.5184902322556585E-4</v>
      </c>
      <c r="AQ490" s="5">
        <f t="shared" si="648"/>
        <v>4.2330906676934977E-5</v>
      </c>
      <c r="AR490" s="5">
        <f t="shared" si="649"/>
        <v>1.5119934648956653E-4</v>
      </c>
      <c r="AS490" s="5">
        <f t="shared" si="650"/>
        <v>2.0442271498529965E-4</v>
      </c>
      <c r="AT490" s="5">
        <f t="shared" si="651"/>
        <v>1.381905655420431E-4</v>
      </c>
      <c r="AU490" s="5">
        <f t="shared" si="652"/>
        <v>6.2278246675287444E-5</v>
      </c>
      <c r="AV490" s="5">
        <f t="shared" si="653"/>
        <v>2.105017079350435E-5</v>
      </c>
      <c r="AW490" s="5">
        <f t="shared" si="654"/>
        <v>1.4372055502219628E-7</v>
      </c>
      <c r="AX490" s="5">
        <f t="shared" si="655"/>
        <v>1.1204374985974994E-3</v>
      </c>
      <c r="AY490" s="5">
        <f t="shared" si="656"/>
        <v>7.5329472527657735E-4</v>
      </c>
      <c r="AZ490" s="5">
        <f t="shared" si="657"/>
        <v>2.5322828977065634E-4</v>
      </c>
      <c r="BA490" s="5">
        <f t="shared" si="658"/>
        <v>5.6750312627529011E-5</v>
      </c>
      <c r="BB490" s="5">
        <f t="shared" si="659"/>
        <v>9.538620229514365E-6</v>
      </c>
      <c r="BC490" s="5">
        <f t="shared" si="660"/>
        <v>1.2826047529297971E-6</v>
      </c>
      <c r="BD490" s="5">
        <f t="shared" si="661"/>
        <v>1.694243994249667E-5</v>
      </c>
      <c r="BE490" s="5">
        <f t="shared" si="662"/>
        <v>2.2906313102084377E-5</v>
      </c>
      <c r="BF490" s="5">
        <f t="shared" si="663"/>
        <v>1.548475844422565E-5</v>
      </c>
      <c r="BG490" s="5">
        <f t="shared" si="664"/>
        <v>6.9785053872098612E-6</v>
      </c>
      <c r="BH490" s="5">
        <f t="shared" si="665"/>
        <v>2.3587486502321282E-6</v>
      </c>
      <c r="BI490" s="5">
        <f t="shared" si="666"/>
        <v>6.3780937450233635E-7</v>
      </c>
      <c r="BJ490" s="8">
        <f t="shared" si="667"/>
        <v>0.53150008923278724</v>
      </c>
      <c r="BK490" s="8">
        <f t="shared" si="668"/>
        <v>0.28309758698077858</v>
      </c>
      <c r="BL490" s="8">
        <f t="shared" si="669"/>
        <v>0.17895068255159999</v>
      </c>
      <c r="BM490" s="8">
        <f t="shared" si="670"/>
        <v>0.32939383840508568</v>
      </c>
      <c r="BN490" s="8">
        <f t="shared" si="671"/>
        <v>0.67009135718111712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1.34756097560976</v>
      </c>
      <c r="F491">
        <f>VLOOKUP(B491,home!$B$2:$E$405,3,FALSE)</f>
        <v>1.22</v>
      </c>
      <c r="G491">
        <f>VLOOKUP(C491,away!$B$2:$E$405,4,FALSE)</f>
        <v>0.7</v>
      </c>
      <c r="H491">
        <f>VLOOKUP(A491,away!$A$2:$E$405,3,FALSE)</f>
        <v>1.1341463414634101</v>
      </c>
      <c r="I491">
        <f>VLOOKUP(C491,away!$B$2:$E$405,3,FALSE)</f>
        <v>1.05</v>
      </c>
      <c r="J491">
        <f>VLOOKUP(B491,home!$B$2:$E$405,4,FALSE)</f>
        <v>1.04</v>
      </c>
      <c r="K491" s="3">
        <f t="shared" si="616"/>
        <v>1.150817073170735</v>
      </c>
      <c r="L491" s="3">
        <f t="shared" si="617"/>
        <v>1.2384878048780439</v>
      </c>
      <c r="M491" s="5">
        <f t="shared" si="618"/>
        <v>9.1693399824762739E-2</v>
      </c>
      <c r="N491" s="5">
        <f t="shared" si="619"/>
        <v>0.10552233001540744</v>
      </c>
      <c r="O491" s="5">
        <f t="shared" si="620"/>
        <v>0.11356115747077522</v>
      </c>
      <c r="P491" s="5">
        <f t="shared" si="621"/>
        <v>0.13068811886639847</v>
      </c>
      <c r="Q491" s="5">
        <f t="shared" si="622"/>
        <v>6.0718449491243803E-2</v>
      </c>
      <c r="R491" s="5">
        <f t="shared" si="623"/>
        <v>7.0322054317695157E-2</v>
      </c>
      <c r="S491" s="5">
        <f t="shared" si="624"/>
        <v>4.6566558894856912E-2</v>
      </c>
      <c r="T491" s="5">
        <f t="shared" si="625"/>
        <v>7.5199059226008919E-2</v>
      </c>
      <c r="U491" s="5">
        <f t="shared" si="626"/>
        <v>8.0927820729243385E-2</v>
      </c>
      <c r="V491" s="5">
        <f t="shared" si="627"/>
        <v>7.3744505489438021E-3</v>
      </c>
      <c r="W491" s="5">
        <f t="shared" si="628"/>
        <v>2.3291942776992768E-2</v>
      </c>
      <c r="X491" s="5">
        <f t="shared" si="629"/>
        <v>2.8846787081222781E-2</v>
      </c>
      <c r="Y491" s="5">
        <f t="shared" si="630"/>
        <v>1.7863197005003963E-2</v>
      </c>
      <c r="Z491" s="5">
        <f t="shared" si="631"/>
        <v>2.9031002228812282E-2</v>
      </c>
      <c r="AA491" s="5">
        <f t="shared" si="632"/>
        <v>3.3409373016174831E-2</v>
      </c>
      <c r="AB491" s="5">
        <f t="shared" si="633"/>
        <v>1.9224038435471828E-2</v>
      </c>
      <c r="AC491" s="5">
        <f t="shared" si="634"/>
        <v>6.56912787450211E-4</v>
      </c>
      <c r="AD491" s="5">
        <f t="shared" si="635"/>
        <v>6.7011913537697631E-3</v>
      </c>
      <c r="AE491" s="5">
        <f t="shared" si="636"/>
        <v>8.299343769798042E-3</v>
      </c>
      <c r="AF491" s="5">
        <f t="shared" si="637"/>
        <v>5.1393180236927244E-3</v>
      </c>
      <c r="AG491" s="5">
        <f t="shared" si="638"/>
        <v>2.1216608992444563E-3</v>
      </c>
      <c r="AH491" s="5">
        <f t="shared" si="639"/>
        <v>8.9886355559428335E-3</v>
      </c>
      <c r="AI491" s="5">
        <f t="shared" si="640"/>
        <v>1.0344275262288533E-2</v>
      </c>
      <c r="AJ491" s="5">
        <f t="shared" si="641"/>
        <v>5.9521842907096648E-3</v>
      </c>
      <c r="AK491" s="5">
        <f t="shared" si="642"/>
        <v>2.2832917681357744E-3</v>
      </c>
      <c r="AL491" s="5">
        <f t="shared" si="643"/>
        <v>3.7451200027579486E-5</v>
      </c>
      <c r="AM491" s="5">
        <f t="shared" si="644"/>
        <v>1.5423690841004714E-3</v>
      </c>
      <c r="AN491" s="5">
        <f t="shared" si="645"/>
        <v>1.9102053012793518E-3</v>
      </c>
      <c r="AO491" s="5">
        <f t="shared" si="646"/>
        <v>1.1828829852239338E-3</v>
      </c>
      <c r="AP491" s="5">
        <f t="shared" si="647"/>
        <v>4.8832871726585912E-4</v>
      </c>
      <c r="AQ491" s="5">
        <f t="shared" si="648"/>
        <v>1.5119729027637626E-4</v>
      </c>
      <c r="AR491" s="5">
        <f t="shared" si="649"/>
        <v>2.2264631037056727E-3</v>
      </c>
      <c r="AS491" s="5">
        <f t="shared" si="650"/>
        <v>2.5622517525291924E-3</v>
      </c>
      <c r="AT491" s="5">
        <f t="shared" si="651"/>
        <v>1.4743415312861161E-3</v>
      </c>
      <c r="AU491" s="5">
        <f t="shared" si="652"/>
        <v>5.6556580196291597E-4</v>
      </c>
      <c r="AV491" s="5">
        <f t="shared" si="653"/>
        <v>1.6271569522510558E-4</v>
      </c>
      <c r="AW491" s="5">
        <f t="shared" si="654"/>
        <v>1.4827272465288994E-6</v>
      </c>
      <c r="AX491" s="5">
        <f t="shared" si="655"/>
        <v>2.9583077918558874E-4</v>
      </c>
      <c r="AY491" s="5">
        <f t="shared" si="656"/>
        <v>3.6638281232892109E-4</v>
      </c>
      <c r="AZ491" s="5">
        <f t="shared" si="657"/>
        <v>2.2688032249314498E-4</v>
      </c>
      <c r="BA491" s="5">
        <f t="shared" si="658"/>
        <v>9.3662837524852597E-5</v>
      </c>
      <c r="BB491" s="5">
        <f t="shared" si="659"/>
        <v>2.9000070511200902E-5</v>
      </c>
      <c r="BC491" s="5">
        <f t="shared" si="660"/>
        <v>7.1832467337451316E-6</v>
      </c>
      <c r="BD491" s="5">
        <f t="shared" si="661"/>
        <v>4.5957456699173305E-4</v>
      </c>
      <c r="BE491" s="5">
        <f t="shared" si="662"/>
        <v>5.2888625808913405E-4</v>
      </c>
      <c r="BF491" s="5">
        <f t="shared" si="663"/>
        <v>3.0432566778717965E-4</v>
      </c>
      <c r="BG491" s="5">
        <f t="shared" si="664"/>
        <v>1.1674105809785719E-4</v>
      </c>
      <c r="BH491" s="5">
        <f t="shared" si="665"/>
        <v>3.3586900699757677E-5</v>
      </c>
      <c r="BI491" s="5">
        <f t="shared" si="666"/>
        <v>7.7304757520342515E-6</v>
      </c>
      <c r="BJ491" s="8">
        <f t="shared" si="667"/>
        <v>0.33999720308930814</v>
      </c>
      <c r="BK491" s="8">
        <f t="shared" si="668"/>
        <v>0.27738327493476866</v>
      </c>
      <c r="BL491" s="8">
        <f t="shared" si="669"/>
        <v>0.35345501365856385</v>
      </c>
      <c r="BM491" s="8">
        <f t="shared" si="670"/>
        <v>0.42699608384008764</v>
      </c>
      <c r="BN491" s="8">
        <f t="shared" si="671"/>
        <v>0.5725055099862828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1.34756097560976</v>
      </c>
      <c r="F492">
        <f>VLOOKUP(B492,home!$B$2:$E$405,3,FALSE)</f>
        <v>0.65</v>
      </c>
      <c r="G492">
        <f>VLOOKUP(C492,away!$B$2:$E$405,4,FALSE)</f>
        <v>1.27</v>
      </c>
      <c r="H492">
        <f>VLOOKUP(A492,away!$A$2:$E$405,3,FALSE)</f>
        <v>1.1341463414634101</v>
      </c>
      <c r="I492">
        <f>VLOOKUP(C492,away!$B$2:$E$405,3,FALSE)</f>
        <v>0.7</v>
      </c>
      <c r="J492">
        <f>VLOOKUP(B492,home!$B$2:$E$405,4,FALSE)</f>
        <v>1.0900000000000001</v>
      </c>
      <c r="K492" s="3">
        <f t="shared" si="616"/>
        <v>1.1124115853658569</v>
      </c>
      <c r="L492" s="3">
        <f t="shared" si="617"/>
        <v>0.86535365853658197</v>
      </c>
      <c r="M492" s="5">
        <f t="shared" si="618"/>
        <v>0.13837813340601926</v>
      </c>
      <c r="N492" s="5">
        <f t="shared" si="619"/>
        <v>0.15393343876215795</v>
      </c>
      <c r="O492" s="5">
        <f t="shared" si="620"/>
        <v>0.11974602400436198</v>
      </c>
      <c r="P492" s="5">
        <f t="shared" si="621"/>
        <v>0.13320686440395027</v>
      </c>
      <c r="Q492" s="5">
        <f t="shared" si="622"/>
        <v>8.5618670327115107E-2</v>
      </c>
      <c r="R492" s="5">
        <f t="shared" si="623"/>
        <v>5.1811329983691992E-2</v>
      </c>
      <c r="S492" s="5">
        <f t="shared" si="624"/>
        <v>3.2057212161312021E-2</v>
      </c>
      <c r="T492" s="5">
        <f t="shared" si="625"/>
        <v>7.4090429606606542E-2</v>
      </c>
      <c r="U492" s="5">
        <f t="shared" si="626"/>
        <v>5.7635523727072369E-2</v>
      </c>
      <c r="V492" s="5">
        <f t="shared" si="627"/>
        <v>3.4288017818627143E-3</v>
      </c>
      <c r="W492" s="5">
        <f t="shared" si="628"/>
        <v>3.1747733598500916E-2</v>
      </c>
      <c r="X492" s="5">
        <f t="shared" si="629"/>
        <v>2.7473017419707532E-2</v>
      </c>
      <c r="Y492" s="5">
        <f t="shared" si="630"/>
        <v>1.1886938067591578E-2</v>
      </c>
      <c r="Z492" s="5">
        <f t="shared" si="631"/>
        <v>1.4945041318344662E-2</v>
      </c>
      <c r="AA492" s="5">
        <f t="shared" si="632"/>
        <v>1.6625037106298025E-2</v>
      </c>
      <c r="AB492" s="5">
        <f t="shared" si="633"/>
        <v>9.2469419420915921E-3</v>
      </c>
      <c r="AC492" s="5">
        <f t="shared" si="634"/>
        <v>2.062915951668444E-4</v>
      </c>
      <c r="AD492" s="5">
        <f t="shared" si="635"/>
        <v>8.829136666020327E-3</v>
      </c>
      <c r="AE492" s="5">
        <f t="shared" si="636"/>
        <v>7.640325715660169E-3</v>
      </c>
      <c r="AF492" s="5">
        <f t="shared" si="637"/>
        <v>3.3057919052288274E-3</v>
      </c>
      <c r="AG492" s="5">
        <f t="shared" si="638"/>
        <v>9.5355970651679481E-4</v>
      </c>
      <c r="AH492" s="5">
        <f t="shared" si="639"/>
        <v>3.233186545452483E-3</v>
      </c>
      <c r="AI492" s="5">
        <f t="shared" si="640"/>
        <v>3.5966341708103555E-3</v>
      </c>
      <c r="AJ492" s="5">
        <f t="shared" si="641"/>
        <v>2.000468759966081E-3</v>
      </c>
      <c r="AK492" s="5">
        <f t="shared" si="642"/>
        <v>7.4178154158291258E-4</v>
      </c>
      <c r="AL492" s="5">
        <f t="shared" si="643"/>
        <v>7.9432944696359464E-6</v>
      </c>
      <c r="AM492" s="5">
        <f t="shared" si="644"/>
        <v>1.9643267832118979E-3</v>
      </c>
      <c r="AN492" s="5">
        <f t="shared" si="645"/>
        <v>1.6998373684138108E-3</v>
      </c>
      <c r="AO492" s="5">
        <f t="shared" si="646"/>
        <v>7.3548024283704328E-4</v>
      </c>
      <c r="AP492" s="5">
        <f t="shared" si="647"/>
        <v>2.1215017297346981E-4</v>
      </c>
      <c r="AQ492" s="5">
        <f t="shared" si="648"/>
        <v>4.5896232085440183E-5</v>
      </c>
      <c r="AR492" s="5">
        <f t="shared" si="649"/>
        <v>5.5956996116771193E-4</v>
      </c>
      <c r="AS492" s="5">
        <f t="shared" si="650"/>
        <v>6.2247210762568549E-4</v>
      </c>
      <c r="AT492" s="5">
        <f t="shared" si="651"/>
        <v>3.4622259204495763E-4</v>
      </c>
      <c r="AU492" s="5">
        <f t="shared" si="652"/>
        <v>1.2838067416873585E-4</v>
      </c>
      <c r="AV492" s="5">
        <f t="shared" si="653"/>
        <v>3.5703037320595263E-5</v>
      </c>
      <c r="AW492" s="5">
        <f t="shared" si="654"/>
        <v>2.1240136302477242E-7</v>
      </c>
      <c r="AX492" s="5">
        <f t="shared" si="655"/>
        <v>3.6418997851489325E-4</v>
      </c>
      <c r="AY492" s="5">
        <f t="shared" si="656"/>
        <v>3.1515313031022201E-4</v>
      </c>
      <c r="AZ492" s="5">
        <f t="shared" si="657"/>
        <v>1.3635945715660336E-4</v>
      </c>
      <c r="BA492" s="5">
        <f t="shared" si="658"/>
        <v>3.9333051708843022E-5</v>
      </c>
      <c r="BB492" s="5">
        <f t="shared" si="659"/>
        <v>8.5092500494139657E-6</v>
      </c>
      <c r="BC492" s="5">
        <f t="shared" si="660"/>
        <v>1.4727021323325934E-6</v>
      </c>
      <c r="BD492" s="5">
        <f t="shared" si="661"/>
        <v>8.0704318850608736E-5</v>
      </c>
      <c r="BE492" s="5">
        <f t="shared" si="662"/>
        <v>8.9776419278477282E-5</v>
      </c>
      <c r="BF492" s="5">
        <f t="shared" si="663"/>
        <v>4.99341644490204E-5</v>
      </c>
      <c r="BG492" s="5">
        <f t="shared" si="664"/>
        <v>1.8515781012884731E-5</v>
      </c>
      <c r="BH492" s="5">
        <f t="shared" si="665"/>
        <v>5.1492923277075366E-6</v>
      </c>
      <c r="BI492" s="5">
        <f t="shared" si="666"/>
        <v>1.1456264883554769E-6</v>
      </c>
      <c r="BJ492" s="8">
        <f t="shared" si="667"/>
        <v>0.41100175014449974</v>
      </c>
      <c r="BK492" s="8">
        <f t="shared" si="668"/>
        <v>0.30760039977309095</v>
      </c>
      <c r="BL492" s="8">
        <f t="shared" si="669"/>
        <v>0.26657450175606251</v>
      </c>
      <c r="BM492" s="8">
        <f t="shared" si="670"/>
        <v>0.31711229137575409</v>
      </c>
      <c r="BN492" s="8">
        <f t="shared" si="671"/>
        <v>0.68269446088729657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1.34756097560976</v>
      </c>
      <c r="F493">
        <f>VLOOKUP(B493,home!$B$2:$E$405,3,FALSE)</f>
        <v>1.62</v>
      </c>
      <c r="G493">
        <f>VLOOKUP(C493,away!$B$2:$E$405,4,FALSE)</f>
        <v>1.18</v>
      </c>
      <c r="H493">
        <f>VLOOKUP(A493,away!$A$2:$E$405,3,FALSE)</f>
        <v>1.1341463414634101</v>
      </c>
      <c r="I493">
        <f>VLOOKUP(C493,away!$B$2:$E$405,3,FALSE)</f>
        <v>0.65</v>
      </c>
      <c r="J493">
        <f>VLOOKUP(B493,home!$B$2:$E$405,4,FALSE)</f>
        <v>0.47</v>
      </c>
      <c r="K493" s="3">
        <f t="shared" si="616"/>
        <v>2.5759975609756172</v>
      </c>
      <c r="L493" s="3">
        <f t="shared" si="617"/>
        <v>0.34648170731707179</v>
      </c>
      <c r="M493" s="5">
        <f t="shared" si="618"/>
        <v>5.3800136841641998E-2</v>
      </c>
      <c r="N493" s="5">
        <f t="shared" si="619"/>
        <v>0.13858902128422421</v>
      </c>
      <c r="O493" s="5">
        <f t="shared" si="620"/>
        <v>1.864076326678421E-2</v>
      </c>
      <c r="P493" s="5">
        <f t="shared" si="621"/>
        <v>4.8018560709960002E-2</v>
      </c>
      <c r="Q493" s="5">
        <f t="shared" si="622"/>
        <v>0.17850249040307981</v>
      </c>
      <c r="R493" s="5">
        <f t="shared" si="623"/>
        <v>3.2293417411843753E-3</v>
      </c>
      <c r="S493" s="5">
        <f t="shared" si="624"/>
        <v>1.0714573921266547E-2</v>
      </c>
      <c r="T493" s="5">
        <f t="shared" si="625"/>
        <v>6.1847847635208307E-2</v>
      </c>
      <c r="U493" s="5">
        <f t="shared" si="626"/>
        <v>8.318776448847702E-3</v>
      </c>
      <c r="V493" s="5">
        <f t="shared" si="627"/>
        <v>1.0625714780740602E-3</v>
      </c>
      <c r="W493" s="5">
        <f t="shared" si="628"/>
        <v>0.15327399330213567</v>
      </c>
      <c r="X493" s="5">
        <f t="shared" si="629"/>
        <v>5.3106634886629388E-2</v>
      </c>
      <c r="Y493" s="5">
        <f t="shared" si="630"/>
        <v>9.2002387626918588E-3</v>
      </c>
      <c r="Z493" s="5">
        <f t="shared" si="631"/>
        <v>3.7296927999861599E-4</v>
      </c>
      <c r="AA493" s="5">
        <f t="shared" si="632"/>
        <v>9.6076795559526683E-4</v>
      </c>
      <c r="AB493" s="5">
        <f t="shared" si="633"/>
        <v>1.2374679551384691E-3</v>
      </c>
      <c r="AC493" s="5">
        <f t="shared" si="634"/>
        <v>5.9273958236801634E-5</v>
      </c>
      <c r="AD493" s="5">
        <f t="shared" si="635"/>
        <v>9.8708358226823667E-2</v>
      </c>
      <c r="AE493" s="5">
        <f t="shared" si="636"/>
        <v>3.420064048489499E-2</v>
      </c>
      <c r="AF493" s="5">
        <f t="shared" si="637"/>
        <v>5.924948153271891E-3</v>
      </c>
      <c r="AG493" s="5">
        <f t="shared" si="638"/>
        <v>6.8429538397025904E-4</v>
      </c>
      <c r="AH493" s="5">
        <f t="shared" si="639"/>
        <v>3.2306758227684867E-5</v>
      </c>
      <c r="AI493" s="5">
        <f t="shared" si="640"/>
        <v>8.3222130397545162E-5</v>
      </c>
      <c r="AJ493" s="5">
        <f t="shared" si="641"/>
        <v>1.071900024616356E-4</v>
      </c>
      <c r="AK493" s="5">
        <f t="shared" si="642"/>
        <v>9.2040394967381209E-5</v>
      </c>
      <c r="AL493" s="5">
        <f t="shared" si="643"/>
        <v>2.1161657417275999E-6</v>
      </c>
      <c r="AM493" s="5">
        <f t="shared" si="644"/>
        <v>5.0854498008041024E-2</v>
      </c>
      <c r="AN493" s="5">
        <f t="shared" si="645"/>
        <v>1.762015329457868E-2</v>
      </c>
      <c r="AO493" s="5">
        <f t="shared" si="646"/>
        <v>3.0525303983470744E-3</v>
      </c>
      <c r="AP493" s="5">
        <f t="shared" si="647"/>
        <v>3.5254864801885196E-4</v>
      </c>
      <c r="AQ493" s="5">
        <f t="shared" si="648"/>
        <v>3.0537914369474304E-5</v>
      </c>
      <c r="AR493" s="5">
        <f t="shared" si="649"/>
        <v>2.2387401497216222E-6</v>
      </c>
      <c r="AS493" s="5">
        <f t="shared" si="650"/>
        <v>5.766989165341087E-6</v>
      </c>
      <c r="AT493" s="5">
        <f t="shared" si="651"/>
        <v>7.4278750120457271E-6</v>
      </c>
      <c r="AU493" s="5">
        <f t="shared" si="652"/>
        <v>6.3780626380871743E-6</v>
      </c>
      <c r="AV493" s="5">
        <f t="shared" si="653"/>
        <v>4.1074684498655688E-6</v>
      </c>
      <c r="AW493" s="5">
        <f t="shared" si="654"/>
        <v>5.2465393784211885E-8</v>
      </c>
      <c r="AX493" s="5">
        <f t="shared" si="655"/>
        <v>2.183351047222553E-2</v>
      </c>
      <c r="AY493" s="5">
        <f t="shared" si="656"/>
        <v>7.5649119851418679E-3</v>
      </c>
      <c r="AZ493" s="5">
        <f t="shared" si="657"/>
        <v>1.3105518101576665E-3</v>
      </c>
      <c r="BA493" s="5">
        <f t="shared" si="658"/>
        <v>1.5136074290363579E-4</v>
      </c>
      <c r="BB493" s="5">
        <f t="shared" si="659"/>
        <v>1.3110932155508022E-5</v>
      </c>
      <c r="BC493" s="5">
        <f t="shared" si="660"/>
        <v>9.0853963155174333E-7</v>
      </c>
      <c r="BD493" s="5">
        <f t="shared" si="661"/>
        <v>1.2928041821913739E-7</v>
      </c>
      <c r="BE493" s="5">
        <f t="shared" si="662"/>
        <v>3.3302604201440565E-7</v>
      </c>
      <c r="BF493" s="5">
        <f t="shared" si="663"/>
        <v>4.2893713598523634E-7</v>
      </c>
      <c r="BG493" s="5">
        <f t="shared" si="664"/>
        <v>3.6831367203661175E-7</v>
      </c>
      <c r="BH493" s="5">
        <f t="shared" si="665"/>
        <v>2.3719378021007139E-7</v>
      </c>
      <c r="BI493" s="5">
        <f t="shared" si="666"/>
        <v>1.2220211985994605E-7</v>
      </c>
      <c r="BJ493" s="8">
        <f t="shared" si="667"/>
        <v>0.83682309126850085</v>
      </c>
      <c r="BK493" s="8">
        <f t="shared" si="668"/>
        <v>0.121222145060063</v>
      </c>
      <c r="BL493" s="8">
        <f t="shared" si="669"/>
        <v>3.2729414742187657E-2</v>
      </c>
      <c r="BM493" s="8">
        <f t="shared" si="670"/>
        <v>0.54280244658412746</v>
      </c>
      <c r="BN493" s="8">
        <f t="shared" si="671"/>
        <v>0.44078031424687464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1.34756097560976</v>
      </c>
      <c r="F494">
        <f>VLOOKUP(B494,home!$B$2:$E$405,3,FALSE)</f>
        <v>1.05</v>
      </c>
      <c r="G494">
        <f>VLOOKUP(C494,away!$B$2:$E$405,4,FALSE)</f>
        <v>1.27</v>
      </c>
      <c r="H494">
        <f>VLOOKUP(A494,away!$A$2:$E$405,3,FALSE)</f>
        <v>1.1341463414634101</v>
      </c>
      <c r="I494">
        <f>VLOOKUP(C494,away!$B$2:$E$405,3,FALSE)</f>
        <v>0.7</v>
      </c>
      <c r="J494">
        <f>VLOOKUP(B494,home!$B$2:$E$405,4,FALSE)</f>
        <v>1.04</v>
      </c>
      <c r="K494" s="3">
        <f t="shared" si="616"/>
        <v>1.7969725609756149</v>
      </c>
      <c r="L494" s="3">
        <f t="shared" si="617"/>
        <v>0.82565853658536259</v>
      </c>
      <c r="M494" s="5">
        <f t="shared" si="618"/>
        <v>7.2611563167011881E-2</v>
      </c>
      <c r="N494" s="5">
        <f t="shared" si="619"/>
        <v>0.13048098662066798</v>
      </c>
      <c r="O494" s="5">
        <f t="shared" si="620"/>
        <v>5.9952356983650652E-2</v>
      </c>
      <c r="P494" s="5">
        <f t="shared" si="621"/>
        <v>0.107732740465435</v>
      </c>
      <c r="Q494" s="5">
        <f t="shared" si="622"/>
        <v>0.11723537634318336</v>
      </c>
      <c r="R494" s="5">
        <f t="shared" si="623"/>
        <v>2.4750087665982117E-2</v>
      </c>
      <c r="S494" s="5">
        <f t="shared" si="624"/>
        <v>3.9960382554694973E-2</v>
      </c>
      <c r="T494" s="5">
        <f t="shared" si="625"/>
        <v>9.6796389267547009E-2</v>
      </c>
      <c r="U494" s="5">
        <f t="shared" si="626"/>
        <v>4.4475228417510858E-2</v>
      </c>
      <c r="V494" s="5">
        <f t="shared" si="627"/>
        <v>6.5876277289679697E-3</v>
      </c>
      <c r="W494" s="5">
        <f t="shared" si="628"/>
        <v>7.0222918154783417E-2</v>
      </c>
      <c r="X494" s="5">
        <f t="shared" si="629"/>
        <v>5.7980151838432165E-2</v>
      </c>
      <c r="Y494" s="5">
        <f t="shared" si="630"/>
        <v>2.3935903658958507E-2</v>
      </c>
      <c r="Z494" s="5">
        <f t="shared" si="631"/>
        <v>6.8117070542180764E-3</v>
      </c>
      <c r="AA494" s="5">
        <f t="shared" si="632"/>
        <v>1.2240450669833917E-2</v>
      </c>
      <c r="AB494" s="5">
        <f t="shared" si="633"/>
        <v>1.0997876993833569E-2</v>
      </c>
      <c r="AC494" s="5">
        <f t="shared" si="634"/>
        <v>6.1087308055144058E-4</v>
      </c>
      <c r="AD494" s="5">
        <f t="shared" si="635"/>
        <v>3.1547164268945535E-2</v>
      </c>
      <c r="AE494" s="5">
        <f t="shared" si="636"/>
        <v>2.6047185483715613E-2</v>
      </c>
      <c r="AF494" s="5">
        <f t="shared" si="637"/>
        <v>1.0753040524326064E-2</v>
      </c>
      <c r="AG494" s="5">
        <f t="shared" si="638"/>
        <v>2.9594465677193864E-3</v>
      </c>
      <c r="AH494" s="5">
        <f t="shared" si="639"/>
        <v>1.4060360195084717E-3</v>
      </c>
      <c r="AI494" s="5">
        <f t="shared" si="640"/>
        <v>2.5266081468000978E-3</v>
      </c>
      <c r="AJ494" s="5">
        <f t="shared" si="641"/>
        <v>2.2701227560686125E-3</v>
      </c>
      <c r="AK494" s="5">
        <f t="shared" si="642"/>
        <v>1.359782767567212E-3</v>
      </c>
      <c r="AL494" s="5">
        <f t="shared" si="643"/>
        <v>3.6253747019878369E-5</v>
      </c>
      <c r="AM494" s="5">
        <f t="shared" si="644"/>
        <v>1.13378777135771E-2</v>
      </c>
      <c r="AN494" s="5">
        <f t="shared" si="645"/>
        <v>9.3612155209758657E-3</v>
      </c>
      <c r="AO494" s="5">
        <f t="shared" si="646"/>
        <v>3.8645837538545573E-3</v>
      </c>
      <c r="AP494" s="5">
        <f t="shared" si="647"/>
        <v>1.0636088555730403E-3</v>
      </c>
      <c r="AQ494" s="5">
        <f t="shared" si="648"/>
        <v>2.1954443279791714E-4</v>
      </c>
      <c r="AR494" s="5">
        <f t="shared" si="649"/>
        <v>2.3218112845073473E-4</v>
      </c>
      <c r="AS494" s="5">
        <f t="shared" si="650"/>
        <v>4.1722311700232497E-4</v>
      </c>
      <c r="AT494" s="5">
        <f t="shared" si="651"/>
        <v>3.748692465289483E-4</v>
      </c>
      <c r="AU494" s="5">
        <f t="shared" si="652"/>
        <v>2.2454324998870783E-4</v>
      </c>
      <c r="AV494" s="5">
        <f t="shared" si="653"/>
        <v>1.00874514745499E-4</v>
      </c>
      <c r="AW494" s="5">
        <f t="shared" si="654"/>
        <v>1.494143535914925E-6</v>
      </c>
      <c r="AX494" s="5">
        <f t="shared" si="655"/>
        <v>3.395642525165827E-3</v>
      </c>
      <c r="AY494" s="5">
        <f t="shared" si="656"/>
        <v>2.8036412380954422E-3</v>
      </c>
      <c r="AZ494" s="5">
        <f t="shared" si="657"/>
        <v>1.1574251608781282E-3</v>
      </c>
      <c r="BA494" s="5">
        <f t="shared" si="658"/>
        <v>3.1854598817923776E-4</v>
      </c>
      <c r="BB494" s="5">
        <f t="shared" si="659"/>
        <v>6.5752553608801911E-5</v>
      </c>
      <c r="BC494" s="5">
        <f t="shared" si="660"/>
        <v>1.0857831437878803E-5</v>
      </c>
      <c r="BD494" s="5">
        <f t="shared" si="661"/>
        <v>3.1950388456561938E-5</v>
      </c>
      <c r="BE494" s="5">
        <f t="shared" si="662"/>
        <v>5.741397136895382E-5</v>
      </c>
      <c r="BF494" s="5">
        <f t="shared" si="663"/>
        <v>5.1585665583324798E-5</v>
      </c>
      <c r="BG494" s="5">
        <f t="shared" si="664"/>
        <v>3.0899341864299602E-5</v>
      </c>
      <c r="BH494" s="5">
        <f t="shared" si="665"/>
        <v>1.3881317370587872E-5</v>
      </c>
      <c r="BI494" s="5">
        <f t="shared" si="666"/>
        <v>4.9888692850281182E-6</v>
      </c>
      <c r="BJ494" s="8">
        <f t="shared" si="667"/>
        <v>0.60155725830242279</v>
      </c>
      <c r="BK494" s="8">
        <f t="shared" si="668"/>
        <v>0.23034308198177661</v>
      </c>
      <c r="BL494" s="8">
        <f t="shared" si="669"/>
        <v>0.16151896123140047</v>
      </c>
      <c r="BM494" s="8">
        <f t="shared" si="670"/>
        <v>0.48466575022932751</v>
      </c>
      <c r="BN494" s="8">
        <f t="shared" si="671"/>
        <v>0.51276311124593099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1.34756097560976</v>
      </c>
      <c r="F495">
        <f>VLOOKUP(B495,home!$B$2:$E$405,3,FALSE)</f>
        <v>0.61</v>
      </c>
      <c r="G495">
        <f>VLOOKUP(C495,away!$B$2:$E$405,4,FALSE)</f>
        <v>1.05</v>
      </c>
      <c r="H495">
        <f>VLOOKUP(A495,away!$A$2:$E$405,3,FALSE)</f>
        <v>1.1341463414634101</v>
      </c>
      <c r="I495">
        <f>VLOOKUP(C495,away!$B$2:$E$405,3,FALSE)</f>
        <v>0.83</v>
      </c>
      <c r="J495">
        <f>VLOOKUP(B495,home!$B$2:$E$405,4,FALSE)</f>
        <v>1.35</v>
      </c>
      <c r="K495" s="3">
        <f t="shared" si="616"/>
        <v>0.86311280487805131</v>
      </c>
      <c r="L495" s="3">
        <f t="shared" si="617"/>
        <v>1.270810975609751</v>
      </c>
      <c r="M495" s="5">
        <f t="shared" si="618"/>
        <v>0.11837191601488915</v>
      </c>
      <c r="N495" s="5">
        <f t="shared" si="619"/>
        <v>0.1021683164504001</v>
      </c>
      <c r="O495" s="5">
        <f t="shared" si="620"/>
        <v>0.1504283300756768</v>
      </c>
      <c r="P495" s="5">
        <f t="shared" si="621"/>
        <v>0.12983661790473874</v>
      </c>
      <c r="Q495" s="5">
        <f t="shared" si="622"/>
        <v>4.4091391090586587E-2</v>
      </c>
      <c r="R495" s="5">
        <f t="shared" si="623"/>
        <v>9.5582986451408239E-2</v>
      </c>
      <c r="S495" s="5">
        <f t="shared" si="624"/>
        <v>3.5602928288371902E-2</v>
      </c>
      <c r="T495" s="5">
        <f t="shared" si="625"/>
        <v>5.6031823727819424E-2</v>
      </c>
      <c r="U495" s="5">
        <f t="shared" si="626"/>
        <v>8.2498899534695747E-2</v>
      </c>
      <c r="V495" s="5">
        <f t="shared" si="627"/>
        <v>4.3390207483239305E-3</v>
      </c>
      <c r="W495" s="5">
        <f t="shared" si="628"/>
        <v>1.2685281411723771E-2</v>
      </c>
      <c r="X495" s="5">
        <f t="shared" si="629"/>
        <v>1.6120594846716928E-2</v>
      </c>
      <c r="Y495" s="5">
        <f t="shared" si="630"/>
        <v>1.0243114432282931E-2</v>
      </c>
      <c r="Z495" s="5">
        <f t="shared" si="631"/>
        <v>4.0489302754669235E-2</v>
      </c>
      <c r="AA495" s="5">
        <f t="shared" si="632"/>
        <v>3.4946835668139178E-2</v>
      </c>
      <c r="AB495" s="5">
        <f t="shared" si="633"/>
        <v>1.5081530677569965E-2</v>
      </c>
      <c r="AC495" s="5">
        <f t="shared" si="634"/>
        <v>2.9745430649171363E-4</v>
      </c>
      <c r="AD495" s="5">
        <f t="shared" si="635"/>
        <v>2.7372072049850764E-3</v>
      </c>
      <c r="AE495" s="5">
        <f t="shared" si="636"/>
        <v>3.4784729586131253E-3</v>
      </c>
      <c r="AF495" s="5">
        <f t="shared" si="637"/>
        <v>2.2102408070836413E-3</v>
      </c>
      <c r="AG495" s="5">
        <f t="shared" si="638"/>
        <v>9.362660921274818E-4</v>
      </c>
      <c r="AH495" s="5">
        <f t="shared" si="639"/>
        <v>1.2863562583854952E-2</v>
      </c>
      <c r="AI495" s="5">
        <f t="shared" si="640"/>
        <v>1.1102705582475402E-2</v>
      </c>
      <c r="AJ495" s="5">
        <f t="shared" si="641"/>
        <v>4.7914436785127705E-3</v>
      </c>
      <c r="AK495" s="5">
        <f t="shared" si="642"/>
        <v>1.3785187975921219E-3</v>
      </c>
      <c r="AL495" s="5">
        <f t="shared" si="643"/>
        <v>1.3050548622099145E-5</v>
      </c>
      <c r="AM495" s="5">
        <f t="shared" si="644"/>
        <v>4.7250371764541639E-4</v>
      </c>
      <c r="AN495" s="5">
        <f t="shared" si="645"/>
        <v>6.0046291040020603E-4</v>
      </c>
      <c r="AO495" s="5">
        <f t="shared" si="646"/>
        <v>3.8153742849157815E-4</v>
      </c>
      <c r="AP495" s="5">
        <f t="shared" si="647"/>
        <v>1.6162065057767267E-4</v>
      </c>
      <c r="AQ495" s="5">
        <f t="shared" si="648"/>
        <v>5.1347324159823734E-5</v>
      </c>
      <c r="AR495" s="5">
        <f t="shared" si="649"/>
        <v>3.2694313034011598E-3</v>
      </c>
      <c r="AS495" s="5">
        <f t="shared" si="650"/>
        <v>2.8218880226346782E-3</v>
      </c>
      <c r="AT495" s="5">
        <f t="shared" si="651"/>
        <v>1.2178038431339975E-3</v>
      </c>
      <c r="AU495" s="5">
        <f t="shared" si="652"/>
        <v>3.50367363612885E-4</v>
      </c>
      <c r="AV495" s="5">
        <f t="shared" si="653"/>
        <v>7.560163948641129E-5</v>
      </c>
      <c r="AW495" s="5">
        <f t="shared" si="654"/>
        <v>3.9762600978802754E-7</v>
      </c>
      <c r="AX495" s="5">
        <f t="shared" si="655"/>
        <v>6.7970668175373661E-5</v>
      </c>
      <c r="AY495" s="5">
        <f t="shared" si="656"/>
        <v>8.6377871136793252E-5</v>
      </c>
      <c r="AZ495" s="5">
        <f t="shared" si="657"/>
        <v>5.48849733452208E-5</v>
      </c>
      <c r="BA495" s="5">
        <f t="shared" si="658"/>
        <v>2.3249475507718403E-5</v>
      </c>
      <c r="BB495" s="5">
        <f t="shared" si="659"/>
        <v>7.3864221630946612E-6</v>
      </c>
      <c r="BC495" s="5">
        <f t="shared" si="660"/>
        <v>1.8773492710695625E-6</v>
      </c>
      <c r="BD495" s="5">
        <f t="shared" si="661"/>
        <v>6.9247153072738116E-4</v>
      </c>
      <c r="BE495" s="5">
        <f t="shared" si="662"/>
        <v>5.9768104518430776E-4</v>
      </c>
      <c r="BF495" s="5">
        <f t="shared" si="663"/>
        <v>2.5793308166573652E-4</v>
      </c>
      <c r="BG495" s="5">
        <f t="shared" si="664"/>
        <v>7.4208448529117796E-5</v>
      </c>
      <c r="BH495" s="5">
        <f t="shared" si="665"/>
        <v>1.6012565538903832E-5</v>
      </c>
      <c r="BI495" s="5">
        <f t="shared" si="666"/>
        <v>2.7641300711153839E-6</v>
      </c>
      <c r="BJ495" s="8">
        <f t="shared" si="667"/>
        <v>0.25261192781321301</v>
      </c>
      <c r="BK495" s="8">
        <f t="shared" si="668"/>
        <v>0.28854736568257433</v>
      </c>
      <c r="BL495" s="8">
        <f t="shared" si="669"/>
        <v>0.41805097602391078</v>
      </c>
      <c r="BM495" s="8">
        <f t="shared" si="670"/>
        <v>0.35913403404154082</v>
      </c>
      <c r="BN495" s="8">
        <f t="shared" si="671"/>
        <v>0.64047955798769962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1.34756097560976</v>
      </c>
      <c r="F496">
        <f>VLOOKUP(B496,home!$B$2:$E$405,3,FALSE)</f>
        <v>0.56999999999999995</v>
      </c>
      <c r="G496">
        <f>VLOOKUP(C496,away!$B$2:$E$405,4,FALSE)</f>
        <v>0.61</v>
      </c>
      <c r="H496">
        <f>VLOOKUP(A496,away!$A$2:$E$405,3,FALSE)</f>
        <v>1.1341463414634101</v>
      </c>
      <c r="I496">
        <f>VLOOKUP(C496,away!$B$2:$E$405,3,FALSE)</f>
        <v>1.27</v>
      </c>
      <c r="J496">
        <f>VLOOKUP(B496,home!$B$2:$E$405,4,FALSE)</f>
        <v>0.56999999999999995</v>
      </c>
      <c r="K496" s="3">
        <f t="shared" si="616"/>
        <v>0.46854695121951351</v>
      </c>
      <c r="L496" s="3">
        <f t="shared" si="617"/>
        <v>0.82100853658536255</v>
      </c>
      <c r="M496" s="5">
        <f t="shared" si="618"/>
        <v>0.27539317150935433</v>
      </c>
      <c r="N496" s="5">
        <f t="shared" si="619"/>
        <v>0.12903463089738054</v>
      </c>
      <c r="O496" s="5">
        <f t="shared" si="620"/>
        <v>0.22610014472649678</v>
      </c>
      <c r="P496" s="5">
        <f t="shared" si="621"/>
        <v>0.10593853348189081</v>
      </c>
      <c r="Q496" s="5">
        <f t="shared" si="622"/>
        <v>3.0229391454351443E-2</v>
      </c>
      <c r="R496" s="5">
        <f t="shared" si="623"/>
        <v>9.2815074471819872E-2</v>
      </c>
      <c r="S496" s="5">
        <f t="shared" si="624"/>
        <v>1.0188136487538586E-2</v>
      </c>
      <c r="T496" s="5">
        <f t="shared" si="625"/>
        <v>2.4818588439803144E-2</v>
      </c>
      <c r="U496" s="5">
        <f t="shared" si="626"/>
        <v>4.3488220170983298E-2</v>
      </c>
      <c r="V496" s="5">
        <f t="shared" si="627"/>
        <v>4.3546477870882425E-4</v>
      </c>
      <c r="W496" s="5">
        <f t="shared" si="628"/>
        <v>4.7212964010525287E-3</v>
      </c>
      <c r="X496" s="5">
        <f t="shared" si="629"/>
        <v>3.8762246490138762E-3</v>
      </c>
      <c r="Y496" s="5">
        <f t="shared" si="630"/>
        <v>1.5912067632814961E-3</v>
      </c>
      <c r="Z496" s="5">
        <f t="shared" si="631"/>
        <v>2.5400656155056763E-2</v>
      </c>
      <c r="AA496" s="5">
        <f t="shared" si="632"/>
        <v>1.1901400000427016E-2</v>
      </c>
      <c r="AB496" s="5">
        <f t="shared" si="633"/>
        <v>2.7881823427219972E-3</v>
      </c>
      <c r="AC496" s="5">
        <f t="shared" si="634"/>
        <v>1.0469690430818731E-5</v>
      </c>
      <c r="AD496" s="5">
        <f t="shared" si="635"/>
        <v>5.5303725862920587E-4</v>
      </c>
      <c r="AE496" s="5">
        <f t="shared" si="636"/>
        <v>4.5404831038434504E-4</v>
      </c>
      <c r="AF496" s="5">
        <f t="shared" si="637"/>
        <v>1.8638876942385376E-4</v>
      </c>
      <c r="AG496" s="5">
        <f t="shared" si="638"/>
        <v>5.1008923606874924E-5</v>
      </c>
      <c r="AH496" s="5">
        <f t="shared" si="639"/>
        <v>5.2135388845427821E-3</v>
      </c>
      <c r="AI496" s="5">
        <f t="shared" si="640"/>
        <v>2.4427877494169036E-3</v>
      </c>
      <c r="AJ496" s="5">
        <f t="shared" si="641"/>
        <v>5.7228037623283351E-4</v>
      </c>
      <c r="AK496" s="5">
        <f t="shared" si="642"/>
        <v>8.9380075175550113E-5</v>
      </c>
      <c r="AL496" s="5">
        <f t="shared" si="643"/>
        <v>1.610996589597935E-7</v>
      </c>
      <c r="AM496" s="5">
        <f t="shared" si="644"/>
        <v>5.1824784288302411E-5</v>
      </c>
      <c r="AN496" s="5">
        <f t="shared" si="645"/>
        <v>4.2548590307391252E-5</v>
      </c>
      <c r="AO496" s="5">
        <f t="shared" si="646"/>
        <v>1.7466377931020716E-5</v>
      </c>
      <c r="AP496" s="5">
        <f t="shared" si="647"/>
        <v>4.7800151281980632E-6</v>
      </c>
      <c r="AQ496" s="5">
        <f t="shared" si="648"/>
        <v>9.8110830631444645E-7</v>
      </c>
      <c r="AR496" s="5">
        <f t="shared" si="649"/>
        <v>8.5607198600587094E-4</v>
      </c>
      <c r="AS496" s="5">
        <f t="shared" si="650"/>
        <v>4.0110991906748479E-4</v>
      </c>
      <c r="AT496" s="5">
        <f t="shared" si="651"/>
        <v>9.3969414841487897E-5</v>
      </c>
      <c r="AU496" s="5">
        <f t="shared" si="652"/>
        <v>1.4676360943953623E-5</v>
      </c>
      <c r="AV496" s="5">
        <f t="shared" si="653"/>
        <v>1.7191410438216526E-6</v>
      </c>
      <c r="AW496" s="5">
        <f t="shared" si="654"/>
        <v>1.7214440399576502E-9</v>
      </c>
      <c r="AX496" s="5">
        <f t="shared" si="655"/>
        <v>4.0470574459821723E-6</v>
      </c>
      <c r="AY496" s="5">
        <f t="shared" si="656"/>
        <v>3.3226687112027188E-6</v>
      </c>
      <c r="AZ496" s="5">
        <f t="shared" si="657"/>
        <v>1.3639696880712581E-6</v>
      </c>
      <c r="BA496" s="5">
        <f t="shared" si="658"/>
        <v>3.7327691918339239E-7</v>
      </c>
      <c r="BB496" s="5">
        <f t="shared" si="659"/>
        <v>7.6615884289962385E-8</v>
      </c>
      <c r="BC496" s="5">
        <f t="shared" si="660"/>
        <v>1.2580459008019102E-8</v>
      </c>
      <c r="BD496" s="5">
        <f t="shared" si="661"/>
        <v>1.1714040140706748E-4</v>
      </c>
      <c r="BE496" s="5">
        <f t="shared" si="662"/>
        <v>5.4885777943911466E-5</v>
      </c>
      <c r="BF496" s="5">
        <f t="shared" si="663"/>
        <v>1.2858281960465468E-5</v>
      </c>
      <c r="BG496" s="5">
        <f t="shared" si="664"/>
        <v>2.0082362701656552E-6</v>
      </c>
      <c r="BH496" s="5">
        <f t="shared" si="665"/>
        <v>2.352382454286412E-7</v>
      </c>
      <c r="BI496" s="5">
        <f t="shared" si="666"/>
        <v>2.2044032541163502E-8</v>
      </c>
      <c r="BJ496" s="8">
        <f t="shared" si="667"/>
        <v>0.1956426189119963</v>
      </c>
      <c r="BK496" s="8">
        <f t="shared" si="668"/>
        <v>0.39196925971629354</v>
      </c>
      <c r="BL496" s="8">
        <f t="shared" si="669"/>
        <v>0.38696570559957927</v>
      </c>
      <c r="BM496" s="8">
        <f t="shared" si="670"/>
        <v>0.14046397289436485</v>
      </c>
      <c r="BN496" s="8">
        <f t="shared" si="671"/>
        <v>0.85951094654129379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1.34756097560976</v>
      </c>
      <c r="F497">
        <f>VLOOKUP(B497,home!$B$2:$E$405,3,FALSE)</f>
        <v>0.96</v>
      </c>
      <c r="G497">
        <f>VLOOKUP(C497,away!$B$2:$E$405,4,FALSE)</f>
        <v>0.83</v>
      </c>
      <c r="H497">
        <f>VLOOKUP(A497,away!$A$2:$E$405,3,FALSE)</f>
        <v>1.1341463414634101</v>
      </c>
      <c r="I497">
        <f>VLOOKUP(C497,away!$B$2:$E$405,3,FALSE)</f>
        <v>1.22</v>
      </c>
      <c r="J497">
        <f>VLOOKUP(B497,home!$B$2:$E$405,4,FALSE)</f>
        <v>1.3</v>
      </c>
      <c r="K497" s="3">
        <f t="shared" si="616"/>
        <v>1.0737365853658565</v>
      </c>
      <c r="L497" s="3">
        <f t="shared" si="617"/>
        <v>1.7987560975609682</v>
      </c>
      <c r="M497" s="5">
        <f t="shared" si="618"/>
        <v>5.6557770135810315E-2</v>
      </c>
      <c r="N497" s="5">
        <f t="shared" si="619"/>
        <v>6.0728146981531984E-2</v>
      </c>
      <c r="O497" s="5">
        <f t="shared" si="620"/>
        <v>0.10173363389624043</v>
      </c>
      <c r="P497" s="5">
        <f t="shared" si="621"/>
        <v>0.10923512467660935</v>
      </c>
      <c r="Q497" s="5">
        <f t="shared" si="622"/>
        <v>3.2603016587773002E-2</v>
      </c>
      <c r="R497" s="5">
        <f t="shared" si="623"/>
        <v>9.1496997148948864E-2</v>
      </c>
      <c r="S497" s="5">
        <f t="shared" si="624"/>
        <v>5.2743913146070485E-2</v>
      </c>
      <c r="T497" s="5">
        <f t="shared" si="625"/>
        <v>5.8644874886138072E-2</v>
      </c>
      <c r="U497" s="5">
        <f t="shared" si="626"/>
        <v>9.8243673289941866E-2</v>
      </c>
      <c r="V497" s="5">
        <f t="shared" si="627"/>
        <v>1.131878650529144E-2</v>
      </c>
      <c r="W497" s="5">
        <f t="shared" si="628"/>
        <v>1.1669017234527252E-2</v>
      </c>
      <c r="X497" s="5">
        <f t="shared" si="629"/>
        <v>2.0989715903149919E-2</v>
      </c>
      <c r="Y497" s="5">
        <f t="shared" si="630"/>
        <v>1.8877689733431676E-2</v>
      </c>
      <c r="Z497" s="5">
        <f t="shared" si="631"/>
        <v>5.486026051006343E-2</v>
      </c>
      <c r="AA497" s="5">
        <f t="shared" si="632"/>
        <v>5.8905468792356849E-2</v>
      </c>
      <c r="AB497" s="5">
        <f t="shared" si="633"/>
        <v>3.1624478460240135E-2</v>
      </c>
      <c r="AC497" s="5">
        <f t="shared" si="634"/>
        <v>1.3663121045575225E-3</v>
      </c>
      <c r="AD497" s="5">
        <f t="shared" si="635"/>
        <v>3.1323626799941548E-3</v>
      </c>
      <c r="AE497" s="5">
        <f t="shared" si="636"/>
        <v>5.6343564704119022E-3</v>
      </c>
      <c r="AF497" s="5">
        <f t="shared" si="637"/>
        <v>5.067416528492753E-3</v>
      </c>
      <c r="AG497" s="5">
        <f t="shared" si="638"/>
        <v>3.0383487931691911E-3</v>
      </c>
      <c r="AH497" s="5">
        <f t="shared" si="639"/>
        <v>2.467005702656494E-2</v>
      </c>
      <c r="AI497" s="5">
        <f t="shared" si="640"/>
        <v>2.6489142792484793E-2</v>
      </c>
      <c r="AJ497" s="5">
        <f t="shared" si="641"/>
        <v>1.4221180865635605E-2</v>
      </c>
      <c r="AK497" s="5">
        <f t="shared" si="642"/>
        <v>5.0899340608459428E-3</v>
      </c>
      <c r="AL497" s="5">
        <f t="shared" si="643"/>
        <v>1.0555527400045243E-4</v>
      </c>
      <c r="AM497" s="5">
        <f t="shared" si="644"/>
        <v>6.7266648162887365E-4</v>
      </c>
      <c r="AN497" s="5">
        <f t="shared" si="645"/>
        <v>1.2099629354548195E-3</v>
      </c>
      <c r="AO497" s="5">
        <f t="shared" si="646"/>
        <v>1.0882141039860627E-3</v>
      </c>
      <c r="AP497" s="5">
        <f t="shared" si="647"/>
        <v>6.5247725166559195E-4</v>
      </c>
      <c r="AQ497" s="5">
        <f t="shared" si="648"/>
        <v>2.9341185873832637E-4</v>
      </c>
      <c r="AR497" s="5">
        <f t="shared" si="649"/>
        <v>8.875083100742101E-3</v>
      </c>
      <c r="AS497" s="5">
        <f t="shared" si="650"/>
        <v>9.5295014234290411E-3</v>
      </c>
      <c r="AT497" s="5">
        <f t="shared" si="651"/>
        <v>5.1160871593158835E-3</v>
      </c>
      <c r="AU497" s="5">
        <f t="shared" si="652"/>
        <v>1.8311099856259804E-3</v>
      </c>
      <c r="AV497" s="5">
        <f t="shared" si="653"/>
        <v>4.9153244584884063E-4</v>
      </c>
      <c r="AW497" s="5">
        <f t="shared" si="654"/>
        <v>5.6630118038922556E-6</v>
      </c>
      <c r="AX497" s="5">
        <f t="shared" si="655"/>
        <v>1.2037776851237519E-4</v>
      </c>
      <c r="AY497" s="5">
        <f t="shared" si="656"/>
        <v>2.1653024512241758E-4</v>
      </c>
      <c r="AZ497" s="5">
        <f t="shared" si="657"/>
        <v>1.947425493601599E-4</v>
      </c>
      <c r="BA497" s="5">
        <f t="shared" si="658"/>
        <v>1.1676478270538515E-4</v>
      </c>
      <c r="BB497" s="5">
        <f t="shared" si="659"/>
        <v>5.2507841217923239E-5</v>
      </c>
      <c r="BC497" s="5">
        <f t="shared" si="660"/>
        <v>1.8889759912100515E-5</v>
      </c>
      <c r="BD497" s="5">
        <f t="shared" si="661"/>
        <v>2.6606849739700253E-3</v>
      </c>
      <c r="BE497" s="5">
        <f t="shared" si="662"/>
        <v>2.8568747986848181E-3</v>
      </c>
      <c r="BF497" s="5">
        <f t="shared" si="663"/>
        <v>1.5337654955788027E-3</v>
      </c>
      <c r="BG497" s="5">
        <f t="shared" si="664"/>
        <v>5.4895337532491798E-4</v>
      </c>
      <c r="BH497" s="5">
        <f t="shared" si="665"/>
        <v>1.473578306866097E-4</v>
      </c>
      <c r="BI497" s="5">
        <f t="shared" si="666"/>
        <v>3.1644698789672079E-5</v>
      </c>
      <c r="BJ497" s="8">
        <f t="shared" si="667"/>
        <v>0.22502149137692393</v>
      </c>
      <c r="BK497" s="8">
        <f t="shared" si="668"/>
        <v>0.23154399208746196</v>
      </c>
      <c r="BL497" s="8">
        <f t="shared" si="669"/>
        <v>0.48609716162125616</v>
      </c>
      <c r="BM497" s="8">
        <f t="shared" si="670"/>
        <v>0.54495734893547321</v>
      </c>
      <c r="BN497" s="8">
        <f t="shared" si="671"/>
        <v>0.45235468942691393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1.1717171717171699</v>
      </c>
      <c r="F498">
        <f>VLOOKUP(B498,home!$B$2:$E$405,3,FALSE)</f>
        <v>0.66</v>
      </c>
      <c r="G498">
        <f>VLOOKUP(C498,away!$B$2:$E$405,4,FALSE)</f>
        <v>0.85</v>
      </c>
      <c r="H498">
        <f>VLOOKUP(A498,away!$A$2:$E$405,3,FALSE)</f>
        <v>0.85606060606060597</v>
      </c>
      <c r="I498">
        <f>VLOOKUP(C498,away!$B$2:$E$405,3,FALSE)</f>
        <v>0.76</v>
      </c>
      <c r="J498">
        <f>VLOOKUP(B498,home!$B$2:$E$405,4,FALSE)</f>
        <v>1.23</v>
      </c>
      <c r="K498" s="3">
        <f t="shared" si="616"/>
        <v>0.65733333333333233</v>
      </c>
      <c r="L498" s="3">
        <f t="shared" si="617"/>
        <v>0.80024545454545448</v>
      </c>
      <c r="M498" s="5">
        <f t="shared" si="618"/>
        <v>0.23279924927849499</v>
      </c>
      <c r="N498" s="5">
        <f t="shared" si="619"/>
        <v>0.15302670652573044</v>
      </c>
      <c r="O498" s="5">
        <f t="shared" si="620"/>
        <v>0.18629654105670976</v>
      </c>
      <c r="P498" s="5">
        <f t="shared" si="621"/>
        <v>0.12245892632127701</v>
      </c>
      <c r="Q498" s="5">
        <f t="shared" si="622"/>
        <v>5.029477754478999E-2</v>
      </c>
      <c r="R498" s="5">
        <f t="shared" si="623"/>
        <v>7.4541480089086315E-2</v>
      </c>
      <c r="S498" s="5">
        <f t="shared" si="624"/>
        <v>1.6104206394819805E-2</v>
      </c>
      <c r="T498" s="5">
        <f t="shared" si="625"/>
        <v>4.0248167117592978E-2</v>
      </c>
      <c r="U498" s="5">
        <f t="shared" si="626"/>
        <v>4.8998599578559322E-2</v>
      </c>
      <c r="V498" s="5">
        <f t="shared" si="627"/>
        <v>9.4125151962852927E-4</v>
      </c>
      <c r="W498" s="5">
        <f t="shared" si="628"/>
        <v>1.1020144590925081E-2</v>
      </c>
      <c r="X498" s="5">
        <f t="shared" si="629"/>
        <v>8.8188206173214715E-3</v>
      </c>
      <c r="Y498" s="5">
        <f t="shared" si="630"/>
        <v>3.5286105567316232E-3</v>
      </c>
      <c r="Z498" s="5">
        <f t="shared" si="631"/>
        <v>1.988382687212728E-2</v>
      </c>
      <c r="AA498" s="5">
        <f t="shared" si="632"/>
        <v>1.3070302197278309E-2</v>
      </c>
      <c r="AB498" s="5">
        <f t="shared" si="633"/>
        <v>4.2957726555054639E-3</v>
      </c>
      <c r="AC498" s="5">
        <f t="shared" si="634"/>
        <v>3.0945291611016512E-5</v>
      </c>
      <c r="AD498" s="5">
        <f t="shared" si="635"/>
        <v>1.8109770944420183E-3</v>
      </c>
      <c r="AE498" s="5">
        <f t="shared" si="636"/>
        <v>1.4492261881131592E-3</v>
      </c>
      <c r="AF498" s="5">
        <f t="shared" si="637"/>
        <v>5.7986833482289574E-4</v>
      </c>
      <c r="AG498" s="5">
        <f t="shared" si="638"/>
        <v>1.5467899972562135E-4</v>
      </c>
      <c r="AH498" s="5">
        <f t="shared" si="639"/>
        <v>3.9779855183471532E-3</v>
      </c>
      <c r="AI498" s="5">
        <f t="shared" si="640"/>
        <v>2.6148624807268575E-3</v>
      </c>
      <c r="AJ498" s="5">
        <f t="shared" si="641"/>
        <v>8.5941813533222582E-4</v>
      </c>
      <c r="AK498" s="5">
        <f t="shared" si="642"/>
        <v>1.8830806254168297E-4</v>
      </c>
      <c r="AL498" s="5">
        <f t="shared" si="643"/>
        <v>6.5112360922616879E-7</v>
      </c>
      <c r="AM498" s="5">
        <f t="shared" si="644"/>
        <v>2.3808312201597704E-4</v>
      </c>
      <c r="AN498" s="5">
        <f t="shared" si="645"/>
        <v>1.9052493619727641E-4</v>
      </c>
      <c r="AO498" s="5">
        <f t="shared" si="646"/>
        <v>7.6233357084716586E-5</v>
      </c>
      <c r="AP498" s="5">
        <f t="shared" si="647"/>
        <v>2.0335132497261661E-5</v>
      </c>
      <c r="AQ498" s="5">
        <f t="shared" si="648"/>
        <v>4.0682743371282993E-6</v>
      </c>
      <c r="AR498" s="5">
        <f t="shared" si="649"/>
        <v>6.3667296586099071E-4</v>
      </c>
      <c r="AS498" s="5">
        <f t="shared" si="650"/>
        <v>4.1850636289262385E-4</v>
      </c>
      <c r="AT498" s="5">
        <f t="shared" si="651"/>
        <v>1.3754909127070881E-4</v>
      </c>
      <c r="AU498" s="5">
        <f t="shared" si="652"/>
        <v>3.0138534220648602E-5</v>
      </c>
      <c r="AV498" s="5">
        <f t="shared" si="653"/>
        <v>4.9527657902599112E-6</v>
      </c>
      <c r="AW498" s="5">
        <f t="shared" si="654"/>
        <v>9.5141460501786059E-9</v>
      </c>
      <c r="AX498" s="5">
        <f t="shared" si="655"/>
        <v>2.6083328700861432E-5</v>
      </c>
      <c r="AY498" s="5">
        <f t="shared" si="656"/>
        <v>2.0873065232279354E-5</v>
      </c>
      <c r="AZ498" s="5">
        <f t="shared" si="657"/>
        <v>8.3517877872811574E-6</v>
      </c>
      <c r="BA498" s="5">
        <f t="shared" si="658"/>
        <v>2.2278267380333289E-6</v>
      </c>
      <c r="BB498" s="5">
        <f t="shared" si="659"/>
        <v>4.4570205515649947E-7</v>
      </c>
      <c r="BC498" s="5">
        <f t="shared" si="660"/>
        <v>7.1334208744111253E-8</v>
      </c>
      <c r="BD498" s="5">
        <f t="shared" si="661"/>
        <v>8.4915774493705181E-5</v>
      </c>
      <c r="BE498" s="5">
        <f t="shared" si="662"/>
        <v>5.5817969100528779E-5</v>
      </c>
      <c r="BF498" s="5">
        <f t="shared" si="663"/>
        <v>1.8345505844373761E-5</v>
      </c>
      <c r="BG498" s="5">
        <f t="shared" si="664"/>
        <v>4.019704169456112E-6</v>
      </c>
      <c r="BH498" s="5">
        <f t="shared" si="665"/>
        <v>6.6057138518061986E-7</v>
      </c>
      <c r="BI498" s="5">
        <f t="shared" si="666"/>
        <v>8.6843118105078709E-8</v>
      </c>
      <c r="BJ498" s="8">
        <f t="shared" si="667"/>
        <v>0.27151927543705001</v>
      </c>
      <c r="BK498" s="8">
        <f t="shared" si="668"/>
        <v>0.37235610299467292</v>
      </c>
      <c r="BL498" s="8">
        <f t="shared" si="669"/>
        <v>0.33623493586223374</v>
      </c>
      <c r="BM498" s="8">
        <f t="shared" si="670"/>
        <v>0.18055559679890909</v>
      </c>
      <c r="BN498" s="8">
        <f t="shared" si="671"/>
        <v>0.81941768081608846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1.1717171717171699</v>
      </c>
      <c r="F499">
        <f>VLOOKUP(B499,home!$B$2:$E$405,3,FALSE)</f>
        <v>0.62</v>
      </c>
      <c r="G499">
        <f>VLOOKUP(C499,away!$B$2:$E$405,4,FALSE)</f>
        <v>0.81</v>
      </c>
      <c r="H499">
        <f>VLOOKUP(A499,away!$A$2:$E$405,3,FALSE)</f>
        <v>0.85606060606060597</v>
      </c>
      <c r="I499">
        <f>VLOOKUP(C499,away!$B$2:$E$405,3,FALSE)</f>
        <v>0.81</v>
      </c>
      <c r="J499">
        <f>VLOOKUP(B499,home!$B$2:$E$405,4,FALSE)</f>
        <v>1.23</v>
      </c>
      <c r="K499" s="3">
        <f t="shared" si="616"/>
        <v>0.58843636363636276</v>
      </c>
      <c r="L499" s="3">
        <f t="shared" si="617"/>
        <v>0.85289318181818174</v>
      </c>
      <c r="M499" s="5">
        <f t="shared" si="618"/>
        <v>0.2366129617722828</v>
      </c>
      <c r="N499" s="5">
        <f t="shared" si="619"/>
        <v>0.13923167081451179</v>
      </c>
      <c r="O499" s="5">
        <f t="shared" si="620"/>
        <v>0.20180558182538608</v>
      </c>
      <c r="P499" s="5">
        <f t="shared" si="621"/>
        <v>0.11874974273085064</v>
      </c>
      <c r="Q499" s="5">
        <f t="shared" si="622"/>
        <v>4.0964489038553209E-2</v>
      </c>
      <c r="R499" s="5">
        <f t="shared" si="623"/>
        <v>8.6059302395861487E-2</v>
      </c>
      <c r="S499" s="5">
        <f t="shared" si="624"/>
        <v>1.4899333169472085E-2</v>
      </c>
      <c r="T499" s="5">
        <f t="shared" si="625"/>
        <v>3.4938333397647674E-2</v>
      </c>
      <c r="U499" s="5">
        <f t="shared" si="626"/>
        <v>5.064042295890285E-2</v>
      </c>
      <c r="V499" s="5">
        <f t="shared" si="627"/>
        <v>8.3084204849587652E-4</v>
      </c>
      <c r="W499" s="5">
        <f t="shared" si="628"/>
        <v>8.0349983226892987E-3</v>
      </c>
      <c r="X499" s="5">
        <f t="shared" si="629"/>
        <v>6.8529952853422279E-3</v>
      </c>
      <c r="Y499" s="5">
        <f t="shared" si="630"/>
        <v>2.9224364769502658E-3</v>
      </c>
      <c r="Z499" s="5">
        <f t="shared" si="631"/>
        <v>2.4466464081819791E-2</v>
      </c>
      <c r="AA499" s="5">
        <f t="shared" si="632"/>
        <v>1.4396957155345717E-2</v>
      </c>
      <c r="AB499" s="5">
        <f t="shared" si="633"/>
        <v>4.2358465579600737E-3</v>
      </c>
      <c r="AC499" s="5">
        <f t="shared" si="634"/>
        <v>2.6061093285490416E-5</v>
      </c>
      <c r="AD499" s="5">
        <f t="shared" si="635"/>
        <v>1.1820212987068909E-3</v>
      </c>
      <c r="AE499" s="5">
        <f t="shared" si="636"/>
        <v>1.0081379064309794E-3</v>
      </c>
      <c r="AF499" s="5">
        <f t="shared" si="637"/>
        <v>4.2991697336371924E-4</v>
      </c>
      <c r="AG499" s="5">
        <f t="shared" si="638"/>
        <v>1.22224418443275E-4</v>
      </c>
      <c r="AH499" s="5">
        <f t="shared" si="639"/>
        <v>5.216820099645884E-3</v>
      </c>
      <c r="AI499" s="5">
        <f t="shared" si="640"/>
        <v>3.0697666491807116E-3</v>
      </c>
      <c r="AJ499" s="5">
        <f t="shared" si="641"/>
        <v>9.0318116212803991E-4</v>
      </c>
      <c r="AK499" s="5">
        <f t="shared" si="642"/>
        <v>1.7715487958249601E-4</v>
      </c>
      <c r="AL499" s="5">
        <f t="shared" si="643"/>
        <v>5.2317474068307149E-7</v>
      </c>
      <c r="AM499" s="5">
        <f t="shared" si="644"/>
        <v>1.3910886295036282E-4</v>
      </c>
      <c r="AN499" s="5">
        <f t="shared" si="645"/>
        <v>1.1864500074084432E-4</v>
      </c>
      <c r="AO499" s="5">
        <f t="shared" si="646"/>
        <v>5.0595756094339623E-5</v>
      </c>
      <c r="AP499" s="5">
        <f t="shared" si="647"/>
        <v>1.4384258467265994E-5</v>
      </c>
      <c r="AQ499" s="5">
        <f t="shared" si="648"/>
        <v>3.0670589930604032E-6</v>
      </c>
      <c r="AR499" s="5">
        <f t="shared" si="649"/>
        <v>8.8987805875200476E-4</v>
      </c>
      <c r="AS499" s="5">
        <f t="shared" si="650"/>
        <v>5.2363660897181521E-4</v>
      </c>
      <c r="AT499" s="5">
        <f t="shared" si="651"/>
        <v>1.5406341102512547E-4</v>
      </c>
      <c r="AU499" s="5">
        <f t="shared" si="652"/>
        <v>3.0218837784346387E-5</v>
      </c>
      <c r="AV499" s="5">
        <f t="shared" si="653"/>
        <v>4.4454657547844763E-6</v>
      </c>
      <c r="AW499" s="5">
        <f t="shared" si="654"/>
        <v>7.2935407297463477E-9</v>
      </c>
      <c r="AX499" s="5">
        <f t="shared" si="655"/>
        <v>1.36427855773501E-5</v>
      </c>
      <c r="AY499" s="5">
        <f t="shared" si="656"/>
        <v>1.1635838799929325E-5</v>
      </c>
      <c r="AZ499" s="5">
        <f t="shared" si="657"/>
        <v>4.9620637885975875E-6</v>
      </c>
      <c r="BA499" s="5">
        <f t="shared" si="658"/>
        <v>1.4107034576805929E-6</v>
      </c>
      <c r="BB499" s="5">
        <f t="shared" si="659"/>
        <v>3.0079484015577785E-7</v>
      </c>
      <c r="BC499" s="5">
        <f t="shared" si="660"/>
        <v>5.1309173658990566E-8</v>
      </c>
      <c r="BD499" s="5">
        <f t="shared" si="661"/>
        <v>1.2649515482653065E-4</v>
      </c>
      <c r="BE499" s="5">
        <f t="shared" si="662"/>
        <v>7.4434348923742397E-5</v>
      </c>
      <c r="BF499" s="5">
        <f t="shared" si="663"/>
        <v>2.1899938805163594E-5</v>
      </c>
      <c r="BG499" s="5">
        <f t="shared" si="664"/>
        <v>4.2955734514564452E-6</v>
      </c>
      <c r="BH499" s="5">
        <f t="shared" si="665"/>
        <v>6.3191790537698258E-7</v>
      </c>
      <c r="BI499" s="5">
        <f t="shared" si="666"/>
        <v>7.4368694871347793E-8</v>
      </c>
      <c r="BJ499" s="8">
        <f t="shared" si="667"/>
        <v>0.2360450283655226</v>
      </c>
      <c r="BK499" s="8">
        <f t="shared" si="668"/>
        <v>0.37113109982792752</v>
      </c>
      <c r="BL499" s="8">
        <f t="shared" si="669"/>
        <v>0.36833510736888858</v>
      </c>
      <c r="BM499" s="8">
        <f t="shared" si="670"/>
        <v>0.17654232252145324</v>
      </c>
      <c r="BN499" s="8">
        <f t="shared" si="671"/>
        <v>0.82342374857744594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1.1717171717171699</v>
      </c>
      <c r="F500">
        <f>VLOOKUP(B500,home!$B$2:$E$405,3,FALSE)</f>
        <v>1.04</v>
      </c>
      <c r="G500">
        <f>VLOOKUP(C500,away!$B$2:$E$405,4,FALSE)</f>
        <v>0.95</v>
      </c>
      <c r="H500">
        <f>VLOOKUP(A500,away!$A$2:$E$405,3,FALSE)</f>
        <v>0.85606060606060597</v>
      </c>
      <c r="I500">
        <f>VLOOKUP(C500,away!$B$2:$E$405,3,FALSE)</f>
        <v>0.43</v>
      </c>
      <c r="J500">
        <f>VLOOKUP(B500,home!$B$2:$E$405,4,FALSE)</f>
        <v>1.3</v>
      </c>
      <c r="K500" s="3">
        <f t="shared" si="616"/>
        <v>1.1576565656565641</v>
      </c>
      <c r="L500" s="3">
        <f t="shared" si="617"/>
        <v>0.47853787878787873</v>
      </c>
      <c r="M500" s="5">
        <f t="shared" si="618"/>
        <v>0.19471965053603307</v>
      </c>
      <c r="N500" s="5">
        <f t="shared" si="619"/>
        <v>0.22541848190539038</v>
      </c>
      <c r="O500" s="5">
        <f t="shared" si="620"/>
        <v>9.3180728525830286E-2</v>
      </c>
      <c r="P500" s="5">
        <f t="shared" si="621"/>
        <v>0.10787128217058933</v>
      </c>
      <c r="Q500" s="5">
        <f t="shared" si="622"/>
        <v>0.13047859279905533</v>
      </c>
      <c r="R500" s="5">
        <f t="shared" si="623"/>
        <v>2.2295254086330006E-2</v>
      </c>
      <c r="S500" s="5">
        <f t="shared" si="624"/>
        <v>1.4939701110152739E-2</v>
      </c>
      <c r="T500" s="5">
        <f t="shared" si="625"/>
        <v>6.2438949025287314E-2</v>
      </c>
      <c r="U500" s="5">
        <f t="shared" si="626"/>
        <v>2.581024727602127E-2</v>
      </c>
      <c r="V500" s="5">
        <f t="shared" si="627"/>
        <v>9.1959258095829579E-4</v>
      </c>
      <c r="W500" s="5">
        <f t="shared" si="628"/>
        <v>5.0349799877151873E-2</v>
      </c>
      <c r="X500" s="5">
        <f t="shared" si="629"/>
        <v>2.4094286430606453E-2</v>
      </c>
      <c r="Y500" s="5">
        <f t="shared" si="630"/>
        <v>5.7650143597049912E-3</v>
      </c>
      <c r="Z500" s="5">
        <f t="shared" si="631"/>
        <v>3.5563745325030488E-3</v>
      </c>
      <c r="AA500" s="5">
        <f t="shared" si="632"/>
        <v>4.1170603274859486E-3</v>
      </c>
      <c r="AB500" s="5">
        <f t="shared" si="633"/>
        <v>2.3830709596591366E-3</v>
      </c>
      <c r="AC500" s="5">
        <f t="shared" si="634"/>
        <v>3.1839888305268994E-5</v>
      </c>
      <c r="AD500" s="5">
        <f t="shared" si="635"/>
        <v>1.4571944101819742E-2</v>
      </c>
      <c r="AE500" s="5">
        <f t="shared" si="636"/>
        <v>6.9732272203003589E-3</v>
      </c>
      <c r="AF500" s="5">
        <f t="shared" si="637"/>
        <v>1.668476681154215E-3</v>
      </c>
      <c r="AG500" s="5">
        <f t="shared" si="638"/>
        <v>2.661430972688593E-4</v>
      </c>
      <c r="AH500" s="5">
        <f t="shared" si="639"/>
        <v>4.2546498123981061E-4</v>
      </c>
      <c r="AI500" s="5">
        <f t="shared" si="640"/>
        <v>4.9254232898921359E-4</v>
      </c>
      <c r="AJ500" s="5">
        <f t="shared" si="641"/>
        <v>2.8509743050906936E-4</v>
      </c>
      <c r="AK500" s="5">
        <f t="shared" si="642"/>
        <v>1.1001497076021335E-4</v>
      </c>
      <c r="AL500" s="5">
        <f t="shared" si="643"/>
        <v>7.0554965894870304E-7</v>
      </c>
      <c r="AM500" s="5">
        <f t="shared" si="644"/>
        <v>3.3738613527704128E-3</v>
      </c>
      <c r="AN500" s="5">
        <f t="shared" si="645"/>
        <v>1.6145204550791564E-3</v>
      </c>
      <c r="AO500" s="5">
        <f t="shared" si="646"/>
        <v>3.8630459691661007E-4</v>
      </c>
      <c r="AP500" s="5">
        <f t="shared" si="647"/>
        <v>6.1620460791493703E-5</v>
      </c>
      <c r="AQ500" s="5">
        <f t="shared" si="648"/>
        <v>7.3719311492732604E-6</v>
      </c>
      <c r="AR500" s="5">
        <f t="shared" si="649"/>
        <v>4.0720221924204724E-5</v>
      </c>
      <c r="AS500" s="5">
        <f t="shared" si="650"/>
        <v>4.7140032265547967E-5</v>
      </c>
      <c r="AT500" s="5">
        <f t="shared" si="651"/>
        <v>2.7285983928736945E-5</v>
      </c>
      <c r="AU500" s="5">
        <f t="shared" si="652"/>
        <v>1.0529266148500603E-5</v>
      </c>
      <c r="AV500" s="5">
        <f t="shared" si="653"/>
        <v>3.0473185220892829E-6</v>
      </c>
      <c r="AW500" s="5">
        <f t="shared" si="654"/>
        <v>1.0857282670567572E-8</v>
      </c>
      <c r="AX500" s="5">
        <f t="shared" si="655"/>
        <v>6.5096212444159954E-4</v>
      </c>
      <c r="AY500" s="5">
        <f t="shared" si="656"/>
        <v>3.1151003420153416E-4</v>
      </c>
      <c r="AZ500" s="5">
        <f t="shared" si="657"/>
        <v>7.453467549397086E-5</v>
      </c>
      <c r="BA500" s="5">
        <f t="shared" si="658"/>
        <v>1.1889221835675899E-5</v>
      </c>
      <c r="BB500" s="5">
        <f t="shared" si="659"/>
        <v>1.4223607494207185E-6</v>
      </c>
      <c r="BC500" s="5">
        <f t="shared" si="660"/>
        <v>1.3613069917978564E-7</v>
      </c>
      <c r="BD500" s="5">
        <f t="shared" si="661"/>
        <v>3.2476947705634329E-6</v>
      </c>
      <c r="BE500" s="5">
        <f t="shared" si="662"/>
        <v>3.759715174391247E-6</v>
      </c>
      <c r="BF500" s="5">
        <f t="shared" si="663"/>
        <v>2.1762294783163207E-6</v>
      </c>
      <c r="BG500" s="5">
        <f t="shared" si="664"/>
        <v>8.3977544798274909E-7</v>
      </c>
      <c r="BH500" s="5">
        <f t="shared" si="665"/>
        <v>2.4304289025860312E-7</v>
      </c>
      <c r="BI500" s="5">
        <f t="shared" si="666"/>
        <v>5.6272039528803931E-8</v>
      </c>
      <c r="BJ500" s="8">
        <f t="shared" si="667"/>
        <v>0.52851904884186784</v>
      </c>
      <c r="BK500" s="8">
        <f t="shared" si="668"/>
        <v>0.31879428186989928</v>
      </c>
      <c r="BL500" s="8">
        <f t="shared" si="669"/>
        <v>0.14923852643941504</v>
      </c>
      <c r="BM500" s="8">
        <f t="shared" si="670"/>
        <v>0.22583274248353791</v>
      </c>
      <c r="BN500" s="8">
        <f t="shared" si="671"/>
        <v>0.77396399002322835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1.4783783783783799</v>
      </c>
      <c r="F501">
        <f>VLOOKUP(B501,home!$B$2:$E$405,3,FALSE)</f>
        <v>1.24</v>
      </c>
      <c r="G501">
        <f>VLOOKUP(C501,away!$B$2:$E$405,4,FALSE)</f>
        <v>1.1299999999999999</v>
      </c>
      <c r="H501">
        <f>VLOOKUP(A501,away!$A$2:$E$405,3,FALSE)</f>
        <v>1.1756756756756801</v>
      </c>
      <c r="I501">
        <f>VLOOKUP(C501,away!$B$2:$E$405,3,FALSE)</f>
        <v>0.71</v>
      </c>
      <c r="J501">
        <f>VLOOKUP(B501,home!$B$2:$E$405,4,FALSE)</f>
        <v>0.85</v>
      </c>
      <c r="K501" s="3">
        <f t="shared" si="616"/>
        <v>2.0715037837837857</v>
      </c>
      <c r="L501" s="3">
        <f t="shared" si="617"/>
        <v>0.70952027027027287</v>
      </c>
      <c r="M501" s="5">
        <f t="shared" si="618"/>
        <v>6.1975009110748602E-2</v>
      </c>
      <c r="N501" s="5">
        <f t="shared" si="619"/>
        <v>0.12838146587295032</v>
      </c>
      <c r="O501" s="5">
        <f t="shared" si="620"/>
        <v>4.3972525214260968E-2</v>
      </c>
      <c r="P501" s="5">
        <f t="shared" si="621"/>
        <v>9.1089252363869513E-2</v>
      </c>
      <c r="Q501" s="5">
        <f t="shared" si="622"/>
        <v>0.13297134616176279</v>
      </c>
      <c r="R501" s="5">
        <f t="shared" si="623"/>
        <v>1.5599698987244415E-2</v>
      </c>
      <c r="S501" s="5">
        <f t="shared" si="624"/>
        <v>3.3470151982477409E-2</v>
      </c>
      <c r="T501" s="5">
        <f t="shared" si="625"/>
        <v>9.4345865466895953E-2</v>
      </c>
      <c r="U501" s="5">
        <f t="shared" si="626"/>
        <v>3.2314835477964897E-2</v>
      </c>
      <c r="V501" s="5">
        <f t="shared" si="627"/>
        <v>5.4659507371230794E-3</v>
      </c>
      <c r="W501" s="5">
        <f t="shared" si="628"/>
        <v>9.1816882236305075E-2</v>
      </c>
      <c r="X501" s="5">
        <f t="shared" si="629"/>
        <v>6.5145939099676989E-2</v>
      </c>
      <c r="Y501" s="5">
        <f t="shared" si="630"/>
        <v>2.3111182158506775E-2</v>
      </c>
      <c r="Z501" s="5">
        <f t="shared" si="631"/>
        <v>3.6894342138548536E-3</v>
      </c>
      <c r="AA501" s="5">
        <f t="shared" si="632"/>
        <v>7.6426769340216857E-3</v>
      </c>
      <c r="AB501" s="5">
        <f t="shared" si="633"/>
        <v>7.9159170935314948E-3</v>
      </c>
      <c r="AC501" s="5">
        <f t="shared" si="634"/>
        <v>5.0210699163892028E-4</v>
      </c>
      <c r="AD501" s="5">
        <f t="shared" si="635"/>
        <v>4.7549754741934049E-2</v>
      </c>
      <c r="AE501" s="5">
        <f t="shared" si="636"/>
        <v>3.3737514835782231E-2</v>
      </c>
      <c r="AF501" s="5">
        <f t="shared" si="637"/>
        <v>1.1968725322265774E-2</v>
      </c>
      <c r="AG501" s="5">
        <f t="shared" si="638"/>
        <v>2.8306844084815572E-3</v>
      </c>
      <c r="AH501" s="5">
        <f t="shared" si="639"/>
        <v>6.5443209013967159E-4</v>
      </c>
      <c r="AI501" s="5">
        <f t="shared" si="640"/>
        <v>1.3556585509538611E-3</v>
      </c>
      <c r="AJ501" s="5">
        <f t="shared" si="641"/>
        <v>1.404125908909884E-3</v>
      </c>
      <c r="AK501" s="5">
        <f t="shared" si="642"/>
        <v>9.6955071107189073E-4</v>
      </c>
      <c r="AL501" s="5">
        <f t="shared" si="643"/>
        <v>2.9519350545527338E-5</v>
      </c>
      <c r="AM501" s="5">
        <f t="shared" si="644"/>
        <v>1.9699899373181479E-2</v>
      </c>
      <c r="AN501" s="5">
        <f t="shared" si="645"/>
        <v>1.3977477927556901E-2</v>
      </c>
      <c r="AO501" s="5">
        <f t="shared" si="646"/>
        <v>4.9586519584284726E-3</v>
      </c>
      <c r="AP501" s="5">
        <f t="shared" si="647"/>
        <v>1.1727546925734628E-3</v>
      </c>
      <c r="AQ501" s="5">
        <f t="shared" si="648"/>
        <v>2.0802330660886343E-4</v>
      </c>
      <c r="AR501" s="5">
        <f t="shared" si="649"/>
        <v>9.2866566693887916E-5</v>
      </c>
      <c r="AS501" s="5">
        <f t="shared" si="650"/>
        <v>1.923734442933981E-4</v>
      </c>
      <c r="AT501" s="5">
        <f t="shared" si="651"/>
        <v>1.9925115887664679E-4</v>
      </c>
      <c r="AU501" s="5">
        <f t="shared" si="652"/>
        <v>1.3758317651209269E-4</v>
      </c>
      <c r="AV501" s="5">
        <f t="shared" si="653"/>
        <v>7.1251017682448102E-5</v>
      </c>
      <c r="AW501" s="5">
        <f t="shared" si="654"/>
        <v>1.2051881028071796E-6</v>
      </c>
      <c r="AX501" s="5">
        <f t="shared" si="655"/>
        <v>6.8014026819508758E-3</v>
      </c>
      <c r="AY501" s="5">
        <f t="shared" si="656"/>
        <v>4.8257330691147439E-3</v>
      </c>
      <c r="AZ501" s="5">
        <f t="shared" si="657"/>
        <v>1.7119777157252431E-3</v>
      </c>
      <c r="BA501" s="5">
        <f t="shared" si="658"/>
        <v>4.0489429718601971E-4</v>
      </c>
      <c r="BB501" s="5">
        <f t="shared" si="659"/>
        <v>7.1820177792579189E-5</v>
      </c>
      <c r="BC501" s="5">
        <f t="shared" si="660"/>
        <v>1.0191574391649972E-5</v>
      </c>
      <c r="BD501" s="5">
        <f t="shared" si="661"/>
        <v>1.0981785249953274E-5</v>
      </c>
      <c r="BE501" s="5">
        <f t="shared" si="662"/>
        <v>2.2748809697979177E-5</v>
      </c>
      <c r="BF501" s="5">
        <f t="shared" si="663"/>
        <v>2.3562122682970576E-5</v>
      </c>
      <c r="BG501" s="5">
        <f t="shared" si="664"/>
        <v>1.626967543058377E-5</v>
      </c>
      <c r="BH501" s="5">
        <f t="shared" si="665"/>
        <v>8.4256735538470928E-6</v>
      </c>
      <c r="BI501" s="5">
        <f t="shared" si="666"/>
        <v>3.490762929544246E-6</v>
      </c>
      <c r="BJ501" s="8">
        <f t="shared" si="667"/>
        <v>0.68570218707907193</v>
      </c>
      <c r="BK501" s="8">
        <f t="shared" si="668"/>
        <v>0.19735772360551776</v>
      </c>
      <c r="BL501" s="8">
        <f t="shared" si="669"/>
        <v>0.11260822516170212</v>
      </c>
      <c r="BM501" s="8">
        <f t="shared" si="670"/>
        <v>0.5205437444682981</v>
      </c>
      <c r="BN501" s="8">
        <f t="shared" si="671"/>
        <v>0.47398929771083659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1.4783783783783799</v>
      </c>
      <c r="F502">
        <f>VLOOKUP(B502,home!$B$2:$E$405,3,FALSE)</f>
        <v>0.9</v>
      </c>
      <c r="G502">
        <f>VLOOKUP(C502,away!$B$2:$E$405,4,FALSE)</f>
        <v>0.56000000000000005</v>
      </c>
      <c r="H502">
        <f>VLOOKUP(A502,away!$A$2:$E$405,3,FALSE)</f>
        <v>1.1756756756756801</v>
      </c>
      <c r="I502">
        <f>VLOOKUP(C502,away!$B$2:$E$405,3,FALSE)</f>
        <v>1.35</v>
      </c>
      <c r="J502">
        <f>VLOOKUP(B502,home!$B$2:$E$405,4,FALSE)</f>
        <v>1.28</v>
      </c>
      <c r="K502" s="3">
        <f t="shared" si="616"/>
        <v>0.74510270270270351</v>
      </c>
      <c r="L502" s="3">
        <f t="shared" si="617"/>
        <v>2.0315675675675755</v>
      </c>
      <c r="M502" s="5">
        <f t="shared" si="618"/>
        <v>6.2245423135361085E-2</v>
      </c>
      <c r="N502" s="5">
        <f t="shared" si="619"/>
        <v>4.6379233009030935E-2</v>
      </c>
      <c r="O502" s="5">
        <f t="shared" si="620"/>
        <v>0.12645578287132003</v>
      </c>
      <c r="P502" s="5">
        <f t="shared" si="621"/>
        <v>9.4222545589806792E-2</v>
      </c>
      <c r="Q502" s="5">
        <f t="shared" si="622"/>
        <v>1.7278645932153693E-2</v>
      </c>
      <c r="R502" s="5">
        <f t="shared" si="623"/>
        <v>0.12845173360637058</v>
      </c>
      <c r="S502" s="5">
        <f t="shared" si="624"/>
        <v>3.565679069333761E-2</v>
      </c>
      <c r="T502" s="5">
        <f t="shared" si="625"/>
        <v>3.5102736687246866E-2</v>
      </c>
      <c r="U502" s="5">
        <f t="shared" si="626"/>
        <v>9.5709733876954403E-2</v>
      </c>
      <c r="V502" s="5">
        <f t="shared" si="627"/>
        <v>5.9971809393263185E-3</v>
      </c>
      <c r="W502" s="5">
        <f t="shared" si="628"/>
        <v>4.2914552610302638E-3</v>
      </c>
      <c r="X502" s="5">
        <f t="shared" si="629"/>
        <v>8.71838132597633E-3</v>
      </c>
      <c r="Y502" s="5">
        <f t="shared" si="630"/>
        <v>8.8559903717701539E-3</v>
      </c>
      <c r="Z502" s="5">
        <f t="shared" si="631"/>
        <v>8.6986125330844127E-2</v>
      </c>
      <c r="AA502" s="5">
        <f t="shared" si="632"/>
        <v>6.4813597081648064E-2</v>
      </c>
      <c r="AB502" s="5">
        <f t="shared" si="633"/>
        <v>2.4146393178710011E-2</v>
      </c>
      <c r="AC502" s="5">
        <f t="shared" si="634"/>
        <v>5.6738072656881751E-4</v>
      </c>
      <c r="AD502" s="5">
        <f t="shared" si="635"/>
        <v>7.9939372838034629E-4</v>
      </c>
      <c r="AE502" s="5">
        <f t="shared" si="636"/>
        <v>1.6240223722944357E-3</v>
      </c>
      <c r="AF502" s="5">
        <f t="shared" si="637"/>
        <v>1.6496555902787652E-3</v>
      </c>
      <c r="AG502" s="5">
        <f t="shared" si="638"/>
        <v>1.1171289316222945E-3</v>
      </c>
      <c r="AH502" s="5">
        <f t="shared" si="639"/>
        <v>4.4179547762627842E-2</v>
      </c>
      <c r="AI502" s="5">
        <f t="shared" si="640"/>
        <v>3.2918300442117181E-2</v>
      </c>
      <c r="AJ502" s="5">
        <f t="shared" si="641"/>
        <v>1.2263757313900555E-2</v>
      </c>
      <c r="AK502" s="5">
        <f t="shared" si="642"/>
        <v>3.0459195732924506E-3</v>
      </c>
      <c r="AL502" s="5">
        <f t="shared" si="643"/>
        <v>3.4354369322642079E-5</v>
      </c>
      <c r="AM502" s="5">
        <f t="shared" si="644"/>
        <v>1.1912608550795742E-4</v>
      </c>
      <c r="AN502" s="5">
        <f t="shared" si="645"/>
        <v>2.4201269176924809E-4</v>
      </c>
      <c r="AO502" s="5">
        <f t="shared" si="646"/>
        <v>2.4583256776906638E-4</v>
      </c>
      <c r="AP502" s="5">
        <f t="shared" si="647"/>
        <v>1.664751572438311E-4</v>
      </c>
      <c r="AQ502" s="5">
        <f t="shared" si="648"/>
        <v>8.4551382565569932E-5</v>
      </c>
      <c r="AR502" s="5">
        <f t="shared" si="649"/>
        <v>1.795074727687147E-2</v>
      </c>
      <c r="AS502" s="5">
        <f t="shared" si="650"/>
        <v>1.3375150311530129E-2</v>
      </c>
      <c r="AT502" s="5">
        <f t="shared" si="651"/>
        <v>4.9829303230880017E-3</v>
      </c>
      <c r="AU502" s="5">
        <f t="shared" si="652"/>
        <v>1.2375982837040422E-3</v>
      </c>
      <c r="AV502" s="5">
        <f t="shared" si="653"/>
        <v>2.3053445651202722E-4</v>
      </c>
      <c r="AW502" s="5">
        <f t="shared" si="654"/>
        <v>1.4445310758353105E-6</v>
      </c>
      <c r="AX502" s="5">
        <f t="shared" si="655"/>
        <v>1.4793528045728732E-5</v>
      </c>
      <c r="AY502" s="5">
        <f t="shared" si="656"/>
        <v>3.0054051787603835E-5</v>
      </c>
      <c r="AZ502" s="5">
        <f t="shared" si="657"/>
        <v>3.0528418442846138E-5</v>
      </c>
      <c r="BA502" s="5">
        <f t="shared" si="658"/>
        <v>2.067351493253934E-5</v>
      </c>
      <c r="BB502" s="5">
        <f t="shared" si="659"/>
        <v>1.049991061114273E-5</v>
      </c>
      <c r="BC502" s="5">
        <f t="shared" si="660"/>
        <v>4.2662555719912412E-6</v>
      </c>
      <c r="BD502" s="5">
        <f t="shared" si="661"/>
        <v>6.0780259968823431E-3</v>
      </c>
      <c r="BE502" s="5">
        <f t="shared" si="662"/>
        <v>4.5287535973743279E-3</v>
      </c>
      <c r="BF502" s="5">
        <f t="shared" si="663"/>
        <v>1.6871932726391012E-3</v>
      </c>
      <c r="BG502" s="5">
        <f t="shared" si="664"/>
        <v>4.1904408914173786E-4</v>
      </c>
      <c r="BH502" s="5">
        <f t="shared" si="665"/>
        <v>7.8057720842775364E-5</v>
      </c>
      <c r="BI502" s="5">
        <f t="shared" si="666"/>
        <v>1.1632203753353019E-5</v>
      </c>
      <c r="BJ502" s="8">
        <f t="shared" si="667"/>
        <v>0.12678545677403158</v>
      </c>
      <c r="BK502" s="8">
        <f t="shared" si="668"/>
        <v>0.19875372950551087</v>
      </c>
      <c r="BL502" s="8">
        <f t="shared" si="669"/>
        <v>0.58256443323928053</v>
      </c>
      <c r="BM502" s="8">
        <f t="shared" si="670"/>
        <v>0.52002777118491228</v>
      </c>
      <c r="BN502" s="8">
        <f t="shared" si="671"/>
        <v>0.47503336414404307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1.3323170731707299</v>
      </c>
      <c r="F503">
        <f>VLOOKUP(B503,home!$B$2:$E$405,3,FALSE)</f>
        <v>0.97</v>
      </c>
      <c r="G503">
        <f>VLOOKUP(C503,away!$B$2:$E$405,4,FALSE)</f>
        <v>0.89</v>
      </c>
      <c r="H503">
        <f>VLOOKUP(A503,away!$A$2:$E$405,3,FALSE)</f>
        <v>1.3201219512195099</v>
      </c>
      <c r="I503">
        <f>VLOOKUP(C503,away!$B$2:$E$405,3,FALSE)</f>
        <v>1.41</v>
      </c>
      <c r="J503">
        <f>VLOOKUP(B503,home!$B$2:$E$405,4,FALSE)</f>
        <v>0.85</v>
      </c>
      <c r="K503" s="3">
        <f t="shared" si="616"/>
        <v>1.150189329268291</v>
      </c>
      <c r="L503" s="3">
        <f t="shared" si="617"/>
        <v>1.5821661585365825</v>
      </c>
      <c r="M503" s="5">
        <f t="shared" si="618"/>
        <v>6.5065847213532702E-2</v>
      </c>
      <c r="N503" s="5">
        <f t="shared" si="619"/>
        <v>7.4838043164806273E-2</v>
      </c>
      <c r="O503" s="5">
        <f t="shared" si="620"/>
        <v>0.10294498153776323</v>
      </c>
      <c r="P503" s="5">
        <f t="shared" si="621"/>
        <v>0.11840621926645647</v>
      </c>
      <c r="Q503" s="5">
        <f t="shared" si="622"/>
        <v>4.3038959335739979E-2</v>
      </c>
      <c r="R503" s="5">
        <f t="shared" si="623"/>
        <v>8.1438032990111139E-2</v>
      </c>
      <c r="S503" s="5">
        <f t="shared" si="624"/>
        <v>5.3868632167984071E-2</v>
      </c>
      <c r="T503" s="5">
        <f t="shared" si="625"/>
        <v>6.8094784959639901E-2</v>
      </c>
      <c r="U503" s="5">
        <f t="shared" si="626"/>
        <v>9.366915654182488E-2</v>
      </c>
      <c r="V503" s="5">
        <f t="shared" si="627"/>
        <v>1.0892181357164878E-2</v>
      </c>
      <c r="W503" s="5">
        <f t="shared" si="628"/>
        <v>1.6500983923593338E-2</v>
      </c>
      <c r="X503" s="5">
        <f t="shared" si="629"/>
        <v>2.6107298346465576E-2</v>
      </c>
      <c r="Y503" s="5">
        <f t="shared" si="630"/>
        <v>2.0653041967297961E-2</v>
      </c>
      <c r="Z503" s="5">
        <f t="shared" si="631"/>
        <v>4.2949499938246531E-2</v>
      </c>
      <c r="AA503" s="5">
        <f t="shared" si="632"/>
        <v>4.9400056526380284E-2</v>
      </c>
      <c r="AB503" s="5">
        <f t="shared" si="633"/>
        <v>2.8409708940946507E-2</v>
      </c>
      <c r="AC503" s="5">
        <f t="shared" si="634"/>
        <v>1.238843100200035E-3</v>
      </c>
      <c r="AD503" s="5">
        <f t="shared" si="635"/>
        <v>4.7448139078361696E-3</v>
      </c>
      <c r="AE503" s="5">
        <f t="shared" si="636"/>
        <v>7.5070839935321024E-3</v>
      </c>
      <c r="AF503" s="5">
        <f t="shared" si="637"/>
        <v>5.9387271219290784E-3</v>
      </c>
      <c r="AG503" s="5">
        <f t="shared" si="638"/>
        <v>3.1320176923665143E-3</v>
      </c>
      <c r="AH503" s="5">
        <f t="shared" si="639"/>
        <v>1.6988311332090677E-2</v>
      </c>
      <c r="AI503" s="5">
        <f t="shared" si="640"/>
        <v>1.9539774416458284E-2</v>
      </c>
      <c r="AJ503" s="5">
        <f t="shared" si="641"/>
        <v>1.1237220015059935E-2</v>
      </c>
      <c r="AK503" s="5">
        <f t="shared" si="642"/>
        <v>4.3083101839873341E-3</v>
      </c>
      <c r="AL503" s="5">
        <f t="shared" si="643"/>
        <v>9.0177402764080619E-5</v>
      </c>
      <c r="AM503" s="5">
        <f t="shared" si="644"/>
        <v>1.091486865231387E-3</v>
      </c>
      <c r="AN503" s="5">
        <f t="shared" si="645"/>
        <v>1.7269135806562801E-3</v>
      </c>
      <c r="AO503" s="5">
        <f t="shared" si="646"/>
        <v>1.3661321130158009E-3</v>
      </c>
      <c r="AP503" s="5">
        <f t="shared" si="647"/>
        <v>7.2048266576789127E-4</v>
      </c>
      <c r="AQ503" s="5">
        <f t="shared" si="648"/>
        <v>2.849808228975453E-4</v>
      </c>
      <c r="AR503" s="5">
        <f t="shared" si="649"/>
        <v>5.3756662560634763E-3</v>
      </c>
      <c r="AS503" s="5">
        <f t="shared" si="650"/>
        <v>6.1830339654318344E-3</v>
      </c>
      <c r="AT503" s="5">
        <f t="shared" si="651"/>
        <v>3.555829844771553E-3</v>
      </c>
      <c r="AU503" s="5">
        <f t="shared" si="652"/>
        <v>1.3632925147166546E-3</v>
      </c>
      <c r="AV503" s="5">
        <f t="shared" si="653"/>
        <v>3.9201112577460774E-4</v>
      </c>
      <c r="AW503" s="5">
        <f t="shared" si="654"/>
        <v>4.5584442452589301E-6</v>
      </c>
      <c r="AX503" s="5">
        <f t="shared" si="655"/>
        <v>2.0923609090427319E-4</v>
      </c>
      <c r="AY503" s="5">
        <f t="shared" si="656"/>
        <v>3.3104626217322507E-4</v>
      </c>
      <c r="AZ503" s="5">
        <f t="shared" si="657"/>
        <v>2.6188509646025298E-4</v>
      </c>
      <c r="BA503" s="5">
        <f t="shared" si="658"/>
        <v>1.3811524568150025E-4</v>
      </c>
      <c r="BB503" s="5">
        <f t="shared" si="659"/>
        <v>5.4630316923808896E-5</v>
      </c>
      <c r="BC503" s="5">
        <f t="shared" si="660"/>
        <v>1.7286847733395743E-5</v>
      </c>
      <c r="BD503" s="5">
        <f t="shared" si="661"/>
        <v>1.4175328716551142E-3</v>
      </c>
      <c r="BE503" s="5">
        <f t="shared" si="662"/>
        <v>1.6304311828647501E-3</v>
      </c>
      <c r="BF503" s="5">
        <f t="shared" si="663"/>
        <v>9.3765227431865696E-4</v>
      </c>
      <c r="BG503" s="5">
        <f t="shared" si="664"/>
        <v>3.5949254682848787E-4</v>
      </c>
      <c r="BH503" s="5">
        <f t="shared" si="665"/>
        <v>1.0337112282840205E-4</v>
      </c>
      <c r="BI503" s="5">
        <f t="shared" si="666"/>
        <v>2.3779272486341942E-5</v>
      </c>
      <c r="BJ503" s="8">
        <f t="shared" si="667"/>
        <v>0.27675795032065226</v>
      </c>
      <c r="BK503" s="8">
        <f t="shared" si="668"/>
        <v>0.24989294677027546</v>
      </c>
      <c r="BL503" s="8">
        <f t="shared" si="669"/>
        <v>0.42927764546236213</v>
      </c>
      <c r="BM503" s="8">
        <f t="shared" si="670"/>
        <v>0.51281947116519855</v>
      </c>
      <c r="BN503" s="8">
        <f t="shared" si="671"/>
        <v>0.48573208350840985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1.1818181818181801</v>
      </c>
      <c r="F504">
        <f>VLOOKUP(B504,home!$B$2:$E$405,3,FALSE)</f>
        <v>0.56000000000000005</v>
      </c>
      <c r="G504">
        <f>VLOOKUP(C504,away!$B$2:$E$405,4,FALSE)</f>
        <v>1.27</v>
      </c>
      <c r="H504">
        <f>VLOOKUP(A504,away!$A$2:$E$405,3,FALSE)</f>
        <v>1.0363636363636399</v>
      </c>
      <c r="I504">
        <f>VLOOKUP(C504,away!$B$2:$E$405,3,FALSE)</f>
        <v>0.74</v>
      </c>
      <c r="J504">
        <f>VLOOKUP(B504,home!$B$2:$E$405,4,FALSE)</f>
        <v>1.22</v>
      </c>
      <c r="K504" s="3">
        <f t="shared" si="616"/>
        <v>0.84050909090908987</v>
      </c>
      <c r="L504" s="3">
        <f t="shared" si="617"/>
        <v>0.93562909090909407</v>
      </c>
      <c r="M504" s="5">
        <f t="shared" si="618"/>
        <v>0.16929065625646159</v>
      </c>
      <c r="N504" s="5">
        <f t="shared" si="619"/>
        <v>0.14229033558952175</v>
      </c>
      <c r="O504" s="5">
        <f t="shared" si="620"/>
        <v>0.1583932628126371</v>
      </c>
      <c r="P504" s="5">
        <f t="shared" si="621"/>
        <v>0.13313097733277415</v>
      </c>
      <c r="Q504" s="5">
        <f t="shared" si="622"/>
        <v>5.9798160305749117E-2</v>
      </c>
      <c r="R504" s="5">
        <f t="shared" si="623"/>
        <v>7.4098672245756433E-2</v>
      </c>
      <c r="S504" s="5">
        <f t="shared" si="624"/>
        <v>2.6173708457260362E-2</v>
      </c>
      <c r="T504" s="5">
        <f t="shared" si="625"/>
        <v>5.5948898364904319E-2</v>
      </c>
      <c r="U504" s="5">
        <f t="shared" si="626"/>
        <v>6.2280607646851352E-2</v>
      </c>
      <c r="V504" s="5">
        <f t="shared" si="627"/>
        <v>2.2870143143763006E-3</v>
      </c>
      <c r="W504" s="5">
        <f t="shared" si="628"/>
        <v>1.6753632452207071E-2</v>
      </c>
      <c r="X504" s="5">
        <f t="shared" si="629"/>
        <v>1.5675185900683598E-2</v>
      </c>
      <c r="Y504" s="5">
        <f t="shared" si="630"/>
        <v>7.3330799670438219E-3</v>
      </c>
      <c r="Z504" s="5">
        <f t="shared" si="631"/>
        <v>2.3109624450289339E-2</v>
      </c>
      <c r="AA504" s="5">
        <f t="shared" si="632"/>
        <v>1.9423849437963169E-2</v>
      </c>
      <c r="AB504" s="5">
        <f t="shared" si="633"/>
        <v>8.1629610165287279E-3</v>
      </c>
      <c r="AC504" s="5">
        <f t="shared" si="634"/>
        <v>1.1240743345637982E-4</v>
      </c>
      <c r="AD504" s="5">
        <f t="shared" si="635"/>
        <v>3.5203950954573976E-3</v>
      </c>
      <c r="AE504" s="5">
        <f t="shared" si="636"/>
        <v>3.2937840628036383E-3</v>
      </c>
      <c r="AF504" s="5">
        <f t="shared" si="637"/>
        <v>1.5408800941659152E-3</v>
      </c>
      <c r="AG504" s="5">
        <f t="shared" si="638"/>
        <v>4.8056408056812493E-4</v>
      </c>
      <c r="AH504" s="5">
        <f t="shared" si="639"/>
        <v>5.4055092289186958E-3</v>
      </c>
      <c r="AI504" s="5">
        <f t="shared" si="640"/>
        <v>4.5433796478991486E-3</v>
      </c>
      <c r="AJ504" s="5">
        <f t="shared" si="641"/>
        <v>1.9093759487552866E-3</v>
      </c>
      <c r="AK504" s="5">
        <f t="shared" si="642"/>
        <v>5.3494928096399573E-4</v>
      </c>
      <c r="AL504" s="5">
        <f t="shared" si="643"/>
        <v>3.5359096140181547E-6</v>
      </c>
      <c r="AM504" s="5">
        <f t="shared" si="644"/>
        <v>5.9178481626474344E-4</v>
      </c>
      <c r="AN504" s="5">
        <f t="shared" si="645"/>
        <v>5.5369108965558713E-4</v>
      </c>
      <c r="AO504" s="5">
        <f t="shared" si="646"/>
        <v>2.5902474542946133E-4</v>
      </c>
      <c r="AP504" s="5">
        <f t="shared" si="647"/>
        <v>8.0783695696375497E-5</v>
      </c>
      <c r="AQ504" s="5">
        <f t="shared" si="648"/>
        <v>1.8895893941169171E-5</v>
      </c>
      <c r="AR504" s="5">
        <f t="shared" si="649"/>
        <v>1.0115103371507838E-3</v>
      </c>
      <c r="AS504" s="5">
        <f t="shared" si="650"/>
        <v>8.5018363392375227E-4</v>
      </c>
      <c r="AT504" s="5">
        <f t="shared" si="651"/>
        <v>3.5729353662751967E-4</v>
      </c>
      <c r="AU504" s="5">
        <f t="shared" si="652"/>
        <v>1.0010282188616339E-4</v>
      </c>
      <c r="AV504" s="5">
        <f t="shared" si="653"/>
        <v>2.1034332955243433E-5</v>
      </c>
      <c r="AW504" s="5">
        <f t="shared" si="654"/>
        <v>7.7240448318636291E-8</v>
      </c>
      <c r="AX504" s="5">
        <f t="shared" si="655"/>
        <v>8.2900086322080325E-5</v>
      </c>
      <c r="AY504" s="5">
        <f t="shared" si="656"/>
        <v>7.7563732401813448E-5</v>
      </c>
      <c r="AZ504" s="5">
        <f t="shared" si="657"/>
        <v>3.6285442217312474E-5</v>
      </c>
      <c r="BA504" s="5">
        <f t="shared" si="658"/>
        <v>1.1316571771672846E-5</v>
      </c>
      <c r="BB504" s="5">
        <f t="shared" si="659"/>
        <v>2.6470284397344451E-6</v>
      </c>
      <c r="BC504" s="5">
        <f t="shared" si="660"/>
        <v>4.9532736253585135E-7</v>
      </c>
      <c r="BD504" s="5">
        <f t="shared" si="661"/>
        <v>1.5773308286558979E-4</v>
      </c>
      <c r="BE504" s="5">
        <f t="shared" si="662"/>
        <v>1.32576090085645E-4</v>
      </c>
      <c r="BF504" s="5">
        <f t="shared" si="663"/>
        <v>5.5715704477083532E-5</v>
      </c>
      <c r="BG504" s="5">
        <f t="shared" si="664"/>
        <v>1.5609852039797663E-5</v>
      </c>
      <c r="BH504" s="5">
        <f t="shared" si="665"/>
        <v>3.2800556367989335E-6</v>
      </c>
      <c r="BI504" s="5">
        <f t="shared" si="666"/>
        <v>5.5138331628342174E-7</v>
      </c>
      <c r="BJ504" s="8">
        <f t="shared" si="667"/>
        <v>0.30835030434260707</v>
      </c>
      <c r="BK504" s="8">
        <f t="shared" si="668"/>
        <v>0.33107586343634454</v>
      </c>
      <c r="BL504" s="8">
        <f t="shared" si="669"/>
        <v>0.33745815809723861</v>
      </c>
      <c r="BM504" s="8">
        <f t="shared" si="670"/>
        <v>0.26291439929162602</v>
      </c>
      <c r="BN504" s="8">
        <f t="shared" si="671"/>
        <v>0.73700206454290007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1.1717171717171699</v>
      </c>
      <c r="F505">
        <f>VLOOKUP(B505,home!$B$2:$E$405,3,FALSE)</f>
        <v>1.1399999999999999</v>
      </c>
      <c r="G505">
        <f>VLOOKUP(C505,away!$B$2:$E$405,4,FALSE)</f>
        <v>1.04</v>
      </c>
      <c r="H505">
        <f>VLOOKUP(A505,away!$A$2:$E$405,3,FALSE)</f>
        <v>0.85606060606060597</v>
      </c>
      <c r="I505">
        <f>VLOOKUP(C505,away!$B$2:$E$405,3,FALSE)</f>
        <v>0.76</v>
      </c>
      <c r="J505">
        <f>VLOOKUP(B505,home!$B$2:$E$405,4,FALSE)</f>
        <v>0.78</v>
      </c>
      <c r="K505" s="3">
        <f t="shared" si="616"/>
        <v>1.3891878787878766</v>
      </c>
      <c r="L505" s="3">
        <f t="shared" si="617"/>
        <v>0.50747272727272719</v>
      </c>
      <c r="M505" s="5">
        <f t="shared" si="618"/>
        <v>0.15006892265338334</v>
      </c>
      <c r="N505" s="5">
        <f t="shared" si="619"/>
        <v>0.20847392833283551</v>
      </c>
      <c r="O505" s="5">
        <f t="shared" si="620"/>
        <v>7.615588545779238E-2</v>
      </c>
      <c r="P505" s="5">
        <f t="shared" si="621"/>
        <v>0.1057948329763231</v>
      </c>
      <c r="Q505" s="5">
        <f t="shared" si="622"/>
        <v>0.14480472714163384</v>
      </c>
      <c r="R505" s="5">
        <f t="shared" si="623"/>
        <v>1.9323517445567661E-2</v>
      </c>
      <c r="S505" s="5">
        <f t="shared" si="624"/>
        <v>1.8645677077224899E-2</v>
      </c>
      <c r="T505" s="5">
        <f t="shared" si="625"/>
        <v>7.3484449804548005E-2</v>
      </c>
      <c r="U505" s="5">
        <f t="shared" si="626"/>
        <v>2.6843996210928669E-2</v>
      </c>
      <c r="V505" s="5">
        <f t="shared" si="627"/>
        <v>1.4605261644949114E-3</v>
      </c>
      <c r="W505" s="5">
        <f t="shared" si="628"/>
        <v>6.7053657245447845E-2</v>
      </c>
      <c r="X505" s="5">
        <f t="shared" si="629"/>
        <v>3.4027902315958071E-2</v>
      </c>
      <c r="Y505" s="5">
        <f t="shared" si="630"/>
        <v>8.6341161958245968E-3</v>
      </c>
      <c r="Z505" s="5">
        <f t="shared" si="631"/>
        <v>3.2687193662014492E-3</v>
      </c>
      <c r="AA505" s="5">
        <f t="shared" si="632"/>
        <v>4.5408653226862439E-3</v>
      </c>
      <c r="AB505" s="5">
        <f t="shared" si="633"/>
        <v>3.1540575327419656E-3</v>
      </c>
      <c r="AC505" s="5">
        <f t="shared" si="634"/>
        <v>6.4352148540431484E-5</v>
      </c>
      <c r="AD505" s="5">
        <f t="shared" si="635"/>
        <v>2.3287531968443242E-2</v>
      </c>
      <c r="AE505" s="5">
        <f t="shared" si="636"/>
        <v>1.181778735947671E-2</v>
      </c>
      <c r="AF505" s="5">
        <f t="shared" si="637"/>
        <v>2.9986023908214038E-3</v>
      </c>
      <c r="AG505" s="5">
        <f t="shared" si="638"/>
        <v>5.0723631109221947E-4</v>
      </c>
      <c r="AH505" s="5">
        <f t="shared" si="639"/>
        <v>4.1469648286385712E-4</v>
      </c>
      <c r="AI505" s="5">
        <f t="shared" si="640"/>
        <v>5.7609132737043473E-4</v>
      </c>
      <c r="AJ505" s="5">
        <f t="shared" si="641"/>
        <v>4.0014954452891331E-4</v>
      </c>
      <c r="AK505" s="5">
        <f t="shared" si="642"/>
        <v>1.8529429898735198E-4</v>
      </c>
      <c r="AL505" s="5">
        <f t="shared" si="643"/>
        <v>1.814666137699231E-6</v>
      </c>
      <c r="AM505" s="5">
        <f t="shared" si="644"/>
        <v>6.4701514274893152E-3</v>
      </c>
      <c r="AN505" s="5">
        <f t="shared" si="645"/>
        <v>3.2834253907755313E-3</v>
      </c>
      <c r="AO505" s="5">
        <f t="shared" si="646"/>
        <v>8.3312441892668943E-4</v>
      </c>
      <c r="AP505" s="5">
        <f t="shared" si="647"/>
        <v>1.4092930701007777E-4</v>
      </c>
      <c r="AQ505" s="5">
        <f t="shared" si="648"/>
        <v>1.7879444945264897E-5</v>
      </c>
      <c r="AR505" s="5">
        <f t="shared" si="649"/>
        <v>4.2089431029865876E-5</v>
      </c>
      <c r="AS505" s="5">
        <f t="shared" si="650"/>
        <v>5.8470127411768013E-5</v>
      </c>
      <c r="AT505" s="5">
        <f t="shared" si="651"/>
        <v>4.0612996135805451E-5</v>
      </c>
      <c r="AU505" s="5">
        <f t="shared" si="652"/>
        <v>1.8806360651039932E-5</v>
      </c>
      <c r="AV505" s="5">
        <f t="shared" si="653"/>
        <v>6.5313920651344844E-6</v>
      </c>
      <c r="AW505" s="5">
        <f t="shared" si="654"/>
        <v>3.5535949739926427E-8</v>
      </c>
      <c r="AX505" s="5">
        <f t="shared" si="655"/>
        <v>1.498042656165037E-3</v>
      </c>
      <c r="AY505" s="5">
        <f t="shared" si="656"/>
        <v>7.602157922949515E-4</v>
      </c>
      <c r="AZ505" s="5">
        <f t="shared" si="657"/>
        <v>1.9289439071585806E-4</v>
      </c>
      <c r="BA505" s="5">
        <f t="shared" si="658"/>
        <v>3.2629547510729187E-5</v>
      </c>
      <c r="BB505" s="5">
        <f t="shared" si="659"/>
        <v>4.1396513662361895E-6</v>
      </c>
      <c r="BC505" s="5">
        <f t="shared" si="660"/>
        <v>4.2015203375643004E-7</v>
      </c>
      <c r="BD505" s="5">
        <f t="shared" si="661"/>
        <v>3.5598730590138992E-6</v>
      </c>
      <c r="BE505" s="5">
        <f t="shared" si="662"/>
        <v>4.9453325036056283E-6</v>
      </c>
      <c r="BF505" s="5">
        <f t="shared" si="663"/>
        <v>3.4349979852923216E-6</v>
      </c>
      <c r="BG505" s="5">
        <f t="shared" si="664"/>
        <v>1.5906191882762897E-6</v>
      </c>
      <c r="BH505" s="5">
        <f t="shared" si="665"/>
        <v>5.5241722403020796E-7</v>
      </c>
      <c r="BI505" s="5">
        <f t="shared" si="666"/>
        <v>1.5348226233128257E-7</v>
      </c>
      <c r="BJ505" s="8">
        <f t="shared" si="667"/>
        <v>0.58832379124531464</v>
      </c>
      <c r="BK505" s="8">
        <f t="shared" si="668"/>
        <v>0.27679634147839938</v>
      </c>
      <c r="BL505" s="8">
        <f t="shared" si="669"/>
        <v>0.13177530065298371</v>
      </c>
      <c r="BM505" s="8">
        <f t="shared" si="670"/>
        <v>0.29478215847901817</v>
      </c>
      <c r="BN505" s="8">
        <f t="shared" si="671"/>
        <v>0.70462181400753587</v>
      </c>
    </row>
    <row r="506" spans="1:66" s="15" customFormat="1" x14ac:dyDescent="0.25">
      <c r="A506" s="15" t="s">
        <v>342</v>
      </c>
      <c r="B506" s="15" t="s">
        <v>348</v>
      </c>
      <c r="C506" s="15" t="s">
        <v>380</v>
      </c>
      <c r="D506" s="15" t="s">
        <v>499</v>
      </c>
      <c r="E506" s="15">
        <f>VLOOKUP(A506,home!$A$2:$E$405,3,FALSE)</f>
        <v>1.1717171717171699</v>
      </c>
      <c r="F506" s="15">
        <f>VLOOKUP(B506,home!$B$2:$E$405,3,FALSE)</f>
        <v>1.37</v>
      </c>
      <c r="G506" s="15">
        <f>VLOOKUP(C506,away!$B$2:$E$405,4,FALSE)</f>
        <v>0.66</v>
      </c>
      <c r="H506" s="15">
        <f>VLOOKUP(A506,away!$A$2:$E$405,3,FALSE)</f>
        <v>0.85606060606060597</v>
      </c>
      <c r="I506" s="15">
        <f>VLOOKUP(C506,away!$B$2:$E$405,3,FALSE)</f>
        <v>1.23</v>
      </c>
      <c r="J506" s="15">
        <f>VLOOKUP(B506,home!$B$2:$E$405,4,FALSE)</f>
        <v>0.91</v>
      </c>
      <c r="K506" s="17">
        <f t="shared" si="616"/>
        <v>1.0594666666666652</v>
      </c>
      <c r="L506" s="17">
        <f t="shared" si="617"/>
        <v>0.95818863636363616</v>
      </c>
      <c r="M506" s="18">
        <f t="shared" si="618"/>
        <v>0.13296686687586884</v>
      </c>
      <c r="N506" s="18">
        <f t="shared" si="619"/>
        <v>0.14087396322608697</v>
      </c>
      <c r="O506" s="18">
        <f t="shared" si="620"/>
        <v>0.12740734085333391</v>
      </c>
      <c r="P506" s="18">
        <f t="shared" si="621"/>
        <v>0.13498383072274531</v>
      </c>
      <c r="Q506" s="18">
        <f t="shared" si="622"/>
        <v>7.4625634119632356E-2</v>
      </c>
      <c r="R506" s="18">
        <f t="shared" si="623"/>
        <v>6.1040133097486501E-2</v>
      </c>
      <c r="S506" s="18">
        <f t="shared" si="624"/>
        <v>3.4257847433520075E-2</v>
      </c>
      <c r="T506" s="18">
        <f t="shared" si="625"/>
        <v>7.1505434594862166E-2</v>
      </c>
      <c r="U506" s="18">
        <f t="shared" si="626"/>
        <v>6.4669986345683605E-2</v>
      </c>
      <c r="V506" s="18">
        <f t="shared" si="627"/>
        <v>3.8641668890415149E-3</v>
      </c>
      <c r="W506" s="18">
        <f t="shared" si="628"/>
        <v>2.6354457276204359E-2</v>
      </c>
      <c r="X506" s="18">
        <f t="shared" si="629"/>
        <v>2.5252541479589961E-2</v>
      </c>
      <c r="Y506" s="18">
        <f t="shared" si="630"/>
        <v>1.2098349142522231E-2</v>
      </c>
      <c r="Z506" s="18">
        <f t="shared" si="631"/>
        <v>1.9495987298711815E-2</v>
      </c>
      <c r="AA506" s="18">
        <f t="shared" si="632"/>
        <v>2.0655348676741851E-2</v>
      </c>
      <c r="AB506" s="18">
        <f t="shared" si="633"/>
        <v>1.0941826705692699E-2</v>
      </c>
      <c r="AC506" s="18">
        <f t="shared" si="634"/>
        <v>2.4517388311187161E-4</v>
      </c>
      <c r="AD506" s="18">
        <f t="shared" si="635"/>
        <v>6.9804172505573163E-3</v>
      </c>
      <c r="AE506" s="18">
        <f t="shared" si="636"/>
        <v>6.6885564865607162E-3</v>
      </c>
      <c r="AF506" s="18">
        <f t="shared" si="637"/>
        <v>3.204449409549383E-3</v>
      </c>
      <c r="AG506" s="18">
        <f t="shared" si="638"/>
        <v>1.0234890033441275E-3</v>
      </c>
      <c r="AH506" s="18">
        <f t="shared" si="639"/>
        <v>4.6702083710788607E-3</v>
      </c>
      <c r="AI506" s="18">
        <f t="shared" si="640"/>
        <v>4.947930095545677E-3</v>
      </c>
      <c r="AJ506" s="18">
        <f t="shared" si="641"/>
        <v>2.6210835026137256E-3</v>
      </c>
      <c r="AK506" s="18">
        <f t="shared" si="642"/>
        <v>9.2565020052305072E-4</v>
      </c>
      <c r="AL506" s="18">
        <f t="shared" si="643"/>
        <v>9.9557162511790001E-6</v>
      </c>
      <c r="AM506" s="18">
        <f t="shared" si="644"/>
        <v>1.4791038792780903E-3</v>
      </c>
      <c r="AN506" s="18">
        <f t="shared" si="645"/>
        <v>1.4172605291256374E-3</v>
      </c>
      <c r="AO506" s="18">
        <f t="shared" si="646"/>
        <v>6.7900146688744997E-4</v>
      </c>
      <c r="AP506" s="18">
        <f t="shared" si="647"/>
        <v>2.1687049654859814E-4</v>
      </c>
      <c r="AQ506" s="18">
        <f t="shared" si="648"/>
        <v>5.1950711338851472E-5</v>
      </c>
      <c r="AR506" s="18">
        <f t="shared" si="649"/>
        <v>8.9498811812361884E-4</v>
      </c>
      <c r="AS506" s="18">
        <f t="shared" si="650"/>
        <v>9.4821007821470197E-4</v>
      </c>
      <c r="AT506" s="18">
        <f t="shared" si="651"/>
        <v>5.0229848543293406E-4</v>
      </c>
      <c r="AU506" s="18">
        <f t="shared" si="652"/>
        <v>1.7738950067778175E-4</v>
      </c>
      <c r="AV506" s="18">
        <f t="shared" si="653"/>
        <v>4.6984565746188384E-5</v>
      </c>
      <c r="AW506" s="18">
        <f t="shared" si="654"/>
        <v>2.8074260334915495E-7</v>
      </c>
      <c r="AX506" s="18">
        <f t="shared" si="655"/>
        <v>2.6117687610541522E-4</v>
      </c>
      <c r="AY506" s="18">
        <f t="shared" si="656"/>
        <v>2.5025671476516212E-4</v>
      </c>
      <c r="AZ506" s="18">
        <f t="shared" si="657"/>
        <v>1.1989657013083708E-4</v>
      </c>
      <c r="BA506" s="18">
        <f t="shared" si="658"/>
        <v>3.8294510346114621E-5</v>
      </c>
      <c r="BB506" s="18">
        <f t="shared" si="659"/>
        <v>9.1733411621891788E-6</v>
      </c>
      <c r="BC506" s="18">
        <f t="shared" si="660"/>
        <v>1.7579582518192935E-6</v>
      </c>
      <c r="BD506" s="18">
        <f t="shared" si="661"/>
        <v>1.4292790741108781E-4</v>
      </c>
      <c r="BE506" s="18">
        <f t="shared" si="662"/>
        <v>1.5142735363846694E-4</v>
      </c>
      <c r="BF506" s="18">
        <f t="shared" si="663"/>
        <v>8.0216116800750433E-5</v>
      </c>
      <c r="BG506" s="18">
        <f t="shared" si="664"/>
        <v>2.8328767293278319E-5</v>
      </c>
      <c r="BH506" s="18">
        <f t="shared" si="665"/>
        <v>7.5033461637463051E-6</v>
      </c>
      <c r="BI506" s="18">
        <f t="shared" si="666"/>
        <v>1.5899090297900823E-6</v>
      </c>
      <c r="BJ506" s="19">
        <f t="shared" si="667"/>
        <v>0.37313203504284964</v>
      </c>
      <c r="BK506" s="19">
        <f t="shared" si="668"/>
        <v>0.30657809823530385</v>
      </c>
      <c r="BL506" s="19">
        <f t="shared" si="669"/>
        <v>0.30086137199723223</v>
      </c>
      <c r="BM506" s="19">
        <f t="shared" si="670"/>
        <v>0.32791974770678201</v>
      </c>
      <c r="BN506" s="19">
        <f t="shared" si="671"/>
        <v>0.67189776889515385</v>
      </c>
    </row>
    <row r="507" spans="1:66" x14ac:dyDescent="0.25">
      <c r="A507" t="s">
        <v>13</v>
      </c>
      <c r="B507" t="s">
        <v>53</v>
      </c>
      <c r="C507" t="s">
        <v>60</v>
      </c>
      <c r="D507" t="s">
        <v>500</v>
      </c>
      <c r="E507">
        <f>VLOOKUP(A507,home!$A$2:$E$405,3,FALSE)</f>
        <v>1.64492753623188</v>
      </c>
      <c r="F507">
        <f>VLOOKUP(B507,home!$B$2:$E$405,3,FALSE)</f>
        <v>0.73</v>
      </c>
      <c r="G507">
        <f>VLOOKUP(C507,away!$B$2:$E$405,4,FALSE)</f>
        <v>0.56999999999999995</v>
      </c>
      <c r="H507">
        <f>VLOOKUP(A507,away!$A$2:$E$405,3,FALSE)</f>
        <v>1.35144927536232</v>
      </c>
      <c r="I507">
        <f>VLOOKUP(C507,away!$B$2:$E$405,3,FALSE)</f>
        <v>1.1299999999999999</v>
      </c>
      <c r="J507">
        <f>VLOOKUP(B507,home!$B$2:$E$405,4,FALSE)</f>
        <v>1.33</v>
      </c>
      <c r="K507" s="3">
        <f t="shared" ref="K507:K570" si="672">E507*F507*G507</f>
        <v>0.68445434782608527</v>
      </c>
      <c r="L507" s="3">
        <f t="shared" ref="L507:L570" si="673">H507*I507*J507</f>
        <v>2.0310931159420309</v>
      </c>
      <c r="M507" s="5">
        <f t="shared" ref="M507:M570" si="674">_xlfn.POISSON.DIST(0,K507,FALSE) * _xlfn.POISSON.DIST(0,L507,FALSE)</f>
        <v>6.61687181135827E-2</v>
      </c>
      <c r="N507" s="5">
        <f t="shared" ref="N507:N570" si="675">_xlfn.POISSON.DIST(1,K507,FALSE) * _xlfn.POISSON.DIST(0,L507,FALSE)</f>
        <v>4.5289466802920321E-2</v>
      </c>
      <c r="O507" s="5">
        <f t="shared" ref="O507:O570" si="676">_xlfn.POISSON.DIST(0,K507,FALSE) * _xlfn.POISSON.DIST(1,L507,FALSE)</f>
        <v>0.13439482785120654</v>
      </c>
      <c r="P507" s="5">
        <f t="shared" ref="P507:P570" si="677">_xlfn.POISSON.DIST(1,K507,FALSE) * _xlfn.POISSON.DIST(1,L507,FALSE)</f>
        <v>9.1987124248096588E-2</v>
      </c>
      <c r="Q507" s="5">
        <f t="shared" ref="Q507:Q570" si="678">_xlfn.POISSON.DIST(2,K507,FALSE) * _xlfn.POISSON.DIST(0,L507,FALSE)</f>
        <v>1.5499286231991982E-2</v>
      </c>
      <c r="R507" s="5">
        <f t="shared" ref="R507:R570" si="679">_xlfn.POISSON.DIST(0,K507,FALSE) * _xlfn.POISSON.DIST(2,L507,FALSE)</f>
        <v>0.13648420483340004</v>
      </c>
      <c r="S507" s="5">
        <f t="shared" ref="S507:S570" si="680">_xlfn.POISSON.DIST(2,K507,FALSE) * _xlfn.POISSON.DIST(2,L507,FALSE)</f>
        <v>3.1969906886022227E-2</v>
      </c>
      <c r="T507" s="5">
        <f t="shared" ref="T507:T570" si="681">_xlfn.POISSON.DIST(2,K507,FALSE) * _xlfn.POISSON.DIST(1,L507,FALSE)</f>
        <v>3.1480493567814009E-2</v>
      </c>
      <c r="U507" s="5">
        <f t="shared" ref="U507:U570" si="682">_xlfn.POISSON.DIST(1,K507,FALSE) * _xlfn.POISSON.DIST(2,L507,FALSE)</f>
        <v>9.3417207407806666E-2</v>
      </c>
      <c r="V507" s="5">
        <f t="shared" ref="V507:V570" si="683">_xlfn.POISSON.DIST(3,K507,FALSE) * _xlfn.POISSON.DIST(3,L507,FALSE)</f>
        <v>4.9382512542096579E-3</v>
      </c>
      <c r="W507" s="5">
        <f t="shared" ref="W507:W570" si="684">_xlfn.POISSON.DIST(3,K507,FALSE) * _xlfn.POISSON.DIST(0,L507,FALSE)</f>
        <v>3.5361846165626321E-3</v>
      </c>
      <c r="X507" s="5">
        <f t="shared" ref="X507:X570" si="685">_xlfn.POISSON.DIST(3,K507,FALSE) * _xlfn.POISSON.DIST(1,L507,FALSE)</f>
        <v>7.1823202314004707E-3</v>
      </c>
      <c r="Y507" s="5">
        <f t="shared" ref="Y507:Y570" si="686">_xlfn.POISSON.DIST(3,K507,FALSE) * _xlfn.POISSON.DIST(2,L507,FALSE)</f>
        <v>7.2939805892443385E-3</v>
      </c>
      <c r="Z507" s="5">
        <f t="shared" ref="Z507:Z570" si="687">_xlfn.POISSON.DIST(0,K507,FALSE) * _xlfn.POISSON.DIST(3,L507,FALSE)</f>
        <v>9.2404042957313623E-2</v>
      </c>
      <c r="AA507" s="5">
        <f t="shared" ref="AA507:AA570" si="688">_xlfn.POISSON.DIST(1,K507,FALSE) * _xlfn.POISSON.DIST(3,L507,FALSE)</f>
        <v>6.3246348958841667E-2</v>
      </c>
      <c r="AB507" s="5">
        <f t="shared" ref="AB507:AB570" si="689">_xlfn.POISSON.DIST(2,K507,FALSE) * _xlfn.POISSON.DIST(3,L507,FALSE)</f>
        <v>2.164461926450249E-2</v>
      </c>
      <c r="AC507" s="5">
        <f t="shared" ref="AC507:AC570" si="690">_xlfn.POISSON.DIST(4,K507,FALSE) * _xlfn.POISSON.DIST(4,L507,FALSE)</f>
        <v>4.2906937809867435E-4</v>
      </c>
      <c r="AD507" s="5">
        <f t="shared" ref="AD507:AD570" si="691">_xlfn.POISSON.DIST(4,K507,FALSE) * _xlfn.POISSON.DIST(0,L507,FALSE)</f>
        <v>6.0508923388050281E-4</v>
      </c>
      <c r="AE507" s="5">
        <f t="shared" ref="AE507:AE570" si="692">_xlfn.POISSON.DIST(4,K507,FALSE) * _xlfn.POISSON.DIST(1,L507,FALSE)</f>
        <v>1.2289925774653266E-3</v>
      </c>
      <c r="AF507" s="5">
        <f t="shared" ref="AF507:AF570" si="693">_xlfn.POISSON.DIST(4,K507,FALSE) * _xlfn.POISSON.DIST(2,L507,FALSE)</f>
        <v>1.2480991818168395E-3</v>
      </c>
      <c r="AG507" s="5">
        <f t="shared" ref="AG507:AG570" si="694">_xlfn.POISSON.DIST(4,K507,FALSE) * _xlfn.POISSON.DIST(3,L507,FALSE)</f>
        <v>8.4500188540035455E-4</v>
      </c>
      <c r="AH507" s="5">
        <f t="shared" ref="AH507:AH570" si="695">_xlfn.POISSON.DIST(0,K507,FALSE) * _xlfn.POISSON.DIST(4,L507,FALSE)</f>
        <v>4.6920303883952859E-2</v>
      </c>
      <c r="AI507" s="5">
        <f t="shared" ref="AI507:AI570" si="696">_xlfn.POISSON.DIST(1,K507,FALSE) * _xlfn.POISSON.DIST(4,L507,FALSE)</f>
        <v>3.2114805994692693E-2</v>
      </c>
      <c r="AJ507" s="5">
        <f t="shared" ref="AJ507:AJ570" si="697">_xlfn.POISSON.DIST(2,K507,FALSE) * _xlfn.POISSON.DIST(4,L507,FALSE)</f>
        <v>1.0990559296329319E-2</v>
      </c>
      <c r="AK507" s="5">
        <f t="shared" ref="AK507:AK570" si="698">_xlfn.POISSON.DIST(3,K507,FALSE) * _xlfn.POISSON.DIST(4,L507,FALSE)</f>
        <v>2.5075120318043347E-3</v>
      </c>
      <c r="AL507" s="5">
        <f t="shared" ref="AL507:AL570" si="699">_xlfn.POISSON.DIST(5,K507,FALSE) * _xlfn.POISSON.DIST(5,L507,FALSE)</f>
        <v>2.385952717201841E-5</v>
      </c>
      <c r="AM507" s="5">
        <f t="shared" ref="AM507:AM570" si="700">_xlfn.POISSON.DIST(5,K507,FALSE) * _xlfn.POISSON.DIST(0,L507,FALSE)</f>
        <v>8.2831191390453067E-5</v>
      </c>
      <c r="AN507" s="5">
        <f t="shared" ref="AN507:AN570" si="701">_xlfn.POISSON.DIST(5,K507,FALSE) * _xlfn.POISSON.DIST(1,L507,FALSE)</f>
        <v>1.68237862618426E-4</v>
      </c>
      <c r="AO507" s="5">
        <f t="shared" ref="AO507:AO570" si="702">_xlfn.POISSON.DIST(5,K507,FALSE) * _xlfn.POISSON.DIST(2,L507,FALSE)</f>
        <v>1.7085338230254319E-4</v>
      </c>
      <c r="AP507" s="5">
        <f t="shared" ref="AP507:AP570" si="703">_xlfn.POISSON.DIST(5,K507,FALSE) * _xlfn.POISSON.DIST(3,L507,FALSE)</f>
        <v>1.1567304287670249E-4</v>
      </c>
      <c r="AQ507" s="5">
        <f t="shared" ref="AQ507:AQ570" si="704">_xlfn.POISSON.DIST(5,K507,FALSE) * _xlfn.POISSON.DIST(4,L507,FALSE)</f>
        <v>5.8735680271734457E-5</v>
      </c>
      <c r="AR507" s="5">
        <f t="shared" ref="AR507:AR570" si="705">_xlfn.POISSON.DIST(0,K507,FALSE) * _xlfn.POISSON.DIST(5,L507,FALSE)</f>
        <v>1.9059901243320961E-2</v>
      </c>
      <c r="AS507" s="5">
        <f t="shared" ref="AS507:AS570" si="706">_xlfn.POISSON.DIST(1,K507,FALSE) * _xlfn.POISSON.DIST(5,L507,FALSE)</f>
        <v>1.3045632275126841E-2</v>
      </c>
      <c r="AT507" s="5">
        <f t="shared" ref="AT507:AT570" si="707">_xlfn.POISSON.DIST(2,K507,FALSE) * _xlfn.POISSON.DIST(5,L507,FALSE)</f>
        <v>4.464569865425436E-3</v>
      </c>
      <c r="AU507" s="5">
        <f t="shared" ref="AU507:AU570" si="708">_xlfn.POISSON.DIST(3,K507,FALSE) * _xlfn.POISSON.DIST(5,L507,FALSE)</f>
        <v>1.01859808518792E-3</v>
      </c>
      <c r="AV507" s="5">
        <f t="shared" ref="AV507:AV570" si="709">_xlfn.POISSON.DIST(4,K507,FALSE) * _xlfn.POISSON.DIST(5,L507,FALSE)</f>
        <v>1.7429597202354923E-4</v>
      </c>
      <c r="AW507" s="5">
        <f t="shared" ref="AW507:AW570" si="710">_xlfn.POISSON.DIST(6,K507,FALSE) * _xlfn.POISSON.DIST(6,L507,FALSE)</f>
        <v>9.2136912067128916E-7</v>
      </c>
      <c r="AX507" s="5">
        <f t="shared" ref="AX507:AX570" si="711">_xlfn.POISSON.DIST(6,K507,FALSE) * _xlfn.POISSON.DIST(0,L507,FALSE)</f>
        <v>9.4490281804683608E-6</v>
      </c>
      <c r="AY507" s="5">
        <f t="shared" ref="AY507:AY570" si="712">_xlfn.POISSON.DIST(6,K507,FALSE) * _xlfn.POISSON.DIST(1,L507,FALSE)</f>
        <v>1.9191856089691537E-5</v>
      </c>
      <c r="AZ507" s="5">
        <f t="shared" ref="AZ507:AZ570" si="713">_xlfn.POISSON.DIST(6,K507,FALSE) * _xlfn.POISSON.DIST(2,L507,FALSE)</f>
        <v>1.9490223392961323E-5</v>
      </c>
      <c r="BA507" s="5">
        <f t="shared" ref="BA507:BA570" si="714">_xlfn.POISSON.DIST(6,K507,FALSE) * _xlfn.POISSON.DIST(3,L507,FALSE)</f>
        <v>1.3195486187205358E-5</v>
      </c>
      <c r="BB507" s="5">
        <f t="shared" ref="BB507:BB570" si="715">_xlfn.POISSON.DIST(6,K507,FALSE) * _xlfn.POISSON.DIST(4,L507,FALSE)</f>
        <v>6.7003152890852411E-6</v>
      </c>
      <c r="BC507" s="5">
        <f t="shared" ref="BC507:BC570" si="716">_xlfn.POISSON.DIST(6,K507,FALSE) * _xlfn.POISSON.DIST(5,L507,FALSE)</f>
        <v>2.7217928516604349E-6</v>
      </c>
      <c r="BD507" s="5">
        <f t="shared" ref="BD507:BD570" si="717">_xlfn.POISSON.DIST(0,K507,FALSE) * _xlfn.POISSON.DIST(6,L507,FALSE)</f>
        <v>6.4520723676406893E-3</v>
      </c>
      <c r="BE507" s="5">
        <f t="shared" ref="BE507:BE570" si="718">_xlfn.POISSON.DIST(1,K507,FALSE) * _xlfn.POISSON.DIST(6,L507,FALSE)</f>
        <v>4.4161489845202136E-3</v>
      </c>
      <c r="BF507" s="5">
        <f t="shared" ref="BF507:BF570" si="719">_xlfn.POISSON.DIST(2,K507,FALSE) * _xlfn.POISSON.DIST(6,L507,FALSE)</f>
        <v>1.5113261865513058E-3</v>
      </c>
      <c r="BG507" s="5">
        <f t="shared" ref="BG507:BG570" si="720">_xlfn.POISSON.DIST(3,K507,FALSE) * _xlfn.POISSON.DIST(6,L507,FALSE)</f>
        <v>3.4481125978948619E-4</v>
      </c>
      <c r="BH507" s="5">
        <f t="shared" ref="BH507:BH570" si="721">_xlfn.POISSON.DIST(4,K507,FALSE) * _xlfn.POISSON.DIST(6,L507,FALSE)</f>
        <v>5.9001891485575891E-5</v>
      </c>
      <c r="BI507" s="5">
        <f t="shared" ref="BI507:BI570" si="722">_xlfn.POISSON.DIST(5,K507,FALSE) * _xlfn.POISSON.DIST(6,L507,FALSE)</f>
        <v>8.0768202314530641E-6</v>
      </c>
      <c r="BJ507" s="8">
        <f t="shared" ref="BJ507:BJ570" si="723">SUM(N507,Q507,T507,W507,X507,Y507,AD507,AE507,AF507,AG507,AM507,AN507,AO507,AP507,AQ507,AX507,AY507,AZ507,BA507,BB507,BC507)</f>
        <v>0.1148759947799477</v>
      </c>
      <c r="BK507" s="8">
        <f t="shared" ref="BK507:BK570" si="724">SUM(M507,P507,S507,V507,AC507,AL507,AY507)</f>
        <v>0.19553612126327155</v>
      </c>
      <c r="BL507" s="8">
        <f t="shared" ref="BL507:BL570" si="725">SUM(O507,R507,U507,AA507,AB507,AH507,AI507,AJ507,AK507,AR507,AS507,AT507,AU507,AV507,BD507,BE507,BF507,BG507,BH507,BI507)</f>
        <v>0.59227482447383994</v>
      </c>
      <c r="BM507" s="8">
        <f t="shared" ref="BM507:BM570" si="726">SUM(S507:BI507)</f>
        <v>0.50524908490620568</v>
      </c>
      <c r="BN507" s="8">
        <f t="shared" ref="BN507:BN570" si="727">SUM(M507:R507)</f>
        <v>0.48982362808119817</v>
      </c>
    </row>
    <row r="508" spans="1:66" x14ac:dyDescent="0.25">
      <c r="A508" t="s">
        <v>13</v>
      </c>
      <c r="B508" t="s">
        <v>248</v>
      </c>
      <c r="C508" t="s">
        <v>15</v>
      </c>
      <c r="D508" t="s">
        <v>500</v>
      </c>
      <c r="E508">
        <f>VLOOKUP(A508,home!$A$2:$E$405,3,FALSE)</f>
        <v>1.64492753623188</v>
      </c>
      <c r="F508">
        <f>VLOOKUP(B508,home!$B$2:$E$405,3,FALSE)</f>
        <v>2.15</v>
      </c>
      <c r="G508">
        <f>VLOOKUP(C508,away!$B$2:$E$405,4,FALSE)</f>
        <v>0.56999999999999995</v>
      </c>
      <c r="H508">
        <f>VLOOKUP(A508,away!$A$2:$E$405,3,FALSE)</f>
        <v>1.35144927536232</v>
      </c>
      <c r="I508">
        <f>VLOOKUP(C508,away!$B$2:$E$405,3,FALSE)</f>
        <v>0.73</v>
      </c>
      <c r="J508">
        <f>VLOOKUP(B508,home!$B$2:$E$405,4,FALSE)</f>
        <v>0.94</v>
      </c>
      <c r="K508" s="3">
        <f t="shared" si="672"/>
        <v>2.0158586956521689</v>
      </c>
      <c r="L508" s="3">
        <f t="shared" si="673"/>
        <v>0.92736449275362387</v>
      </c>
      <c r="M508" s="5">
        <f t="shared" si="674"/>
        <v>5.2695606849149743E-2</v>
      </c>
      <c r="N508" s="5">
        <f t="shared" si="675"/>
        <v>0.10622689728952649</v>
      </c>
      <c r="O508" s="5">
        <f t="shared" si="676"/>
        <v>4.8868034716006141E-2</v>
      </c>
      <c r="P508" s="5">
        <f t="shared" si="677"/>
        <v>9.8511052721693027E-2</v>
      </c>
      <c r="Q508" s="5">
        <f t="shared" si="678"/>
        <v>0.10706920730662092</v>
      </c>
      <c r="R508" s="5">
        <f t="shared" si="679"/>
        <v>2.2659240113137757E-2</v>
      </c>
      <c r="S508" s="5">
        <f t="shared" si="680"/>
        <v>4.6040021590968601E-2</v>
      </c>
      <c r="T508" s="5">
        <f t="shared" si="681"/>
        <v>9.9292181123437101E-2</v>
      </c>
      <c r="U508" s="5">
        <f t="shared" si="682"/>
        <v>4.5677826218939177E-2</v>
      </c>
      <c r="V508" s="5">
        <f t="shared" si="683"/>
        <v>9.5632070583107093E-3</v>
      </c>
      <c r="W508" s="5">
        <f t="shared" si="684"/>
        <v>7.194546419521218E-2</v>
      </c>
      <c r="X508" s="5">
        <f t="shared" si="685"/>
        <v>6.6719668909316951E-2</v>
      </c>
      <c r="Y508" s="5">
        <f t="shared" si="686"/>
        <v>3.0936725957389222E-2</v>
      </c>
      <c r="Z508" s="5">
        <f t="shared" si="687"/>
        <v>7.0044582379008551E-3</v>
      </c>
      <c r="AA508" s="5">
        <f t="shared" si="688"/>
        <v>1.4119998047204905E-2</v>
      </c>
      <c r="AB508" s="5">
        <f t="shared" si="689"/>
        <v>1.4231960423024831E-2</v>
      </c>
      <c r="AC508" s="5">
        <f t="shared" si="690"/>
        <v>1.1173625884584933E-3</v>
      </c>
      <c r="AD508" s="5">
        <f t="shared" si="691"/>
        <v>3.6257972402662556E-2</v>
      </c>
      <c r="AE508" s="5">
        <f t="shared" si="692"/>
        <v>3.362435618547005E-2</v>
      </c>
      <c r="AF508" s="5">
        <f t="shared" si="693"/>
        <v>1.5591017009052806E-2</v>
      </c>
      <c r="AG508" s="5">
        <f t="shared" si="694"/>
        <v>4.8195185267044596E-3</v>
      </c>
      <c r="AH508" s="5">
        <f t="shared" si="695"/>
        <v>1.6239214652012169E-3</v>
      </c>
      <c r="AI508" s="5">
        <f t="shared" si="696"/>
        <v>3.2735962066820835E-3</v>
      </c>
      <c r="AJ508" s="5">
        <f t="shared" si="697"/>
        <v>3.2995536896470172E-3</v>
      </c>
      <c r="AK508" s="5">
        <f t="shared" si="698"/>
        <v>2.2171446656820463E-3</v>
      </c>
      <c r="AL508" s="5">
        <f t="shared" si="699"/>
        <v>8.3553503938940332E-5</v>
      </c>
      <c r="AM508" s="5">
        <f t="shared" si="700"/>
        <v>1.4618189790924741E-2</v>
      </c>
      <c r="AN508" s="5">
        <f t="shared" si="701"/>
        <v>1.3556390160437125E-2</v>
      </c>
      <c r="AO508" s="5">
        <f t="shared" si="702"/>
        <v>6.2858574423519959E-3</v>
      </c>
      <c r="AP508" s="5">
        <f t="shared" si="703"/>
        <v>1.9430936661827835E-3</v>
      </c>
      <c r="AQ508" s="5">
        <f t="shared" si="704"/>
        <v>4.5048901802809404E-4</v>
      </c>
      <c r="AR508" s="5">
        <f t="shared" si="705"/>
        <v>3.0119342116960971E-4</v>
      </c>
      <c r="AS508" s="5">
        <f t="shared" si="706"/>
        <v>6.0716337713798369E-4</v>
      </c>
      <c r="AT508" s="5">
        <f t="shared" si="707"/>
        <v>6.1197778674257103E-4</v>
      </c>
      <c r="AU508" s="5">
        <f t="shared" si="708"/>
        <v>4.112202476503268E-4</v>
      </c>
      <c r="AV508" s="5">
        <f t="shared" si="709"/>
        <v>2.0724047801353739E-4</v>
      </c>
      <c r="AW508" s="5">
        <f t="shared" si="710"/>
        <v>4.3388308204671212E-6</v>
      </c>
      <c r="AX508" s="5">
        <f t="shared" si="711"/>
        <v>4.911367500788231E-3</v>
      </c>
      <c r="AY508" s="5">
        <f t="shared" si="712"/>
        <v>4.5546278310951106E-3</v>
      </c>
      <c r="AZ508" s="5">
        <f t="shared" si="713"/>
        <v>2.1119000641325277E-3</v>
      </c>
      <c r="BA508" s="5">
        <f t="shared" si="714"/>
        <v>6.528337105735359E-4</v>
      </c>
      <c r="BB508" s="5">
        <f t="shared" si="715"/>
        <v>1.5135370071462327E-4</v>
      </c>
      <c r="BC508" s="5">
        <f t="shared" si="716"/>
        <v>2.8072009577920086E-5</v>
      </c>
      <c r="BD508" s="5">
        <f t="shared" si="717"/>
        <v>4.6552680707280606E-5</v>
      </c>
      <c r="BE508" s="5">
        <f t="shared" si="718"/>
        <v>9.384362620969055E-5</v>
      </c>
      <c r="BF508" s="5">
        <f t="shared" si="719"/>
        <v>9.4587744963168269E-5</v>
      </c>
      <c r="BG508" s="5">
        <f t="shared" si="720"/>
        <v>6.3558509395377473E-5</v>
      </c>
      <c r="BH508" s="5">
        <f t="shared" si="721"/>
        <v>3.2031243461840435E-5</v>
      </c>
      <c r="BI508" s="5">
        <f t="shared" si="722"/>
        <v>1.2914092133020548E-5</v>
      </c>
      <c r="BJ508" s="8">
        <f t="shared" si="723"/>
        <v>0.62174718380019967</v>
      </c>
      <c r="BK508" s="8">
        <f t="shared" si="724"/>
        <v>0.21256543214361462</v>
      </c>
      <c r="BL508" s="8">
        <f t="shared" si="725"/>
        <v>0.15845355875310957</v>
      </c>
      <c r="BM508" s="8">
        <f t="shared" si="726"/>
        <v>0.55919030493841593</v>
      </c>
      <c r="BN508" s="8">
        <f t="shared" si="727"/>
        <v>0.43603003899613407</v>
      </c>
    </row>
    <row r="509" spans="1:66" x14ac:dyDescent="0.25">
      <c r="A509" t="s">
        <v>13</v>
      </c>
      <c r="B509" t="s">
        <v>56</v>
      </c>
      <c r="C509" t="s">
        <v>251</v>
      </c>
      <c r="D509" t="s">
        <v>500</v>
      </c>
      <c r="E509">
        <f>VLOOKUP(A509,home!$A$2:$E$405,3,FALSE)</f>
        <v>1.64492753623188</v>
      </c>
      <c r="F509">
        <f>VLOOKUP(B509,home!$B$2:$E$405,3,FALSE)</f>
        <v>0.46</v>
      </c>
      <c r="G509">
        <f>VLOOKUP(C509,away!$B$2:$E$405,4,FALSE)</f>
        <v>1.9</v>
      </c>
      <c r="H509">
        <f>VLOOKUP(A509,away!$A$2:$E$405,3,FALSE)</f>
        <v>1.35144927536232</v>
      </c>
      <c r="I509">
        <f>VLOOKUP(C509,away!$B$2:$E$405,3,FALSE)</f>
        <v>0.36</v>
      </c>
      <c r="J509">
        <f>VLOOKUP(B509,home!$B$2:$E$405,4,FALSE)</f>
        <v>1.02</v>
      </c>
      <c r="K509" s="3">
        <f t="shared" si="672"/>
        <v>1.4376666666666631</v>
      </c>
      <c r="L509" s="3">
        <f t="shared" si="673"/>
        <v>0.49625217391304388</v>
      </c>
      <c r="M509" s="5">
        <f t="shared" si="674"/>
        <v>0.14458049892190258</v>
      </c>
      <c r="N509" s="5">
        <f t="shared" si="675"/>
        <v>0.20785856395005478</v>
      </c>
      <c r="O509" s="5">
        <f t="shared" si="676"/>
        <v>7.1748386895426661E-2</v>
      </c>
      <c r="P509" s="5">
        <f t="shared" si="677"/>
        <v>0.10315026422665814</v>
      </c>
      <c r="Q509" s="5">
        <f t="shared" si="678"/>
        <v>0.14941566438609735</v>
      </c>
      <c r="R509" s="5">
        <f t="shared" si="679"/>
        <v>1.7802646485804808E-2</v>
      </c>
      <c r="S509" s="5">
        <f t="shared" si="680"/>
        <v>1.8398015447049911E-2</v>
      </c>
      <c r="T509" s="5">
        <f t="shared" si="681"/>
        <v>7.4147848268262581E-2</v>
      </c>
      <c r="U509" s="5">
        <f t="shared" si="682"/>
        <v>2.5594271431091983E-2</v>
      </c>
      <c r="V509" s="5">
        <f t="shared" si="683"/>
        <v>1.4584417744673711E-3</v>
      </c>
      <c r="W509" s="5">
        <f t="shared" si="684"/>
        <v>7.1603306721915158E-2</v>
      </c>
      <c r="X509" s="5">
        <f t="shared" si="685"/>
        <v>3.5533296620112863E-2</v>
      </c>
      <c r="Y509" s="5">
        <f t="shared" si="686"/>
        <v>8.8167378470140091E-3</v>
      </c>
      <c r="Z509" s="5">
        <f t="shared" si="687"/>
        <v>2.9448673399953499E-3</v>
      </c>
      <c r="AA509" s="5">
        <f t="shared" si="688"/>
        <v>4.2337376124666377E-3</v>
      </c>
      <c r="AB509" s="5">
        <f t="shared" si="689"/>
        <v>3.043351720428094E-3</v>
      </c>
      <c r="AC509" s="5">
        <f t="shared" si="690"/>
        <v>6.5032393509708051E-5</v>
      </c>
      <c r="AD509" s="5">
        <f t="shared" si="691"/>
        <v>2.5735421824301608E-2</v>
      </c>
      <c r="AE509" s="5">
        <f t="shared" si="692"/>
        <v>1.2771259026878867E-2</v>
      </c>
      <c r="AF509" s="5">
        <f t="shared" si="693"/>
        <v>3.1688825278476107E-3</v>
      </c>
      <c r="AG509" s="5">
        <f t="shared" si="694"/>
        <v>5.2418828110647965E-4</v>
      </c>
      <c r="AH509" s="5">
        <f t="shared" si="695"/>
        <v>3.6534920483955374E-4</v>
      </c>
      <c r="AI509" s="5">
        <f t="shared" si="696"/>
        <v>5.2525037349099714E-4</v>
      </c>
      <c r="AJ509" s="5">
        <f t="shared" si="697"/>
        <v>3.7756747681111087E-4</v>
      </c>
      <c r="AK509" s="5">
        <f t="shared" si="698"/>
        <v>1.8093872527625749E-4</v>
      </c>
      <c r="AL509" s="5">
        <f t="shared" si="699"/>
        <v>1.8558819823804537E-6</v>
      </c>
      <c r="AM509" s="5">
        <f t="shared" si="700"/>
        <v>7.3997916218808326E-3</v>
      </c>
      <c r="AN509" s="5">
        <f t="shared" si="701"/>
        <v>3.6721626788618921E-3</v>
      </c>
      <c r="AO509" s="5">
        <f t="shared" si="702"/>
        <v>9.1115935617378018E-4</v>
      </c>
      <c r="AP509" s="5">
        <f t="shared" si="703"/>
        <v>1.5072160376081598E-4</v>
      </c>
      <c r="AQ509" s="5">
        <f t="shared" si="704"/>
        <v>1.8698980880491332E-5</v>
      </c>
      <c r="AR509" s="5">
        <f t="shared" si="705"/>
        <v>3.6261067427806113E-5</v>
      </c>
      <c r="AS509" s="5">
        <f t="shared" si="706"/>
        <v>5.2131327938709126E-5</v>
      </c>
      <c r="AT509" s="5">
        <f t="shared" si="707"/>
        <v>3.7473736233275318E-5</v>
      </c>
      <c r="AU509" s="5">
        <f t="shared" si="708"/>
        <v>1.7958247152679565E-5</v>
      </c>
      <c r="AV509" s="5">
        <f t="shared" si="709"/>
        <v>6.4544933307922315E-6</v>
      </c>
      <c r="AW509" s="5">
        <f t="shared" si="710"/>
        <v>3.6779725228720003E-8</v>
      </c>
      <c r="AX509" s="5">
        <f t="shared" si="711"/>
        <v>1.7730722925095521E-3</v>
      </c>
      <c r="AY509" s="5">
        <f t="shared" si="712"/>
        <v>8.7989097966284979E-4</v>
      </c>
      <c r="AZ509" s="5">
        <f t="shared" si="713"/>
        <v>2.1832390573208347E-4</v>
      </c>
      <c r="BA509" s="5">
        <f t="shared" si="714"/>
        <v>3.6114570945577634E-5</v>
      </c>
      <c r="BB509" s="5">
        <f t="shared" si="715"/>
        <v>4.4804835854199375E-6</v>
      </c>
      <c r="BC509" s="5">
        <f t="shared" si="716"/>
        <v>4.4468994388927077E-7</v>
      </c>
      <c r="BD509" s="5">
        <f t="shared" si="717"/>
        <v>2.9991055899093738E-6</v>
      </c>
      <c r="BE509" s="5">
        <f t="shared" si="718"/>
        <v>4.3117141364263661E-6</v>
      </c>
      <c r="BF509" s="5">
        <f t="shared" si="719"/>
        <v>3.099403845067812E-6</v>
      </c>
      <c r="BG509" s="5">
        <f t="shared" si="720"/>
        <v>1.4853031981974935E-6</v>
      </c>
      <c r="BH509" s="5">
        <f t="shared" si="721"/>
        <v>5.3384272448548112E-7</v>
      </c>
      <c r="BI509" s="5">
        <f t="shared" si="722"/>
        <v>1.5349757804705821E-7</v>
      </c>
      <c r="BJ509" s="8">
        <f t="shared" si="723"/>
        <v>0.60464003061752847</v>
      </c>
      <c r="BK509" s="8">
        <f t="shared" si="724"/>
        <v>0.26853399962523289</v>
      </c>
      <c r="BL509" s="8">
        <f t="shared" si="725"/>
        <v>0.12403436166479151</v>
      </c>
      <c r="BM509" s="8">
        <f t="shared" si="726"/>
        <v>0.30471738018166628</v>
      </c>
      <c r="BN509" s="8">
        <f t="shared" si="727"/>
        <v>0.69455602486594425</v>
      </c>
    </row>
    <row r="510" spans="1:66" x14ac:dyDescent="0.25">
      <c r="A510" t="s">
        <v>13</v>
      </c>
      <c r="B510" t="s">
        <v>250</v>
      </c>
      <c r="C510" t="s">
        <v>58</v>
      </c>
      <c r="D510" t="s">
        <v>500</v>
      </c>
      <c r="E510">
        <f>VLOOKUP(A510,home!$A$2:$E$405,3,FALSE)</f>
        <v>1.64492753623188</v>
      </c>
      <c r="F510">
        <f>VLOOKUP(B510,home!$B$2:$E$405,3,FALSE)</f>
        <v>1.34</v>
      </c>
      <c r="G510">
        <f>VLOOKUP(C510,away!$B$2:$E$405,4,FALSE)</f>
        <v>0.89</v>
      </c>
      <c r="H510">
        <f>VLOOKUP(A510,away!$A$2:$E$405,3,FALSE)</f>
        <v>1.35144927536232</v>
      </c>
      <c r="I510">
        <f>VLOOKUP(C510,away!$B$2:$E$405,3,FALSE)</f>
        <v>0.49</v>
      </c>
      <c r="J510">
        <f>VLOOKUP(B510,home!$B$2:$E$405,4,FALSE)</f>
        <v>0.89</v>
      </c>
      <c r="K510" s="3">
        <f t="shared" si="672"/>
        <v>1.9617405797101404</v>
      </c>
      <c r="L510" s="3">
        <f t="shared" si="673"/>
        <v>0.58936702898550763</v>
      </c>
      <c r="M510" s="5">
        <f t="shared" si="674"/>
        <v>7.7995229946419151E-2</v>
      </c>
      <c r="N510" s="5">
        <f t="shared" si="675"/>
        <v>0.15300640760971398</v>
      </c>
      <c r="O510" s="5">
        <f t="shared" si="676"/>
        <v>4.5967816948562543E-2</v>
      </c>
      <c r="P510" s="5">
        <f t="shared" si="677"/>
        <v>9.0176931868682697E-2</v>
      </c>
      <c r="Q510" s="5">
        <f t="shared" si="678"/>
        <v>0.15007943938182319</v>
      </c>
      <c r="R510" s="5">
        <f t="shared" si="679"/>
        <v>1.3545957851961984E-2</v>
      </c>
      <c r="S510" s="5">
        <f t="shared" si="680"/>
        <v>2.6065308887593026E-2</v>
      </c>
      <c r="T510" s="5">
        <f t="shared" si="681"/>
        <v>8.8451873300275721E-2</v>
      </c>
      <c r="U510" s="5">
        <f t="shared" si="682"/>
        <v>2.6573655209237029E-2</v>
      </c>
      <c r="V510" s="5">
        <f t="shared" si="683"/>
        <v>3.3484805350096065E-3</v>
      </c>
      <c r="W510" s="5">
        <f t="shared" si="684"/>
        <v>9.8138975471823556E-2</v>
      </c>
      <c r="X510" s="5">
        <f t="shared" si="685"/>
        <v>5.7839876401510254E-2</v>
      </c>
      <c r="Y510" s="5">
        <f t="shared" si="686"/>
        <v>1.7044458055823535E-2</v>
      </c>
      <c r="Z510" s="5">
        <f t="shared" si="687"/>
        <v>2.6611803113245811E-3</v>
      </c>
      <c r="AA510" s="5">
        <f t="shared" si="688"/>
        <v>5.2205454066510957E-3</v>
      </c>
      <c r="AB510" s="5">
        <f t="shared" si="689"/>
        <v>5.1206778862234164E-3</v>
      </c>
      <c r="AC510" s="5">
        <f t="shared" si="690"/>
        <v>2.4196648089617784E-4</v>
      </c>
      <c r="AD510" s="5">
        <f t="shared" si="691"/>
        <v>4.8130802658563628E-2</v>
      </c>
      <c r="AE510" s="5">
        <f t="shared" si="692"/>
        <v>2.8366708165565413E-2</v>
      </c>
      <c r="AF510" s="5">
        <f t="shared" si="693"/>
        <v>8.359201256819113E-3</v>
      </c>
      <c r="AG510" s="5">
        <f t="shared" si="694"/>
        <v>1.6422125364744674E-3</v>
      </c>
      <c r="AH510" s="5">
        <f t="shared" si="695"/>
        <v>3.9210298342002415E-4</v>
      </c>
      <c r="AI510" s="5">
        <f t="shared" si="696"/>
        <v>7.6920433400047366E-4</v>
      </c>
      <c r="AJ510" s="5">
        <f t="shared" si="697"/>
        <v>7.5448967804882098E-4</v>
      </c>
      <c r="AK510" s="5">
        <f t="shared" si="698"/>
        <v>4.9337100613360365E-4</v>
      </c>
      <c r="AL510" s="5">
        <f t="shared" si="699"/>
        <v>1.1190322729874242E-5</v>
      </c>
      <c r="AM510" s="5">
        <f t="shared" si="700"/>
        <v>1.8884029741864993E-2</v>
      </c>
      <c r="AN510" s="5">
        <f t="shared" si="701"/>
        <v>1.1129624504236931E-2</v>
      </c>
      <c r="AO510" s="5">
        <f t="shared" si="702"/>
        <v>3.279716863893212E-3</v>
      </c>
      <c r="AP510" s="5">
        <f t="shared" si="703"/>
        <v>6.4431899466213625E-4</v>
      </c>
      <c r="AQ510" s="5">
        <f t="shared" si="704"/>
        <v>9.4935092900738099E-5</v>
      </c>
      <c r="AR510" s="5">
        <f t="shared" si="705"/>
        <v>4.6218514078922711E-5</v>
      </c>
      <c r="AS510" s="5">
        <f t="shared" si="706"/>
        <v>9.0668734602527117E-5</v>
      </c>
      <c r="AT510" s="5">
        <f t="shared" si="707"/>
        <v>8.8934267990373219E-5</v>
      </c>
      <c r="AU510" s="5">
        <f t="shared" si="708"/>
        <v>5.8155320814510579E-5</v>
      </c>
      <c r="AV510" s="5">
        <f t="shared" si="709"/>
        <v>2.8521413191971808E-5</v>
      </c>
      <c r="AW510" s="5">
        <f t="shared" si="710"/>
        <v>3.5939126985845232E-7</v>
      </c>
      <c r="AX510" s="5">
        <f t="shared" si="711"/>
        <v>6.1742612421782934E-3</v>
      </c>
      <c r="AY510" s="5">
        <f t="shared" si="712"/>
        <v>3.6389060044829903E-3</v>
      </c>
      <c r="AZ510" s="5">
        <f t="shared" si="713"/>
        <v>1.0723256103098322E-3</v>
      </c>
      <c r="BA510" s="5">
        <f t="shared" si="714"/>
        <v>2.1066445301779233E-4</v>
      </c>
      <c r="BB510" s="5">
        <f t="shared" si="715"/>
        <v>3.103967069698833E-5</v>
      </c>
      <c r="BC510" s="5">
        <f t="shared" si="716"/>
        <v>3.6587516998745093E-6</v>
      </c>
      <c r="BD510" s="5">
        <f t="shared" si="717"/>
        <v>4.539944721136586E-6</v>
      </c>
      <c r="BE510" s="5">
        <f t="shared" si="718"/>
        <v>8.9061937890944778E-6</v>
      </c>
      <c r="BF510" s="5">
        <f t="shared" si="719"/>
        <v>8.7358208834145268E-6</v>
      </c>
      <c r="BG510" s="5">
        <f t="shared" si="720"/>
        <v>5.7124714413578545E-6</v>
      </c>
      <c r="BH510" s="5">
        <f t="shared" si="721"/>
        <v>2.8015967592367459E-6</v>
      </c>
      <c r="BI510" s="5">
        <f t="shared" si="722"/>
        <v>1.0992012101158287E-6</v>
      </c>
      <c r="BJ510" s="8">
        <f t="shared" si="723"/>
        <v>0.69622343576833645</v>
      </c>
      <c r="BK510" s="8">
        <f t="shared" si="724"/>
        <v>0.20147801404581353</v>
      </c>
      <c r="BL510" s="8">
        <f t="shared" si="725"/>
        <v>9.9182114783721659E-2</v>
      </c>
      <c r="BM510" s="8">
        <f t="shared" si="726"/>
        <v>0.46513441468881983</v>
      </c>
      <c r="BN510" s="8">
        <f t="shared" si="727"/>
        <v>0.53077178360716359</v>
      </c>
    </row>
    <row r="511" spans="1:66" x14ac:dyDescent="0.25">
      <c r="A511" t="s">
        <v>16</v>
      </c>
      <c r="B511" t="s">
        <v>65</v>
      </c>
      <c r="C511" t="s">
        <v>64</v>
      </c>
      <c r="D511" t="s">
        <v>500</v>
      </c>
      <c r="E511">
        <f>VLOOKUP(A511,home!$A$2:$E$405,3,FALSE)</f>
        <v>1.54779411764706</v>
      </c>
      <c r="F511">
        <f>VLOOKUP(B511,home!$B$2:$E$405,3,FALSE)</f>
        <v>1.03</v>
      </c>
      <c r="G511">
        <f>VLOOKUP(C511,away!$B$2:$E$405,4,FALSE)</f>
        <v>0.95</v>
      </c>
      <c r="H511">
        <f>VLOOKUP(A511,away!$A$2:$E$405,3,FALSE)</f>
        <v>1.29411764705882</v>
      </c>
      <c r="I511">
        <f>VLOOKUP(C511,away!$B$2:$E$405,3,FALSE)</f>
        <v>0.86</v>
      </c>
      <c r="J511">
        <f>VLOOKUP(B511,home!$B$2:$E$405,4,FALSE)</f>
        <v>0.98</v>
      </c>
      <c r="K511" s="3">
        <f t="shared" si="672"/>
        <v>1.5145165441176482</v>
      </c>
      <c r="L511" s="3">
        <f t="shared" si="673"/>
        <v>1.0906823529411735</v>
      </c>
      <c r="M511" s="5">
        <f t="shared" si="674"/>
        <v>7.3888439542638282E-2</v>
      </c>
      <c r="N511" s="5">
        <f t="shared" si="675"/>
        <v>0.1119052641063623</v>
      </c>
      <c r="O511" s="5">
        <f t="shared" si="676"/>
        <v>8.0588817095516366E-2</v>
      </c>
      <c r="P511" s="5">
        <f t="shared" si="677"/>
        <v>0.12205309676203066</v>
      </c>
      <c r="Q511" s="5">
        <f t="shared" si="678"/>
        <v>8.4741186931470286E-2</v>
      </c>
      <c r="R511" s="5">
        <f t="shared" si="679"/>
        <v>4.3948400325241825E-2</v>
      </c>
      <c r="S511" s="5">
        <f t="shared" si="680"/>
        <v>5.0403549328596753E-2</v>
      </c>
      <c r="T511" s="5">
        <f t="shared" si="681"/>
        <v>9.2425717153443832E-2</v>
      </c>
      <c r="U511" s="5">
        <f t="shared" si="682"/>
        <v>6.6560579380084167E-2</v>
      </c>
      <c r="V511" s="5">
        <f t="shared" si="683"/>
        <v>9.2510476626544973E-3</v>
      </c>
      <c r="W511" s="5">
        <f t="shared" si="684"/>
        <v>4.2780643191959331E-2</v>
      </c>
      <c r="X511" s="5">
        <f t="shared" si="685"/>
        <v>4.6660092576942994E-2</v>
      </c>
      <c r="Y511" s="5">
        <f t="shared" si="686"/>
        <v>2.5445669780136584E-2</v>
      </c>
      <c r="Z511" s="5">
        <f t="shared" si="687"/>
        <v>1.597791489157847E-2</v>
      </c>
      <c r="AA511" s="5">
        <f t="shared" si="688"/>
        <v>2.4198816443799325E-2</v>
      </c>
      <c r="AB511" s="5">
        <f t="shared" si="689"/>
        <v>1.832475392610014E-2</v>
      </c>
      <c r="AC511" s="5">
        <f t="shared" si="690"/>
        <v>9.5508768227923753E-4</v>
      </c>
      <c r="AD511" s="5">
        <f t="shared" si="691"/>
        <v>1.6197997970554118E-2</v>
      </c>
      <c r="AE511" s="5">
        <f t="shared" si="692"/>
        <v>1.7666870539460314E-2</v>
      </c>
      <c r="AF511" s="5">
        <f t="shared" si="693"/>
        <v>9.6344719645428383E-3</v>
      </c>
      <c r="AG511" s="5">
        <f t="shared" si="694"/>
        <v>3.5027161838777853E-3</v>
      </c>
      <c r="AH511" s="5">
        <f t="shared" si="695"/>
        <v>4.3567074522601534E-3</v>
      </c>
      <c r="AI511" s="5">
        <f t="shared" si="696"/>
        <v>6.5983055143286496E-3</v>
      </c>
      <c r="AJ511" s="5">
        <f t="shared" si="697"/>
        <v>4.9966214322967259E-3</v>
      </c>
      <c r="AK511" s="5">
        <f t="shared" si="698"/>
        <v>2.5224886079687368E-3</v>
      </c>
      <c r="AL511" s="5">
        <f t="shared" si="699"/>
        <v>6.3106710615634182E-5</v>
      </c>
      <c r="AM511" s="5">
        <f t="shared" si="700"/>
        <v>4.9064271815976576E-3</v>
      </c>
      <c r="AN511" s="5">
        <f t="shared" si="701"/>
        <v>5.3513535429594635E-3</v>
      </c>
      <c r="AO511" s="5">
        <f t="shared" si="702"/>
        <v>2.9183134368275564E-3</v>
      </c>
      <c r="AP511" s="5">
        <f t="shared" si="703"/>
        <v>1.0609843219663076E-3</v>
      </c>
      <c r="AQ511" s="5">
        <f t="shared" si="704"/>
        <v>2.8929921917897691E-4</v>
      </c>
      <c r="AR511" s="5">
        <f t="shared" si="705"/>
        <v>9.5035678702149026E-4</v>
      </c>
      <c r="AS511" s="5">
        <f t="shared" si="706"/>
        <v>1.4393310767585391E-3</v>
      </c>
      <c r="AT511" s="5">
        <f t="shared" si="707"/>
        <v>1.0899453641067384E-3</v>
      </c>
      <c r="AU511" s="5">
        <f t="shared" si="708"/>
        <v>5.5024676204132967E-4</v>
      </c>
      <c r="AV511" s="5">
        <f t="shared" si="709"/>
        <v>2.0833945611469022E-4</v>
      </c>
      <c r="AW511" s="5">
        <f t="shared" si="710"/>
        <v>2.8956452249651026E-6</v>
      </c>
      <c r="AX511" s="5">
        <f t="shared" si="711"/>
        <v>1.2384775231730311E-3</v>
      </c>
      <c r="AY511" s="5">
        <f t="shared" si="712"/>
        <v>1.3507855790391183E-3</v>
      </c>
      <c r="AZ511" s="5">
        <f t="shared" si="713"/>
        <v>7.3663899683269556E-4</v>
      </c>
      <c r="BA511" s="5">
        <f t="shared" si="714"/>
        <v>2.6781305144457006E-4</v>
      </c>
      <c r="BB511" s="5">
        <f t="shared" si="715"/>
        <v>7.302474227447978E-5</v>
      </c>
      <c r="BC511" s="5">
        <f t="shared" si="716"/>
        <v>1.5929359545370486E-5</v>
      </c>
      <c r="BD511" s="5">
        <f t="shared" si="717"/>
        <v>1.7275622943370206E-4</v>
      </c>
      <c r="BE511" s="5">
        <f t="shared" si="718"/>
        <v>2.6164216757672591E-4</v>
      </c>
      <c r="BF511" s="5">
        <f t="shared" si="719"/>
        <v>1.9813069571687682E-4</v>
      </c>
      <c r="BG511" s="5">
        <f t="shared" si="720"/>
        <v>1.0002407218691654E-4</v>
      </c>
      <c r="BH511" s="5">
        <f t="shared" si="721"/>
        <v>3.7872028034275767E-5</v>
      </c>
      <c r="BI511" s="5">
        <f t="shared" si="722"/>
        <v>1.14715626034396E-5</v>
      </c>
      <c r="BJ511" s="8">
        <f t="shared" si="723"/>
        <v>0.46916967735358955</v>
      </c>
      <c r="BK511" s="8">
        <f t="shared" si="724"/>
        <v>0.25796511326785421</v>
      </c>
      <c r="BL511" s="8">
        <f t="shared" si="725"/>
        <v>0.25711560637919084</v>
      </c>
      <c r="BM511" s="8">
        <f t="shared" si="726"/>
        <v>0.48175521719513925</v>
      </c>
      <c r="BN511" s="8">
        <f t="shared" si="727"/>
        <v>0.51712520476325974</v>
      </c>
    </row>
    <row r="512" spans="1:66" x14ac:dyDescent="0.25">
      <c r="A512" t="s">
        <v>16</v>
      </c>
      <c r="B512" t="s">
        <v>17</v>
      </c>
      <c r="C512" t="s">
        <v>20</v>
      </c>
      <c r="D512" t="s">
        <v>500</v>
      </c>
      <c r="E512">
        <f>VLOOKUP(A512,home!$A$2:$E$405,3,FALSE)</f>
        <v>1.54779411764706</v>
      </c>
      <c r="F512">
        <f>VLOOKUP(B512,home!$B$2:$E$405,3,FALSE)</f>
        <v>1.2</v>
      </c>
      <c r="G512">
        <f>VLOOKUP(C512,away!$B$2:$E$405,4,FALSE)</f>
        <v>1.29</v>
      </c>
      <c r="H512">
        <f>VLOOKUP(A512,away!$A$2:$E$405,3,FALSE)</f>
        <v>1.29411764705882</v>
      </c>
      <c r="I512">
        <f>VLOOKUP(C512,away!$B$2:$E$405,3,FALSE)</f>
        <v>0.47</v>
      </c>
      <c r="J512">
        <f>VLOOKUP(B512,home!$B$2:$E$405,4,FALSE)</f>
        <v>0.94</v>
      </c>
      <c r="K512" s="3">
        <f t="shared" si="672"/>
        <v>2.3959852941176489</v>
      </c>
      <c r="L512" s="3">
        <f t="shared" si="673"/>
        <v>0.57174117647058664</v>
      </c>
      <c r="M512" s="5">
        <f t="shared" si="674"/>
        <v>5.1420082609184001E-2</v>
      </c>
      <c r="N512" s="5">
        <f t="shared" si="675"/>
        <v>0.12320176175391954</v>
      </c>
      <c r="O512" s="5">
        <f t="shared" si="676"/>
        <v>2.9398978525189613E-2</v>
      </c>
      <c r="P512" s="5">
        <f t="shared" si="677"/>
        <v>7.0439520208434886E-2</v>
      </c>
      <c r="Q512" s="5">
        <f t="shared" si="678"/>
        <v>0.14759480468588873</v>
      </c>
      <c r="R512" s="5">
        <f t="shared" si="679"/>
        <v>8.4043032845127104E-3</v>
      </c>
      <c r="S512" s="5">
        <f t="shared" si="680"/>
        <v>2.4123483255102291E-2</v>
      </c>
      <c r="T512" s="5">
        <f t="shared" si="681"/>
        <v>8.4386027272056491E-2</v>
      </c>
      <c r="U512" s="5">
        <f t="shared" si="682"/>
        <v>2.0136587076997111E-2</v>
      </c>
      <c r="V512" s="5">
        <f t="shared" si="683"/>
        <v>3.6718178320427506E-3</v>
      </c>
      <c r="W512" s="5">
        <f t="shared" si="684"/>
        <v>0.11787832717185201</v>
      </c>
      <c r="X512" s="5">
        <f t="shared" si="685"/>
        <v>6.7395893457619385E-2</v>
      </c>
      <c r="Y512" s="5">
        <f t="shared" si="686"/>
        <v>1.926650370737281E-2</v>
      </c>
      <c r="Z512" s="5">
        <f t="shared" si="687"/>
        <v>1.601695415767638E-3</v>
      </c>
      <c r="AA512" s="5">
        <f t="shared" si="688"/>
        <v>3.8376386618349141E-3</v>
      </c>
      <c r="AB512" s="5">
        <f t="shared" si="689"/>
        <v>4.5974628989468944E-3</v>
      </c>
      <c r="AC512" s="5">
        <f t="shared" si="690"/>
        <v>3.1437265516915915E-4</v>
      </c>
      <c r="AD512" s="5">
        <f t="shared" si="691"/>
        <v>7.0608684599736585E-2</v>
      </c>
      <c r="AE512" s="5">
        <f t="shared" si="692"/>
        <v>4.0369892402093988E-2</v>
      </c>
      <c r="AF512" s="5">
        <f t="shared" si="693"/>
        <v>1.1540564887982106E-2</v>
      </c>
      <c r="AG512" s="5">
        <f t="shared" si="694"/>
        <v>2.1994053820633447E-3</v>
      </c>
      <c r="AH512" s="5">
        <f t="shared" si="695"/>
        <v>2.2893880533963361E-4</v>
      </c>
      <c r="AI512" s="5">
        <f t="shared" si="696"/>
        <v>5.4853401084662529E-4</v>
      </c>
      <c r="AJ512" s="5">
        <f t="shared" si="697"/>
        <v>6.5713971165594267E-4</v>
      </c>
      <c r="AK512" s="5">
        <f t="shared" si="698"/>
        <v>5.2483236176945015E-4</v>
      </c>
      <c r="AL512" s="5">
        <f t="shared" si="699"/>
        <v>1.7226155908829457E-5</v>
      </c>
      <c r="AM512" s="5">
        <f t="shared" si="700"/>
        <v>3.3835473987592055E-2</v>
      </c>
      <c r="AN512" s="5">
        <f t="shared" si="701"/>
        <v>1.9345133704105812E-2</v>
      </c>
      <c r="AO512" s="5">
        <f t="shared" si="702"/>
        <v>5.5302047514831278E-3</v>
      </c>
      <c r="AP512" s="5">
        <f t="shared" si="703"/>
        <v>1.0539485902453973E-3</v>
      </c>
      <c r="AQ512" s="5">
        <f t="shared" si="704"/>
        <v>1.5064645173160489E-4</v>
      </c>
      <c r="AR512" s="5">
        <f t="shared" si="705"/>
        <v>2.6178748380930566E-5</v>
      </c>
      <c r="AS512" s="5">
        <f t="shared" si="706"/>
        <v>6.2723896139115851E-5</v>
      </c>
      <c r="AT512" s="5">
        <f t="shared" si="707"/>
        <v>7.5142766369542188E-5</v>
      </c>
      <c r="AU512" s="5">
        <f t="shared" si="708"/>
        <v>6.001365439358043E-5</v>
      </c>
      <c r="AV512" s="5">
        <f t="shared" si="709"/>
        <v>3.5947958343319442E-5</v>
      </c>
      <c r="AW512" s="5">
        <f t="shared" si="710"/>
        <v>6.5549516393129562E-7</v>
      </c>
      <c r="AX512" s="5">
        <f t="shared" si="711"/>
        <v>1.3511549682295135E-2</v>
      </c>
      <c r="AY512" s="5">
        <f t="shared" si="712"/>
        <v>7.7251093112962015E-3</v>
      </c>
      <c r="AZ512" s="5">
        <f t="shared" si="713"/>
        <v>2.2083815430021868E-3</v>
      </c>
      <c r="BA512" s="5">
        <f t="shared" si="714"/>
        <v>4.2087422049733335E-4</v>
      </c>
      <c r="BB512" s="5">
        <f t="shared" si="715"/>
        <v>6.0157780493321598E-5</v>
      </c>
      <c r="BC512" s="5">
        <f t="shared" si="716"/>
        <v>6.8789360386222033E-6</v>
      </c>
      <c r="BD512" s="5">
        <f t="shared" si="717"/>
        <v>2.4945780663067835E-6</v>
      </c>
      <c r="BE512" s="5">
        <f t="shared" si="718"/>
        <v>5.9769723618994945E-6</v>
      </c>
      <c r="BF512" s="5">
        <f t="shared" si="719"/>
        <v>7.1603689412294112E-6</v>
      </c>
      <c r="BG512" s="5">
        <f t="shared" si="720"/>
        <v>5.7187128945474759E-6</v>
      </c>
      <c r="BH512" s="5">
        <f t="shared" si="721"/>
        <v>3.4254879991541814E-6</v>
      </c>
      <c r="BI512" s="5">
        <f t="shared" si="722"/>
        <v>1.6414837742299829E-6</v>
      </c>
      <c r="BJ512" s="8">
        <f t="shared" si="723"/>
        <v>0.76829022427936566</v>
      </c>
      <c r="BK512" s="8">
        <f t="shared" si="724"/>
        <v>0.1577116120271381</v>
      </c>
      <c r="BL512" s="8">
        <f t="shared" si="725"/>
        <v>6.8620839964756764E-2</v>
      </c>
      <c r="BM512" s="8">
        <f t="shared" si="726"/>
        <v>0.55804046680376651</v>
      </c>
      <c r="BN512" s="8">
        <f t="shared" si="727"/>
        <v>0.43045945106712946</v>
      </c>
    </row>
    <row r="513" spans="1:66" x14ac:dyDescent="0.25">
      <c r="A513" t="s">
        <v>16</v>
      </c>
      <c r="B513" t="s">
        <v>19</v>
      </c>
      <c r="C513" t="s">
        <v>253</v>
      </c>
      <c r="D513" t="s">
        <v>500</v>
      </c>
      <c r="E513">
        <f>VLOOKUP(A513,home!$A$2:$E$405,3,FALSE)</f>
        <v>1.54779411764706</v>
      </c>
      <c r="F513">
        <f>VLOOKUP(B513,home!$B$2:$E$405,3,FALSE)</f>
        <v>0.86</v>
      </c>
      <c r="G513">
        <f>VLOOKUP(C513,away!$B$2:$E$405,4,FALSE)</f>
        <v>1.25</v>
      </c>
      <c r="H513">
        <f>VLOOKUP(A513,away!$A$2:$E$405,3,FALSE)</f>
        <v>1.29411764705882</v>
      </c>
      <c r="I513">
        <f>VLOOKUP(C513,away!$B$2:$E$405,3,FALSE)</f>
        <v>1.25</v>
      </c>
      <c r="J513">
        <f>VLOOKUP(B513,home!$B$2:$E$405,4,FALSE)</f>
        <v>1.49</v>
      </c>
      <c r="K513" s="3">
        <f t="shared" si="672"/>
        <v>1.6638786764705895</v>
      </c>
      <c r="L513" s="3">
        <f t="shared" si="673"/>
        <v>2.410294117647052</v>
      </c>
      <c r="M513" s="5">
        <f t="shared" si="674"/>
        <v>1.7006276552135241E-2</v>
      </c>
      <c r="N513" s="5">
        <f t="shared" si="675"/>
        <v>2.8296380921259603E-2</v>
      </c>
      <c r="O513" s="5">
        <f t="shared" si="676"/>
        <v>4.0990128336690558E-2</v>
      </c>
      <c r="P513" s="5">
        <f t="shared" si="677"/>
        <v>6.8202600485212289E-2</v>
      </c>
      <c r="Q513" s="5">
        <f t="shared" si="678"/>
        <v>2.3540872418086542E-2</v>
      </c>
      <c r="R513" s="5">
        <f t="shared" si="679"/>
        <v>4.9399132605761516E-2</v>
      </c>
      <c r="S513" s="5">
        <f t="shared" si="680"/>
        <v>6.8380557888220492E-2</v>
      </c>
      <c r="T513" s="5">
        <f t="shared" si="681"/>
        <v>5.6740426313593717E-2</v>
      </c>
      <c r="U513" s="5">
        <f t="shared" si="682"/>
        <v>8.2194163378869603E-2</v>
      </c>
      <c r="V513" s="5">
        <f t="shared" si="683"/>
        <v>3.0470657611545014E-2</v>
      </c>
      <c r="W513" s="5">
        <f t="shared" si="684"/>
        <v>1.3056385213989611E-2</v>
      </c>
      <c r="X513" s="5">
        <f t="shared" si="685"/>
        <v>3.1469728479013102E-2</v>
      </c>
      <c r="Y513" s="5">
        <f t="shared" si="686"/>
        <v>3.7925650718457611E-2</v>
      </c>
      <c r="Z513" s="5">
        <f t="shared" si="687"/>
        <v>3.9688812912177879E-2</v>
      </c>
      <c r="AA513" s="5">
        <f t="shared" si="688"/>
        <v>6.6037369499003365E-2</v>
      </c>
      <c r="AB513" s="5">
        <f t="shared" si="689"/>
        <v>5.4939085479800517E-2</v>
      </c>
      <c r="AC513" s="5">
        <f t="shared" si="690"/>
        <v>7.6375407677826291E-3</v>
      </c>
      <c r="AD513" s="5">
        <f t="shared" si="691"/>
        <v>5.4310602373358044E-3</v>
      </c>
      <c r="AE513" s="5">
        <f t="shared" si="692"/>
        <v>1.309045254263729E-2</v>
      </c>
      <c r="AF513" s="5">
        <f t="shared" si="693"/>
        <v>1.5775920380428285E-2</v>
      </c>
      <c r="AG513" s="5">
        <f t="shared" si="694"/>
        <v>1.267486936447151E-2</v>
      </c>
      <c r="AH513" s="5">
        <f t="shared" si="695"/>
        <v>2.3915428074654185E-2</v>
      </c>
      <c r="AI513" s="5">
        <f t="shared" si="696"/>
        <v>3.9792370812083179E-2</v>
      </c>
      <c r="AJ513" s="5">
        <f t="shared" si="697"/>
        <v>3.3104838640217946E-2</v>
      </c>
      <c r="AK513" s="5">
        <f t="shared" si="698"/>
        <v>1.8360811700486087E-2</v>
      </c>
      <c r="AL513" s="5">
        <f t="shared" si="699"/>
        <v>1.2251950392026254E-3</v>
      </c>
      <c r="AM513" s="5">
        <f t="shared" si="700"/>
        <v>1.8073250639060697E-3</v>
      </c>
      <c r="AN513" s="5">
        <f t="shared" si="701"/>
        <v>4.3561849702088819E-3</v>
      </c>
      <c r="AO513" s="5">
        <f t="shared" si="702"/>
        <v>5.2498435045384853E-3</v>
      </c>
      <c r="AP513" s="5">
        <f t="shared" si="703"/>
        <v>4.2178889725188982E-3</v>
      </c>
      <c r="AQ513" s="5">
        <f t="shared" si="704"/>
        <v>2.5415882448376675E-3</v>
      </c>
      <c r="AR513" s="5">
        <f t="shared" si="705"/>
        <v>1.1528643121870031E-2</v>
      </c>
      <c r="AS513" s="5">
        <f t="shared" si="706"/>
        <v>1.9182263459118873E-2</v>
      </c>
      <c r="AT513" s="5">
        <f t="shared" si="707"/>
        <v>1.5958479568034437E-2</v>
      </c>
      <c r="AU513" s="5">
        <f t="shared" si="708"/>
        <v>8.8509912873813591E-3</v>
      </c>
      <c r="AV513" s="5">
        <f t="shared" si="709"/>
        <v>3.681743917175205E-3</v>
      </c>
      <c r="AW513" s="5">
        <f t="shared" si="710"/>
        <v>1.3648798613171903E-4</v>
      </c>
      <c r="AX513" s="5">
        <f t="shared" si="711"/>
        <v>5.0119493921402518E-4</v>
      </c>
      <c r="AY513" s="5">
        <f t="shared" si="712"/>
        <v>1.2080272137820365E-3</v>
      </c>
      <c r="AZ513" s="5">
        <f t="shared" si="713"/>
        <v>1.4558504436682008E-3</v>
      </c>
      <c r="BA513" s="5">
        <f t="shared" si="714"/>
        <v>1.1696759201824381E-3</v>
      </c>
      <c r="BB513" s="5">
        <f t="shared" si="715"/>
        <v>7.0481574749228348E-4</v>
      </c>
      <c r="BC513" s="5">
        <f t="shared" si="716"/>
        <v>3.3976265004113227E-4</v>
      </c>
      <c r="BD513" s="5">
        <f t="shared" si="717"/>
        <v>4.6312367835159097E-3</v>
      </c>
      <c r="BE513" s="5">
        <f t="shared" si="718"/>
        <v>7.7058161297783607E-3</v>
      </c>
      <c r="BF513" s="5">
        <f t="shared" si="719"/>
        <v>6.410771571570671E-3</v>
      </c>
      <c r="BG513" s="5">
        <f t="shared" si="720"/>
        <v>3.5555820392200958E-3</v>
      </c>
      <c r="BH513" s="5">
        <f t="shared" si="721"/>
        <v>1.4790142843750338E-3</v>
      </c>
      <c r="BI513" s="5">
        <f t="shared" si="722"/>
        <v>4.9218006599340578E-4</v>
      </c>
      <c r="BJ513" s="8">
        <f t="shared" si="723"/>
        <v>0.26155390425966318</v>
      </c>
      <c r="BK513" s="8">
        <f t="shared" si="724"/>
        <v>0.19413085555788037</v>
      </c>
      <c r="BL513" s="8">
        <f t="shared" si="725"/>
        <v>0.49221005075560031</v>
      </c>
      <c r="BM513" s="8">
        <f t="shared" si="726"/>
        <v>0.75907669293852564</v>
      </c>
      <c r="BN513" s="8">
        <f t="shared" si="727"/>
        <v>0.22743539131914575</v>
      </c>
    </row>
    <row r="514" spans="1:66" x14ac:dyDescent="0.25">
      <c r="A514" t="s">
        <v>69</v>
      </c>
      <c r="B514" t="s">
        <v>77</v>
      </c>
      <c r="C514" t="s">
        <v>73</v>
      </c>
      <c r="D514" t="s">
        <v>500</v>
      </c>
      <c r="E514">
        <f>VLOOKUP(A514,home!$A$2:$E$405,3,FALSE)</f>
        <v>1.3323170731707299</v>
      </c>
      <c r="F514">
        <f>VLOOKUP(B514,home!$B$2:$E$405,3,FALSE)</f>
        <v>1.27</v>
      </c>
      <c r="G514">
        <f>VLOOKUP(C514,away!$B$2:$E$405,4,FALSE)</f>
        <v>0.88</v>
      </c>
      <c r="H514">
        <f>VLOOKUP(A514,away!$A$2:$E$405,3,FALSE)</f>
        <v>1.3201219512195099</v>
      </c>
      <c r="I514">
        <f>VLOOKUP(C514,away!$B$2:$E$405,3,FALSE)</f>
        <v>0.75</v>
      </c>
      <c r="J514">
        <f>VLOOKUP(B514,home!$B$2:$E$405,4,FALSE)</f>
        <v>0.76</v>
      </c>
      <c r="K514" s="3">
        <f t="shared" si="672"/>
        <v>1.4889975609756076</v>
      </c>
      <c r="L514" s="3">
        <f t="shared" si="673"/>
        <v>0.7524695121951207</v>
      </c>
      <c r="M514" s="5">
        <f t="shared" si="674"/>
        <v>0.10630243647319318</v>
      </c>
      <c r="N514" s="5">
        <f t="shared" si="675"/>
        <v>0.15828406863434913</v>
      </c>
      <c r="O514" s="5">
        <f t="shared" si="676"/>
        <v>7.9989342518136483E-2</v>
      </c>
      <c r="P514" s="5">
        <f t="shared" si="677"/>
        <v>0.11910393591354769</v>
      </c>
      <c r="Q514" s="5">
        <f t="shared" si="678"/>
        <v>0.11784229606892078</v>
      </c>
      <c r="R514" s="5">
        <f t="shared" si="679"/>
        <v>3.0094770772715287E-2</v>
      </c>
      <c r="S514" s="5">
        <f t="shared" si="680"/>
        <v>3.3361764839876851E-2</v>
      </c>
      <c r="T514" s="5">
        <f t="shared" si="681"/>
        <v>8.8672735038933817E-2</v>
      </c>
      <c r="U514" s="5">
        <f t="shared" si="682"/>
        <v>4.4811040278693065E-2</v>
      </c>
      <c r="V514" s="5">
        <f t="shared" si="683"/>
        <v>4.1532627026574561E-3</v>
      </c>
      <c r="W514" s="5">
        <f t="shared" si="684"/>
        <v>5.8488963808796174E-2</v>
      </c>
      <c r="X514" s="5">
        <f t="shared" si="685"/>
        <v>4.4011162066002925E-2</v>
      </c>
      <c r="Y514" s="5">
        <f t="shared" si="686"/>
        <v>1.6558528825472808E-2</v>
      </c>
      <c r="Z514" s="5">
        <f t="shared" si="687"/>
        <v>7.5484658276563504E-3</v>
      </c>
      <c r="AA514" s="5">
        <f t="shared" si="688"/>
        <v>1.1239647206488027E-2</v>
      </c>
      <c r="AB514" s="5">
        <f t="shared" si="689"/>
        <v>8.3679036383434886E-3</v>
      </c>
      <c r="AC514" s="5">
        <f t="shared" si="690"/>
        <v>2.908387798889874E-4</v>
      </c>
      <c r="AD514" s="5">
        <f t="shared" si="691"/>
        <v>2.1772481113822025E-2</v>
      </c>
      <c r="AE514" s="5">
        <f t="shared" si="692"/>
        <v>1.6383128242995135E-2</v>
      </c>
      <c r="AF514" s="5">
        <f t="shared" si="693"/>
        <v>6.1639022586183262E-3</v>
      </c>
      <c r="AG514" s="5">
        <f t="shared" si="694"/>
        <v>1.5460495085869784E-3</v>
      </c>
      <c r="AH514" s="5">
        <f t="shared" si="695"/>
        <v>1.4199975997895278E-3</v>
      </c>
      <c r="AI514" s="5">
        <f t="shared" si="696"/>
        <v>2.114372962677824E-3</v>
      </c>
      <c r="AJ514" s="5">
        <f t="shared" si="697"/>
        <v>1.5741480922100248E-3</v>
      </c>
      <c r="AK514" s="5">
        <f t="shared" si="698"/>
        <v>7.813008899717112E-4</v>
      </c>
      <c r="AL514" s="5">
        <f t="shared" si="699"/>
        <v>1.303452472034645E-5</v>
      </c>
      <c r="AM514" s="5">
        <f t="shared" si="700"/>
        <v>6.4838342549736958E-3</v>
      </c>
      <c r="AN514" s="5">
        <f t="shared" si="701"/>
        <v>4.8788875989940706E-3</v>
      </c>
      <c r="AO514" s="5">
        <f t="shared" si="702"/>
        <v>1.8356070858349457E-3</v>
      </c>
      <c r="AP514" s="5">
        <f t="shared" si="703"/>
        <v>4.6041278948670956E-4</v>
      </c>
      <c r="AQ514" s="5">
        <f t="shared" si="704"/>
        <v>8.6611646778364781E-5</v>
      </c>
      <c r="AR514" s="5">
        <f t="shared" si="705"/>
        <v>2.1370098024637367E-4</v>
      </c>
      <c r="AS514" s="5">
        <f t="shared" si="706"/>
        <v>3.182002383649469E-4</v>
      </c>
      <c r="AT514" s="5">
        <f t="shared" si="707"/>
        <v>2.3689968941363149E-4</v>
      </c>
      <c r="AU514" s="5">
        <f t="shared" si="708"/>
        <v>1.1758101991092545E-4</v>
      </c>
      <c r="AV514" s="5">
        <f t="shared" si="709"/>
        <v>4.3769462966098089E-5</v>
      </c>
      <c r="AW514" s="5">
        <f t="shared" si="710"/>
        <v>4.0567252382863846E-7</v>
      </c>
      <c r="AX514" s="5">
        <f t="shared" si="711"/>
        <v>1.6090688985709886E-3</v>
      </c>
      <c r="AY514" s="5">
        <f t="shared" si="712"/>
        <v>1.210775289196052E-3</v>
      </c>
      <c r="AZ514" s="5">
        <f t="shared" si="713"/>
        <v>4.5553574561962959E-4</v>
      </c>
      <c r="BA514" s="5">
        <f t="shared" si="714"/>
        <v>1.1425892009794777E-4</v>
      </c>
      <c r="BB514" s="5">
        <f t="shared" si="715"/>
        <v>2.1494088467511004E-5</v>
      </c>
      <c r="BC514" s="5">
        <f t="shared" si="716"/>
        <v>3.2347292528453553E-6</v>
      </c>
      <c r="BD514" s="5">
        <f t="shared" si="717"/>
        <v>2.6800578726934641E-5</v>
      </c>
      <c r="BE514" s="5">
        <f t="shared" si="718"/>
        <v>3.9905996357140434E-5</v>
      </c>
      <c r="BF514" s="5">
        <f t="shared" si="719"/>
        <v>2.9709965622041802E-5</v>
      </c>
      <c r="BG514" s="5">
        <f t="shared" si="720"/>
        <v>1.4746022115963135E-5</v>
      </c>
      <c r="BH514" s="5">
        <f t="shared" si="721"/>
        <v>5.4891977411903699E-6</v>
      </c>
      <c r="BI514" s="5">
        <f t="shared" si="722"/>
        <v>1.6346804096690552E-6</v>
      </c>
      <c r="BJ514" s="8">
        <f t="shared" si="723"/>
        <v>0.54688303661377091</v>
      </c>
      <c r="BK514" s="8">
        <f t="shared" si="724"/>
        <v>0.26443604852308061</v>
      </c>
      <c r="BL514" s="8">
        <f t="shared" si="725"/>
        <v>0.18144096179090036</v>
      </c>
      <c r="BM514" s="8">
        <f t="shared" si="726"/>
        <v>0.3874812927578733</v>
      </c>
      <c r="BN514" s="8">
        <f t="shared" si="727"/>
        <v>0.61161685038086255</v>
      </c>
    </row>
    <row r="515" spans="1:66" x14ac:dyDescent="0.25">
      <c r="A515" t="s">
        <v>80</v>
      </c>
      <c r="B515" t="s">
        <v>359</v>
      </c>
      <c r="C515" t="s">
        <v>89</v>
      </c>
      <c r="D515" t="s">
        <v>500</v>
      </c>
      <c r="E515">
        <f>VLOOKUP(A515,home!$A$2:$E$405,3,FALSE)</f>
        <v>1.22813688212928</v>
      </c>
      <c r="F515">
        <f>VLOOKUP(B515,home!$B$2:$E$405,3,FALSE)</f>
        <v>1.4</v>
      </c>
      <c r="G515">
        <f>VLOOKUP(C515,away!$B$2:$E$405,4,FALSE)</f>
        <v>0.85</v>
      </c>
      <c r="H515">
        <f>VLOOKUP(A515,away!$A$2:$E$405,3,FALSE)</f>
        <v>1.0437262357414501</v>
      </c>
      <c r="I515">
        <f>VLOOKUP(C515,away!$B$2:$E$405,3,FALSE)</f>
        <v>0.93</v>
      </c>
      <c r="J515">
        <f>VLOOKUP(B515,home!$B$2:$E$405,4,FALSE)</f>
        <v>0.91</v>
      </c>
      <c r="K515" s="3">
        <f t="shared" si="672"/>
        <v>1.461482889733843</v>
      </c>
      <c r="L515" s="3">
        <f t="shared" si="673"/>
        <v>0.88330551330798934</v>
      </c>
      <c r="M515" s="5">
        <f t="shared" si="674"/>
        <v>9.5867485252766158E-2</v>
      </c>
      <c r="N515" s="5">
        <f t="shared" si="675"/>
        <v>0.14010868937872928</v>
      </c>
      <c r="O515" s="5">
        <f t="shared" si="676"/>
        <v>8.4680278270740719E-2</v>
      </c>
      <c r="P515" s="5">
        <f t="shared" si="677"/>
        <v>0.1237587777905881</v>
      </c>
      <c r="Q515" s="5">
        <f t="shared" si="678"/>
        <v>0.10238322611502335</v>
      </c>
      <c r="R515" s="5">
        <f t="shared" si="679"/>
        <v>3.7399278332499994E-2</v>
      </c>
      <c r="S515" s="5">
        <f t="shared" si="680"/>
        <v>3.9941162115176655E-2</v>
      </c>
      <c r="T515" s="5">
        <f t="shared" si="681"/>
        <v>9.0435668097658642E-2</v>
      </c>
      <c r="U515" s="5">
        <f t="shared" si="682"/>
        <v>5.4658405371342395E-2</v>
      </c>
      <c r="V515" s="5">
        <f t="shared" si="683"/>
        <v>5.729053314092891E-3</v>
      </c>
      <c r="W515" s="5">
        <f t="shared" si="684"/>
        <v>4.9877111054285904E-2</v>
      </c>
      <c r="X515" s="5">
        <f t="shared" si="685"/>
        <v>4.4056727182125603E-2</v>
      </c>
      <c r="Y515" s="5">
        <f t="shared" si="686"/>
        <v>1.9457775009138749E-2</v>
      </c>
      <c r="Z515" s="5">
        <f t="shared" si="687"/>
        <v>1.101166291494576E-2</v>
      </c>
      <c r="AA515" s="5">
        <f t="shared" si="688"/>
        <v>1.6093356937709923E-2</v>
      </c>
      <c r="AB515" s="5">
        <f t="shared" si="689"/>
        <v>1.1760082901421247E-2</v>
      </c>
      <c r="AC515" s="5">
        <f t="shared" si="690"/>
        <v>4.6224003515101902E-4</v>
      </c>
      <c r="AD515" s="5">
        <f t="shared" si="691"/>
        <v>1.8223636098798408E-2</v>
      </c>
      <c r="AE515" s="5">
        <f t="shared" si="692"/>
        <v>1.6097038238587134E-2</v>
      </c>
      <c r="AF515" s="5">
        <f t="shared" si="693"/>
        <v>7.109301312036769E-3</v>
      </c>
      <c r="AG515" s="5">
        <f t="shared" si="694"/>
        <v>2.093228348229934E-3</v>
      </c>
      <c r="AH515" s="5">
        <f t="shared" si="695"/>
        <v>2.4316656408651782E-3</v>
      </c>
      <c r="AI515" s="5">
        <f t="shared" si="696"/>
        <v>3.5538377276781385E-3</v>
      </c>
      <c r="AJ515" s="5">
        <f t="shared" si="697"/>
        <v>2.5969365159461003E-3</v>
      </c>
      <c r="AK515" s="5">
        <f t="shared" si="698"/>
        <v>1.2651260945934144E-3</v>
      </c>
      <c r="AL515" s="5">
        <f t="shared" si="699"/>
        <v>2.3868890122792876E-5</v>
      </c>
      <c r="AM515" s="5">
        <f t="shared" si="700"/>
        <v>5.3267064694259699E-3</v>
      </c>
      <c r="AN515" s="5">
        <f t="shared" si="701"/>
        <v>4.705109192217294E-3</v>
      </c>
      <c r="AO515" s="5">
        <f t="shared" si="702"/>
        <v>2.0780244451008177E-3</v>
      </c>
      <c r="AP515" s="5">
        <f t="shared" si="703"/>
        <v>6.1184348304877604E-4</v>
      </c>
      <c r="AQ515" s="5">
        <f t="shared" si="704"/>
        <v>1.3511118046463677E-4</v>
      </c>
      <c r="AR515" s="5">
        <f t="shared" si="705"/>
        <v>4.2958073341956352E-4</v>
      </c>
      <c r="AS515" s="5">
        <f t="shared" si="706"/>
        <v>6.2782489165200735E-4</v>
      </c>
      <c r="AT515" s="5">
        <f t="shared" si="707"/>
        <v>4.5877766844920642E-4</v>
      </c>
      <c r="AU515" s="5">
        <f t="shared" si="708"/>
        <v>2.2349857087683361E-4</v>
      </c>
      <c r="AV515" s="5">
        <f t="shared" si="709"/>
        <v>8.1659834304114793E-5</v>
      </c>
      <c r="AW515" s="5">
        <f t="shared" si="710"/>
        <v>8.5592241700038925E-7</v>
      </c>
      <c r="AX515" s="5">
        <f t="shared" si="711"/>
        <v>1.2974817272834367E-3</v>
      </c>
      <c r="AY515" s="5">
        <f t="shared" si="712"/>
        <v>1.1460727631258329E-3</v>
      </c>
      <c r="AZ515" s="5">
        <f t="shared" si="713"/>
        <v>5.0616619516058458E-4</v>
      </c>
      <c r="BA515" s="5">
        <f t="shared" si="714"/>
        <v>1.4903313027849073E-4</v>
      </c>
      <c r="BB515" s="5">
        <f t="shared" si="715"/>
        <v>3.2910446410134669E-5</v>
      </c>
      <c r="BC515" s="5">
        <f t="shared" si="716"/>
        <v>5.8139957518998176E-6</v>
      </c>
      <c r="BD515" s="5">
        <f t="shared" si="717"/>
        <v>6.3241838373398319E-5</v>
      </c>
      <c r="BE515" s="5">
        <f t="shared" si="718"/>
        <v>9.2426864698034826E-5</v>
      </c>
      <c r="BF515" s="5">
        <f t="shared" si="719"/>
        <v>6.754014065396144E-5</v>
      </c>
      <c r="BG515" s="5">
        <f t="shared" si="720"/>
        <v>3.2902919978660578E-5</v>
      </c>
      <c r="BH515" s="5">
        <f t="shared" si="721"/>
        <v>1.2021763642773574E-5</v>
      </c>
      <c r="BI515" s="5">
        <f t="shared" si="722"/>
        <v>3.5139203736675916E-6</v>
      </c>
      <c r="BJ515" s="8">
        <f t="shared" si="723"/>
        <v>0.50583667386288167</v>
      </c>
      <c r="BK515" s="8">
        <f t="shared" si="724"/>
        <v>0.26692866016102346</v>
      </c>
      <c r="BL515" s="8">
        <f t="shared" si="725"/>
        <v>0.21653195693921931</v>
      </c>
      <c r="BM515" s="8">
        <f t="shared" si="726"/>
        <v>0.41496600189701377</v>
      </c>
      <c r="BN515" s="8">
        <f t="shared" si="727"/>
        <v>0.58419773514034756</v>
      </c>
    </row>
    <row r="516" spans="1:66" x14ac:dyDescent="0.25">
      <c r="A516" t="s">
        <v>80</v>
      </c>
      <c r="B516" t="s">
        <v>90</v>
      </c>
      <c r="C516" t="s">
        <v>95</v>
      </c>
      <c r="D516" t="s">
        <v>500</v>
      </c>
      <c r="E516">
        <f>VLOOKUP(A516,home!$A$2:$E$405,3,FALSE)</f>
        <v>1.22813688212928</v>
      </c>
      <c r="F516">
        <f>VLOOKUP(B516,home!$B$2:$E$405,3,FALSE)</f>
        <v>1.3</v>
      </c>
      <c r="G516">
        <f>VLOOKUP(C516,away!$B$2:$E$405,4,FALSE)</f>
        <v>0.59</v>
      </c>
      <c r="H516">
        <f>VLOOKUP(A516,away!$A$2:$E$405,3,FALSE)</f>
        <v>1.0437262357414501</v>
      </c>
      <c r="I516">
        <f>VLOOKUP(C516,away!$B$2:$E$405,3,FALSE)</f>
        <v>0.7</v>
      </c>
      <c r="J516">
        <f>VLOOKUP(B516,home!$B$2:$E$405,4,FALSE)</f>
        <v>0.61</v>
      </c>
      <c r="K516" s="3">
        <f t="shared" si="672"/>
        <v>0.94198098859315771</v>
      </c>
      <c r="L516" s="3">
        <f t="shared" si="673"/>
        <v>0.44567110266159915</v>
      </c>
      <c r="M516" s="5">
        <f t="shared" si="674"/>
        <v>0.24966079779092198</v>
      </c>
      <c r="N516" s="5">
        <f t="shared" si="675"/>
        <v>0.23517572511604912</v>
      </c>
      <c r="O516" s="5">
        <f t="shared" si="676"/>
        <v>0.11126660304285474</v>
      </c>
      <c r="P516" s="5">
        <f t="shared" si="677"/>
        <v>0.10481102473171074</v>
      </c>
      <c r="Q516" s="5">
        <f t="shared" si="678"/>
        <v>0.11076553101896433</v>
      </c>
      <c r="R516" s="5">
        <f t="shared" si="679"/>
        <v>2.4794154833759758E-2</v>
      </c>
      <c r="S516" s="5">
        <f t="shared" si="680"/>
        <v>1.1000276177230421E-2</v>
      </c>
      <c r="T516" s="5">
        <f t="shared" si="681"/>
        <v>4.9364996346119391E-2</v>
      </c>
      <c r="U516" s="5">
        <f t="shared" si="682"/>
        <v>2.3355622481636834E-2</v>
      </c>
      <c r="V516" s="5">
        <f t="shared" si="683"/>
        <v>5.1311852306499075E-4</v>
      </c>
      <c r="W516" s="5">
        <f t="shared" si="684"/>
        <v>3.4779674803763365E-2</v>
      </c>
      <c r="X516" s="5">
        <f t="shared" si="685"/>
        <v>1.5500296020005057E-2</v>
      </c>
      <c r="Y516" s="5">
        <f t="shared" si="686"/>
        <v>3.4540170094084252E-3</v>
      </c>
      <c r="Z516" s="5">
        <f t="shared" si="687"/>
        <v>3.6833461081080439E-3</v>
      </c>
      <c r="AA516" s="5">
        <f t="shared" si="688"/>
        <v>3.4696420082463747E-3</v>
      </c>
      <c r="AB516" s="5">
        <f t="shared" si="689"/>
        <v>1.6341684044961346E-3</v>
      </c>
      <c r="AC516" s="5">
        <f t="shared" si="690"/>
        <v>1.3463386794986029E-5</v>
      </c>
      <c r="AD516" s="5">
        <f t="shared" si="691"/>
        <v>8.1904481136493863E-3</v>
      </c>
      <c r="AE516" s="5">
        <f t="shared" si="692"/>
        <v>3.6502460421027369E-3</v>
      </c>
      <c r="AF516" s="5">
        <f t="shared" si="693"/>
        <v>8.1340458928503244E-4</v>
      </c>
      <c r="AG516" s="5">
        <f t="shared" si="694"/>
        <v>1.2083697340555522E-4</v>
      </c>
      <c r="AH516" s="5">
        <f t="shared" si="695"/>
        <v>4.1039023037120535E-4</v>
      </c>
      <c r="AI516" s="5">
        <f t="shared" si="696"/>
        <v>3.8657979491404172E-4</v>
      </c>
      <c r="AJ516" s="5">
        <f t="shared" si="697"/>
        <v>1.8207540869163459E-4</v>
      </c>
      <c r="AK516" s="5">
        <f t="shared" si="698"/>
        <v>5.7170524492616395E-5</v>
      </c>
      <c r="AL516" s="5">
        <f t="shared" si="699"/>
        <v>2.260845721599597E-7</v>
      </c>
      <c r="AM516" s="5">
        <f t="shared" si="700"/>
        <v>1.5430492822232831E-3</v>
      </c>
      <c r="AN516" s="5">
        <f t="shared" si="701"/>
        <v>6.8769247506963961E-4</v>
      </c>
      <c r="AO516" s="5">
        <f t="shared" si="702"/>
        <v>1.5324233182818528E-4</v>
      </c>
      <c r="AP516" s="5">
        <f t="shared" si="703"/>
        <v>2.2765226333434009E-5</v>
      </c>
      <c r="AQ516" s="5">
        <f t="shared" si="704"/>
        <v>2.5364508805906017E-6</v>
      </c>
      <c r="AR516" s="5">
        <f t="shared" si="705"/>
        <v>3.6579813298216591E-5</v>
      </c>
      <c r="AS516" s="5">
        <f t="shared" si="706"/>
        <v>3.4457488693207191E-5</v>
      </c>
      <c r="AT516" s="5">
        <f t="shared" si="707"/>
        <v>1.6229149631832434E-5</v>
      </c>
      <c r="AU516" s="5">
        <f t="shared" si="708"/>
        <v>5.0958501380732666E-6</v>
      </c>
      <c r="AV516" s="5">
        <f t="shared" si="709"/>
        <v>1.2000484876962083E-6</v>
      </c>
      <c r="AW516" s="5">
        <f t="shared" si="710"/>
        <v>2.6364833910857879E-9</v>
      </c>
      <c r="AX516" s="5">
        <f t="shared" si="711"/>
        <v>2.4225384805277503E-4</v>
      </c>
      <c r="AY516" s="5">
        <f t="shared" si="712"/>
        <v>1.0796553958569573E-4</v>
      </c>
      <c r="AZ516" s="5">
        <f t="shared" si="713"/>
        <v>2.4058560538305776E-5</v>
      </c>
      <c r="BA516" s="5">
        <f t="shared" si="714"/>
        <v>3.5740684011858579E-6</v>
      </c>
      <c r="BB516" s="5">
        <f t="shared" si="715"/>
        <v>3.9821475133611992E-7</v>
      </c>
      <c r="BC516" s="5">
        <f t="shared" si="716"/>
        <v>3.5494561464816646E-8</v>
      </c>
      <c r="BD516" s="5">
        <f t="shared" si="717"/>
        <v>2.7170942879619337E-6</v>
      </c>
      <c r="BE516" s="5">
        <f t="shared" si="718"/>
        <v>2.5594511634752039E-6</v>
      </c>
      <c r="BF516" s="5">
        <f t="shared" si="719"/>
        <v>1.2054771686131402E-6</v>
      </c>
      <c r="BG516" s="5">
        <f t="shared" si="720"/>
        <v>3.7851219167222883E-7</v>
      </c>
      <c r="BH516" s="5">
        <f t="shared" si="721"/>
        <v>8.9137822126492211E-8</v>
      </c>
      <c r="BI516" s="5">
        <f t="shared" si="722"/>
        <v>1.6793226761550842E-8</v>
      </c>
      <c r="BJ516" s="8">
        <f t="shared" si="723"/>
        <v>0.46460274752497832</v>
      </c>
      <c r="BK516" s="8">
        <f t="shared" si="724"/>
        <v>0.366106872233881</v>
      </c>
      <c r="BL516" s="8">
        <f t="shared" si="725"/>
        <v>0.16565693554557298</v>
      </c>
      <c r="BM516" s="8">
        <f t="shared" si="726"/>
        <v>0.16346810197517725</v>
      </c>
      <c r="BN516" s="8">
        <f t="shared" si="727"/>
        <v>0.83647383653426077</v>
      </c>
    </row>
    <row r="517" spans="1:66" x14ac:dyDescent="0.25">
      <c r="A517" t="s">
        <v>80</v>
      </c>
      <c r="B517" t="s">
        <v>88</v>
      </c>
      <c r="C517" t="s">
        <v>91</v>
      </c>
      <c r="D517" t="s">
        <v>500</v>
      </c>
      <c r="E517">
        <f>VLOOKUP(A517,home!$A$2:$E$405,3,FALSE)</f>
        <v>1.22813688212928</v>
      </c>
      <c r="F517">
        <f>VLOOKUP(B517,home!$B$2:$E$405,3,FALSE)</f>
        <v>0.7</v>
      </c>
      <c r="G517">
        <f>VLOOKUP(C517,away!$B$2:$E$405,4,FALSE)</f>
        <v>1.1100000000000001</v>
      </c>
      <c r="H517">
        <f>VLOOKUP(A517,away!$A$2:$E$405,3,FALSE)</f>
        <v>1.0437262357414501</v>
      </c>
      <c r="I517">
        <f>VLOOKUP(C517,away!$B$2:$E$405,3,FALSE)</f>
        <v>0.56000000000000005</v>
      </c>
      <c r="J517">
        <f>VLOOKUP(B517,home!$B$2:$E$405,4,FALSE)</f>
        <v>1.05</v>
      </c>
      <c r="K517" s="3">
        <f t="shared" si="672"/>
        <v>0.95426235741445053</v>
      </c>
      <c r="L517" s="3">
        <f t="shared" si="673"/>
        <v>0.61371102661597277</v>
      </c>
      <c r="M517" s="5">
        <f t="shared" si="674"/>
        <v>0.2084672375734451</v>
      </c>
      <c r="N517" s="5">
        <f t="shared" si="675"/>
        <v>0.19893243757051404</v>
      </c>
      <c r="O517" s="5">
        <f t="shared" si="676"/>
        <v>0.12793864238699484</v>
      </c>
      <c r="P517" s="5">
        <f t="shared" si="677"/>
        <v>0.12208703048861806</v>
      </c>
      <c r="Q517" s="5">
        <f t="shared" si="678"/>
        <v>9.4916868421120848E-2</v>
      </c>
      <c r="R517" s="5">
        <f t="shared" si="679"/>
        <v>3.925867778158821E-2</v>
      </c>
      <c r="S517" s="5">
        <f t="shared" si="680"/>
        <v>1.7874802759207536E-2</v>
      </c>
      <c r="T517" s="5">
        <f t="shared" si="681"/>
        <v>5.825152876189927E-2</v>
      </c>
      <c r="U517" s="5">
        <f t="shared" si="682"/>
        <v>3.746307840883268E-2</v>
      </c>
      <c r="V517" s="5">
        <f t="shared" si="683"/>
        <v>1.1631359199774955E-3</v>
      </c>
      <c r="W517" s="5">
        <f t="shared" si="684"/>
        <v>3.0191864872645344E-2</v>
      </c>
      <c r="X517" s="5">
        <f t="shared" si="685"/>
        <v>1.8529080386441896E-2</v>
      </c>
      <c r="Y517" s="5">
        <f t="shared" si="686"/>
        <v>5.6857504731065711E-3</v>
      </c>
      <c r="Z517" s="5">
        <f t="shared" si="687"/>
        <v>8.0311611483080605E-3</v>
      </c>
      <c r="AA517" s="5">
        <f t="shared" si="688"/>
        <v>7.6638347701597966E-3</v>
      </c>
      <c r="AB517" s="5">
        <f t="shared" si="689"/>
        <v>3.6566545173037598E-3</v>
      </c>
      <c r="AC517" s="5">
        <f t="shared" si="690"/>
        <v>4.2573779271512012E-5</v>
      </c>
      <c r="AD517" s="5">
        <f t="shared" si="691"/>
        <v>7.2027400370272693E-3</v>
      </c>
      <c r="AE517" s="5">
        <f t="shared" si="692"/>
        <v>4.420400982571974E-3</v>
      </c>
      <c r="AF517" s="5">
        <f t="shared" si="693"/>
        <v>1.3564244125342506E-3</v>
      </c>
      <c r="AG517" s="5">
        <f t="shared" si="694"/>
        <v>2.7748420624778761E-4</v>
      </c>
      <c r="AH517" s="5">
        <f t="shared" si="695"/>
        <v>1.2322030383116137E-3</v>
      </c>
      <c r="AI517" s="5">
        <f t="shared" si="696"/>
        <v>1.175844976152489E-3</v>
      </c>
      <c r="AJ517" s="5">
        <f t="shared" si="697"/>
        <v>5.6103229944860615E-4</v>
      </c>
      <c r="AK517" s="5">
        <f t="shared" si="698"/>
        <v>1.7845733488582567E-4</v>
      </c>
      <c r="AL517" s="5">
        <f t="shared" si="699"/>
        <v>9.9731859038148972E-7</v>
      </c>
      <c r="AM517" s="5">
        <f t="shared" si="700"/>
        <v>1.3746607375154179E-3</v>
      </c>
      <c r="AN517" s="5">
        <f t="shared" si="701"/>
        <v>8.4364445246925721E-4</v>
      </c>
      <c r="AO517" s="5">
        <f t="shared" si="702"/>
        <v>2.5887695151188909E-4</v>
      </c>
      <c r="AP517" s="5">
        <f t="shared" si="703"/>
        <v>5.2958546559858282E-5</v>
      </c>
      <c r="AQ517" s="5">
        <f t="shared" si="704"/>
        <v>8.1253109943351047E-6</v>
      </c>
      <c r="AR517" s="5">
        <f t="shared" si="705"/>
        <v>1.5124331832830828E-4</v>
      </c>
      <c r="AS517" s="5">
        <f t="shared" si="706"/>
        <v>1.4432580549115565E-4</v>
      </c>
      <c r="AT517" s="5">
        <f t="shared" si="707"/>
        <v>6.8862341691864804E-5</v>
      </c>
      <c r="AU517" s="5">
        <f t="shared" si="708"/>
        <v>2.1904246839986113E-5</v>
      </c>
      <c r="AV517" s="5">
        <f t="shared" si="709"/>
        <v>5.2255995567282926E-6</v>
      </c>
      <c r="AW517" s="5">
        <f t="shared" si="710"/>
        <v>1.6224194075882773E-8</v>
      </c>
      <c r="AX517" s="5">
        <f t="shared" si="711"/>
        <v>2.1863116600442492E-4</v>
      </c>
      <c r="AY517" s="5">
        <f t="shared" si="712"/>
        <v>1.3417635733882277E-4</v>
      </c>
      <c r="AZ517" s="5">
        <f t="shared" si="713"/>
        <v>4.1172755005000269E-5</v>
      </c>
      <c r="BA517" s="5">
        <f t="shared" si="714"/>
        <v>8.4227245809088821E-6</v>
      </c>
      <c r="BB517" s="5">
        <f t="shared" si="715"/>
        <v>1.2922797373632947E-6</v>
      </c>
      <c r="BC517" s="5">
        <f t="shared" si="716"/>
        <v>1.586172648584495E-7</v>
      </c>
      <c r="BD517" s="5">
        <f t="shared" si="717"/>
        <v>1.5469948693345399E-5</v>
      </c>
      <c r="BE517" s="5">
        <f t="shared" si="718"/>
        <v>1.4762389709192382E-5</v>
      </c>
      <c r="BF517" s="5">
        <f t="shared" si="719"/>
        <v>7.0435964024823718E-6</v>
      </c>
      <c r="BG517" s="5">
        <f t="shared" si="720"/>
        <v>2.2404796359029243E-6</v>
      </c>
      <c r="BH517" s="5">
        <f t="shared" si="721"/>
        <v>5.3450134477394854E-7</v>
      </c>
      <c r="BI517" s="5">
        <f t="shared" si="722"/>
        <v>1.0201090266103642E-7</v>
      </c>
      <c r="BJ517" s="8">
        <f t="shared" si="723"/>
        <v>0.4227067000230913</v>
      </c>
      <c r="BK517" s="8">
        <f t="shared" si="724"/>
        <v>0.34976995419644896</v>
      </c>
      <c r="BL517" s="8">
        <f t="shared" si="725"/>
        <v>0.21956013975227423</v>
      </c>
      <c r="BM517" s="8">
        <f t="shared" si="726"/>
        <v>0.20833290076469671</v>
      </c>
      <c r="BN517" s="8">
        <f t="shared" si="727"/>
        <v>0.79160089422228097</v>
      </c>
    </row>
    <row r="518" spans="1:66" x14ac:dyDescent="0.25">
      <c r="A518" t="s">
        <v>80</v>
      </c>
      <c r="B518" t="s">
        <v>416</v>
      </c>
      <c r="C518" t="s">
        <v>83</v>
      </c>
      <c r="D518" t="s">
        <v>500</v>
      </c>
      <c r="E518">
        <f>VLOOKUP(A518,home!$A$2:$E$405,3,FALSE)</f>
        <v>1.22813688212928</v>
      </c>
      <c r="F518">
        <f>VLOOKUP(B518,home!$B$2:$E$405,3,FALSE)</f>
        <v>0.81</v>
      </c>
      <c r="G518">
        <f>VLOOKUP(C518,away!$B$2:$E$405,4,FALSE)</f>
        <v>0.93</v>
      </c>
      <c r="H518">
        <f>VLOOKUP(A518,away!$A$2:$E$405,3,FALSE)</f>
        <v>1.0437262357414501</v>
      </c>
      <c r="I518">
        <f>VLOOKUP(C518,away!$B$2:$E$405,3,FALSE)</f>
        <v>1</v>
      </c>
      <c r="J518">
        <f>VLOOKUP(B518,home!$B$2:$E$405,4,FALSE)</f>
        <v>0.74</v>
      </c>
      <c r="K518" s="3">
        <f t="shared" si="672"/>
        <v>0.92515551330798673</v>
      </c>
      <c r="L518" s="3">
        <f t="shared" si="673"/>
        <v>0.77235741444867301</v>
      </c>
      <c r="M518" s="5">
        <f t="shared" si="674"/>
        <v>0.18313843664046731</v>
      </c>
      <c r="N518" s="5">
        <f t="shared" si="675"/>
        <v>0.16943153435653371</v>
      </c>
      <c r="O518" s="5">
        <f t="shared" si="676"/>
        <v>0.14144832940980342</v>
      </c>
      <c r="P518" s="5">
        <f t="shared" si="677"/>
        <v>0.13086170180168388</v>
      </c>
      <c r="Q518" s="5">
        <f t="shared" si="678"/>
        <v>7.8375259069089376E-2</v>
      </c>
      <c r="R518" s="5">
        <f t="shared" si="679"/>
        <v>5.4624332990519983E-2</v>
      </c>
      <c r="S518" s="5">
        <f t="shared" si="680"/>
        <v>2.3376830817950816E-2</v>
      </c>
      <c r="T518" s="5">
        <f t="shared" si="681"/>
        <v>6.0533712451346769E-2</v>
      </c>
      <c r="U518" s="5">
        <f t="shared" si="682"/>
        <v>5.05360028269509E-2</v>
      </c>
      <c r="V518" s="5">
        <f t="shared" si="683"/>
        <v>1.8559923663847462E-3</v>
      </c>
      <c r="W518" s="5">
        <f t="shared" si="684"/>
        <v>2.4169767678236611E-2</v>
      </c>
      <c r="X518" s="5">
        <f t="shared" si="685"/>
        <v>1.8667699271787932E-2</v>
      </c>
      <c r="Y518" s="5">
        <f t="shared" si="686"/>
        <v>7.2090679716317512E-3</v>
      </c>
      <c r="Z518" s="5">
        <f t="shared" si="687"/>
        <v>1.4063169531513786E-2</v>
      </c>
      <c r="AA518" s="5">
        <f t="shared" si="688"/>
        <v>1.3010618826664875E-2</v>
      </c>
      <c r="AB518" s="5">
        <f t="shared" si="689"/>
        <v>6.01842286951885E-3</v>
      </c>
      <c r="AC518" s="5">
        <f t="shared" si="690"/>
        <v>8.2887542632863157E-5</v>
      </c>
      <c r="AD518" s="5">
        <f t="shared" si="691"/>
        <v>5.5901984557234436E-3</v>
      </c>
      <c r="AE518" s="5">
        <f t="shared" si="692"/>
        <v>4.3176312255175228E-3</v>
      </c>
      <c r="AF518" s="5">
        <f t="shared" si="693"/>
        <v>1.6673772449417846E-3</v>
      </c>
      <c r="AG518" s="5">
        <f t="shared" si="694"/>
        <v>4.2927039260459612E-4</v>
      </c>
      <c r="AH518" s="5">
        <f t="shared" si="695"/>
        <v>2.7154483145783361E-3</v>
      </c>
      <c r="AI518" s="5">
        <f t="shared" si="696"/>
        <v>2.5122119793350274E-3</v>
      </c>
      <c r="AJ518" s="5">
        <f t="shared" si="697"/>
        <v>1.1620933816400855E-3</v>
      </c>
      <c r="AK518" s="5">
        <f t="shared" si="698"/>
        <v>3.5837236633434917E-4</v>
      </c>
      <c r="AL518" s="5">
        <f t="shared" si="699"/>
        <v>2.3690941314280793E-6</v>
      </c>
      <c r="AM518" s="5">
        <f t="shared" si="700"/>
        <v>1.0343605843596677E-3</v>
      </c>
      <c r="AN518" s="5">
        <f t="shared" si="701"/>
        <v>7.9889606654365134E-4</v>
      </c>
      <c r="AO518" s="5">
        <f t="shared" si="702"/>
        <v>3.0851665018443477E-4</v>
      </c>
      <c r="AP518" s="5">
        <f t="shared" si="703"/>
        <v>7.9428374083605251E-5</v>
      </c>
      <c r="AQ518" s="5">
        <f t="shared" si="704"/>
        <v>1.5336773410268836E-5</v>
      </c>
      <c r="AR518" s="5">
        <f t="shared" si="705"/>
        <v>4.1945932786334618E-4</v>
      </c>
      <c r="AS518" s="5">
        <f t="shared" si="706"/>
        <v>3.880651097812371E-4</v>
      </c>
      <c r="AT518" s="5">
        <f t="shared" si="707"/>
        <v>1.7951028791829033E-4</v>
      </c>
      <c r="AU518" s="5">
        <f t="shared" si="708"/>
        <v>5.5358310854370132E-5</v>
      </c>
      <c r="AV518" s="5">
        <f t="shared" si="709"/>
        <v>1.2803761623584471E-5</v>
      </c>
      <c r="AW518" s="5">
        <f t="shared" si="710"/>
        <v>4.7023275496790047E-8</v>
      </c>
      <c r="AX518" s="5">
        <f t="shared" si="711"/>
        <v>1.5949073289480285E-4</v>
      </c>
      <c r="AY518" s="5">
        <f t="shared" si="712"/>
        <v>1.2318385008715384E-4</v>
      </c>
      <c r="AZ518" s="5">
        <f t="shared" si="713"/>
        <v>4.7570979977573537E-5</v>
      </c>
      <c r="BA518" s="5">
        <f t="shared" si="714"/>
        <v>1.224726636608943E-5</v>
      </c>
      <c r="BB518" s="5">
        <f t="shared" si="715"/>
        <v>2.3648167461442567E-6</v>
      </c>
      <c r="BC518" s="5">
        <f t="shared" si="716"/>
        <v>3.652967495393805E-7</v>
      </c>
      <c r="BD518" s="5">
        <f t="shared" si="717"/>
        <v>5.3995420322485361E-5</v>
      </c>
      <c r="BE518" s="5">
        <f t="shared" si="718"/>
        <v>4.9954160804729439E-5</v>
      </c>
      <c r="BF518" s="5">
        <f t="shared" si="719"/>
        <v>2.310768364058459E-5</v>
      </c>
      <c r="BG518" s="5">
        <f t="shared" si="720"/>
        <v>7.126066973287869E-6</v>
      </c>
      <c r="BH518" s="5">
        <f t="shared" si="721"/>
        <v>1.648180037134807E-6</v>
      </c>
      <c r="BI518" s="5">
        <f t="shared" si="722"/>
        <v>3.0496456965588594E-7</v>
      </c>
      <c r="BJ518" s="8">
        <f t="shared" si="723"/>
        <v>0.37297327950881637</v>
      </c>
      <c r="BK518" s="8">
        <f t="shared" si="724"/>
        <v>0.33944140211333818</v>
      </c>
      <c r="BL518" s="8">
        <f t="shared" si="725"/>
        <v>0.27357716623973449</v>
      </c>
      <c r="BM518" s="8">
        <f t="shared" si="726"/>
        <v>0.24205228629849362</v>
      </c>
      <c r="BN518" s="8">
        <f t="shared" si="727"/>
        <v>0.7578795942680977</v>
      </c>
    </row>
    <row r="519" spans="1:66" x14ac:dyDescent="0.25">
      <c r="A519" t="s">
        <v>80</v>
      </c>
      <c r="B519" t="s">
        <v>98</v>
      </c>
      <c r="C519" t="s">
        <v>410</v>
      </c>
      <c r="D519" t="s">
        <v>500</v>
      </c>
      <c r="E519">
        <f>VLOOKUP(A519,home!$A$2:$E$405,3,FALSE)</f>
        <v>1.22813688212928</v>
      </c>
      <c r="F519">
        <f>VLOOKUP(B519,home!$B$2:$E$405,3,FALSE)</f>
        <v>0.93</v>
      </c>
      <c r="G519">
        <f>VLOOKUP(C519,away!$B$2:$E$405,4,FALSE)</f>
        <v>1.04</v>
      </c>
      <c r="H519">
        <f>VLOOKUP(A519,away!$A$2:$E$405,3,FALSE)</f>
        <v>1.0437262357414501</v>
      </c>
      <c r="I519">
        <f>VLOOKUP(C519,away!$B$2:$E$405,3,FALSE)</f>
        <v>0.85</v>
      </c>
      <c r="J519">
        <f>VLOOKUP(B519,home!$B$2:$E$405,4,FALSE)</f>
        <v>0.65</v>
      </c>
      <c r="K519" s="3">
        <f t="shared" si="672"/>
        <v>1.1878539923954397</v>
      </c>
      <c r="L519" s="3">
        <f t="shared" si="673"/>
        <v>0.57665874524715111</v>
      </c>
      <c r="M519" s="5">
        <f t="shared" si="674"/>
        <v>0.17127021968735959</v>
      </c>
      <c r="N519" s="5">
        <f t="shared" si="675"/>
        <v>0.2034440142340741</v>
      </c>
      <c r="O519" s="5">
        <f t="shared" si="676"/>
        <v>9.8764469983116665E-2</v>
      </c>
      <c r="P519" s="5">
        <f t="shared" si="677"/>
        <v>0.1173177699762647</v>
      </c>
      <c r="Q519" s="5">
        <f t="shared" si="678"/>
        <v>0.12083089226844983</v>
      </c>
      <c r="R519" s="5">
        <f t="shared" si="679"/>
        <v>2.8476697667731986E-2</v>
      </c>
      <c r="S519" s="5">
        <f t="shared" si="680"/>
        <v>2.0090269016598276E-2</v>
      </c>
      <c r="T519" s="5">
        <f t="shared" si="681"/>
        <v>6.9678190722617953E-2</v>
      </c>
      <c r="U519" s="5">
        <f t="shared" si="682"/>
        <v>3.3826159014853342E-2</v>
      </c>
      <c r="V519" s="5">
        <f t="shared" si="683"/>
        <v>1.5290623226546618E-3</v>
      </c>
      <c r="W519" s="5">
        <f t="shared" si="684"/>
        <v>4.7843152595260452E-2</v>
      </c>
      <c r="X519" s="5">
        <f t="shared" si="685"/>
        <v>2.7589172344250866E-2</v>
      </c>
      <c r="Y519" s="5">
        <f t="shared" si="686"/>
        <v>7.9547687532215538E-3</v>
      </c>
      <c r="Z519" s="5">
        <f t="shared" si="687"/>
        <v>5.4737789152856011E-3</v>
      </c>
      <c r="AA519" s="5">
        <f t="shared" si="688"/>
        <v>6.50205013801198E-3</v>
      </c>
      <c r="AB519" s="5">
        <f t="shared" si="689"/>
        <v>3.8617431075964261E-3</v>
      </c>
      <c r="AC519" s="5">
        <f t="shared" si="690"/>
        <v>6.5461680296795055E-5</v>
      </c>
      <c r="AD519" s="5">
        <f t="shared" si="691"/>
        <v>1.4207669954766088E-2</v>
      </c>
      <c r="AE519" s="5">
        <f t="shared" si="692"/>
        <v>8.1929771290010587E-3</v>
      </c>
      <c r="AF519" s="5">
        <f t="shared" si="693"/>
        <v>2.3622759555241785E-3</v>
      </c>
      <c r="AG519" s="5">
        <f t="shared" si="694"/>
        <v>4.5407569614669586E-4</v>
      </c>
      <c r="AH519" s="5">
        <f t="shared" si="695"/>
        <v>7.8912562026222635E-4</v>
      </c>
      <c r="AI519" s="5">
        <f t="shared" si="696"/>
        <v>9.3736601853001327E-4</v>
      </c>
      <c r="AJ519" s="5">
        <f t="shared" si="697"/>
        <v>5.5672698372334715E-4</v>
      </c>
      <c r="AK519" s="5">
        <f t="shared" si="698"/>
        <v>2.2043679009668289E-4</v>
      </c>
      <c r="AL519" s="5">
        <f t="shared" si="699"/>
        <v>1.7936144101030734E-6</v>
      </c>
      <c r="AM519" s="5">
        <f t="shared" si="700"/>
        <v>3.3753274956811246E-3</v>
      </c>
      <c r="AN519" s="5">
        <f t="shared" si="701"/>
        <v>1.9464121184576859E-3</v>
      </c>
      <c r="AO519" s="5">
        <f t="shared" si="702"/>
        <v>5.6120778498182909E-4</v>
      </c>
      <c r="AP519" s="5">
        <f t="shared" si="703"/>
        <v>1.0787512570351818E-4</v>
      </c>
      <c r="AQ519" s="5">
        <f t="shared" si="704"/>
        <v>1.555178365789237E-5</v>
      </c>
      <c r="AR519" s="5">
        <f t="shared" si="705"/>
        <v>9.1011238004559095E-5</v>
      </c>
      <c r="AS519" s="5">
        <f t="shared" si="706"/>
        <v>1.0810806241656708E-4</v>
      </c>
      <c r="AT519" s="5">
        <f t="shared" si="707"/>
        <v>6.4208296775827308E-5</v>
      </c>
      <c r="AU519" s="5">
        <f t="shared" si="708"/>
        <v>2.5423360556692566E-5</v>
      </c>
      <c r="AV519" s="5">
        <f t="shared" si="709"/>
        <v>7.5498100843440003E-6</v>
      </c>
      <c r="AW519" s="5">
        <f t="shared" si="710"/>
        <v>3.412781846765247E-8</v>
      </c>
      <c r="AX519" s="5">
        <f t="shared" si="711"/>
        <v>6.6823270689782071E-4</v>
      </c>
      <c r="AY519" s="5">
        <f t="shared" si="712"/>
        <v>3.853422342928045E-4</v>
      </c>
      <c r="AZ519" s="5">
        <f t="shared" si="713"/>
        <v>1.1110548465901117E-4</v>
      </c>
      <c r="BA519" s="5">
        <f t="shared" si="714"/>
        <v>2.1356649791180661E-5</v>
      </c>
      <c r="BB519" s="5">
        <f t="shared" si="715"/>
        <v>3.078874717816267E-6</v>
      </c>
      <c r="BC519" s="5">
        <f t="shared" si="716"/>
        <v>3.550920063098211E-7</v>
      </c>
      <c r="BD519" s="5">
        <f t="shared" si="717"/>
        <v>8.7470710518498093E-6</v>
      </c>
      <c r="BE519" s="5">
        <f t="shared" si="718"/>
        <v>1.0390243270706373E-5</v>
      </c>
      <c r="BF519" s="5">
        <f t="shared" si="719"/>
        <v>6.1710459755342104E-6</v>
      </c>
      <c r="BG519" s="5">
        <f t="shared" si="720"/>
        <v>2.4434338664313736E-6</v>
      </c>
      <c r="BH519" s="5">
        <f t="shared" si="721"/>
        <v>7.2561066834868295E-7</v>
      </c>
      <c r="BI519" s="5">
        <f t="shared" si="722"/>
        <v>1.7238390586454116E-7</v>
      </c>
      <c r="BJ519" s="8">
        <f t="shared" si="723"/>
        <v>0.5097530350041598</v>
      </c>
      <c r="BK519" s="8">
        <f t="shared" si="724"/>
        <v>0.31065991853187697</v>
      </c>
      <c r="BL519" s="8">
        <f t="shared" si="725"/>
        <v>0.17425972588049943</v>
      </c>
      <c r="BM519" s="8">
        <f t="shared" si="726"/>
        <v>0.25965708640835056</v>
      </c>
      <c r="BN519" s="8">
        <f t="shared" si="727"/>
        <v>0.74010406381699678</v>
      </c>
    </row>
    <row r="520" spans="1:66" x14ac:dyDescent="0.25">
      <c r="A520" t="s">
        <v>99</v>
      </c>
      <c r="B520" t="s">
        <v>120</v>
      </c>
      <c r="C520" t="s">
        <v>109</v>
      </c>
      <c r="D520" t="s">
        <v>500</v>
      </c>
      <c r="E520">
        <f>VLOOKUP(A520,home!$A$2:$E$405,3,FALSE)</f>
        <v>1.3339768339768301</v>
      </c>
      <c r="F520">
        <f>VLOOKUP(B520,home!$B$2:$E$405,3,FALSE)</f>
        <v>0.82</v>
      </c>
      <c r="G520">
        <f>VLOOKUP(C520,away!$B$2:$E$405,4,FALSE)</f>
        <v>0.82</v>
      </c>
      <c r="H520">
        <f>VLOOKUP(A520,away!$A$2:$E$405,3,FALSE)</f>
        <v>1.25096525096525</v>
      </c>
      <c r="I520">
        <f>VLOOKUP(C520,away!$B$2:$E$405,3,FALSE)</f>
        <v>1.07</v>
      </c>
      <c r="J520">
        <f>VLOOKUP(B520,home!$B$2:$E$405,4,FALSE)</f>
        <v>1.31</v>
      </c>
      <c r="K520" s="3">
        <f t="shared" si="672"/>
        <v>0.89696602316602048</v>
      </c>
      <c r="L520" s="3">
        <f t="shared" si="673"/>
        <v>1.7534779922779911</v>
      </c>
      <c r="M520" s="5">
        <f t="shared" si="674"/>
        <v>7.0619849794095191E-2</v>
      </c>
      <c r="N520" s="5">
        <f t="shared" si="675"/>
        <v>6.3343605826391272E-2</v>
      </c>
      <c r="O520" s="5">
        <f t="shared" si="676"/>
        <v>0.12383035243192334</v>
      </c>
      <c r="P520" s="5">
        <f t="shared" si="677"/>
        <v>0.11107161876810905</v>
      </c>
      <c r="Q520" s="5">
        <f t="shared" si="678"/>
        <v>2.8408531105547065E-2</v>
      </c>
      <c r="R520" s="5">
        <f t="shared" si="679"/>
        <v>0.1085668988827025</v>
      </c>
      <c r="S520" s="5">
        <f t="shared" si="680"/>
        <v>4.3673643216951753E-2</v>
      </c>
      <c r="T520" s="5">
        <f t="shared" si="681"/>
        <v>4.9813734086521531E-2</v>
      </c>
      <c r="U520" s="5">
        <f t="shared" si="682"/>
        <v>9.7380819538285146E-2</v>
      </c>
      <c r="V520" s="5">
        <f t="shared" si="683"/>
        <v>7.6322611902576503E-3</v>
      </c>
      <c r="W520" s="5">
        <f t="shared" si="684"/>
        <v>8.4938290565769181E-3</v>
      </c>
      <c r="X520" s="5">
        <f t="shared" si="685"/>
        <v>1.4893742320878957E-2</v>
      </c>
      <c r="Y520" s="5">
        <f t="shared" si="686"/>
        <v>1.3057924691160291E-2</v>
      </c>
      <c r="Z520" s="5">
        <f t="shared" si="687"/>
        <v>6.3456555960229602E-2</v>
      </c>
      <c r="AA520" s="5">
        <f t="shared" si="688"/>
        <v>5.6918374643459189E-2</v>
      </c>
      <c r="AB520" s="5">
        <f t="shared" si="689"/>
        <v>2.5526924074508617E-2</v>
      </c>
      <c r="AC520" s="5">
        <f t="shared" si="690"/>
        <v>7.5025613171671396E-4</v>
      </c>
      <c r="AD520" s="5">
        <f t="shared" si="691"/>
        <v>1.9046690175824467E-3</v>
      </c>
      <c r="AE520" s="5">
        <f t="shared" si="692"/>
        <v>3.3397952049045625E-3</v>
      </c>
      <c r="AF520" s="5">
        <f t="shared" si="693"/>
        <v>2.9281286952578573E-3</v>
      </c>
      <c r="AG520" s="5">
        <f t="shared" si="694"/>
        <v>1.7114697418974402E-3</v>
      </c>
      <c r="AH520" s="5">
        <f t="shared" si="695"/>
        <v>2.781741858550486E-2</v>
      </c>
      <c r="AI520" s="5">
        <f t="shared" si="696"/>
        <v>2.4951279323384843E-2</v>
      </c>
      <c r="AJ520" s="5">
        <f t="shared" si="697"/>
        <v>1.1190224893800525E-2</v>
      </c>
      <c r="AK520" s="5">
        <f t="shared" si="698"/>
        <v>3.345750507108555E-3</v>
      </c>
      <c r="AL520" s="5">
        <f t="shared" si="699"/>
        <v>4.7200419306155358E-5</v>
      </c>
      <c r="AM520" s="5">
        <f t="shared" si="700"/>
        <v>3.4168467882969176E-4</v>
      </c>
      <c r="AN520" s="5">
        <f t="shared" si="701"/>
        <v>5.9913656462643817E-4</v>
      </c>
      <c r="AO520" s="5">
        <f t="shared" si="702"/>
        <v>5.2528639022074984E-4</v>
      </c>
      <c r="AP520" s="5">
        <f t="shared" si="703"/>
        <v>3.0702604163174456E-4</v>
      </c>
      <c r="AQ520" s="5">
        <f t="shared" si="704"/>
        <v>1.3459085176437263E-4</v>
      </c>
      <c r="AR520" s="5">
        <f t="shared" si="705"/>
        <v>9.7554462583335048E-3</v>
      </c>
      <c r="AS520" s="5">
        <f t="shared" si="706"/>
        <v>8.7503038345472395E-3</v>
      </c>
      <c r="AT520" s="5">
        <f t="shared" si="707"/>
        <v>3.9243626159841073E-3</v>
      </c>
      <c r="AU520" s="5">
        <f t="shared" si="708"/>
        <v>1.1733399763735556E-3</v>
      </c>
      <c r="AV520" s="5">
        <f t="shared" si="709"/>
        <v>2.6311152310737508E-4</v>
      </c>
      <c r="AW520" s="5">
        <f t="shared" si="710"/>
        <v>2.0621472236968604E-6</v>
      </c>
      <c r="AX520" s="5">
        <f t="shared" si="711"/>
        <v>5.1079924591104576E-5</v>
      </c>
      <c r="AY520" s="5">
        <f t="shared" si="712"/>
        <v>8.9567523617721249E-5</v>
      </c>
      <c r="AZ520" s="5">
        <f t="shared" si="713"/>
        <v>7.8527340743256706E-5</v>
      </c>
      <c r="BA520" s="5">
        <f t="shared" si="714"/>
        <v>4.5898654595138477E-5</v>
      </c>
      <c r="BB520" s="5">
        <f t="shared" si="715"/>
        <v>2.0120570176936109E-5</v>
      </c>
      <c r="BC520" s="5">
        <f t="shared" si="716"/>
        <v>7.0561953994684688E-6</v>
      </c>
      <c r="BD520" s="5">
        <f t="shared" si="717"/>
        <v>2.8509933864730779E-3</v>
      </c>
      <c r="BE520" s="5">
        <f t="shared" si="718"/>
        <v>2.5572441999373824E-3</v>
      </c>
      <c r="BF520" s="5">
        <f t="shared" si="719"/>
        <v>1.1468805801411026E-3</v>
      </c>
      <c r="BG520" s="5">
        <f t="shared" si="720"/>
        <v>3.4290430433850117E-4</v>
      </c>
      <c r="BH520" s="5">
        <f t="shared" si="721"/>
        <v>7.6893377547254023E-5</v>
      </c>
      <c r="BI520" s="5">
        <f t="shared" si="722"/>
        <v>1.3794149413272765E-5</v>
      </c>
      <c r="BJ520" s="8">
        <f t="shared" si="723"/>
        <v>0.19009540448291501</v>
      </c>
      <c r="BK520" s="8">
        <f t="shared" si="724"/>
        <v>0.23388439704405423</v>
      </c>
      <c r="BL520" s="8">
        <f t="shared" si="725"/>
        <v>0.51038331708687401</v>
      </c>
      <c r="BM520" s="8">
        <f t="shared" si="726"/>
        <v>0.49189131238891026</v>
      </c>
      <c r="BN520" s="8">
        <f t="shared" si="727"/>
        <v>0.50584085680876845</v>
      </c>
    </row>
    <row r="521" spans="1:66" x14ac:dyDescent="0.25">
      <c r="A521" t="s">
        <v>99</v>
      </c>
      <c r="B521" t="s">
        <v>102</v>
      </c>
      <c r="C521" t="s">
        <v>121</v>
      </c>
      <c r="D521" t="s">
        <v>500</v>
      </c>
      <c r="E521">
        <f>VLOOKUP(A521,home!$A$2:$E$405,3,FALSE)</f>
        <v>1.3339768339768301</v>
      </c>
      <c r="F521">
        <f>VLOOKUP(B521,home!$B$2:$E$405,3,FALSE)</f>
        <v>0.96</v>
      </c>
      <c r="G521">
        <f>VLOOKUP(C521,away!$B$2:$E$405,4,FALSE)</f>
        <v>1.1200000000000001</v>
      </c>
      <c r="H521">
        <f>VLOOKUP(A521,away!$A$2:$E$405,3,FALSE)</f>
        <v>1.25096525096525</v>
      </c>
      <c r="I521">
        <f>VLOOKUP(C521,away!$B$2:$E$405,3,FALSE)</f>
        <v>0.94</v>
      </c>
      <c r="J521">
        <f>VLOOKUP(B521,home!$B$2:$E$405,4,FALSE)</f>
        <v>0.84</v>
      </c>
      <c r="K521" s="3">
        <f t="shared" si="672"/>
        <v>1.4342918918918879</v>
      </c>
      <c r="L521" s="3">
        <f t="shared" si="673"/>
        <v>0.98776216216216128</v>
      </c>
      <c r="M521" s="5">
        <f t="shared" si="674"/>
        <v>8.8739155108469886E-2</v>
      </c>
      <c r="N521" s="5">
        <f t="shared" si="675"/>
        <v>0.12727785066541497</v>
      </c>
      <c r="O521" s="5">
        <f t="shared" si="676"/>
        <v>8.7653179718385626E-2</v>
      </c>
      <c r="P521" s="5">
        <f t="shared" si="677"/>
        <v>0.125720244968623</v>
      </c>
      <c r="Q521" s="5">
        <f t="shared" si="678"/>
        <v>9.1276794613415618E-2</v>
      </c>
      <c r="R521" s="5">
        <f t="shared" si="679"/>
        <v>4.3290247159510541E-2</v>
      </c>
      <c r="S521" s="5">
        <f t="shared" si="680"/>
        <v>4.4528201715608777E-2</v>
      </c>
      <c r="T521" s="5">
        <f t="shared" si="681"/>
        <v>9.0159764002578927E-2</v>
      </c>
      <c r="U521" s="5">
        <f t="shared" si="682"/>
        <v>6.20908504988818E-2</v>
      </c>
      <c r="V521" s="5">
        <f t="shared" si="683"/>
        <v>7.0094279512625613E-3</v>
      </c>
      <c r="W521" s="5">
        <f t="shared" si="684"/>
        <v>4.3639188810634402E-2</v>
      </c>
      <c r="X521" s="5">
        <f t="shared" si="685"/>
        <v>4.3105139494595039E-2</v>
      </c>
      <c r="Y521" s="5">
        <f t="shared" si="686"/>
        <v>2.128881289374138E-2</v>
      </c>
      <c r="Z521" s="5">
        <f t="shared" si="687"/>
        <v>1.4253489378270831E-2</v>
      </c>
      <c r="AA521" s="5">
        <f t="shared" si="688"/>
        <v>2.0443664246420998E-2</v>
      </c>
      <c r="AB521" s="5">
        <f t="shared" si="689"/>
        <v>1.4661090934600862E-2</v>
      </c>
      <c r="AC521" s="5">
        <f t="shared" si="690"/>
        <v>6.2065823567784037E-4</v>
      </c>
      <c r="AD521" s="5">
        <f t="shared" si="691"/>
        <v>1.5647833669958033E-2</v>
      </c>
      <c r="AE521" s="5">
        <f t="shared" si="692"/>
        <v>1.5456338018991616E-2</v>
      </c>
      <c r="AF521" s="5">
        <f t="shared" si="693"/>
        <v>7.6335929303741864E-3</v>
      </c>
      <c r="AG521" s="5">
        <f t="shared" si="694"/>
        <v>2.5133914193240649E-3</v>
      </c>
      <c r="AH521" s="5">
        <f t="shared" si="695"/>
        <v>3.5197643716590485E-3</v>
      </c>
      <c r="AI521" s="5">
        <f t="shared" si="696"/>
        <v>5.0483694996405195E-3</v>
      </c>
      <c r="AJ521" s="5">
        <f t="shared" si="697"/>
        <v>3.6204177203043521E-3</v>
      </c>
      <c r="AK521" s="5">
        <f t="shared" si="698"/>
        <v>1.7309119271647487E-3</v>
      </c>
      <c r="AL521" s="5">
        <f t="shared" si="699"/>
        <v>3.5172435588701564E-5</v>
      </c>
      <c r="AM521" s="5">
        <f t="shared" si="700"/>
        <v>4.4887121916987339E-3</v>
      </c>
      <c r="AN521" s="5">
        <f t="shared" si="701"/>
        <v>4.4337800597959946E-3</v>
      </c>
      <c r="AO521" s="5">
        <f t="shared" si="702"/>
        <v>2.1897600892077842E-3</v>
      </c>
      <c r="AP521" s="5">
        <f t="shared" si="703"/>
        <v>7.2098738677742929E-4</v>
      </c>
      <c r="AQ521" s="5">
        <f t="shared" si="704"/>
        <v>1.7804101501372999E-4</v>
      </c>
      <c r="AR521" s="5">
        <f t="shared" si="705"/>
        <v>6.9533801321025677E-4</v>
      </c>
      <c r="AS521" s="5">
        <f t="shared" si="706"/>
        <v>9.973176744716857E-4</v>
      </c>
      <c r="AT521" s="5">
        <f t="shared" si="707"/>
        <v>7.1522232706760613E-4</v>
      </c>
      <c r="AU521" s="5">
        <f t="shared" si="708"/>
        <v>3.4194586153770524E-4</v>
      </c>
      <c r="AV521" s="5">
        <f t="shared" si="709"/>
        <v>1.2261254416737921E-4</v>
      </c>
      <c r="AW521" s="5">
        <f t="shared" si="710"/>
        <v>1.3841713994201448E-6</v>
      </c>
      <c r="AX521" s="5">
        <f t="shared" si="711"/>
        <v>1.0730205835982939E-3</v>
      </c>
      <c r="AY521" s="5">
        <f t="shared" si="712"/>
        <v>1.0598891316995547E-3</v>
      </c>
      <c r="AZ521" s="5">
        <f t="shared" si="713"/>
        <v>5.2345919018986396E-4</v>
      </c>
      <c r="BA521" s="5">
        <f t="shared" si="714"/>
        <v>1.7235106050186467E-4</v>
      </c>
      <c r="BB521" s="5">
        <f t="shared" si="715"/>
        <v>4.2560464043065827E-5</v>
      </c>
      <c r="BC521" s="5">
        <f t="shared" si="716"/>
        <v>8.407923197160726E-6</v>
      </c>
      <c r="BD521" s="5">
        <f t="shared" si="717"/>
        <v>1.1447142989368408E-4</v>
      </c>
      <c r="BE521" s="5">
        <f t="shared" si="718"/>
        <v>1.6418544374978175E-4</v>
      </c>
      <c r="BF521" s="5">
        <f t="shared" si="719"/>
        <v>1.1774492536849181E-4</v>
      </c>
      <c r="BG521" s="5">
        <f t="shared" si="720"/>
        <v>5.6293530589147771E-5</v>
      </c>
      <c r="BH521" s="5">
        <f t="shared" si="721"/>
        <v>2.0185338622495658E-5</v>
      </c>
      <c r="BI521" s="5">
        <f t="shared" si="722"/>
        <v>5.7903335042675327E-6</v>
      </c>
      <c r="BJ521" s="8">
        <f t="shared" si="723"/>
        <v>0.47288967561475176</v>
      </c>
      <c r="BK521" s="8">
        <f t="shared" si="724"/>
        <v>0.26771274954693036</v>
      </c>
      <c r="BL521" s="8">
        <f t="shared" si="725"/>
        <v>0.24540960349875096</v>
      </c>
      <c r="BM521" s="8">
        <f t="shared" si="726"/>
        <v>0.43524954084458423</v>
      </c>
      <c r="BN521" s="8">
        <f t="shared" si="727"/>
        <v>0.56395747223381965</v>
      </c>
    </row>
    <row r="522" spans="1:66" x14ac:dyDescent="0.25">
      <c r="A522" t="s">
        <v>99</v>
      </c>
      <c r="B522" t="s">
        <v>100</v>
      </c>
      <c r="C522" t="s">
        <v>113</v>
      </c>
      <c r="D522" t="s">
        <v>500</v>
      </c>
      <c r="E522">
        <f>VLOOKUP(A522,home!$A$2:$E$405,3,FALSE)</f>
        <v>1.3339768339768301</v>
      </c>
      <c r="F522">
        <f>VLOOKUP(B522,home!$B$2:$E$405,3,FALSE)</f>
        <v>1</v>
      </c>
      <c r="G522">
        <f>VLOOKUP(C522,away!$B$2:$E$405,4,FALSE)</f>
        <v>1.1200000000000001</v>
      </c>
      <c r="H522">
        <f>VLOOKUP(A522,away!$A$2:$E$405,3,FALSE)</f>
        <v>1.25096525096525</v>
      </c>
      <c r="I522">
        <f>VLOOKUP(C522,away!$B$2:$E$405,3,FALSE)</f>
        <v>1.19</v>
      </c>
      <c r="J522">
        <f>VLOOKUP(B522,home!$B$2:$E$405,4,FALSE)</f>
        <v>1.26</v>
      </c>
      <c r="K522" s="3">
        <f t="shared" si="672"/>
        <v>1.4940540540540499</v>
      </c>
      <c r="L522" s="3">
        <f t="shared" si="673"/>
        <v>1.8756972972972958</v>
      </c>
      <c r="M522" s="5">
        <f t="shared" si="674"/>
        <v>3.4398189343503444E-2</v>
      </c>
      <c r="N522" s="5">
        <f t="shared" si="675"/>
        <v>5.1392754240780131E-2</v>
      </c>
      <c r="O522" s="5">
        <f t="shared" si="676"/>
        <v>6.4520590783530035E-2</v>
      </c>
      <c r="P522" s="5">
        <f t="shared" si="677"/>
        <v>9.6397250230095419E-2</v>
      </c>
      <c r="Q522" s="5">
        <f t="shared" si="678"/>
        <v>3.8391776411220525E-2</v>
      </c>
      <c r="R522" s="5">
        <f t="shared" si="679"/>
        <v>6.0510548876346069E-2</v>
      </c>
      <c r="S522" s="5">
        <f t="shared" si="680"/>
        <v>6.7535748459959549E-2</v>
      </c>
      <c r="T522" s="5">
        <f t="shared" si="681"/>
        <v>7.2011351252968397E-2</v>
      </c>
      <c r="U522" s="5">
        <f t="shared" si="682"/>
        <v>9.0406030861740566E-2</v>
      </c>
      <c r="V522" s="5">
        <f t="shared" si="683"/>
        <v>2.1029079882856783E-2</v>
      </c>
      <c r="W522" s="5">
        <f t="shared" si="684"/>
        <v>1.9119796396506884E-2</v>
      </c>
      <c r="X522" s="5">
        <f t="shared" si="685"/>
        <v>3.586295042580253E-2</v>
      </c>
      <c r="Y522" s="5">
        <f t="shared" si="686"/>
        <v>3.3634019593392364E-2</v>
      </c>
      <c r="Z522" s="5">
        <f t="shared" si="687"/>
        <v>3.7833157661779415E-2</v>
      </c>
      <c r="AA522" s="5">
        <f t="shared" si="688"/>
        <v>5.6524782582247572E-2</v>
      </c>
      <c r="AB522" s="5">
        <f t="shared" si="689"/>
        <v>4.2225540285765382E-2</v>
      </c>
      <c r="AC522" s="5">
        <f t="shared" si="690"/>
        <v>3.6832343399916217E-3</v>
      </c>
      <c r="AD522" s="5">
        <f t="shared" si="691"/>
        <v>7.1415023297222826E-3</v>
      </c>
      <c r="AE522" s="5">
        <f t="shared" si="692"/>
        <v>1.3395296618502424E-2</v>
      </c>
      <c r="AF522" s="5">
        <f t="shared" si="693"/>
        <v>1.2562760831910304E-2</v>
      </c>
      <c r="AG522" s="5">
        <f t="shared" si="694"/>
        <v>7.854645513002162E-3</v>
      </c>
      <c r="AH522" s="5">
        <f t="shared" si="695"/>
        <v>1.7740887893605534E-2</v>
      </c>
      <c r="AI522" s="5">
        <f t="shared" si="696"/>
        <v>2.6505845479959756E-2</v>
      </c>
      <c r="AJ522" s="5">
        <f t="shared" si="697"/>
        <v>1.9800582947732053E-2</v>
      </c>
      <c r="AK522" s="5">
        <f t="shared" si="698"/>
        <v>9.8610470752308506E-3</v>
      </c>
      <c r="AL522" s="5">
        <f t="shared" si="699"/>
        <v>4.1287482754706015E-4</v>
      </c>
      <c r="AM522" s="5">
        <f t="shared" si="700"/>
        <v>2.1339581015516027E-3</v>
      </c>
      <c r="AN522" s="5">
        <f t="shared" si="701"/>
        <v>4.0026594436260087E-3</v>
      </c>
      <c r="AO522" s="5">
        <f t="shared" si="702"/>
        <v>3.7538887502054021E-3</v>
      </c>
      <c r="AP522" s="5">
        <f t="shared" si="703"/>
        <v>2.3470529943716658E-3</v>
      </c>
      <c r="AQ522" s="5">
        <f t="shared" si="704"/>
        <v>1.1005902395391147E-3</v>
      </c>
      <c r="AR522" s="5">
        <f t="shared" si="705"/>
        <v>6.655307094738043E-3</v>
      </c>
      <c r="AS522" s="5">
        <f t="shared" si="706"/>
        <v>9.9433885458680531E-3</v>
      </c>
      <c r="AT522" s="5">
        <f t="shared" si="707"/>
        <v>7.4279799839943872E-3</v>
      </c>
      <c r="AU522" s="5">
        <f t="shared" si="708"/>
        <v>3.6992678695063823E-3</v>
      </c>
      <c r="AV522" s="5">
        <f t="shared" si="709"/>
        <v>1.3817265393669749E-3</v>
      </c>
      <c r="AW522" s="5">
        <f t="shared" si="710"/>
        <v>3.2139933028414686E-5</v>
      </c>
      <c r="AX522" s="5">
        <f t="shared" si="711"/>
        <v>5.3137479213410878E-4</v>
      </c>
      <c r="AY522" s="5">
        <f t="shared" si="712"/>
        <v>9.9669826145785999E-4</v>
      </c>
      <c r="AZ522" s="5">
        <f t="shared" si="713"/>
        <v>9.3475211761871095E-4</v>
      </c>
      <c r="BA522" s="5">
        <f t="shared" si="714"/>
        <v>5.8443734022011341E-4</v>
      </c>
      <c r="BB522" s="5">
        <f t="shared" si="715"/>
        <v>2.7405688487262169E-4</v>
      </c>
      <c r="BC522" s="5">
        <f t="shared" si="716"/>
        <v>1.0280955165225855E-4</v>
      </c>
      <c r="BD522" s="5">
        <f t="shared" si="717"/>
        <v>2.0805569217139447E-3</v>
      </c>
      <c r="BE522" s="5">
        <f t="shared" si="718"/>
        <v>3.1084645035769332E-3</v>
      </c>
      <c r="BF522" s="5">
        <f t="shared" si="719"/>
        <v>2.322106996726114E-3</v>
      </c>
      <c r="BG522" s="5">
        <f t="shared" si="720"/>
        <v>1.1564511241353079E-3</v>
      </c>
      <c r="BH522" s="5">
        <f t="shared" si="721"/>
        <v>4.3195012258243016E-4</v>
      </c>
      <c r="BI522" s="5">
        <f t="shared" si="722"/>
        <v>1.2907136635868465E-4</v>
      </c>
      <c r="BJ522" s="8">
        <f t="shared" si="723"/>
        <v>0.30812913209105747</v>
      </c>
      <c r="BK522" s="8">
        <f t="shared" si="724"/>
        <v>0.22445307534541176</v>
      </c>
      <c r="BL522" s="8">
        <f t="shared" si="725"/>
        <v>0.42643212785472501</v>
      </c>
      <c r="BM522" s="8">
        <f t="shared" si="726"/>
        <v>0.6502718247390683</v>
      </c>
      <c r="BN522" s="8">
        <f t="shared" si="727"/>
        <v>0.34561110988547561</v>
      </c>
    </row>
    <row r="523" spans="1:66" x14ac:dyDescent="0.25">
      <c r="A523" t="s">
        <v>99</v>
      </c>
      <c r="B523" t="s">
        <v>104</v>
      </c>
      <c r="C523" t="s">
        <v>115</v>
      </c>
      <c r="D523" t="s">
        <v>500</v>
      </c>
      <c r="E523">
        <f>VLOOKUP(A523,home!$A$2:$E$405,3,FALSE)</f>
        <v>1.3339768339768301</v>
      </c>
      <c r="F523">
        <f>VLOOKUP(B523,home!$B$2:$E$405,3,FALSE)</f>
        <v>0.78</v>
      </c>
      <c r="G523">
        <f>VLOOKUP(C523,away!$B$2:$E$405,4,FALSE)</f>
        <v>1.1200000000000001</v>
      </c>
      <c r="H523">
        <f>VLOOKUP(A523,away!$A$2:$E$405,3,FALSE)</f>
        <v>1.25096525096525</v>
      </c>
      <c r="I523">
        <f>VLOOKUP(C523,away!$B$2:$E$405,3,FALSE)</f>
        <v>0.92</v>
      </c>
      <c r="J523">
        <f>VLOOKUP(B523,home!$B$2:$E$405,4,FALSE)</f>
        <v>1.1299999999999999</v>
      </c>
      <c r="K523" s="3">
        <f t="shared" si="672"/>
        <v>1.1653621621621588</v>
      </c>
      <c r="L523" s="3">
        <f t="shared" si="673"/>
        <v>1.3005034749034738</v>
      </c>
      <c r="M523" s="5">
        <f t="shared" si="674"/>
        <v>8.4935287407380863E-2</v>
      </c>
      <c r="N523" s="5">
        <f t="shared" si="675"/>
        <v>9.8980370176929761E-2</v>
      </c>
      <c r="O523" s="5">
        <f t="shared" si="676"/>
        <v>0.11045863641522409</v>
      </c>
      <c r="P523" s="5">
        <f t="shared" si="677"/>
        <v>0.12872431536232931</v>
      </c>
      <c r="Q523" s="5">
        <f t="shared" si="678"/>
        <v>5.7673989100498875E-2</v>
      </c>
      <c r="R523" s="5">
        <f t="shared" si="679"/>
        <v>7.182592024554918E-2</v>
      </c>
      <c r="S523" s="5">
        <f t="shared" si="680"/>
        <v>4.8772276727648105E-2</v>
      </c>
      <c r="T523" s="5">
        <f t="shared" si="681"/>
        <v>7.500522323674387E-2</v>
      </c>
      <c r="U523" s="5">
        <f t="shared" si="682"/>
        <v>8.3703209716639984E-2</v>
      </c>
      <c r="V523" s="5">
        <f t="shared" si="683"/>
        <v>8.2130213118294E-3</v>
      </c>
      <c r="W523" s="5">
        <f t="shared" si="684"/>
        <v>2.2403694879558046E-2</v>
      </c>
      <c r="X523" s="5">
        <f t="shared" si="685"/>
        <v>2.9136083041542405E-2</v>
      </c>
      <c r="Y523" s="5">
        <f t="shared" si="686"/>
        <v>1.8945788620301041E-2</v>
      </c>
      <c r="Z523" s="5">
        <f t="shared" si="687"/>
        <v>3.1136619622492166E-2</v>
      </c>
      <c r="AA523" s="5">
        <f t="shared" si="688"/>
        <v>3.6285438365688177E-2</v>
      </c>
      <c r="AB523" s="5">
        <f t="shared" si="689"/>
        <v>2.1142838454420065E-2</v>
      </c>
      <c r="AC523" s="5">
        <f t="shared" si="690"/>
        <v>7.7795664918300163E-4</v>
      </c>
      <c r="AD523" s="5">
        <f t="shared" si="691"/>
        <v>6.5271045763157648E-3</v>
      </c>
      <c r="AE523" s="5">
        <f t="shared" si="692"/>
        <v>8.4885221825570182E-3</v>
      </c>
      <c r="AF523" s="5">
        <f t="shared" si="693"/>
        <v>5.5196762976053131E-3</v>
      </c>
      <c r="AG523" s="5">
        <f t="shared" si="694"/>
        <v>2.3927860684593506E-3</v>
      </c>
      <c r="AH523" s="5">
        <f t="shared" si="695"/>
        <v>1.0123320503949686E-2</v>
      </c>
      <c r="AI523" s="5">
        <f t="shared" si="696"/>
        <v>1.1797334670743323E-2</v>
      </c>
      <c r="AJ523" s="5">
        <f t="shared" si="697"/>
        <v>6.8740837198240212E-3</v>
      </c>
      <c r="AK523" s="5">
        <f t="shared" si="698"/>
        <v>2.670265688872605E-3</v>
      </c>
      <c r="AL523" s="5">
        <f t="shared" si="699"/>
        <v>4.7161522662464732E-5</v>
      </c>
      <c r="AM523" s="5">
        <f t="shared" si="700"/>
        <v>1.5212881403427721E-3</v>
      </c>
      <c r="AN523" s="5">
        <f t="shared" si="701"/>
        <v>1.9784405128452191E-3</v>
      </c>
      <c r="AO523" s="5">
        <f t="shared" si="702"/>
        <v>1.2864843809225093E-3</v>
      </c>
      <c r="AP523" s="5">
        <f t="shared" si="703"/>
        <v>5.5769246926625599E-4</v>
      </c>
      <c r="AQ523" s="5">
        <f t="shared" si="704"/>
        <v>1.8132024855206617E-4</v>
      </c>
      <c r="AR523" s="5">
        <f t="shared" si="705"/>
        <v>2.6330826985896312E-3</v>
      </c>
      <c r="AS523" s="5">
        <f t="shared" si="706"/>
        <v>3.0684949467801848E-3</v>
      </c>
      <c r="AT523" s="5">
        <f t="shared" si="707"/>
        <v>1.7879539528817079E-3</v>
      </c>
      <c r="AU523" s="5">
        <f t="shared" si="708"/>
        <v>6.9453796145886842E-4</v>
      </c>
      <c r="AV523" s="5">
        <f t="shared" si="709"/>
        <v>2.0234706511735131E-4</v>
      </c>
      <c r="AW523" s="5">
        <f t="shared" si="710"/>
        <v>1.9854444815448416E-6</v>
      </c>
      <c r="AX523" s="5">
        <f t="shared" si="711"/>
        <v>2.9547527275025019E-4</v>
      </c>
      <c r="AY523" s="5">
        <f t="shared" si="712"/>
        <v>3.8426661895975207E-4</v>
      </c>
      <c r="AZ523" s="5">
        <f t="shared" si="713"/>
        <v>2.4987003662328342E-4</v>
      </c>
      <c r="BA523" s="5">
        <f t="shared" si="714"/>
        <v>1.0831895030094613E-4</v>
      </c>
      <c r="BB523" s="5">
        <f t="shared" si="715"/>
        <v>3.5217292816069276E-5</v>
      </c>
      <c r="BC523" s="5">
        <f t="shared" si="716"/>
        <v>9.1600423367982504E-6</v>
      </c>
      <c r="BD523" s="5">
        <f t="shared" si="717"/>
        <v>5.7072219987067141E-4</v>
      </c>
      <c r="BE523" s="5">
        <f t="shared" si="718"/>
        <v>6.6509805683522948E-4</v>
      </c>
      <c r="BF523" s="5">
        <f t="shared" si="719"/>
        <v>3.8754005478167683E-4</v>
      </c>
      <c r="BG523" s="5">
        <f t="shared" si="720"/>
        <v>1.5054150538827208E-4</v>
      </c>
      <c r="BH523" s="5">
        <f t="shared" si="721"/>
        <v>4.3858843553605771E-5</v>
      </c>
      <c r="BI523" s="5">
        <f t="shared" si="722"/>
        <v>1.0222287350712377E-5</v>
      </c>
      <c r="BJ523" s="8">
        <f t="shared" si="723"/>
        <v>0.33168077214622738</v>
      </c>
      <c r="BK523" s="8">
        <f t="shared" si="724"/>
        <v>0.27185428559999292</v>
      </c>
      <c r="BL523" s="8">
        <f t="shared" si="725"/>
        <v>0.36509544735351912</v>
      </c>
      <c r="BM523" s="8">
        <f t="shared" si="726"/>
        <v>0.44678632483984132</v>
      </c>
      <c r="BN523" s="8">
        <f t="shared" si="727"/>
        <v>0.5525985187079121</v>
      </c>
    </row>
    <row r="524" spans="1:66" x14ac:dyDescent="0.25">
      <c r="A524" t="s">
        <v>99</v>
      </c>
      <c r="B524" t="s">
        <v>106</v>
      </c>
      <c r="C524" t="s">
        <v>395</v>
      </c>
      <c r="D524" t="s">
        <v>500</v>
      </c>
      <c r="E524">
        <f>VLOOKUP(A524,home!$A$2:$E$405,3,FALSE)</f>
        <v>1.3339768339768301</v>
      </c>
      <c r="F524">
        <f>VLOOKUP(B524,home!$B$2:$E$405,3,FALSE)</f>
        <v>0.93</v>
      </c>
      <c r="G524">
        <f>VLOOKUP(C524,away!$B$2:$E$405,4,FALSE)</f>
        <v>0.52</v>
      </c>
      <c r="H524">
        <f>VLOOKUP(A524,away!$A$2:$E$405,3,FALSE)</f>
        <v>1.25096525096525</v>
      </c>
      <c r="I524">
        <f>VLOOKUP(C524,away!$B$2:$E$405,3,FALSE)</f>
        <v>1.0900000000000001</v>
      </c>
      <c r="J524">
        <f>VLOOKUP(B524,home!$B$2:$E$405,4,FALSE)</f>
        <v>1.48</v>
      </c>
      <c r="K524" s="3">
        <f t="shared" si="672"/>
        <v>0.64511119691119501</v>
      </c>
      <c r="L524" s="3">
        <f t="shared" si="673"/>
        <v>2.0180571428571414</v>
      </c>
      <c r="M524" s="5">
        <f t="shared" si="674"/>
        <v>6.9726952724793373E-2</v>
      </c>
      <c r="N524" s="5">
        <f t="shared" si="675"/>
        <v>4.4981637929261763E-2</v>
      </c>
      <c r="O524" s="5">
        <f t="shared" si="676"/>
        <v>0.14071297499593149</v>
      </c>
      <c r="P524" s="5">
        <f t="shared" si="677"/>
        <v>9.0775515720560418E-2</v>
      </c>
      <c r="Q524" s="5">
        <f t="shared" si="678"/>
        <v>1.4509079141786028E-2</v>
      </c>
      <c r="R524" s="5">
        <f t="shared" si="679"/>
        <v>0.14198341214160898</v>
      </c>
      <c r="S524" s="5">
        <f t="shared" si="680"/>
        <v>2.9544508731283187E-2</v>
      </c>
      <c r="T524" s="5">
        <f t="shared" si="681"/>
        <v>2.9280150798360858E-2</v>
      </c>
      <c r="U524" s="5">
        <f t="shared" si="682"/>
        <v>9.1595088948208864E-2</v>
      </c>
      <c r="V524" s="5">
        <f t="shared" si="683"/>
        <v>4.2736829749452114E-3</v>
      </c>
      <c r="W524" s="5">
        <f t="shared" si="684"/>
        <v>3.1199898037456131E-3</v>
      </c>
      <c r="X524" s="5">
        <f t="shared" si="685"/>
        <v>6.2963177090902857E-3</v>
      </c>
      <c r="Y524" s="5">
        <f t="shared" si="686"/>
        <v>6.3531644632637838E-3</v>
      </c>
      <c r="Z524" s="5">
        <f t="shared" si="687"/>
        <v>9.5510213013201117E-2</v>
      </c>
      <c r="AA524" s="5">
        <f t="shared" si="688"/>
        <v>6.1614707834189361E-2</v>
      </c>
      <c r="AB524" s="5">
        <f t="shared" si="689"/>
        <v>1.9874168959123736E-2</v>
      </c>
      <c r="AC524" s="5">
        <f t="shared" si="690"/>
        <v>3.4773656466103307E-4</v>
      </c>
      <c r="AD524" s="5">
        <f t="shared" si="691"/>
        <v>5.0318508916126427E-4</v>
      </c>
      <c r="AE524" s="5">
        <f t="shared" si="692"/>
        <v>1.0154562633610969E-3</v>
      </c>
      <c r="AF524" s="5">
        <f t="shared" si="693"/>
        <v>1.0246243827674423E-3</v>
      </c>
      <c r="AG524" s="5">
        <f t="shared" si="694"/>
        <v>6.8925018479647551E-4</v>
      </c>
      <c r="AH524" s="5">
        <f t="shared" si="695"/>
        <v>4.8186266896774403E-2</v>
      </c>
      <c r="AI524" s="5">
        <f t="shared" si="696"/>
        <v>3.1085500312460431E-2</v>
      </c>
      <c r="AJ524" s="5">
        <f t="shared" si="697"/>
        <v>1.0026802156577334E-2</v>
      </c>
      <c r="AK524" s="5">
        <f t="shared" si="698"/>
        <v>2.1561341134737856E-3</v>
      </c>
      <c r="AL524" s="5">
        <f t="shared" si="699"/>
        <v>1.8108329567528687E-5</v>
      </c>
      <c r="AM524" s="5">
        <f t="shared" si="700"/>
        <v>6.4922067027337944E-5</v>
      </c>
      <c r="AN524" s="5">
        <f t="shared" si="701"/>
        <v>1.3101644109356946E-4</v>
      </c>
      <c r="AO524" s="5">
        <f t="shared" si="702"/>
        <v>1.3219933239029991E-4</v>
      </c>
      <c r="AP524" s="5">
        <f t="shared" si="703"/>
        <v>8.8928602337063378E-5</v>
      </c>
      <c r="AQ524" s="5">
        <f t="shared" si="704"/>
        <v>4.4865750287653259E-5</v>
      </c>
      <c r="AR524" s="5">
        <f t="shared" si="705"/>
        <v>1.9448528019731227E-2</v>
      </c>
      <c r="AS524" s="5">
        <f t="shared" si="706"/>
        <v>1.2546463188969724E-2</v>
      </c>
      <c r="AT524" s="5">
        <f t="shared" si="707"/>
        <v>4.046931942419253E-3</v>
      </c>
      <c r="AU524" s="5">
        <f t="shared" si="708"/>
        <v>8.7024036973074395E-4</v>
      </c>
      <c r="AV524" s="5">
        <f t="shared" si="709"/>
        <v>1.4035045162936029E-4</v>
      </c>
      <c r="AW524" s="5">
        <f t="shared" si="710"/>
        <v>6.548531613888436E-7</v>
      </c>
      <c r="AX524" s="5">
        <f t="shared" si="711"/>
        <v>6.9803253943257963E-6</v>
      </c>
      <c r="AY524" s="5">
        <f t="shared" si="712"/>
        <v>1.4086695521486266E-5</v>
      </c>
      <c r="AZ524" s="5">
        <f t="shared" si="713"/>
        <v>1.4213878258194534E-5</v>
      </c>
      <c r="BA524" s="5">
        <f t="shared" si="714"/>
        <v>9.5614728488837667E-6</v>
      </c>
      <c r="BB524" s="5">
        <f t="shared" si="715"/>
        <v>4.8238996447311272E-6</v>
      </c>
      <c r="BC524" s="5">
        <f t="shared" si="716"/>
        <v>1.946981026895134E-6</v>
      </c>
      <c r="BD524" s="5">
        <f t="shared" si="717"/>
        <v>6.5413734813793162E-3</v>
      </c>
      <c r="BE524" s="5">
        <f t="shared" si="718"/>
        <v>4.2199132760157619E-3</v>
      </c>
      <c r="BF524" s="5">
        <f t="shared" si="719"/>
        <v>1.3611566521759847E-3</v>
      </c>
      <c r="BG524" s="5">
        <f t="shared" si="720"/>
        <v>2.9269913235629487E-4</v>
      </c>
      <c r="BH524" s="5">
        <f t="shared" si="721"/>
        <v>4.7205871902309425E-5</v>
      </c>
      <c r="BI524" s="5">
        <f t="shared" si="722"/>
        <v>6.0906073048270794E-6</v>
      </c>
      <c r="BJ524" s="8">
        <f t="shared" si="723"/>
        <v>0.10828640121142506</v>
      </c>
      <c r="BK524" s="8">
        <f t="shared" si="724"/>
        <v>0.19470059174133225</v>
      </c>
      <c r="BL524" s="8">
        <f t="shared" si="725"/>
        <v>0.59675600935196305</v>
      </c>
      <c r="BM524" s="8">
        <f t="shared" si="726"/>
        <v>0.49255021082161948</v>
      </c>
      <c r="BN524" s="8">
        <f t="shared" si="727"/>
        <v>0.50268957265394199</v>
      </c>
    </row>
    <row r="525" spans="1:66" x14ac:dyDescent="0.25">
      <c r="A525" t="s">
        <v>99</v>
      </c>
      <c r="B525" t="s">
        <v>112</v>
      </c>
      <c r="C525" t="s">
        <v>107</v>
      </c>
      <c r="D525" t="s">
        <v>500</v>
      </c>
      <c r="E525">
        <f>VLOOKUP(A525,home!$A$2:$E$405,3,FALSE)</f>
        <v>1.3339768339768301</v>
      </c>
      <c r="F525">
        <f>VLOOKUP(B525,home!$B$2:$E$405,3,FALSE)</f>
        <v>0.68</v>
      </c>
      <c r="G525">
        <f>VLOOKUP(C525,away!$B$2:$E$405,4,FALSE)</f>
        <v>0.96</v>
      </c>
      <c r="H525">
        <f>VLOOKUP(A525,away!$A$2:$E$405,3,FALSE)</f>
        <v>1.25096525096525</v>
      </c>
      <c r="I525">
        <f>VLOOKUP(C525,away!$B$2:$E$405,3,FALSE)</f>
        <v>0.68</v>
      </c>
      <c r="J525">
        <f>VLOOKUP(B525,home!$B$2:$E$405,4,FALSE)</f>
        <v>0.84</v>
      </c>
      <c r="K525" s="3">
        <f t="shared" si="672"/>
        <v>0.87082007722007471</v>
      </c>
      <c r="L525" s="3">
        <f t="shared" si="673"/>
        <v>0.71455135135135084</v>
      </c>
      <c r="M525" s="5">
        <f t="shared" si="674"/>
        <v>0.20487168378624807</v>
      </c>
      <c r="N525" s="5">
        <f t="shared" si="675"/>
        <v>0.17840637549494726</v>
      </c>
      <c r="O525" s="5">
        <f t="shared" si="676"/>
        <v>0.14639133850309016</v>
      </c>
      <c r="P525" s="5">
        <f t="shared" si="677"/>
        <v>0.12748051669961108</v>
      </c>
      <c r="Q525" s="5">
        <f t="shared" si="678"/>
        <v>7.7679926842531805E-2</v>
      </c>
      <c r="R525" s="5">
        <f t="shared" si="679"/>
        <v>5.2302064376758065E-2</v>
      </c>
      <c r="S525" s="5">
        <f t="shared" si="680"/>
        <v>1.9831049657105766E-2</v>
      </c>
      <c r="T525" s="5">
        <f t="shared" si="681"/>
        <v>5.5506296698205171E-2</v>
      </c>
      <c r="U525" s="5">
        <f t="shared" si="682"/>
        <v>4.5545687739337773E-2</v>
      </c>
      <c r="V525" s="5">
        <f t="shared" si="683"/>
        <v>1.3710871823453389E-3</v>
      </c>
      <c r="W525" s="5">
        <f t="shared" si="684"/>
        <v>2.2548413297154436E-2</v>
      </c>
      <c r="X525" s="5">
        <f t="shared" si="685"/>
        <v>1.6111999192310468E-2</v>
      </c>
      <c r="Y525" s="5">
        <f t="shared" si="686"/>
        <v>5.7564253979186597E-3</v>
      </c>
      <c r="Z525" s="5">
        <f t="shared" si="687"/>
        <v>1.2457503592959277E-2</v>
      </c>
      <c r="AA525" s="5">
        <f t="shared" si="688"/>
        <v>1.0848244240790155E-2</v>
      </c>
      <c r="AB525" s="5">
        <f t="shared" si="689"/>
        <v>4.7234344437335572E-3</v>
      </c>
      <c r="AC525" s="5">
        <f t="shared" si="690"/>
        <v>5.3322065797279953E-5</v>
      </c>
      <c r="AD525" s="5">
        <f t="shared" si="691"/>
        <v>4.9089027521545458E-3</v>
      </c>
      <c r="AE525" s="5">
        <f t="shared" si="692"/>
        <v>3.5076630952043954E-3</v>
      </c>
      <c r="AF525" s="5">
        <f t="shared" si="693"/>
        <v>1.2532027023817816E-3</v>
      </c>
      <c r="AG525" s="5">
        <f t="shared" si="694"/>
        <v>2.9849256150135564E-4</v>
      </c>
      <c r="AH525" s="5">
        <f t="shared" si="695"/>
        <v>2.2253815067033392E-3</v>
      </c>
      <c r="AI525" s="5">
        <f t="shared" si="696"/>
        <v>1.9379068955115281E-3</v>
      </c>
      <c r="AJ525" s="5">
        <f t="shared" si="697"/>
        <v>8.4378411619733201E-4</v>
      </c>
      <c r="AK525" s="5">
        <f t="shared" si="698"/>
        <v>2.449280497413444E-4</v>
      </c>
      <c r="AL525" s="5">
        <f t="shared" si="699"/>
        <v>1.3271769673001912E-6</v>
      </c>
      <c r="AM525" s="5">
        <f t="shared" si="700"/>
        <v>8.5495421473941191E-4</v>
      </c>
      <c r="AN525" s="5">
        <f t="shared" si="701"/>
        <v>6.109086894855797E-4</v>
      </c>
      <c r="AO525" s="5">
        <f t="shared" si="702"/>
        <v>2.182628148121019E-4</v>
      </c>
      <c r="AP525" s="5">
        <f t="shared" si="703"/>
        <v>5.1986663091245696E-5</v>
      </c>
      <c r="AQ525" s="5">
        <f t="shared" si="704"/>
        <v>9.2867850910242488E-6</v>
      </c>
      <c r="AR525" s="5">
        <f t="shared" si="705"/>
        <v>3.1802987257743533E-4</v>
      </c>
      <c r="AS525" s="5">
        <f t="shared" si="706"/>
        <v>2.7694679819617276E-4</v>
      </c>
      <c r="AT525" s="5">
        <f t="shared" si="707"/>
        <v>1.2058541609552181E-4</v>
      </c>
      <c r="AU525" s="5">
        <f t="shared" si="708"/>
        <v>3.5002733785305712E-5</v>
      </c>
      <c r="AV525" s="5">
        <f t="shared" si="709"/>
        <v>7.6202708344584087E-6</v>
      </c>
      <c r="AW525" s="5">
        <f t="shared" si="710"/>
        <v>2.2939725330136935E-8</v>
      </c>
      <c r="AX525" s="5">
        <f t="shared" si="711"/>
        <v>1.2408521588316715E-4</v>
      </c>
      <c r="AY525" s="5">
        <f t="shared" si="712"/>
        <v>8.8665258692041169E-5</v>
      </c>
      <c r="AZ525" s="5">
        <f t="shared" si="713"/>
        <v>3.1677940208157567E-5</v>
      </c>
      <c r="BA525" s="5">
        <f t="shared" si="714"/>
        <v>7.5451716612554293E-6</v>
      </c>
      <c r="BB525" s="5">
        <f t="shared" si="715"/>
        <v>1.3478531516819954E-6</v>
      </c>
      <c r="BC525" s="5">
        <f t="shared" si="716"/>
        <v>1.9262205819150948E-7</v>
      </c>
      <c r="BD525" s="5">
        <f t="shared" si="717"/>
        <v>3.7874779203384057E-5</v>
      </c>
      <c r="BE525" s="5">
        <f t="shared" si="718"/>
        <v>3.2982118150584182E-5</v>
      </c>
      <c r="BF525" s="5">
        <f t="shared" si="719"/>
        <v>1.4360745337386671E-5</v>
      </c>
      <c r="BG525" s="5">
        <f t="shared" si="720"/>
        <v>4.1685417878802968E-6</v>
      </c>
      <c r="BH525" s="5">
        <f t="shared" si="721"/>
        <v>9.0751247040425697E-7</v>
      </c>
      <c r="BI525" s="5">
        <f t="shared" si="722"/>
        <v>1.5805601591112319E-7</v>
      </c>
      <c r="BJ525" s="8">
        <f t="shared" si="723"/>
        <v>0.36797661126318376</v>
      </c>
      <c r="BK525" s="8">
        <f t="shared" si="724"/>
        <v>0.35369765182676688</v>
      </c>
      <c r="BL525" s="8">
        <f t="shared" si="725"/>
        <v>0.26591140671631763</v>
      </c>
      <c r="BM525" s="8">
        <f t="shared" si="726"/>
        <v>0.21282262537707444</v>
      </c>
      <c r="BN525" s="8">
        <f t="shared" si="727"/>
        <v>0.78713190570318647</v>
      </c>
    </row>
    <row r="526" spans="1:66" x14ac:dyDescent="0.25">
      <c r="A526" t="s">
        <v>99</v>
      </c>
      <c r="B526" t="s">
        <v>118</v>
      </c>
      <c r="C526" t="s">
        <v>111</v>
      </c>
      <c r="D526" t="s">
        <v>500</v>
      </c>
      <c r="E526">
        <f>VLOOKUP(A526,home!$A$2:$E$405,3,FALSE)</f>
        <v>1.3339768339768301</v>
      </c>
      <c r="F526">
        <f>VLOOKUP(B526,home!$B$2:$E$405,3,FALSE)</f>
        <v>0.89</v>
      </c>
      <c r="G526">
        <f>VLOOKUP(C526,away!$B$2:$E$405,4,FALSE)</f>
        <v>0.68</v>
      </c>
      <c r="H526">
        <f>VLOOKUP(A526,away!$A$2:$E$405,3,FALSE)</f>
        <v>1.25096525096525</v>
      </c>
      <c r="I526">
        <f>VLOOKUP(C526,away!$B$2:$E$405,3,FALSE)</f>
        <v>0.93</v>
      </c>
      <c r="J526">
        <f>VLOOKUP(B526,home!$B$2:$E$405,4,FALSE)</f>
        <v>1.45</v>
      </c>
      <c r="K526" s="3">
        <f t="shared" si="672"/>
        <v>0.80732277992277757</v>
      </c>
      <c r="L526" s="3">
        <f t="shared" si="673"/>
        <v>1.6869266409266399</v>
      </c>
      <c r="M526" s="5">
        <f t="shared" si="674"/>
        <v>8.2558394751945943E-2</v>
      </c>
      <c r="N526" s="5">
        <f t="shared" si="675"/>
        <v>6.6651272757103058E-2</v>
      </c>
      <c r="O526" s="5">
        <f t="shared" si="676"/>
        <v>0.13926995553919569</v>
      </c>
      <c r="P526" s="5">
        <f t="shared" si="677"/>
        <v>0.1124358076656251</v>
      </c>
      <c r="Q526" s="5">
        <f t="shared" si="678"/>
        <v>2.6904545403827859E-2</v>
      </c>
      <c r="R526" s="5">
        <f t="shared" si="679"/>
        <v>0.11746909913986897</v>
      </c>
      <c r="S526" s="5">
        <f t="shared" si="680"/>
        <v>3.8281421542306182E-2</v>
      </c>
      <c r="T526" s="5">
        <f t="shared" si="681"/>
        <v>4.5385994403737591E-2</v>
      </c>
      <c r="U526" s="5">
        <f t="shared" si="682"/>
        <v>9.4835479672623374E-2</v>
      </c>
      <c r="V526" s="5">
        <f t="shared" si="683"/>
        <v>5.7928055551599673E-3</v>
      </c>
      <c r="W526" s="5">
        <f t="shared" si="684"/>
        <v>7.2402174626589677E-3</v>
      </c>
      <c r="X526" s="5">
        <f t="shared" si="685"/>
        <v>1.2213715723861689E-2</v>
      </c>
      <c r="Y526" s="5">
        <f t="shared" si="686"/>
        <v>1.0301821219643447E-2</v>
      </c>
      <c r="Z526" s="5">
        <f t="shared" si="687"/>
        <v>6.6053917608232551E-2</v>
      </c>
      <c r="AA526" s="5">
        <f t="shared" si="688"/>
        <v>5.3326832388268408E-2</v>
      </c>
      <c r="AB526" s="5">
        <f t="shared" si="689"/>
        <v>2.1525983284086427E-2</v>
      </c>
      <c r="AC526" s="5">
        <f t="shared" si="690"/>
        <v>4.930743060724439E-4</v>
      </c>
      <c r="AD526" s="5">
        <f t="shared" si="691"/>
        <v>1.4612981222998185E-3</v>
      </c>
      <c r="AE526" s="5">
        <f t="shared" si="692"/>
        <v>2.4651027328436385E-3</v>
      </c>
      <c r="AF526" s="5">
        <f t="shared" si="693"/>
        <v>2.0792237363275005E-3</v>
      </c>
      <c r="AG526" s="5">
        <f t="shared" si="694"/>
        <v>1.1691659710859627E-3</v>
      </c>
      <c r="AH526" s="5">
        <f t="shared" si="695"/>
        <v>2.7857028337725184E-2</v>
      </c>
      <c r="AI526" s="5">
        <f t="shared" si="696"/>
        <v>2.2489613557999888E-2</v>
      </c>
      <c r="AJ526" s="5">
        <f t="shared" si="697"/>
        <v>9.0781886685167273E-3</v>
      </c>
      <c r="AK526" s="5">
        <f t="shared" si="698"/>
        <v>2.4430095041767953E-3</v>
      </c>
      <c r="AL526" s="5">
        <f t="shared" si="699"/>
        <v>2.6860603580772091E-5</v>
      </c>
      <c r="AM526" s="5">
        <f t="shared" si="700"/>
        <v>2.3594785247820499E-4</v>
      </c>
      <c r="AN526" s="5">
        <f t="shared" si="701"/>
        <v>3.9802671821491267E-4</v>
      </c>
      <c r="AO526" s="5">
        <f t="shared" si="702"/>
        <v>3.3572093737866852E-4</v>
      </c>
      <c r="AP526" s="5">
        <f t="shared" si="703"/>
        <v>1.8877886439364674E-4</v>
      </c>
      <c r="AQ526" s="5">
        <f t="shared" si="704"/>
        <v>7.961402389738002E-5</v>
      </c>
      <c r="AR526" s="5">
        <f t="shared" si="705"/>
        <v>9.398552647991389E-3</v>
      </c>
      <c r="AS526" s="5">
        <f t="shared" si="706"/>
        <v>7.5876656510269905E-3</v>
      </c>
      <c r="AT526" s="5">
        <f t="shared" si="707"/>
        <v>3.0628476632558401E-3</v>
      </c>
      <c r="AU526" s="5">
        <f t="shared" si="708"/>
        <v>8.2423556332656301E-4</v>
      </c>
      <c r="AV526" s="5">
        <f t="shared" si="709"/>
        <v>1.6635603657400429E-4</v>
      </c>
      <c r="AW526" s="5">
        <f t="shared" si="710"/>
        <v>1.0161473070278296E-6</v>
      </c>
      <c r="AX526" s="5">
        <f t="shared" si="711"/>
        <v>3.1747679363252306E-5</v>
      </c>
      <c r="AY526" s="5">
        <f t="shared" si="712"/>
        <v>5.3556006105467206E-5</v>
      </c>
      <c r="AZ526" s="5">
        <f t="shared" si="713"/>
        <v>4.5172526740471221E-5</v>
      </c>
      <c r="BA526" s="5">
        <f t="shared" si="714"/>
        <v>2.5400912932157314E-5</v>
      </c>
      <c r="BB526" s="5">
        <f t="shared" si="715"/>
        <v>1.0712369182278544E-5</v>
      </c>
      <c r="BC526" s="5">
        <f t="shared" si="716"/>
        <v>3.6141961922054383E-6</v>
      </c>
      <c r="BD526" s="5">
        <f t="shared" si="717"/>
        <v>2.6424448080080505E-3</v>
      </c>
      <c r="BE526" s="5">
        <f t="shared" si="718"/>
        <v>2.1333058881935693E-3</v>
      </c>
      <c r="BF526" s="5">
        <f t="shared" si="719"/>
        <v>8.6113322004103111E-4</v>
      </c>
      <c r="BG526" s="5">
        <f t="shared" si="720"/>
        <v>2.3173748836245947E-4</v>
      </c>
      <c r="BH526" s="5">
        <f t="shared" si="721"/>
        <v>4.6771738329275753E-5</v>
      </c>
      <c r="BI526" s="5">
        <f t="shared" si="722"/>
        <v>7.5519779619623292E-6</v>
      </c>
      <c r="BJ526" s="8">
        <f t="shared" si="723"/>
        <v>0.17728064962026815</v>
      </c>
      <c r="BK526" s="8">
        <f t="shared" si="724"/>
        <v>0.23964192043079585</v>
      </c>
      <c r="BL526" s="8">
        <f t="shared" si="725"/>
        <v>0.51525779277553263</v>
      </c>
      <c r="BM526" s="8">
        <f t="shared" si="726"/>
        <v>0.45289266531846423</v>
      </c>
      <c r="BN526" s="8">
        <f t="shared" si="727"/>
        <v>0.54528907525756665</v>
      </c>
    </row>
    <row r="527" spans="1:66" x14ac:dyDescent="0.25">
      <c r="A527" t="s">
        <v>99</v>
      </c>
      <c r="B527" t="s">
        <v>417</v>
      </c>
      <c r="C527" t="s">
        <v>119</v>
      </c>
      <c r="D527" t="s">
        <v>500</v>
      </c>
      <c r="E527">
        <f>VLOOKUP(A527,home!$A$2:$E$405,3,FALSE)</f>
        <v>1.3339768339768301</v>
      </c>
      <c r="F527">
        <f>VLOOKUP(B527,home!$B$2:$E$405,3,FALSE)</f>
        <v>0.97</v>
      </c>
      <c r="G527">
        <f>VLOOKUP(C527,away!$B$2:$E$405,4,FALSE)</f>
        <v>1.0900000000000001</v>
      </c>
      <c r="H527">
        <f>VLOOKUP(A527,away!$A$2:$E$405,3,FALSE)</f>
        <v>1.25096525096525</v>
      </c>
      <c r="I527">
        <f>VLOOKUP(C527,away!$B$2:$E$405,3,FALSE)</f>
        <v>0.92</v>
      </c>
      <c r="J527">
        <f>VLOOKUP(B527,home!$B$2:$E$405,4,FALSE)</f>
        <v>1.08</v>
      </c>
      <c r="K527" s="3">
        <f t="shared" si="672"/>
        <v>1.4104137065637026</v>
      </c>
      <c r="L527" s="3">
        <f t="shared" si="673"/>
        <v>1.2429590733590725</v>
      </c>
      <c r="M527" s="5">
        <f t="shared" si="674"/>
        <v>7.0413323467633127E-2</v>
      </c>
      <c r="N527" s="5">
        <f t="shared" si="675"/>
        <v>9.9311916543453366E-2</v>
      </c>
      <c r="O527" s="5">
        <f t="shared" si="676"/>
        <v>8.7520879289461895E-2</v>
      </c>
      <c r="P527" s="5">
        <f t="shared" si="677"/>
        <v>0.12344064776036433</v>
      </c>
      <c r="Q527" s="5">
        <f t="shared" si="678"/>
        <v>7.0035444158998594E-2</v>
      </c>
      <c r="R527" s="5">
        <f t="shared" si="679"/>
        <v>5.4392435510600412E-2</v>
      </c>
      <c r="S527" s="5">
        <f t="shared" si="680"/>
        <v>5.410053370972686E-2</v>
      </c>
      <c r="T527" s="5">
        <f t="shared" si="681"/>
        <v>8.7051190774159959E-2</v>
      </c>
      <c r="U527" s="5">
        <f t="shared" si="682"/>
        <v>7.6715836577533073E-2</v>
      </c>
      <c r="V527" s="5">
        <f t="shared" si="683"/>
        <v>1.0538101781546879E-2</v>
      </c>
      <c r="W527" s="5">
        <f t="shared" si="684"/>
        <v>3.2926316795709488E-2</v>
      </c>
      <c r="X527" s="5">
        <f t="shared" si="685"/>
        <v>4.0926064213522323E-2</v>
      </c>
      <c r="Y527" s="5">
        <f t="shared" si="686"/>
        <v>2.5434711425536809E-2</v>
      </c>
      <c r="Z527" s="5">
        <f t="shared" si="687"/>
        <v>2.2535857079999656E-2</v>
      </c>
      <c r="AA527" s="5">
        <f t="shared" si="688"/>
        <v>3.1784881714792171E-2</v>
      </c>
      <c r="AB527" s="5">
        <f t="shared" si="689"/>
        <v>2.2414916416024448E-2</v>
      </c>
      <c r="AC527" s="5">
        <f t="shared" si="690"/>
        <v>1.1546377571184632E-3</v>
      </c>
      <c r="AD527" s="5">
        <f t="shared" si="691"/>
        <v>1.1609932128831818E-2</v>
      </c>
      <c r="AE527" s="5">
        <f t="shared" si="692"/>
        <v>1.443067048061452E-2</v>
      </c>
      <c r="AF527" s="5">
        <f t="shared" si="693"/>
        <v>8.968366404267375E-3</v>
      </c>
      <c r="AG527" s="5">
        <f t="shared" si="694"/>
        <v>3.7157707984642697E-3</v>
      </c>
      <c r="AH527" s="5">
        <f t="shared" si="695"/>
        <v>7.0027870083772216E-3</v>
      </c>
      <c r="AI527" s="5">
        <f t="shared" si="696"/>
        <v>9.8768267807614572E-3</v>
      </c>
      <c r="AJ527" s="5">
        <f t="shared" si="697"/>
        <v>6.9652059344707069E-3</v>
      </c>
      <c r="AK527" s="5">
        <f t="shared" si="698"/>
        <v>3.274607306338777E-3</v>
      </c>
      <c r="AL527" s="5">
        <f t="shared" si="699"/>
        <v>8.0967195211453704E-5</v>
      </c>
      <c r="AM527" s="5">
        <f t="shared" si="700"/>
        <v>3.274961481355739E-3</v>
      </c>
      <c r="AN527" s="5">
        <f t="shared" si="701"/>
        <v>4.0706430881525847E-3</v>
      </c>
      <c r="AO527" s="5">
        <f t="shared" si="702"/>
        <v>2.5298213804128252E-3</v>
      </c>
      <c r="AP527" s="5">
        <f t="shared" si="703"/>
        <v>1.0481548129206313E-3</v>
      </c>
      <c r="AQ527" s="5">
        <f t="shared" si="704"/>
        <v>3.2570338375117021E-4</v>
      </c>
      <c r="AR527" s="5">
        <f t="shared" si="705"/>
        <v>1.740835530172699E-3</v>
      </c>
      <c r="AS527" s="5">
        <f t="shared" si="706"/>
        <v>2.4552982926286646E-3</v>
      </c>
      <c r="AT527" s="5">
        <f t="shared" si="707"/>
        <v>1.7314931828129631E-3</v>
      </c>
      <c r="AU527" s="5">
        <f t="shared" si="708"/>
        <v>8.1404057262033822E-4</v>
      </c>
      <c r="AV527" s="5">
        <f t="shared" si="709"/>
        <v>2.8703349533067233E-4</v>
      </c>
      <c r="AW527" s="5">
        <f t="shared" si="710"/>
        <v>3.9428471661790102E-6</v>
      </c>
      <c r="AX527" s="5">
        <f t="shared" si="711"/>
        <v>7.6984176029538454E-4</v>
      </c>
      <c r="AY527" s="5">
        <f t="shared" si="712"/>
        <v>9.5688180100986827E-4</v>
      </c>
      <c r="AZ527" s="5">
        <f t="shared" si="713"/>
        <v>5.9468245834869322E-4</v>
      </c>
      <c r="BA527" s="5">
        <f t="shared" si="714"/>
        <v>2.4638865245732894E-4</v>
      </c>
      <c r="BB527" s="5">
        <f t="shared" si="715"/>
        <v>7.6562752786138075E-5</v>
      </c>
      <c r="BC527" s="5">
        <f t="shared" si="716"/>
        <v>1.9032873651375572E-5</v>
      </c>
      <c r="BD527" s="5">
        <f t="shared" si="717"/>
        <v>3.6063121957566758E-4</v>
      </c>
      <c r="BE527" s="5">
        <f t="shared" si="718"/>
        <v>5.0863921510430575E-4</v>
      </c>
      <c r="BF527" s="5">
        <f t="shared" si="719"/>
        <v>3.5869586033945822E-4</v>
      </c>
      <c r="BG527" s="5">
        <f t="shared" si="720"/>
        <v>1.6863651930347723E-4</v>
      </c>
      <c r="BH527" s="5">
        <f t="shared" si="721"/>
        <v>5.9461814563204626E-5</v>
      </c>
      <c r="BI527" s="5">
        <f t="shared" si="722"/>
        <v>1.6773151655418587E-5</v>
      </c>
      <c r="BJ527" s="8">
        <f t="shared" si="723"/>
        <v>0.40832305816870029</v>
      </c>
      <c r="BK527" s="8">
        <f t="shared" si="724"/>
        <v>0.26068509347261098</v>
      </c>
      <c r="BL527" s="8">
        <f t="shared" si="725"/>
        <v>0.30844991539246691</v>
      </c>
      <c r="BM527" s="8">
        <f t="shared" si="726"/>
        <v>0.49392633842942235</v>
      </c>
      <c r="BN527" s="8">
        <f t="shared" si="727"/>
        <v>0.50511464673051176</v>
      </c>
    </row>
    <row r="528" spans="1:66" x14ac:dyDescent="0.25">
      <c r="A528" t="s">
        <v>99</v>
      </c>
      <c r="B528" t="s">
        <v>108</v>
      </c>
      <c r="C528" t="s">
        <v>117</v>
      </c>
      <c r="D528" t="s">
        <v>500</v>
      </c>
      <c r="E528">
        <f>VLOOKUP(A528,home!$A$2:$E$405,3,FALSE)</f>
        <v>1.3339768339768301</v>
      </c>
      <c r="F528">
        <f>VLOOKUP(B528,home!$B$2:$E$405,3,FALSE)</f>
        <v>0.85</v>
      </c>
      <c r="G528">
        <f>VLOOKUP(C528,away!$B$2:$E$405,4,FALSE)</f>
        <v>1.04</v>
      </c>
      <c r="H528">
        <f>VLOOKUP(A528,away!$A$2:$E$405,3,FALSE)</f>
        <v>1.25096525096525</v>
      </c>
      <c r="I528">
        <f>VLOOKUP(C528,away!$B$2:$E$405,3,FALSE)</f>
        <v>0.75</v>
      </c>
      <c r="J528">
        <f>VLOOKUP(B528,home!$B$2:$E$405,4,FALSE)</f>
        <v>0.57999999999999996</v>
      </c>
      <c r="K528" s="3">
        <f t="shared" si="672"/>
        <v>1.1792355212355179</v>
      </c>
      <c r="L528" s="3">
        <f t="shared" si="673"/>
        <v>0.54416988416988366</v>
      </c>
      <c r="M528" s="5">
        <f t="shared" si="674"/>
        <v>0.17845739220176396</v>
      </c>
      <c r="N528" s="5">
        <f t="shared" si="675"/>
        <v>0.21044329591137836</v>
      </c>
      <c r="O528" s="5">
        <f t="shared" si="676"/>
        <v>9.7111138443693373E-2</v>
      </c>
      <c r="P528" s="5">
        <f t="shared" si="677"/>
        <v>0.11451690396042329</v>
      </c>
      <c r="Q528" s="5">
        <f t="shared" si="678"/>
        <v>0.1240811048722873</v>
      </c>
      <c r="R528" s="5">
        <f t="shared" si="679"/>
        <v>2.6422478479255079E-2</v>
      </c>
      <c r="S528" s="5">
        <f t="shared" si="680"/>
        <v>1.837150191830382E-2</v>
      </c>
      <c r="T528" s="5">
        <f t="shared" si="681"/>
        <v>6.7521200466023751E-2</v>
      </c>
      <c r="U528" s="5">
        <f t="shared" si="682"/>
        <v>3.115832518181862E-2</v>
      </c>
      <c r="V528" s="5">
        <f t="shared" si="683"/>
        <v>1.3098971847505458E-3</v>
      </c>
      <c r="W528" s="5">
        <f t="shared" si="684"/>
        <v>4.877361545985022E-2</v>
      </c>
      <c r="X528" s="5">
        <f t="shared" si="685"/>
        <v>2.6541132675333135E-2</v>
      </c>
      <c r="Y528" s="5">
        <f t="shared" si="686"/>
        <v>7.2214425468367736E-3</v>
      </c>
      <c r="Z528" s="5">
        <f t="shared" si="687"/>
        <v>4.7927723511791611E-3</v>
      </c>
      <c r="AA528" s="5">
        <f t="shared" si="688"/>
        <v>5.6518074017059359E-3</v>
      </c>
      <c r="AB528" s="5">
        <f t="shared" si="689"/>
        <v>3.3324060236367289E-3</v>
      </c>
      <c r="AC528" s="5">
        <f t="shared" si="690"/>
        <v>5.2535428854115147E-5</v>
      </c>
      <c r="AD528" s="5">
        <f t="shared" si="691"/>
        <v>1.4378894962334299E-2</v>
      </c>
      <c r="AE528" s="5">
        <f t="shared" si="692"/>
        <v>7.8245616061443767E-3</v>
      </c>
      <c r="AF528" s="5">
        <f t="shared" si="693"/>
        <v>2.1289453914478526E-3</v>
      </c>
      <c r="AG528" s="5">
        <f t="shared" si="694"/>
        <v>3.8616932235606188E-4</v>
      </c>
      <c r="AH528" s="5">
        <f t="shared" si="695"/>
        <v>6.5202059379844608E-4</v>
      </c>
      <c r="AI528" s="5">
        <f t="shared" si="696"/>
        <v>7.6888584478420241E-4</v>
      </c>
      <c r="AJ528" s="5">
        <f t="shared" si="697"/>
        <v>4.5334874997235523E-4</v>
      </c>
      <c r="AK528" s="5">
        <f t="shared" si="698"/>
        <v>1.7820164982504025E-4</v>
      </c>
      <c r="AL528" s="5">
        <f t="shared" si="699"/>
        <v>1.3484887538431462E-6</v>
      </c>
      <c r="AM528" s="5">
        <f t="shared" si="700"/>
        <v>3.3912207391398087E-3</v>
      </c>
      <c r="AN528" s="5">
        <f t="shared" si="701"/>
        <v>1.8454001968122166E-3</v>
      </c>
      <c r="AO528" s="5">
        <f t="shared" si="702"/>
        <v>5.0210560567319224E-4</v>
      </c>
      <c r="AP528" s="5">
        <f t="shared" si="703"/>
        <v>9.1076916426743445E-5</v>
      </c>
      <c r="AQ528" s="5">
        <f t="shared" si="704"/>
        <v>1.2390328765622785E-5</v>
      </c>
      <c r="AR528" s="5">
        <f t="shared" si="705"/>
        <v>7.0961994200735858E-5</v>
      </c>
      <c r="AS528" s="5">
        <f t="shared" si="706"/>
        <v>8.3680904219216536E-5</v>
      </c>
      <c r="AT528" s="5">
        <f t="shared" si="707"/>
        <v>4.9339747352203631E-5</v>
      </c>
      <c r="AU528" s="5">
        <f t="shared" si="708"/>
        <v>1.939439422883487E-5</v>
      </c>
      <c r="AV528" s="5">
        <f t="shared" si="709"/>
        <v>5.7176396468718029E-6</v>
      </c>
      <c r="AW528" s="5">
        <f t="shared" si="710"/>
        <v>2.4036978987643836E-8</v>
      </c>
      <c r="AX528" s="5">
        <f t="shared" si="711"/>
        <v>6.665079926573722E-4</v>
      </c>
      <c r="AY528" s="5">
        <f t="shared" si="712"/>
        <v>3.6269357716266389E-4</v>
      </c>
      <c r="AZ528" s="5">
        <f t="shared" si="713"/>
        <v>9.8683460936883785E-5</v>
      </c>
      <c r="BA528" s="5">
        <f t="shared" si="714"/>
        <v>1.7900189169169097E-5</v>
      </c>
      <c r="BB528" s="5">
        <f t="shared" si="715"/>
        <v>2.4351859667014378E-6</v>
      </c>
      <c r="BC528" s="5">
        <f t="shared" si="716"/>
        <v>2.6503097308640961E-7</v>
      </c>
      <c r="BD528" s="5">
        <f t="shared" si="717"/>
        <v>6.4358966941130617E-6</v>
      </c>
      <c r="BE528" s="5">
        <f t="shared" si="718"/>
        <v>7.5894379927003627E-6</v>
      </c>
      <c r="BF528" s="5">
        <f t="shared" si="719"/>
        <v>4.4748674336033281E-6</v>
      </c>
      <c r="BG528" s="5">
        <f t="shared" si="720"/>
        <v>1.7589742101750212E-6</v>
      </c>
      <c r="BH528" s="5">
        <f t="shared" si="721"/>
        <v>5.1856121739389375E-7</v>
      </c>
      <c r="BI528" s="5">
        <f t="shared" si="722"/>
        <v>1.2230116149720255E-7</v>
      </c>
      <c r="BJ528" s="8">
        <f t="shared" si="723"/>
        <v>0.51629104243767532</v>
      </c>
      <c r="BK528" s="8">
        <f t="shared" si="724"/>
        <v>0.31307227276001226</v>
      </c>
      <c r="BL528" s="8">
        <f t="shared" si="725"/>
        <v>0.16597860708684717</v>
      </c>
      <c r="BM528" s="8">
        <f t="shared" si="726"/>
        <v>0.24873971122672914</v>
      </c>
      <c r="BN528" s="8">
        <f t="shared" si="727"/>
        <v>0.75103231386880132</v>
      </c>
    </row>
    <row r="529" spans="1:66" x14ac:dyDescent="0.25">
      <c r="A529" t="s">
        <v>99</v>
      </c>
      <c r="B529" t="s">
        <v>110</v>
      </c>
      <c r="C529" t="s">
        <v>101</v>
      </c>
      <c r="D529" t="s">
        <v>500</v>
      </c>
      <c r="E529">
        <f>VLOOKUP(A529,home!$A$2:$E$405,3,FALSE)</f>
        <v>1.3339768339768301</v>
      </c>
      <c r="F529">
        <f>VLOOKUP(B529,home!$B$2:$E$405,3,FALSE)</f>
        <v>0.99</v>
      </c>
      <c r="G529">
        <f>VLOOKUP(C529,away!$B$2:$E$405,4,FALSE)</f>
        <v>0.55000000000000004</v>
      </c>
      <c r="H529">
        <f>VLOOKUP(A529,away!$A$2:$E$405,3,FALSE)</f>
        <v>1.25096525096525</v>
      </c>
      <c r="I529">
        <f>VLOOKUP(C529,away!$B$2:$E$405,3,FALSE)</f>
        <v>1.19</v>
      </c>
      <c r="J529">
        <f>VLOOKUP(B529,home!$B$2:$E$405,4,FALSE)</f>
        <v>0.47</v>
      </c>
      <c r="K529" s="3">
        <f t="shared" si="672"/>
        <v>0.72635038610038405</v>
      </c>
      <c r="L529" s="3">
        <f t="shared" si="673"/>
        <v>0.69966486486486423</v>
      </c>
      <c r="M529" s="5">
        <f t="shared" si="674"/>
        <v>0.24026441066717125</v>
      </c>
      <c r="N529" s="5">
        <f t="shared" si="675"/>
        <v>0.17451614745428104</v>
      </c>
      <c r="O529" s="5">
        <f t="shared" si="676"/>
        <v>0.1681045664212826</v>
      </c>
      <c r="P529" s="5">
        <f t="shared" si="677"/>
        <v>0.12210281672533627</v>
      </c>
      <c r="Q529" s="5">
        <f t="shared" si="678"/>
        <v>6.3379935542084306E-2</v>
      </c>
      <c r="R529" s="5">
        <f t="shared" si="679"/>
        <v>5.8808429374156639E-2</v>
      </c>
      <c r="S529" s="5">
        <f t="shared" si="680"/>
        <v>1.5513219176803135E-2</v>
      </c>
      <c r="T529" s="5">
        <f t="shared" si="681"/>
        <v>4.434471403619622E-2</v>
      </c>
      <c r="U529" s="5">
        <f t="shared" si="682"/>
        <v>4.2715525381875841E-2</v>
      </c>
      <c r="V529" s="5">
        <f t="shared" si="683"/>
        <v>8.7598295593744224E-4</v>
      </c>
      <c r="W529" s="5">
        <f t="shared" si="684"/>
        <v>1.5345346884003462E-2</v>
      </c>
      <c r="X529" s="5">
        <f t="shared" si="685"/>
        <v>1.0736600053900747E-2</v>
      </c>
      <c r="Y529" s="5">
        <f t="shared" si="686"/>
        <v>3.7560109129102797E-3</v>
      </c>
      <c r="Z529" s="5">
        <f t="shared" si="687"/>
        <v>1.3715397263661409E-2</v>
      </c>
      <c r="AA529" s="5">
        <f t="shared" si="688"/>
        <v>9.9621840979806139E-3</v>
      </c>
      <c r="AB529" s="5">
        <f t="shared" si="689"/>
        <v>3.618018132985663E-3</v>
      </c>
      <c r="AC529" s="5">
        <f t="shared" si="690"/>
        <v>2.7823509635264719E-5</v>
      </c>
      <c r="AD529" s="5">
        <f t="shared" si="691"/>
        <v>2.7865246585100597E-3</v>
      </c>
      <c r="AE529" s="5">
        <f t="shared" si="692"/>
        <v>1.9496333986390529E-3</v>
      </c>
      <c r="AF529" s="5">
        <f t="shared" si="693"/>
        <v>6.8204499419740933E-4</v>
      </c>
      <c r="AG529" s="5">
        <f t="shared" si="694"/>
        <v>1.590676395656292E-4</v>
      </c>
      <c r="AH529" s="5">
        <f t="shared" si="695"/>
        <v>2.3990453932618968E-3</v>
      </c>
      <c r="AI529" s="5">
        <f t="shared" si="696"/>
        <v>1.742547547668126E-3</v>
      </c>
      <c r="AJ529" s="5">
        <f t="shared" si="697"/>
        <v>6.3285004202351045E-4</v>
      </c>
      <c r="AK529" s="5">
        <f t="shared" si="698"/>
        <v>1.5322362412247369E-4</v>
      </c>
      <c r="AL529" s="5">
        <f t="shared" si="699"/>
        <v>5.6559835694626328E-7</v>
      </c>
      <c r="AM529" s="5">
        <f t="shared" si="700"/>
        <v>4.0479865231740468E-4</v>
      </c>
      <c r="AN529" s="5">
        <f t="shared" si="701"/>
        <v>2.832233943711361E-4</v>
      </c>
      <c r="AO529" s="5">
        <f t="shared" si="702"/>
        <v>9.908072897462454E-5</v>
      </c>
      <c r="AP529" s="5">
        <f t="shared" si="703"/>
        <v>2.3107768282914309E-5</v>
      </c>
      <c r="AQ529" s="5">
        <f t="shared" si="704"/>
        <v>4.0419233932484583E-6</v>
      </c>
      <c r="AR529" s="5">
        <f t="shared" si="705"/>
        <v>3.3570555417625203E-4</v>
      </c>
      <c r="AS529" s="5">
        <f t="shared" si="706"/>
        <v>2.4383985889196404E-4</v>
      </c>
      <c r="AT529" s="5">
        <f t="shared" si="707"/>
        <v>8.855658782642062E-5</v>
      </c>
      <c r="AU529" s="5">
        <f t="shared" si="708"/>
        <v>2.1441037253151065E-5</v>
      </c>
      <c r="AV529" s="5">
        <f t="shared" si="709"/>
        <v>3.8934264218047481E-6</v>
      </c>
      <c r="AW529" s="5">
        <f t="shared" si="710"/>
        <v>7.9843924549844439E-9</v>
      </c>
      <c r="AX529" s="5">
        <f t="shared" si="711"/>
        <v>4.9004276233943631E-5</v>
      </c>
      <c r="AY529" s="5">
        <f t="shared" si="712"/>
        <v>3.4286570309022647E-5</v>
      </c>
      <c r="AZ529" s="5">
        <f t="shared" si="713"/>
        <v>1.1994554290970997E-5</v>
      </c>
      <c r="BA529" s="5">
        <f t="shared" si="714"/>
        <v>2.7973894023688341E-6</v>
      </c>
      <c r="BB529" s="5">
        <f t="shared" si="715"/>
        <v>4.8930876954569829E-7</v>
      </c>
      <c r="BC529" s="5">
        <f t="shared" si="716"/>
        <v>6.8470430824276813E-8</v>
      </c>
      <c r="BD529" s="5">
        <f t="shared" si="717"/>
        <v>3.9146896866185282E-5</v>
      </c>
      <c r="BE529" s="5">
        <f t="shared" si="718"/>
        <v>2.8434363653385592E-5</v>
      </c>
      <c r="BF529" s="5">
        <f t="shared" si="719"/>
        <v>1.0326655509077676E-5</v>
      </c>
      <c r="BG529" s="5">
        <f t="shared" si="720"/>
        <v>2.5002567387147425E-6</v>
      </c>
      <c r="BH529" s="5">
        <f t="shared" si="721"/>
        <v>4.5401561187888504E-7</v>
      </c>
      <c r="BI529" s="5">
        <f t="shared" si="722"/>
        <v>6.5954882996766078E-8</v>
      </c>
      <c r="BJ529" s="8">
        <f t="shared" si="723"/>
        <v>0.31856891861106418</v>
      </c>
      <c r="BK529" s="8">
        <f t="shared" si="724"/>
        <v>0.37881910520354928</v>
      </c>
      <c r="BL529" s="8">
        <f t="shared" si="725"/>
        <v>0.28891075462318921</v>
      </c>
      <c r="BM529" s="8">
        <f t="shared" si="726"/>
        <v>0.17280359093123543</v>
      </c>
      <c r="BN529" s="8">
        <f t="shared" si="727"/>
        <v>0.82717630618431215</v>
      </c>
    </row>
    <row r="530" spans="1:66" x14ac:dyDescent="0.25">
      <c r="A530" t="s">
        <v>99</v>
      </c>
      <c r="B530" t="s">
        <v>114</v>
      </c>
      <c r="C530" t="s">
        <v>103</v>
      </c>
      <c r="D530" t="s">
        <v>500</v>
      </c>
      <c r="E530">
        <f>VLOOKUP(A530,home!$A$2:$E$405,3,FALSE)</f>
        <v>1.3339768339768301</v>
      </c>
      <c r="F530">
        <f>VLOOKUP(B530,home!$B$2:$E$405,3,FALSE)</f>
        <v>1.68</v>
      </c>
      <c r="G530">
        <f>VLOOKUP(C530,away!$B$2:$E$405,4,FALSE)</f>
        <v>0.99</v>
      </c>
      <c r="H530">
        <f>VLOOKUP(A530,away!$A$2:$E$405,3,FALSE)</f>
        <v>1.25096525096525</v>
      </c>
      <c r="I530">
        <f>VLOOKUP(C530,away!$B$2:$E$405,3,FALSE)</f>
        <v>1.06</v>
      </c>
      <c r="J530">
        <f>VLOOKUP(B530,home!$B$2:$E$405,4,FALSE)</f>
        <v>0.65</v>
      </c>
      <c r="K530" s="3">
        <f t="shared" si="672"/>
        <v>2.2186702702702639</v>
      </c>
      <c r="L530" s="3">
        <f t="shared" si="673"/>
        <v>0.8619150579150574</v>
      </c>
      <c r="M530" s="5">
        <f t="shared" si="674"/>
        <v>4.5932363272244654E-2</v>
      </c>
      <c r="N530" s="5">
        <f t="shared" si="675"/>
        <v>0.101908768835383</v>
      </c>
      <c r="O530" s="5">
        <f t="shared" si="676"/>
        <v>3.9589795549972204E-2</v>
      </c>
      <c r="P530" s="5">
        <f t="shared" si="677"/>
        <v>8.7836702392801322E-2</v>
      </c>
      <c r="Q530" s="5">
        <f t="shared" si="678"/>
        <v>0.11305097784745451</v>
      </c>
      <c r="R530" s="5">
        <f t="shared" si="679"/>
        <v>1.7061520462149787E-2</v>
      </c>
      <c r="S530" s="5">
        <f t="shared" si="680"/>
        <v>4.1992648198354472E-2</v>
      </c>
      <c r="T530" s="5">
        <f t="shared" si="681"/>
        <v>9.7440340118742627E-2</v>
      </c>
      <c r="U530" s="5">
        <f t="shared" si="682"/>
        <v>3.7853888214979509E-2</v>
      </c>
      <c r="V530" s="5">
        <f t="shared" si="683"/>
        <v>8.9225293688230435E-3</v>
      </c>
      <c r="W530" s="5">
        <f t="shared" si="684"/>
        <v>8.3607614525043186E-2</v>
      </c>
      <c r="X530" s="5">
        <f t="shared" si="685"/>
        <v>7.206266191549239E-2</v>
      </c>
      <c r="Y530" s="5">
        <f t="shared" si="686"/>
        <v>3.1055946709202413E-2</v>
      </c>
      <c r="Z530" s="5">
        <f t="shared" si="687"/>
        <v>4.9018604657509231E-3</v>
      </c>
      <c r="AA530" s="5">
        <f t="shared" si="688"/>
        <v>1.0875612084374724E-2</v>
      </c>
      <c r="AB530" s="5">
        <f t="shared" si="689"/>
        <v>1.2064698601297108E-2</v>
      </c>
      <c r="AC530" s="5">
        <f t="shared" si="690"/>
        <v>1.0664125206707984E-3</v>
      </c>
      <c r="AD530" s="5">
        <f t="shared" si="691"/>
        <v>4.6374432178732418E-2</v>
      </c>
      <c r="AE530" s="5">
        <f t="shared" si="692"/>
        <v>3.997082139711005E-2</v>
      </c>
      <c r="AF530" s="5">
        <f t="shared" si="693"/>
        <v>1.7225726419701264E-2</v>
      </c>
      <c r="AG530" s="5">
        <f t="shared" si="694"/>
        <v>4.9490376615552497E-3</v>
      </c>
      <c r="AH530" s="5">
        <f t="shared" si="695"/>
        <v>1.0562468368073095E-3</v>
      </c>
      <c r="AI530" s="5">
        <f t="shared" si="696"/>
        <v>2.3434634548913846E-3</v>
      </c>
      <c r="AJ530" s="5">
        <f t="shared" si="697"/>
        <v>2.5996863484161773E-3</v>
      </c>
      <c r="AK530" s="5">
        <f t="shared" si="698"/>
        <v>1.9226156044194788E-3</v>
      </c>
      <c r="AL530" s="5">
        <f t="shared" si="699"/>
        <v>8.1572253228885951E-5</v>
      </c>
      <c r="AM530" s="5">
        <f t="shared" si="700"/>
        <v>2.0577914795123657E-2</v>
      </c>
      <c r="AN530" s="5">
        <f t="shared" si="701"/>
        <v>1.7736414622410122E-2</v>
      </c>
      <c r="AO530" s="5">
        <f t="shared" si="702"/>
        <v>7.6436414182400464E-3</v>
      </c>
      <c r="AP530" s="5">
        <f t="shared" si="703"/>
        <v>2.1960565452281001E-3</v>
      </c>
      <c r="AQ530" s="5">
        <f t="shared" si="704"/>
        <v>4.7320355109125472E-4</v>
      </c>
      <c r="AR530" s="5">
        <f t="shared" si="705"/>
        <v>1.8207901070387369E-4</v>
      </c>
      <c r="AS530" s="5">
        <f t="shared" si="706"/>
        <v>4.0397328788890576E-4</v>
      </c>
      <c r="AT530" s="5">
        <f t="shared" si="707"/>
        <v>4.481417619112228E-4</v>
      </c>
      <c r="AU530" s="5">
        <f t="shared" si="708"/>
        <v>3.3142626800632168E-4</v>
      </c>
      <c r="AV530" s="5">
        <f t="shared" si="709"/>
        <v>1.8383140190306275E-4</v>
      </c>
      <c r="AW530" s="5">
        <f t="shared" si="710"/>
        <v>4.3330848156911752E-6</v>
      </c>
      <c r="AX530" s="5">
        <f t="shared" si="711"/>
        <v>7.6092679633492401E-3</v>
      </c>
      <c r="AY530" s="5">
        <f t="shared" si="712"/>
        <v>6.5585426373213507E-3</v>
      </c>
      <c r="AZ530" s="5">
        <f t="shared" si="713"/>
        <v>2.8264533285426029E-3</v>
      </c>
      <c r="BA530" s="5">
        <f t="shared" si="714"/>
        <v>8.1205422812166803E-4</v>
      </c>
      <c r="BB530" s="5">
        <f t="shared" si="715"/>
        <v>1.749804417654137E-4</v>
      </c>
      <c r="BC530" s="5">
        <f t="shared" si="716"/>
        <v>3.0163655519647782E-5</v>
      </c>
      <c r="BD530" s="5">
        <f t="shared" si="717"/>
        <v>2.61561068426576E-5</v>
      </c>
      <c r="BE530" s="5">
        <f t="shared" si="718"/>
        <v>5.8031776637817039E-5</v>
      </c>
      <c r="BF530" s="5">
        <f t="shared" si="719"/>
        <v>6.4376688778644548E-5</v>
      </c>
      <c r="BG530" s="5">
        <f t="shared" si="720"/>
        <v>4.7610215163873331E-5</v>
      </c>
      <c r="BH530" s="5">
        <f t="shared" si="721"/>
        <v>2.6407842236314077E-5</v>
      </c>
      <c r="BI530" s="5">
        <f t="shared" si="722"/>
        <v>1.1718058894339489E-5</v>
      </c>
      <c r="BJ530" s="8">
        <f t="shared" si="723"/>
        <v>0.67428502079513031</v>
      </c>
      <c r="BK530" s="8">
        <f t="shared" si="724"/>
        <v>0.19239077064344454</v>
      </c>
      <c r="BL530" s="8">
        <f t="shared" si="725"/>
        <v>0.1271512795762747</v>
      </c>
      <c r="BM530" s="8">
        <f t="shared" si="726"/>
        <v>0.58679459356808938</v>
      </c>
      <c r="BN530" s="8">
        <f t="shared" si="727"/>
        <v>0.40538012836000548</v>
      </c>
    </row>
    <row r="531" spans="1:66" x14ac:dyDescent="0.25">
      <c r="A531" t="s">
        <v>99</v>
      </c>
      <c r="B531" t="s">
        <v>116</v>
      </c>
      <c r="C531" t="s">
        <v>105</v>
      </c>
      <c r="D531" t="s">
        <v>500</v>
      </c>
      <c r="E531">
        <f>VLOOKUP(A531,home!$A$2:$E$405,3,FALSE)</f>
        <v>1.3339768339768301</v>
      </c>
      <c r="F531">
        <f>VLOOKUP(B531,home!$B$2:$E$405,3,FALSE)</f>
        <v>1.02</v>
      </c>
      <c r="G531">
        <f>VLOOKUP(C531,away!$B$2:$E$405,4,FALSE)</f>
        <v>0.61</v>
      </c>
      <c r="H531">
        <f>VLOOKUP(A531,away!$A$2:$E$405,3,FALSE)</f>
        <v>1.25096525096525</v>
      </c>
      <c r="I531">
        <f>VLOOKUP(C531,away!$B$2:$E$405,3,FALSE)</f>
        <v>1.1200000000000001</v>
      </c>
      <c r="J531">
        <f>VLOOKUP(B531,home!$B$2:$E$405,4,FALSE)</f>
        <v>1.31</v>
      </c>
      <c r="K531" s="3">
        <f t="shared" si="672"/>
        <v>0.83000038610038374</v>
      </c>
      <c r="L531" s="3">
        <f t="shared" si="673"/>
        <v>1.8354162162162151</v>
      </c>
      <c r="M531" s="5">
        <f t="shared" si="674"/>
        <v>6.9570364320259204E-2</v>
      </c>
      <c r="N531" s="5">
        <f t="shared" si="675"/>
        <v>5.77434292469595E-2</v>
      </c>
      <c r="O531" s="5">
        <f t="shared" si="676"/>
        <v>0.1276905748414737</v>
      </c>
      <c r="P531" s="5">
        <f t="shared" si="677"/>
        <v>0.10598322641980312</v>
      </c>
      <c r="Q531" s="5">
        <f t="shared" si="678"/>
        <v>2.3963534284868283E-2</v>
      </c>
      <c r="R531" s="5">
        <f t="shared" si="679"/>
        <v>0.11718267586100557</v>
      </c>
      <c r="S531" s="5">
        <f t="shared" si="680"/>
        <v>4.0363610253081279E-2</v>
      </c>
      <c r="T531" s="5">
        <f t="shared" si="681"/>
        <v>4.3983059424300489E-2</v>
      </c>
      <c r="U531" s="5">
        <f t="shared" si="682"/>
        <v>9.7261666208910746E-2</v>
      </c>
      <c r="V531" s="5">
        <f t="shared" si="683"/>
        <v>6.8321965767561875E-3</v>
      </c>
      <c r="W531" s="5">
        <f t="shared" si="684"/>
        <v>6.6299142362568212E-3</v>
      </c>
      <c r="X531" s="5">
        <f t="shared" si="685"/>
        <v>1.2168652101348511E-2</v>
      </c>
      <c r="Y531" s="5">
        <f t="shared" si="686"/>
        <v>1.1167270698154293E-2</v>
      </c>
      <c r="Z531" s="5">
        <f t="shared" si="687"/>
        <v>7.1692994511632691E-2</v>
      </c>
      <c r="AA531" s="5">
        <f t="shared" si="688"/>
        <v>5.9505213125347824E-2</v>
      </c>
      <c r="AB531" s="5">
        <f t="shared" si="689"/>
        <v>2.4694674934512155E-2</v>
      </c>
      <c r="AC531" s="5">
        <f t="shared" si="690"/>
        <v>6.5050888030215284E-4</v>
      </c>
      <c r="AD531" s="5">
        <f t="shared" si="691"/>
        <v>1.3757078439763976E-3</v>
      </c>
      <c r="AE531" s="5">
        <f t="shared" si="692"/>
        <v>2.5249964856101266E-3</v>
      </c>
      <c r="AF531" s="5">
        <f t="shared" si="693"/>
        <v>2.3172097477888905E-3</v>
      </c>
      <c r="AG531" s="5">
        <f t="shared" si="694"/>
        <v>1.4176814491553384E-3</v>
      </c>
      <c r="AH531" s="5">
        <f t="shared" si="695"/>
        <v>3.2896621178937685E-2</v>
      </c>
      <c r="AI531" s="5">
        <f t="shared" si="696"/>
        <v>2.730420827991634E-2</v>
      </c>
      <c r="AJ531" s="5">
        <f t="shared" si="697"/>
        <v>1.1331251707247927E-2</v>
      </c>
      <c r="AK531" s="5">
        <f t="shared" si="698"/>
        <v>3.1349810973388048E-3</v>
      </c>
      <c r="AL531" s="5">
        <f t="shared" si="699"/>
        <v>3.9639309423066621E-5</v>
      </c>
      <c r="AM531" s="5">
        <f t="shared" si="700"/>
        <v>2.283676083323474E-4</v>
      </c>
      <c r="AN531" s="5">
        <f t="shared" si="701"/>
        <v>4.1914961159170361E-4</v>
      </c>
      <c r="AO531" s="5">
        <f t="shared" si="702"/>
        <v>3.8465699706807056E-4</v>
      </c>
      <c r="AP531" s="5">
        <f t="shared" si="703"/>
        <v>2.3533523003325659E-4</v>
      </c>
      <c r="AQ531" s="5">
        <f t="shared" si="704"/>
        <v>1.0798452436250309E-4</v>
      </c>
      <c r="AR531" s="5">
        <f t="shared" si="705"/>
        <v>1.2075798394108802E-2</v>
      </c>
      <c r="AS531" s="5">
        <f t="shared" si="706"/>
        <v>1.0022917329580699E-2</v>
      </c>
      <c r="AT531" s="5">
        <f t="shared" si="707"/>
        <v>4.1595126267021032E-3</v>
      </c>
      <c r="AU531" s="5">
        <f t="shared" si="708"/>
        <v>1.1507990287173892E-3</v>
      </c>
      <c r="AV531" s="5">
        <f t="shared" si="709"/>
        <v>2.3879090953984482E-4</v>
      </c>
      <c r="AW531" s="5">
        <f t="shared" si="710"/>
        <v>1.6773992244944239E-6</v>
      </c>
      <c r="AX531" s="5">
        <f t="shared" si="711"/>
        <v>3.1590867181444912E-5</v>
      </c>
      <c r="AY531" s="5">
        <f t="shared" si="712"/>
        <v>5.7982389909156626E-5</v>
      </c>
      <c r="AZ531" s="5">
        <f t="shared" si="713"/>
        <v>5.3210909347118771E-5</v>
      </c>
      <c r="BA531" s="5">
        <f t="shared" si="714"/>
        <v>3.2554721965104257E-5</v>
      </c>
      <c r="BB531" s="5">
        <f t="shared" si="715"/>
        <v>1.4937866152290639E-5</v>
      </c>
      <c r="BC531" s="5">
        <f t="shared" si="716"/>
        <v>5.4834403543163104E-6</v>
      </c>
      <c r="BD531" s="5">
        <f t="shared" si="717"/>
        <v>3.6940193660508366E-3</v>
      </c>
      <c r="BE531" s="5">
        <f t="shared" si="718"/>
        <v>3.0660375000844892E-3</v>
      </c>
      <c r="BF531" s="5">
        <f t="shared" si="719"/>
        <v>1.2724061544341905E-3</v>
      </c>
      <c r="BG531" s="5">
        <f t="shared" si="720"/>
        <v>3.5203253315229429E-4</v>
      </c>
      <c r="BH531" s="5">
        <f t="shared" si="721"/>
        <v>7.3046784609075076E-5</v>
      </c>
      <c r="BI531" s="5">
        <f t="shared" si="722"/>
        <v>1.2125771885784782E-5</v>
      </c>
      <c r="BJ531" s="8">
        <f t="shared" si="723"/>
        <v>0.16486270968471595</v>
      </c>
      <c r="BK531" s="8">
        <f t="shared" si="724"/>
        <v>0.22349752814953416</v>
      </c>
      <c r="BL531" s="8">
        <f t="shared" si="725"/>
        <v>0.53711935363355634</v>
      </c>
      <c r="BM531" s="8">
        <f t="shared" si="726"/>
        <v>0.49498247601438522</v>
      </c>
      <c r="BN531" s="8">
        <f t="shared" si="727"/>
        <v>0.50213380497436944</v>
      </c>
    </row>
    <row r="532" spans="1:66" x14ac:dyDescent="0.25">
      <c r="A532" t="s">
        <v>122</v>
      </c>
      <c r="B532" t="s">
        <v>123</v>
      </c>
      <c r="C532" t="s">
        <v>132</v>
      </c>
      <c r="D532" t="s">
        <v>500</v>
      </c>
      <c r="E532">
        <f>VLOOKUP(A532,home!$A$2:$E$405,3,FALSE)</f>
        <v>1.24665391969407</v>
      </c>
      <c r="F532">
        <f>VLOOKUP(B532,home!$B$2:$E$405,3,FALSE)</f>
        <v>1.1299999999999999</v>
      </c>
      <c r="G532">
        <f>VLOOKUP(C532,away!$B$2:$E$405,4,FALSE)</f>
        <v>1.1299999999999999</v>
      </c>
      <c r="H532">
        <f>VLOOKUP(A532,away!$A$2:$E$405,3,FALSE)</f>
        <v>1.0879541108986599</v>
      </c>
      <c r="I532">
        <f>VLOOKUP(C532,away!$B$2:$E$405,3,FALSE)</f>
        <v>1.0900000000000001</v>
      </c>
      <c r="J532">
        <f>VLOOKUP(B532,home!$B$2:$E$405,4,FALSE)</f>
        <v>1.25</v>
      </c>
      <c r="K532" s="3">
        <f t="shared" si="672"/>
        <v>1.5918523900573578</v>
      </c>
      <c r="L532" s="3">
        <f t="shared" si="673"/>
        <v>1.4823374760994243</v>
      </c>
      <c r="M532" s="5">
        <f t="shared" si="674"/>
        <v>4.6227063324447364E-2</v>
      </c>
      <c r="N532" s="5">
        <f t="shared" si="675"/>
        <v>7.3586661238354362E-2</v>
      </c>
      <c r="O532" s="5">
        <f t="shared" si="676"/>
        <v>6.8524108375849574E-2</v>
      </c>
      <c r="P532" s="5">
        <f t="shared" si="677"/>
        <v>0.10908026569464553</v>
      </c>
      <c r="Q532" s="5">
        <f t="shared" si="678"/>
        <v>5.8569551284307776E-2</v>
      </c>
      <c r="R532" s="5">
        <f t="shared" si="679"/>
        <v>5.0787926930910145E-2</v>
      </c>
      <c r="S532" s="5">
        <f t="shared" si="680"/>
        <v>6.4348151863466416E-2</v>
      </c>
      <c r="T532" s="5">
        <f t="shared" si="681"/>
        <v>8.6819840827056585E-2</v>
      </c>
      <c r="U532" s="5">
        <f t="shared" si="682"/>
        <v>8.0846882871027745E-2</v>
      </c>
      <c r="V532" s="5">
        <f t="shared" si="683"/>
        <v>1.6871101994379006E-2</v>
      </c>
      <c r="W532" s="5">
        <f t="shared" si="684"/>
        <v>3.107802673217077E-2</v>
      </c>
      <c r="X532" s="5">
        <f t="shared" si="685"/>
        <v>4.6068123708316457E-2</v>
      </c>
      <c r="Y532" s="5">
        <f t="shared" si="686"/>
        <v>3.414425311321094E-2</v>
      </c>
      <c r="Z532" s="5">
        <f t="shared" si="687"/>
        <v>2.5094949141029103E-2</v>
      </c>
      <c r="AA532" s="5">
        <f t="shared" si="688"/>
        <v>3.9947454768515016E-2</v>
      </c>
      <c r="AB532" s="5">
        <f t="shared" si="689"/>
        <v>3.1795225674984419E-2</v>
      </c>
      <c r="AC532" s="5">
        <f t="shared" si="690"/>
        <v>2.488131621070166E-3</v>
      </c>
      <c r="AD532" s="5">
        <f t="shared" si="691"/>
        <v>1.2367907782968127E-2</v>
      </c>
      <c r="AE532" s="5">
        <f t="shared" si="692"/>
        <v>1.8333413207635402E-2</v>
      </c>
      <c r="AF532" s="5">
        <f t="shared" si="693"/>
        <v>1.3588152731247057E-2</v>
      </c>
      <c r="AG532" s="5">
        <f t="shared" si="694"/>
        <v>6.7140760081634198E-3</v>
      </c>
      <c r="AH532" s="5">
        <f t="shared" si="695"/>
        <v>9.2997958931391265E-3</v>
      </c>
      <c r="AI532" s="5">
        <f t="shared" si="696"/>
        <v>1.4803902319539118E-2</v>
      </c>
      <c r="AJ532" s="5">
        <f t="shared" si="697"/>
        <v>1.1782813644767009E-2</v>
      </c>
      <c r="AK532" s="5">
        <f t="shared" si="698"/>
        <v>6.2521666873409359E-3</v>
      </c>
      <c r="AL532" s="5">
        <f t="shared" si="699"/>
        <v>2.3484603069392785E-4</v>
      </c>
      <c r="AM532" s="5">
        <f t="shared" si="700"/>
        <v>3.9375767128653595E-3</v>
      </c>
      <c r="AN532" s="5">
        <f t="shared" si="701"/>
        <v>5.8368175264967058E-3</v>
      </c>
      <c r="AO532" s="5">
        <f t="shared" si="702"/>
        <v>4.3260666803400056E-3</v>
      </c>
      <c r="AP532" s="5">
        <f t="shared" si="703"/>
        <v>2.1375635881243395E-3</v>
      </c>
      <c r="AQ532" s="5">
        <f t="shared" si="704"/>
        <v>7.9214765355556599E-4</v>
      </c>
      <c r="AR532" s="5">
        <f t="shared" si="705"/>
        <v>2.7570871944951302E-3</v>
      </c>
      <c r="AS532" s="5">
        <f t="shared" si="706"/>
        <v>4.3888758401536077E-3</v>
      </c>
      <c r="AT532" s="5">
        <f t="shared" si="707"/>
        <v>3.4932212479067584E-3</v>
      </c>
      <c r="AU532" s="5">
        <f t="shared" si="708"/>
        <v>1.8535641974931729E-3</v>
      </c>
      <c r="AV532" s="5">
        <f t="shared" si="709"/>
        <v>7.3765014947606419E-4</v>
      </c>
      <c r="AW532" s="5">
        <f t="shared" si="710"/>
        <v>1.539326003184638E-5</v>
      </c>
      <c r="AX532" s="5">
        <f t="shared" si="711"/>
        <v>1.0446734835681526E-3</v>
      </c>
      <c r="AY532" s="5">
        <f t="shared" si="712"/>
        <v>1.5485586549804089E-3</v>
      </c>
      <c r="AZ532" s="5">
        <f t="shared" si="713"/>
        <v>1.1477432641077894E-3</v>
      </c>
      <c r="BA532" s="5">
        <f t="shared" si="714"/>
        <v>5.6711428444255183E-4</v>
      </c>
      <c r="BB532" s="5">
        <f t="shared" si="715"/>
        <v>2.1016368926512588E-4</v>
      </c>
      <c r="BC532" s="5">
        <f t="shared" si="716"/>
        <v>6.2306702542602092E-5</v>
      </c>
      <c r="BD532" s="5">
        <f t="shared" si="717"/>
        <v>6.8115561221232491E-4</v>
      </c>
      <c r="BE532" s="5">
        <f t="shared" si="718"/>
        <v>1.0842991893011721E-3</v>
      </c>
      <c r="BF532" s="5">
        <f t="shared" si="719"/>
        <v>8.630221280131634E-4</v>
      </c>
      <c r="BG532" s="5">
        <f t="shared" si="720"/>
        <v>4.5793461238338029E-4</v>
      </c>
      <c r="BH532" s="5">
        <f t="shared" si="721"/>
        <v>1.8224107680311845E-4</v>
      </c>
      <c r="BI532" s="5">
        <f t="shared" si="722"/>
        <v>5.8020178735134091E-5</v>
      </c>
      <c r="BJ532" s="8">
        <f t="shared" si="723"/>
        <v>0.40288073887371961</v>
      </c>
      <c r="BK532" s="8">
        <f t="shared" si="724"/>
        <v>0.24079811918368282</v>
      </c>
      <c r="BL532" s="8">
        <f t="shared" si="725"/>
        <v>0.33059734859304607</v>
      </c>
      <c r="BM532" s="8">
        <f t="shared" si="726"/>
        <v>0.59106241354801392</v>
      </c>
      <c r="BN532" s="8">
        <f t="shared" si="727"/>
        <v>0.40677557684851479</v>
      </c>
    </row>
    <row r="533" spans="1:66" x14ac:dyDescent="0.25">
      <c r="A533" t="s">
        <v>122</v>
      </c>
      <c r="B533" t="s">
        <v>125</v>
      </c>
      <c r="C533" t="s">
        <v>362</v>
      </c>
      <c r="D533" t="s">
        <v>500</v>
      </c>
      <c r="E533">
        <f>VLOOKUP(A533,home!$A$2:$E$405,3,FALSE)</f>
        <v>1.24665391969407</v>
      </c>
      <c r="F533">
        <f>VLOOKUP(B533,home!$B$2:$E$405,3,FALSE)</f>
        <v>0.95</v>
      </c>
      <c r="G533">
        <f>VLOOKUP(C533,away!$B$2:$E$405,4,FALSE)</f>
        <v>0.88</v>
      </c>
      <c r="H533">
        <f>VLOOKUP(A533,away!$A$2:$E$405,3,FALSE)</f>
        <v>1.0879541108986599</v>
      </c>
      <c r="I533">
        <f>VLOOKUP(C533,away!$B$2:$E$405,3,FALSE)</f>
        <v>0.69</v>
      </c>
      <c r="J533">
        <f>VLOOKUP(B533,home!$B$2:$E$405,4,FALSE)</f>
        <v>0.88</v>
      </c>
      <c r="K533" s="3">
        <f t="shared" si="672"/>
        <v>1.0422026768642425</v>
      </c>
      <c r="L533" s="3">
        <f t="shared" si="673"/>
        <v>0.66060573613766627</v>
      </c>
      <c r="M533" s="5">
        <f t="shared" si="674"/>
        <v>0.18217119302384921</v>
      </c>
      <c r="N533" s="5">
        <f t="shared" si="675"/>
        <v>0.18985930501700826</v>
      </c>
      <c r="O533" s="5">
        <f t="shared" si="676"/>
        <v>0.12034333507059679</v>
      </c>
      <c r="P533" s="5">
        <f t="shared" si="677"/>
        <v>0.12542214595334644</v>
      </c>
      <c r="Q533" s="5">
        <f t="shared" si="678"/>
        <v>9.8935937958155362E-2</v>
      </c>
      <c r="R533" s="5">
        <f t="shared" si="679"/>
        <v>3.9749748726786709E-2</v>
      </c>
      <c r="S533" s="5">
        <f t="shared" si="680"/>
        <v>2.1587818626026028E-2</v>
      </c>
      <c r="T533" s="5">
        <f t="shared" si="681"/>
        <v>6.5357648125317691E-2</v>
      </c>
      <c r="U533" s="5">
        <f t="shared" si="682"/>
        <v>4.142729452773812E-2</v>
      </c>
      <c r="V533" s="5">
        <f t="shared" si="683"/>
        <v>1.6514323048341187E-3</v>
      </c>
      <c r="W533" s="5">
        <f t="shared" si="684"/>
        <v>3.437043312602138E-2</v>
      </c>
      <c r="X533" s="5">
        <f t="shared" si="685"/>
        <v>2.2705305276585781E-2</v>
      </c>
      <c r="Y533" s="5">
        <f t="shared" si="686"/>
        <v>7.4996274532346937E-3</v>
      </c>
      <c r="Z533" s="5">
        <f t="shared" si="687"/>
        <v>8.7529706729820664E-3</v>
      </c>
      <c r="AA533" s="5">
        <f t="shared" si="688"/>
        <v>9.1223694658961185E-3</v>
      </c>
      <c r="AB533" s="5">
        <f t="shared" si="689"/>
        <v>4.7536789383507824E-3</v>
      </c>
      <c r="AC533" s="5">
        <f t="shared" si="690"/>
        <v>7.1061655019003179E-5</v>
      </c>
      <c r="AD533" s="5">
        <f t="shared" si="691"/>
        <v>8.9552393522307292E-3</v>
      </c>
      <c r="AE533" s="5">
        <f t="shared" si="692"/>
        <v>5.9158824845693767E-3</v>
      </c>
      <c r="AF533" s="5">
        <f t="shared" si="693"/>
        <v>1.9540329518114396E-3</v>
      </c>
      <c r="AG533" s="5">
        <f t="shared" si="694"/>
        <v>4.3028179218955107E-4</v>
      </c>
      <c r="AH533" s="5">
        <f t="shared" si="695"/>
        <v>1.4455656587041804E-3</v>
      </c>
      <c r="AI533" s="5">
        <f t="shared" si="696"/>
        <v>1.5065723990845188E-3</v>
      </c>
      <c r="AJ533" s="5">
        <f t="shared" si="697"/>
        <v>7.8507689360783465E-4</v>
      </c>
      <c r="AK533" s="5">
        <f t="shared" si="698"/>
        <v>2.7273641335411649E-4</v>
      </c>
      <c r="AL533" s="5">
        <f t="shared" si="699"/>
        <v>1.9569955314093939E-6</v>
      </c>
      <c r="AM533" s="5">
        <f t="shared" si="700"/>
        <v>1.8666348849709746E-3</v>
      </c>
      <c r="AN533" s="5">
        <f t="shared" si="701"/>
        <v>1.2331097122864985E-3</v>
      </c>
      <c r="AO533" s="5">
        <f t="shared" si="702"/>
        <v>4.0729967461176409E-4</v>
      </c>
      <c r="AP533" s="5">
        <f t="shared" si="703"/>
        <v>8.9688167125178794E-5</v>
      </c>
      <c r="AQ533" s="5">
        <f t="shared" si="704"/>
        <v>1.4812129416641694E-5</v>
      </c>
      <c r="AR533" s="5">
        <f t="shared" si="705"/>
        <v>1.9098979322072117E-4</v>
      </c>
      <c r="AS533" s="5">
        <f t="shared" si="706"/>
        <v>1.9905007374838374E-4</v>
      </c>
      <c r="AT533" s="5">
        <f t="shared" si="707"/>
        <v>1.0372525984529521E-4</v>
      </c>
      <c r="AU533" s="5">
        <f t="shared" si="708"/>
        <v>3.60342478230686E-5</v>
      </c>
      <c r="AV533" s="5">
        <f t="shared" si="709"/>
        <v>9.3887473849978983E-6</v>
      </c>
      <c r="AW533" s="5">
        <f t="shared" si="710"/>
        <v>3.7426727741370845E-8</v>
      </c>
      <c r="AX533" s="5">
        <f t="shared" si="711"/>
        <v>3.2423531230748773E-4</v>
      </c>
      <c r="AY533" s="5">
        <f t="shared" si="712"/>
        <v>2.1419170716871399E-4</v>
      </c>
      <c r="AZ533" s="5">
        <f t="shared" si="713"/>
        <v>7.0748135194385886E-5</v>
      </c>
      <c r="BA533" s="5">
        <f t="shared" si="714"/>
        <v>1.5578874643484807E-5</v>
      </c>
      <c r="BB533" s="5">
        <f t="shared" si="715"/>
        <v>2.572873488013926E-6</v>
      </c>
      <c r="BC533" s="5">
        <f t="shared" si="716"/>
        <v>3.3993099690770503E-7</v>
      </c>
      <c r="BD533" s="5">
        <f t="shared" si="717"/>
        <v>2.1028158824225845E-5</v>
      </c>
      <c r="BE533" s="5">
        <f t="shared" si="718"/>
        <v>2.1915603416134618E-5</v>
      </c>
      <c r="BF533" s="5">
        <f t="shared" si="719"/>
        <v>1.1420250272695318E-5</v>
      </c>
      <c r="BG533" s="5">
        <f t="shared" si="720"/>
        <v>3.9674051348875522E-6</v>
      </c>
      <c r="BH533" s="5">
        <f t="shared" si="721"/>
        <v>1.0337100629461869E-6</v>
      </c>
      <c r="BI533" s="5">
        <f t="shared" si="722"/>
        <v>2.1546707894080418E-7</v>
      </c>
      <c r="BJ533" s="8">
        <f t="shared" si="723"/>
        <v>0.4402229049393343</v>
      </c>
      <c r="BK533" s="8">
        <f t="shared" si="724"/>
        <v>0.33111980026577492</v>
      </c>
      <c r="BL533" s="8">
        <f t="shared" si="725"/>
        <v>0.22000514681093139</v>
      </c>
      <c r="BM533" s="8">
        <f t="shared" si="726"/>
        <v>0.24340500265883888</v>
      </c>
      <c r="BN533" s="8">
        <f t="shared" si="727"/>
        <v>0.75648166574974274</v>
      </c>
    </row>
    <row r="534" spans="1:66" x14ac:dyDescent="0.25">
      <c r="A534" t="s">
        <v>122</v>
      </c>
      <c r="B534" t="s">
        <v>127</v>
      </c>
      <c r="C534" t="s">
        <v>142</v>
      </c>
      <c r="D534" t="s">
        <v>500</v>
      </c>
      <c r="E534">
        <f>VLOOKUP(A534,home!$A$2:$E$405,3,FALSE)</f>
        <v>1.24665391969407</v>
      </c>
      <c r="F534">
        <f>VLOOKUP(B534,home!$B$2:$E$405,3,FALSE)</f>
        <v>0.84</v>
      </c>
      <c r="G534">
        <f>VLOOKUP(C534,away!$B$2:$E$405,4,FALSE)</f>
        <v>0.95</v>
      </c>
      <c r="H534">
        <f>VLOOKUP(A534,away!$A$2:$E$405,3,FALSE)</f>
        <v>1.0879541108986599</v>
      </c>
      <c r="I534">
        <f>VLOOKUP(C534,away!$B$2:$E$405,3,FALSE)</f>
        <v>0.88</v>
      </c>
      <c r="J534">
        <f>VLOOKUP(B534,home!$B$2:$E$405,4,FALSE)</f>
        <v>0.79</v>
      </c>
      <c r="K534" s="3">
        <f t="shared" si="672"/>
        <v>0.99482982791586783</v>
      </c>
      <c r="L534" s="3">
        <f t="shared" si="673"/>
        <v>0.75634569789674844</v>
      </c>
      <c r="M534" s="5">
        <f t="shared" si="674"/>
        <v>0.17356978771303813</v>
      </c>
      <c r="N534" s="5">
        <f t="shared" si="675"/>
        <v>0.17267240204195544</v>
      </c>
      <c r="O534" s="5">
        <f t="shared" si="676"/>
        <v>0.13127876222160828</v>
      </c>
      <c r="P534" s="5">
        <f t="shared" si="677"/>
        <v>0.13060002842993071</v>
      </c>
      <c r="Q534" s="5">
        <f t="shared" si="678"/>
        <v>8.5889828004609037E-2</v>
      </c>
      <c r="R534" s="5">
        <f t="shared" si="679"/>
        <v>4.9646063515761799E-2</v>
      </c>
      <c r="S534" s="5">
        <f t="shared" si="680"/>
        <v>2.4567016602707804E-2</v>
      </c>
      <c r="T534" s="5">
        <f t="shared" si="681"/>
        <v>6.4962401904377701E-2</v>
      </c>
      <c r="U534" s="5">
        <f t="shared" si="682"/>
        <v>4.9389384824085558E-2</v>
      </c>
      <c r="V534" s="5">
        <f t="shared" si="683"/>
        <v>2.0538988374179598E-3</v>
      </c>
      <c r="W534" s="5">
        <f t="shared" si="684"/>
        <v>2.8481920937849566E-2</v>
      </c>
      <c r="X534" s="5">
        <f t="shared" si="685"/>
        <v>2.154217836917784E-2</v>
      </c>
      <c r="Y534" s="5">
        <f t="shared" si="686"/>
        <v>8.1466669664260246E-3</v>
      </c>
      <c r="Z534" s="5">
        <f t="shared" si="687"/>
        <v>1.2516528852551721E-2</v>
      </c>
      <c r="AA534" s="5">
        <f t="shared" si="688"/>
        <v>1.2451816244488025E-2</v>
      </c>
      <c r="AB534" s="5">
        <f t="shared" si="689"/>
        <v>6.1937191058720137E-3</v>
      </c>
      <c r="AC534" s="5">
        <f t="shared" si="690"/>
        <v>9.6589119171212496E-5</v>
      </c>
      <c r="AD534" s="5">
        <f t="shared" si="691"/>
        <v>7.0836661263285585E-3</v>
      </c>
      <c r="AE534" s="5">
        <f t="shared" si="692"/>
        <v>5.357700399985529E-3</v>
      </c>
      <c r="AF534" s="5">
        <f t="shared" si="693"/>
        <v>2.0261368240743717E-3</v>
      </c>
      <c r="AG534" s="5">
        <f t="shared" si="694"/>
        <v>5.1081995674627739E-4</v>
      </c>
      <c r="AH534" s="5">
        <f t="shared" si="695"/>
        <v>2.3667056875570046E-3</v>
      </c>
      <c r="AI534" s="5">
        <f t="shared" si="696"/>
        <v>2.3544694118798407E-3</v>
      </c>
      <c r="AJ534" s="5">
        <f t="shared" si="697"/>
        <v>1.1711481999267981E-3</v>
      </c>
      <c r="AK534" s="5">
        <f t="shared" si="698"/>
        <v>3.8836438739905173E-4</v>
      </c>
      <c r="AL534" s="5">
        <f t="shared" si="699"/>
        <v>2.9070823617386385E-6</v>
      </c>
      <c r="AM534" s="5">
        <f t="shared" si="700"/>
        <v>1.4094084706937806E-3</v>
      </c>
      <c r="AN534" s="5">
        <f t="shared" si="701"/>
        <v>1.0660000333884763E-3</v>
      </c>
      <c r="AO534" s="5">
        <f t="shared" si="702"/>
        <v>4.0313226960558211E-4</v>
      </c>
      <c r="AP534" s="5">
        <f t="shared" si="703"/>
        <v>1.0163578593317805E-4</v>
      </c>
      <c r="AQ534" s="5">
        <f t="shared" si="704"/>
        <v>1.921794736072852E-5</v>
      </c>
      <c r="AR534" s="5">
        <f t="shared" si="705"/>
        <v>3.5800953299430148E-4</v>
      </c>
      <c r="AS534" s="5">
        <f t="shared" si="706"/>
        <v>3.5615856210096118E-4</v>
      </c>
      <c r="AT534" s="5">
        <f t="shared" si="707"/>
        <v>1.7715858052283105E-4</v>
      </c>
      <c r="AU534" s="5">
        <f t="shared" si="708"/>
        <v>5.8747546725115821E-5</v>
      </c>
      <c r="AV534" s="5">
        <f t="shared" si="709"/>
        <v>1.4610952949756592E-5</v>
      </c>
      <c r="AW534" s="5">
        <f t="shared" si="710"/>
        <v>6.0760868725052323E-8</v>
      </c>
      <c r="AX534" s="5">
        <f t="shared" si="711"/>
        <v>2.3368693106057658E-4</v>
      </c>
      <c r="AY534" s="5">
        <f t="shared" si="712"/>
        <v>1.767481049623611E-4</v>
      </c>
      <c r="AZ534" s="5">
        <f t="shared" si="713"/>
        <v>6.6841334399842377E-5</v>
      </c>
      <c r="BA534" s="5">
        <f t="shared" si="714"/>
        <v>1.6851718571666242E-5</v>
      </c>
      <c r="BB534" s="5">
        <f t="shared" si="715"/>
        <v>3.1864312109616247E-6</v>
      </c>
      <c r="BC534" s="5">
        <f t="shared" si="716"/>
        <v>4.820087076109505E-7</v>
      </c>
      <c r="BD534" s="5">
        <f t="shared" si="717"/>
        <v>4.5129828347710636E-5</v>
      </c>
      <c r="BE534" s="5">
        <f t="shared" si="718"/>
        <v>4.4896499369025628E-5</v>
      </c>
      <c r="BF534" s="5">
        <f t="shared" si="719"/>
        <v>2.2332188370656315E-5</v>
      </c>
      <c r="BG534" s="5">
        <f t="shared" si="720"/>
        <v>7.4055757045882566E-6</v>
      </c>
      <c r="BH534" s="5">
        <f t="shared" si="721"/>
        <v>1.8418219009533664E-6</v>
      </c>
      <c r="BI534" s="5">
        <f t="shared" si="722"/>
        <v>3.6645987295542286E-7</v>
      </c>
      <c r="BJ534" s="8">
        <f t="shared" si="723"/>
        <v>0.40017091256742504</v>
      </c>
      <c r="BK534" s="8">
        <f t="shared" si="724"/>
        <v>0.33106697588958994</v>
      </c>
      <c r="BL534" s="8">
        <f t="shared" si="725"/>
        <v>0.25632709114743718</v>
      </c>
      <c r="BM534" s="8">
        <f t="shared" si="726"/>
        <v>0.25624794918600691</v>
      </c>
      <c r="BN534" s="8">
        <f t="shared" si="727"/>
        <v>0.74365687192690344</v>
      </c>
    </row>
    <row r="535" spans="1:66" x14ac:dyDescent="0.25">
      <c r="A535" t="s">
        <v>122</v>
      </c>
      <c r="B535" t="s">
        <v>129</v>
      </c>
      <c r="C535" t="s">
        <v>134</v>
      </c>
      <c r="D535" t="s">
        <v>500</v>
      </c>
      <c r="E535">
        <f>VLOOKUP(A535,home!$A$2:$E$405,3,FALSE)</f>
        <v>1.24665391969407</v>
      </c>
      <c r="F535">
        <f>VLOOKUP(B535,home!$B$2:$E$405,3,FALSE)</f>
        <v>1.1299999999999999</v>
      </c>
      <c r="G535">
        <f>VLOOKUP(C535,away!$B$2:$E$405,4,FALSE)</f>
        <v>1.02</v>
      </c>
      <c r="H535">
        <f>VLOOKUP(A535,away!$A$2:$E$405,3,FALSE)</f>
        <v>1.0879541108986599</v>
      </c>
      <c r="I535">
        <f>VLOOKUP(C535,away!$B$2:$E$405,3,FALSE)</f>
        <v>0.4</v>
      </c>
      <c r="J535">
        <f>VLOOKUP(B535,home!$B$2:$E$405,4,FALSE)</f>
        <v>1.0900000000000001</v>
      </c>
      <c r="K535" s="3">
        <f t="shared" si="672"/>
        <v>1.4368933078393851</v>
      </c>
      <c r="L535" s="3">
        <f t="shared" si="673"/>
        <v>0.47434799235181579</v>
      </c>
      <c r="M535" s="5">
        <f t="shared" si="674"/>
        <v>0.14789668841914633</v>
      </c>
      <c r="N535" s="5">
        <f t="shared" si="675"/>
        <v>0.21251176184107803</v>
      </c>
      <c r="O535" s="5">
        <f t="shared" si="676"/>
        <v>7.015449722710411E-2</v>
      </c>
      <c r="P535" s="5">
        <f t="shared" si="677"/>
        <v>0.10080452758046259</v>
      </c>
      <c r="Q535" s="5">
        <f t="shared" si="678"/>
        <v>0.15267836421330117</v>
      </c>
      <c r="R535" s="5">
        <f t="shared" si="679"/>
        <v>1.6638822457063929E-2</v>
      </c>
      <c r="S535" s="5">
        <f t="shared" si="680"/>
        <v>1.717677537160588E-2</v>
      </c>
      <c r="T535" s="5">
        <f t="shared" si="681"/>
        <v>7.2422675540138731E-2</v>
      </c>
      <c r="U535" s="5">
        <f t="shared" si="682"/>
        <v>2.3908212638882834E-2</v>
      </c>
      <c r="V535" s="5">
        <f t="shared" si="683"/>
        <v>1.3008305138150901E-3</v>
      </c>
      <c r="W535" s="5">
        <f t="shared" si="684"/>
        <v>7.312750659665225E-2</v>
      </c>
      <c r="X535" s="5">
        <f t="shared" si="685"/>
        <v>3.4687885939816157E-2</v>
      </c>
      <c r="Y535" s="5">
        <f t="shared" si="686"/>
        <v>8.2270645272402854E-3</v>
      </c>
      <c r="Z535" s="5">
        <f t="shared" si="687"/>
        <v>2.6308640092021938E-3</v>
      </c>
      <c r="AA535" s="5">
        <f t="shared" si="688"/>
        <v>3.7802708886581268E-3</v>
      </c>
      <c r="AB535" s="5">
        <f t="shared" si="689"/>
        <v>2.7159229708664545E-3</v>
      </c>
      <c r="AC535" s="5">
        <f t="shared" si="690"/>
        <v>5.5414360020925928E-5</v>
      </c>
      <c r="AD535" s="5">
        <f t="shared" si="691"/>
        <v>2.6269106211927511E-2</v>
      </c>
      <c r="AE535" s="5">
        <f t="shared" si="692"/>
        <v>1.2460697792504428E-2</v>
      </c>
      <c r="AF535" s="5">
        <f t="shared" si="693"/>
        <v>2.9553534905885888E-3</v>
      </c>
      <c r="AG535" s="5">
        <f t="shared" si="694"/>
        <v>4.6728866498354268E-4</v>
      </c>
      <c r="AH535" s="5">
        <f t="shared" si="695"/>
        <v>3.1198626522892741E-4</v>
      </c>
      <c r="AI535" s="5">
        <f t="shared" si="696"/>
        <v>4.4829097664524922E-4</v>
      </c>
      <c r="AJ535" s="5">
        <f t="shared" si="697"/>
        <v>3.2207315215317047E-4</v>
      </c>
      <c r="AK535" s="5">
        <f t="shared" si="698"/>
        <v>1.5426158565454224E-4</v>
      </c>
      <c r="AL535" s="5">
        <f t="shared" si="699"/>
        <v>1.5107893064521013E-6</v>
      </c>
      <c r="AM535" s="5">
        <f t="shared" si="700"/>
        <v>7.549180583768131E-3</v>
      </c>
      <c r="AN535" s="5">
        <f t="shared" si="701"/>
        <v>3.5809386538117219E-3</v>
      </c>
      <c r="AO535" s="5">
        <f t="shared" si="702"/>
        <v>8.49305530585302E-4</v>
      </c>
      <c r="AP535" s="5">
        <f t="shared" si="703"/>
        <v>1.3428879110881055E-4</v>
      </c>
      <c r="AQ535" s="5">
        <f t="shared" si="704"/>
        <v>1.5924904614454164E-5</v>
      </c>
      <c r="AR535" s="5">
        <f t="shared" si="705"/>
        <v>2.959801171053659E-5</v>
      </c>
      <c r="AS535" s="5">
        <f t="shared" si="706"/>
        <v>4.2529184952221777E-5</v>
      </c>
      <c r="AT535" s="5">
        <f t="shared" si="707"/>
        <v>3.0554950622855484E-5</v>
      </c>
      <c r="AU535" s="5">
        <f t="shared" si="708"/>
        <v>1.4634734690447965E-5</v>
      </c>
      <c r="AV535" s="5">
        <f t="shared" si="709"/>
        <v>5.2571380846773914E-6</v>
      </c>
      <c r="AW535" s="5">
        <f t="shared" si="710"/>
        <v>2.860375110084894E-8</v>
      </c>
      <c r="AX535" s="5">
        <f t="shared" si="711"/>
        <v>1.8078945100812405E-3</v>
      </c>
      <c r="AY535" s="5">
        <f t="shared" si="712"/>
        <v>8.5757113124090595E-4</v>
      </c>
      <c r="AZ535" s="5">
        <f t="shared" si="713"/>
        <v>2.0339357220149962E-4</v>
      </c>
      <c r="BA535" s="5">
        <f t="shared" si="714"/>
        <v>3.2159777543681813E-5</v>
      </c>
      <c r="BB535" s="5">
        <f t="shared" si="715"/>
        <v>3.8137314780816193E-6</v>
      </c>
      <c r="BC535" s="5">
        <f t="shared" si="716"/>
        <v>3.6180717399938807E-7</v>
      </c>
      <c r="BD535" s="5">
        <f t="shared" si="717"/>
        <v>2.3399595720830913E-6</v>
      </c>
      <c r="BE535" s="5">
        <f t="shared" si="718"/>
        <v>3.3622722497409052E-6</v>
      </c>
      <c r="BF535" s="5">
        <f t="shared" si="719"/>
        <v>2.415613247393391E-6</v>
      </c>
      <c r="BG535" s="5">
        <f t="shared" si="720"/>
        <v>1.1569928365025762E-6</v>
      </c>
      <c r="BH535" s="5">
        <f t="shared" si="721"/>
        <v>4.1561881599716467E-7</v>
      </c>
      <c r="BI535" s="5">
        <f t="shared" si="722"/>
        <v>1.1943997906369091E-7</v>
      </c>
      <c r="BJ535" s="8">
        <f t="shared" si="723"/>
        <v>0.61084253781183828</v>
      </c>
      <c r="BK535" s="8">
        <f t="shared" si="724"/>
        <v>0.26809331816559817</v>
      </c>
      <c r="BL535" s="8">
        <f t="shared" si="725"/>
        <v>0.11856672207901885</v>
      </c>
      <c r="BM535" s="8">
        <f t="shared" si="726"/>
        <v>0.29859123780001168</v>
      </c>
      <c r="BN535" s="8">
        <f t="shared" si="727"/>
        <v>0.70068466173815613</v>
      </c>
    </row>
    <row r="536" spans="1:66" x14ac:dyDescent="0.25">
      <c r="A536" t="s">
        <v>122</v>
      </c>
      <c r="B536" t="s">
        <v>131</v>
      </c>
      <c r="C536" t="s">
        <v>136</v>
      </c>
      <c r="D536" t="s">
        <v>500</v>
      </c>
      <c r="E536">
        <f>VLOOKUP(A536,home!$A$2:$E$405,3,FALSE)</f>
        <v>1.24665391969407</v>
      </c>
      <c r="F536">
        <f>VLOOKUP(B536,home!$B$2:$E$405,3,FALSE)</f>
        <v>1.1100000000000001</v>
      </c>
      <c r="G536">
        <f>VLOOKUP(C536,away!$B$2:$E$405,4,FALSE)</f>
        <v>1.06</v>
      </c>
      <c r="H536">
        <f>VLOOKUP(A536,away!$A$2:$E$405,3,FALSE)</f>
        <v>1.0879541108986599</v>
      </c>
      <c r="I536">
        <f>VLOOKUP(C536,away!$B$2:$E$405,3,FALSE)</f>
        <v>1.1299999999999999</v>
      </c>
      <c r="J536">
        <f>VLOOKUP(B536,home!$B$2:$E$405,4,FALSE)</f>
        <v>1.05</v>
      </c>
      <c r="K536" s="3">
        <f t="shared" si="672"/>
        <v>1.4668130019120431</v>
      </c>
      <c r="L536" s="3">
        <f t="shared" si="673"/>
        <v>1.29085755258126</v>
      </c>
      <c r="M536" s="5">
        <f t="shared" si="674"/>
        <v>6.3439374939051912E-2</v>
      </c>
      <c r="N536" s="5">
        <f t="shared" si="675"/>
        <v>9.3053699993774372E-2</v>
      </c>
      <c r="O536" s="5">
        <f t="shared" si="676"/>
        <v>8.1891196271109482E-2</v>
      </c>
      <c r="P536" s="5">
        <f t="shared" si="677"/>
        <v>0.12011907143259438</v>
      </c>
      <c r="Q536" s="5">
        <f t="shared" si="678"/>
        <v>6.8246188513445438E-2</v>
      </c>
      <c r="R536" s="5">
        <f t="shared" si="679"/>
        <v>5.2854934598238E-2</v>
      </c>
      <c r="S536" s="5">
        <f t="shared" si="680"/>
        <v>5.6859763103319881E-2</v>
      </c>
      <c r="T536" s="5">
        <f t="shared" si="681"/>
        <v>8.8096107877465468E-2</v>
      </c>
      <c r="U536" s="5">
        <f t="shared" si="682"/>
        <v>7.7528305283906182E-2</v>
      </c>
      <c r="V536" s="5">
        <f t="shared" si="683"/>
        <v>1.1962325277584226E-2</v>
      </c>
      <c r="W536" s="5">
        <f t="shared" si="684"/>
        <v>3.3368132214154023E-2</v>
      </c>
      <c r="X536" s="5">
        <f t="shared" si="685"/>
        <v>4.3073505484170764E-2</v>
      </c>
      <c r="Y536" s="5">
        <f t="shared" si="686"/>
        <v>2.7800879935196084E-2</v>
      </c>
      <c r="Z536" s="5">
        <f t="shared" si="687"/>
        <v>2.2742730505774692E-2</v>
      </c>
      <c r="AA536" s="5">
        <f t="shared" si="688"/>
        <v>3.3359332804851968E-2</v>
      </c>
      <c r="AB536" s="5">
        <f t="shared" si="689"/>
        <v>2.4465951546633911E-2</v>
      </c>
      <c r="AC536" s="5">
        <f t="shared" si="690"/>
        <v>1.4156265390171184E-3</v>
      </c>
      <c r="AD536" s="5">
        <f t="shared" si="691"/>
        <v>1.2236202545310309E-2</v>
      </c>
      <c r="AE536" s="5">
        <f t="shared" si="692"/>
        <v>1.5795194470527851E-2</v>
      </c>
      <c r="AF536" s="5">
        <f t="shared" si="693"/>
        <v>1.0194673038385317E-2</v>
      </c>
      <c r="AG536" s="5">
        <f t="shared" si="694"/>
        <v>4.3866235625654101E-3</v>
      </c>
      <c r="AH536" s="5">
        <f t="shared" si="695"/>
        <v>7.3394063599248717E-3</v>
      </c>
      <c r="AI536" s="5">
        <f t="shared" si="696"/>
        <v>1.0765536675053741E-2</v>
      </c>
      <c r="AJ536" s="5">
        <f t="shared" si="697"/>
        <v>7.8955145837648882E-3</v>
      </c>
      <c r="AK536" s="5">
        <f t="shared" si="698"/>
        <v>3.8604144827508297E-3</v>
      </c>
      <c r="AL536" s="5">
        <f t="shared" si="699"/>
        <v>1.0721653265054365E-4</v>
      </c>
      <c r="AM536" s="5">
        <f t="shared" si="700"/>
        <v>3.5896441974980799E-3</v>
      </c>
      <c r="AN536" s="5">
        <f t="shared" si="701"/>
        <v>4.633719323419893E-3</v>
      </c>
      <c r="AO536" s="5">
        <f t="shared" si="702"/>
        <v>2.990735792589148E-3</v>
      </c>
      <c r="AP536" s="5">
        <f t="shared" si="703"/>
        <v>1.2868712952129342E-3</v>
      </c>
      <c r="AQ536" s="5">
        <f t="shared" si="704"/>
        <v>4.1529188265641121E-4</v>
      </c>
      <c r="AR536" s="5">
        <f t="shared" si="705"/>
        <v>1.8948256262343889E-3</v>
      </c>
      <c r="AS536" s="5">
        <f t="shared" si="706"/>
        <v>2.7793548649167306E-3</v>
      </c>
      <c r="AT536" s="5">
        <f t="shared" si="707"/>
        <v>2.0383969263936758E-3</v>
      </c>
      <c r="AU536" s="5">
        <f t="shared" si="708"/>
        <v>9.9664903823059627E-4</v>
      </c>
      <c r="AV536" s="5">
        <f t="shared" si="709"/>
        <v>3.6547444190494305E-4</v>
      </c>
      <c r="AW536" s="5">
        <f t="shared" si="710"/>
        <v>5.6391328801792379E-6</v>
      </c>
      <c r="AX536" s="5">
        <f t="shared" si="711"/>
        <v>8.775561301880507E-4</v>
      </c>
      <c r="AY536" s="5">
        <f t="shared" si="712"/>
        <v>1.1327999584672286E-3</v>
      </c>
      <c r="AZ536" s="5">
        <f t="shared" si="713"/>
        <v>7.3114169097558007E-4</v>
      </c>
      <c r="BA536" s="5">
        <f t="shared" si="714"/>
        <v>3.1459992460095373E-4</v>
      </c>
      <c r="BB536" s="5">
        <f t="shared" si="715"/>
        <v>1.0152592217815905E-4</v>
      </c>
      <c r="BC536" s="5">
        <f t="shared" si="716"/>
        <v>2.6211100685290743E-5</v>
      </c>
      <c r="BD536" s="5">
        <f t="shared" si="717"/>
        <v>4.0765832840819645E-4</v>
      </c>
      <c r="BE536" s="5">
        <f t="shared" si="718"/>
        <v>5.9795853644687216E-4</v>
      </c>
      <c r="BF536" s="5">
        <f t="shared" si="719"/>
        <v>4.3854667793228426E-4</v>
      </c>
      <c r="BG536" s="5">
        <f t="shared" si="720"/>
        <v>2.1442198971213591E-4</v>
      </c>
      <c r="BH536" s="5">
        <f t="shared" si="721"/>
        <v>7.8629240601402851E-5</v>
      </c>
      <c r="BI536" s="5">
        <f t="shared" si="722"/>
        <v>2.3066878488921607E-5</v>
      </c>
      <c r="BJ536" s="8">
        <f t="shared" si="723"/>
        <v>0.41235130485346683</v>
      </c>
      <c r="BK536" s="8">
        <f t="shared" si="724"/>
        <v>0.25503617778268528</v>
      </c>
      <c r="BL536" s="8">
        <f t="shared" si="725"/>
        <v>0.30979557515550399</v>
      </c>
      <c r="BM536" s="8">
        <f t="shared" si="726"/>
        <v>0.5191941617236302</v>
      </c>
      <c r="BN536" s="8">
        <f t="shared" si="727"/>
        <v>0.47960446574821353</v>
      </c>
    </row>
    <row r="537" spans="1:66" s="10" customFormat="1" x14ac:dyDescent="0.25">
      <c r="A537" t="s">
        <v>122</v>
      </c>
      <c r="B537" t="s">
        <v>133</v>
      </c>
      <c r="C537" t="s">
        <v>138</v>
      </c>
      <c r="D537" t="s">
        <v>500</v>
      </c>
      <c r="E537">
        <f>VLOOKUP(A537,home!$A$2:$E$405,3,FALSE)</f>
        <v>1.24665391969407</v>
      </c>
      <c r="F537">
        <f>VLOOKUP(B537,home!$B$2:$E$405,3,FALSE)</f>
        <v>0.57999999999999996</v>
      </c>
      <c r="G537">
        <f>VLOOKUP(C537,away!$B$2:$E$405,4,FALSE)</f>
        <v>1.1299999999999999</v>
      </c>
      <c r="H537">
        <f>VLOOKUP(A537,away!$A$2:$E$405,3,FALSE)</f>
        <v>1.0879541108986599</v>
      </c>
      <c r="I537">
        <f>VLOOKUP(C537,away!$B$2:$E$405,3,FALSE)</f>
        <v>1.06</v>
      </c>
      <c r="J537">
        <f>VLOOKUP(B537,home!$B$2:$E$405,4,FALSE)</f>
        <v>1.25</v>
      </c>
      <c r="K537" s="3">
        <f t="shared" si="672"/>
        <v>0.81705697896749341</v>
      </c>
      <c r="L537" s="3">
        <f t="shared" si="673"/>
        <v>1.4415391969407245</v>
      </c>
      <c r="M537" s="5">
        <f t="shared" si="674"/>
        <v>0.10449707735028708</v>
      </c>
      <c r="N537" s="5">
        <f t="shared" si="675"/>
        <v>8.538006633075805E-2</v>
      </c>
      <c r="O537" s="5">
        <f t="shared" si="676"/>
        <v>0.1506366329661856</v>
      </c>
      <c r="P537" s="5">
        <f t="shared" si="677"/>
        <v>0.12307871225318674</v>
      </c>
      <c r="Q537" s="5">
        <f t="shared" si="678"/>
        <v>3.4880189530126678E-2</v>
      </c>
      <c r="R537" s="5">
        <f t="shared" si="679"/>
        <v>0.10857430545796497</v>
      </c>
      <c r="S537" s="5">
        <f t="shared" si="680"/>
        <v>3.6241131795302611E-2</v>
      </c>
      <c r="T537" s="5">
        <f t="shared" si="681"/>
        <v>5.0281160404399068E-2</v>
      </c>
      <c r="U537" s="5">
        <f t="shared" si="682"/>
        <v>8.8711394010978689E-2</v>
      </c>
      <c r="V537" s="5">
        <f t="shared" si="683"/>
        <v>4.7428352863153195E-3</v>
      </c>
      <c r="W537" s="5">
        <f t="shared" si="684"/>
        <v>9.4997007610996345E-3</v>
      </c>
      <c r="X537" s="5">
        <f t="shared" si="685"/>
        <v>1.3694191006332755E-2</v>
      </c>
      <c r="Y537" s="5">
        <f t="shared" si="686"/>
        <v>9.8703565530109099E-3</v>
      </c>
      <c r="Z537" s="5">
        <f t="shared" si="687"/>
        <v>5.2171372366090561E-2</v>
      </c>
      <c r="AA537" s="5">
        <f t="shared" si="688"/>
        <v>4.2626983894026124E-2</v>
      </c>
      <c r="AB537" s="5">
        <f t="shared" si="689"/>
        <v>1.7414337341474486E-2</v>
      </c>
      <c r="AC537" s="5">
        <f t="shared" si="690"/>
        <v>3.4913779066272845E-4</v>
      </c>
      <c r="AD537" s="5">
        <f t="shared" si="691"/>
        <v>1.9404492012398157E-3</v>
      </c>
      <c r="AE537" s="5">
        <f t="shared" si="692"/>
        <v>2.7972335832595141E-3</v>
      </c>
      <c r="AF537" s="5">
        <f t="shared" si="693"/>
        <v>2.0161609266337731E-3</v>
      </c>
      <c r="AG537" s="5">
        <f t="shared" si="694"/>
        <v>9.6879166769430511E-4</v>
      </c>
      <c r="AH537" s="5">
        <f t="shared" si="695"/>
        <v>1.8801769555977423E-2</v>
      </c>
      <c r="AI537" s="5">
        <f t="shared" si="696"/>
        <v>1.5362117032649903E-2</v>
      </c>
      <c r="AJ537" s="5">
        <f t="shared" si="697"/>
        <v>6.2758624666210006E-3</v>
      </c>
      <c r="AK537" s="5">
        <f t="shared" si="698"/>
        <v>1.7092457424642792E-3</v>
      </c>
      <c r="AL537" s="5">
        <f t="shared" si="699"/>
        <v>1.6448854174034281E-5</v>
      </c>
      <c r="AM537" s="5">
        <f t="shared" si="700"/>
        <v>3.1709151244097797E-4</v>
      </c>
      <c r="AN537" s="5">
        <f t="shared" si="701"/>
        <v>4.5709984420088707E-4</v>
      </c>
      <c r="AO537" s="5">
        <f t="shared" si="702"/>
        <v>3.2946367116553867E-4</v>
      </c>
      <c r="AP537" s="5">
        <f t="shared" si="703"/>
        <v>1.5831159865103777E-4</v>
      </c>
      <c r="AQ537" s="5">
        <f t="shared" si="704"/>
        <v>5.7053093696454814E-5</v>
      </c>
      <c r="AR537" s="5">
        <f t="shared" si="705"/>
        <v>5.4206975573576517E-3</v>
      </c>
      <c r="AS537" s="5">
        <f t="shared" si="706"/>
        <v>4.4290187701111136E-3</v>
      </c>
      <c r="AT537" s="5">
        <f t="shared" si="707"/>
        <v>1.8093803480486545E-3</v>
      </c>
      <c r="AU537" s="5">
        <f t="shared" si="708"/>
        <v>4.9278894699326199E-4</v>
      </c>
      <c r="AV537" s="5">
        <f t="shared" si="709"/>
        <v>1.0065916207472167E-4</v>
      </c>
      <c r="AW537" s="5">
        <f t="shared" si="710"/>
        <v>5.3816066256363797E-7</v>
      </c>
      <c r="AX537" s="5">
        <f t="shared" si="711"/>
        <v>4.3180305535209786E-5</v>
      </c>
      <c r="AY537" s="5">
        <f t="shared" si="712"/>
        <v>6.2246102964881426E-5</v>
      </c>
      <c r="AZ537" s="5">
        <f t="shared" si="713"/>
        <v>4.4865098640342427E-5</v>
      </c>
      <c r="BA537" s="5">
        <f t="shared" si="714"/>
        <v>2.1558266088221863E-5</v>
      </c>
      <c r="BB537" s="5">
        <f t="shared" si="715"/>
        <v>7.7692713960624495E-6</v>
      </c>
      <c r="BC537" s="5">
        <f t="shared" si="716"/>
        <v>2.2399418498188814E-6</v>
      </c>
      <c r="BD537" s="5">
        <f t="shared" si="717"/>
        <v>1.3023580006153149E-3</v>
      </c>
      <c r="BE537" s="5">
        <f t="shared" si="718"/>
        <v>1.0641006935168942E-3</v>
      </c>
      <c r="BF537" s="5">
        <f t="shared" si="719"/>
        <v>4.3471544898106393E-4</v>
      </c>
      <c r="BG537" s="5">
        <f t="shared" si="720"/>
        <v>1.1839576381832191E-4</v>
      </c>
      <c r="BH537" s="5">
        <f t="shared" si="721"/>
        <v>2.4184021276986731E-5</v>
      </c>
      <c r="BI537" s="5">
        <f t="shared" si="722"/>
        <v>3.9519446727720727E-6</v>
      </c>
      <c r="BJ537" s="8">
        <f t="shared" si="723"/>
        <v>0.21282917867118395</v>
      </c>
      <c r="BK537" s="8">
        <f t="shared" si="724"/>
        <v>0.26898758943289336</v>
      </c>
      <c r="BL537" s="8">
        <f t="shared" si="725"/>
        <v>0.46531289912580914</v>
      </c>
      <c r="BM537" s="8">
        <f t="shared" si="726"/>
        <v>0.39219234776516554</v>
      </c>
      <c r="BN537" s="8">
        <f t="shared" si="727"/>
        <v>0.60704698388850908</v>
      </c>
    </row>
    <row r="538" spans="1:66" x14ac:dyDescent="0.25">
      <c r="A538" t="s">
        <v>122</v>
      </c>
      <c r="B538" t="s">
        <v>135</v>
      </c>
      <c r="C538" t="s">
        <v>144</v>
      </c>
      <c r="D538" t="s">
        <v>500</v>
      </c>
      <c r="E538">
        <f>VLOOKUP(A538,home!$A$2:$E$405,3,FALSE)</f>
        <v>1.24665391969407</v>
      </c>
      <c r="F538">
        <f>VLOOKUP(B538,home!$B$2:$E$405,3,FALSE)</f>
        <v>0.69</v>
      </c>
      <c r="G538">
        <f>VLOOKUP(C538,away!$B$2:$E$405,4,FALSE)</f>
        <v>1.28</v>
      </c>
      <c r="H538">
        <f>VLOOKUP(A538,away!$A$2:$E$405,3,FALSE)</f>
        <v>1.0879541108986599</v>
      </c>
      <c r="I538">
        <f>VLOOKUP(C538,away!$B$2:$E$405,3,FALSE)</f>
        <v>1.46</v>
      </c>
      <c r="J538">
        <f>VLOOKUP(B538,home!$B$2:$E$405,4,FALSE)</f>
        <v>1.04</v>
      </c>
      <c r="K538" s="3">
        <f t="shared" si="672"/>
        <v>1.1010447418738027</v>
      </c>
      <c r="L538" s="3">
        <f t="shared" si="673"/>
        <v>1.6519495219885252</v>
      </c>
      <c r="M538" s="5">
        <f t="shared" si="674"/>
        <v>6.3736730612616116E-2</v>
      </c>
      <c r="N538" s="5">
        <f t="shared" si="675"/>
        <v>7.0176992105248012E-2</v>
      </c>
      <c r="O538" s="5">
        <f t="shared" si="676"/>
        <v>0.1052898616686226</v>
      </c>
      <c r="P538" s="5">
        <f t="shared" si="677"/>
        <v>0.11592884856285696</v>
      </c>
      <c r="Q538" s="5">
        <f t="shared" si="678"/>
        <v>3.8634004079001347E-2</v>
      </c>
      <c r="R538" s="5">
        <f t="shared" si="679"/>
        <v>8.6966768326859539E-2</v>
      </c>
      <c r="S538" s="5">
        <f t="shared" si="680"/>
        <v>5.2714885906187343E-2</v>
      </c>
      <c r="T538" s="5">
        <f t="shared" si="681"/>
        <v>6.3821424570809013E-2</v>
      </c>
      <c r="U538" s="5">
        <f t="shared" si="682"/>
        <v>9.5754302984045858E-2</v>
      </c>
      <c r="V538" s="5">
        <f t="shared" si="683"/>
        <v>1.0653504687673983E-2</v>
      </c>
      <c r="W538" s="5">
        <f t="shared" si="684"/>
        <v>1.4179255682905166E-2</v>
      </c>
      <c r="X538" s="5">
        <f t="shared" si="685"/>
        <v>2.3423414647528271E-2</v>
      </c>
      <c r="Y538" s="5">
        <f t="shared" si="686"/>
        <v>1.9347149315161676E-2</v>
      </c>
      <c r="Z538" s="5">
        <f t="shared" si="687"/>
        <v>4.7888237122147473E-2</v>
      </c>
      <c r="AA538" s="5">
        <f t="shared" si="688"/>
        <v>5.2727091680946317E-2</v>
      </c>
      <c r="AB538" s="5">
        <f t="shared" si="689"/>
        <v>2.9027443524801941E-2</v>
      </c>
      <c r="AC538" s="5">
        <f t="shared" si="690"/>
        <v>1.2110839775296856E-3</v>
      </c>
      <c r="AD538" s="5">
        <f t="shared" si="691"/>
        <v>3.9029987283367411E-3</v>
      </c>
      <c r="AE538" s="5">
        <f t="shared" si="692"/>
        <v>6.4475568835977012E-3</v>
      </c>
      <c r="AF538" s="5">
        <f t="shared" si="693"/>
        <v>5.3255192559265247E-3</v>
      </c>
      <c r="AG538" s="5">
        <f t="shared" si="694"/>
        <v>2.9324963297228364E-3</v>
      </c>
      <c r="AH538" s="5">
        <f t="shared" si="695"/>
        <v>1.9777237605701159E-2</v>
      </c>
      <c r="AI538" s="5">
        <f t="shared" si="696"/>
        <v>2.1775623474546098E-2</v>
      </c>
      <c r="AJ538" s="5">
        <f t="shared" si="697"/>
        <v>1.1987967863836366E-2</v>
      </c>
      <c r="AK538" s="5">
        <f t="shared" si="698"/>
        <v>4.3997629940763861E-3</v>
      </c>
      <c r="AL538" s="5">
        <f t="shared" si="699"/>
        <v>8.8112188798181352E-5</v>
      </c>
      <c r="AM538" s="5">
        <f t="shared" si="700"/>
        <v>8.5947524547506145E-4</v>
      </c>
      <c r="AN538" s="5">
        <f t="shared" si="701"/>
        <v>1.4198097209234982E-3</v>
      </c>
      <c r="AO538" s="5">
        <f t="shared" si="702"/>
        <v>1.1727269948971174E-3</v>
      </c>
      <c r="AP538" s="5">
        <f t="shared" si="703"/>
        <v>6.4576193288111081E-4</v>
      </c>
      <c r="AQ538" s="5">
        <f t="shared" si="704"/>
        <v>2.6669152908533419E-4</v>
      </c>
      <c r="AR538" s="5">
        <f t="shared" si="705"/>
        <v>6.5341996417983047E-3</v>
      </c>
      <c r="AS538" s="5">
        <f t="shared" si="706"/>
        <v>7.1944461579557077E-3</v>
      </c>
      <c r="AT538" s="5">
        <f t="shared" si="707"/>
        <v>3.9607035564556579E-3</v>
      </c>
      <c r="AU538" s="5">
        <f t="shared" si="708"/>
        <v>1.453637274985458E-3</v>
      </c>
      <c r="AV538" s="5">
        <f t="shared" si="709"/>
        <v>4.0012991955362524E-4</v>
      </c>
      <c r="AW538" s="5">
        <f t="shared" si="710"/>
        <v>4.4517957322016138E-6</v>
      </c>
      <c r="AX538" s="5">
        <f t="shared" si="711"/>
        <v>1.5772011663350193E-4</v>
      </c>
      <c r="AY538" s="5">
        <f t="shared" si="712"/>
        <v>2.6054567128068798E-4</v>
      </c>
      <c r="AZ538" s="5">
        <f t="shared" si="713"/>
        <v>2.1520414856415599E-4</v>
      </c>
      <c r="BA538" s="5">
        <f t="shared" si="714"/>
        <v>1.1850213011683502E-4</v>
      </c>
      <c r="BB538" s="5">
        <f t="shared" si="715"/>
        <v>4.8939884300281886E-5</v>
      </c>
      <c r="BC538" s="5">
        <f t="shared" si="716"/>
        <v>1.6169243695204882E-5</v>
      </c>
      <c r="BD538" s="5">
        <f t="shared" si="717"/>
        <v>1.799027995807717E-3</v>
      </c>
      <c r="BE538" s="5">
        <f t="shared" si="718"/>
        <v>1.9808103152678526E-3</v>
      </c>
      <c r="BF538" s="5">
        <f t="shared" si="719"/>
        <v>1.0904803911375295E-3</v>
      </c>
      <c r="BG538" s="5">
        <f t="shared" si="720"/>
        <v>4.0022256692615499E-4</v>
      </c>
      <c r="BH538" s="5">
        <f t="shared" si="721"/>
        <v>1.1016573822331973E-4</v>
      </c>
      <c r="BI538" s="5">
        <f t="shared" si="722"/>
        <v>2.4259481361086397E-5</v>
      </c>
      <c r="BJ538" s="8">
        <f t="shared" si="723"/>
        <v>0.25337235821609005</v>
      </c>
      <c r="BK538" s="8">
        <f t="shared" si="724"/>
        <v>0.24459371160694296</v>
      </c>
      <c r="BL538" s="8">
        <f t="shared" si="725"/>
        <v>0.45265414316290875</v>
      </c>
      <c r="BM538" s="8">
        <f t="shared" si="726"/>
        <v>0.51751915087733602</v>
      </c>
      <c r="BN538" s="8">
        <f t="shared" si="727"/>
        <v>0.48073320535520458</v>
      </c>
    </row>
    <row r="539" spans="1:66" x14ac:dyDescent="0.25">
      <c r="A539" t="s">
        <v>122</v>
      </c>
      <c r="B539" t="s">
        <v>137</v>
      </c>
      <c r="C539" t="s">
        <v>130</v>
      </c>
      <c r="D539" t="s">
        <v>500</v>
      </c>
      <c r="E539">
        <f>VLOOKUP(A539,home!$A$2:$E$405,3,FALSE)</f>
        <v>1.24665391969407</v>
      </c>
      <c r="F539">
        <f>VLOOKUP(B539,home!$B$2:$E$405,3,FALSE)</f>
        <v>1.0900000000000001</v>
      </c>
      <c r="G539">
        <f>VLOOKUP(C539,away!$B$2:$E$405,4,FALSE)</f>
        <v>0.88</v>
      </c>
      <c r="H539">
        <f>VLOOKUP(A539,away!$A$2:$E$405,3,FALSE)</f>
        <v>1.0879541108986599</v>
      </c>
      <c r="I539">
        <f>VLOOKUP(C539,away!$B$2:$E$405,3,FALSE)</f>
        <v>1.42</v>
      </c>
      <c r="J539">
        <f>VLOOKUP(B539,home!$B$2:$E$405,4,FALSE)</f>
        <v>0.92</v>
      </c>
      <c r="K539" s="3">
        <f t="shared" si="672"/>
        <v>1.1957904397705521</v>
      </c>
      <c r="L539" s="3">
        <f t="shared" si="673"/>
        <v>1.4213032504780092</v>
      </c>
      <c r="M539" s="5">
        <f t="shared" si="674"/>
        <v>7.3014758265342067E-2</v>
      </c>
      <c r="N539" s="5">
        <f t="shared" si="675"/>
        <v>8.7310349895853942E-2</v>
      </c>
      <c r="O539" s="5">
        <f t="shared" si="676"/>
        <v>0.10377611325539675</v>
      </c>
      <c r="P539" s="5">
        <f t="shared" si="677"/>
        <v>0.12409448410734952</v>
      </c>
      <c r="Q539" s="5">
        <f t="shared" si="678"/>
        <v>5.2202440849241992E-2</v>
      </c>
      <c r="R539" s="5">
        <f t="shared" si="679"/>
        <v>7.3748663545934734E-2</v>
      </c>
      <c r="S539" s="5">
        <f t="shared" si="680"/>
        <v>5.2727151851637663E-2</v>
      </c>
      <c r="T539" s="5">
        <f t="shared" si="681"/>
        <v>7.419549886191365E-2</v>
      </c>
      <c r="U539" s="5">
        <f t="shared" si="682"/>
        <v>8.8187946814083776E-2</v>
      </c>
      <c r="V539" s="5">
        <f t="shared" si="683"/>
        <v>9.9571174420815551E-3</v>
      </c>
      <c r="W539" s="5">
        <f t="shared" si="684"/>
        <v>2.08077265667371E-2</v>
      </c>
      <c r="X539" s="5">
        <f t="shared" si="685"/>
        <v>2.9574089404361067E-2</v>
      </c>
      <c r="Y539" s="5">
        <f t="shared" si="686"/>
        <v>2.101687470017282E-2</v>
      </c>
      <c r="Z539" s="5">
        <f t="shared" si="687"/>
        <v>3.4939738405415366E-2</v>
      </c>
      <c r="AA539" s="5">
        <f t="shared" si="688"/>
        <v>4.1780605153279693E-2</v>
      </c>
      <c r="AB539" s="5">
        <f t="shared" si="689"/>
        <v>2.4980424105060062E-2</v>
      </c>
      <c r="AC539" s="5">
        <f t="shared" si="690"/>
        <v>1.0576828759750864E-3</v>
      </c>
      <c r="AD539" s="5">
        <f t="shared" si="691"/>
        <v>6.2204201254659926E-3</v>
      </c>
      <c r="AE539" s="5">
        <f t="shared" si="692"/>
        <v>8.8411033436636404E-3</v>
      </c>
      <c r="AF539" s="5">
        <f t="shared" si="693"/>
        <v>6.2829444600805652E-3</v>
      </c>
      <c r="AG539" s="5">
        <f t="shared" si="694"/>
        <v>2.9766564612284359E-3</v>
      </c>
      <c r="AH539" s="5">
        <f t="shared" si="695"/>
        <v>1.2414990941617052E-2</v>
      </c>
      <c r="AI539" s="5">
        <f t="shared" si="696"/>
        <v>1.4845727477823678E-2</v>
      </c>
      <c r="AJ539" s="5">
        <f t="shared" si="697"/>
        <v>8.8761894947102741E-3</v>
      </c>
      <c r="AK539" s="5">
        <f t="shared" si="698"/>
        <v>3.5380208464554502E-3</v>
      </c>
      <c r="AL539" s="5">
        <f t="shared" si="699"/>
        <v>7.1904701987136614E-5</v>
      </c>
      <c r="AM539" s="5">
        <f t="shared" si="700"/>
        <v>1.4876637834777132E-3</v>
      </c>
      <c r="AN539" s="5">
        <f t="shared" si="701"/>
        <v>2.1144213710752868E-3</v>
      </c>
      <c r="AO539" s="5">
        <f t="shared" si="702"/>
        <v>1.5026169837947373E-3</v>
      </c>
      <c r="AP539" s="5">
        <f t="shared" si="703"/>
        <v>7.1189146776364073E-4</v>
      </c>
      <c r="AQ539" s="5">
        <f t="shared" si="704"/>
        <v>2.5295341428000596E-4</v>
      </c>
      <c r="AR539" s="5">
        <f t="shared" si="705"/>
        <v>3.5290933959950723E-3</v>
      </c>
      <c r="AS539" s="5">
        <f t="shared" si="706"/>
        <v>4.2200561439882994E-3</v>
      </c>
      <c r="AT539" s="5">
        <f t="shared" si="707"/>
        <v>2.5231513961380949E-3</v>
      </c>
      <c r="AU539" s="5">
        <f t="shared" si="708"/>
        <v>1.0057201058652179E-3</v>
      </c>
      <c r="AV539" s="5">
        <f t="shared" si="709"/>
        <v>3.0065762191966395E-4</v>
      </c>
      <c r="AW539" s="5">
        <f t="shared" si="710"/>
        <v>3.3946626035213939E-6</v>
      </c>
      <c r="AX539" s="5">
        <f t="shared" si="711"/>
        <v>2.9648902164592273E-4</v>
      </c>
      <c r="AY539" s="5">
        <f t="shared" si="712"/>
        <v>4.2140081019639478E-4</v>
      </c>
      <c r="AZ539" s="5">
        <f t="shared" si="713"/>
        <v>2.9946917064310128E-4</v>
      </c>
      <c r="BA539" s="5">
        <f t="shared" si="714"/>
        <v>1.4187883521766449E-4</v>
      </c>
      <c r="BB539" s="5">
        <f t="shared" si="715"/>
        <v>5.0413212417225119E-5</v>
      </c>
      <c r="BC539" s="5">
        <f t="shared" si="716"/>
        <v>1.4330492535128083E-5</v>
      </c>
      <c r="BD539" s="5">
        <f t="shared" si="717"/>
        <v>8.3598531916137758E-4</v>
      </c>
      <c r="BE539" s="5">
        <f t="shared" si="718"/>
        <v>9.9966325244170927E-4</v>
      </c>
      <c r="BF539" s="5">
        <f t="shared" si="719"/>
        <v>5.9769388012986607E-4</v>
      </c>
      <c r="BG539" s="5">
        <f t="shared" si="720"/>
        <v>2.3823887592288668E-4</v>
      </c>
      <c r="BH539" s="5">
        <f t="shared" si="721"/>
        <v>7.1220942552567692E-5</v>
      </c>
      <c r="BI539" s="5">
        <f t="shared" si="722"/>
        <v>1.7033064443161617E-5</v>
      </c>
      <c r="BJ539" s="8">
        <f t="shared" si="723"/>
        <v>0.31672163323176589</v>
      </c>
      <c r="BK539" s="8">
        <f t="shared" si="724"/>
        <v>0.26134450005456938</v>
      </c>
      <c r="BL539" s="8">
        <f t="shared" si="725"/>
        <v>0.38648719563291939</v>
      </c>
      <c r="BM539" s="8">
        <f t="shared" si="726"/>
        <v>0.48492825125795813</v>
      </c>
      <c r="BN539" s="8">
        <f t="shared" si="727"/>
        <v>0.51414680991911899</v>
      </c>
    </row>
    <row r="540" spans="1:66" x14ac:dyDescent="0.25">
      <c r="A540" t="s">
        <v>122</v>
      </c>
      <c r="B540" t="s">
        <v>401</v>
      </c>
      <c r="C540" t="s">
        <v>124</v>
      </c>
      <c r="D540" t="s">
        <v>500</v>
      </c>
      <c r="E540">
        <f>VLOOKUP(A540,home!$A$2:$E$405,3,FALSE)</f>
        <v>1.24665391969407</v>
      </c>
      <c r="F540">
        <f>VLOOKUP(B540,home!$B$2:$E$405,3,FALSE)</f>
        <v>1.06</v>
      </c>
      <c r="G540">
        <f>VLOOKUP(C540,away!$B$2:$E$405,4,FALSE)</f>
        <v>1.22</v>
      </c>
      <c r="H540">
        <f>VLOOKUP(A540,away!$A$2:$E$405,3,FALSE)</f>
        <v>1.0879541108986599</v>
      </c>
      <c r="I540">
        <f>VLOOKUP(C540,away!$B$2:$E$405,3,FALSE)</f>
        <v>0.73</v>
      </c>
      <c r="J540">
        <f>VLOOKUP(B540,home!$B$2:$E$405,4,FALSE)</f>
        <v>1.25</v>
      </c>
      <c r="K540" s="3">
        <f t="shared" si="672"/>
        <v>1.6121728489483713</v>
      </c>
      <c r="L540" s="3">
        <f t="shared" si="673"/>
        <v>0.99275812619502712</v>
      </c>
      <c r="M540" s="5">
        <f t="shared" si="674"/>
        <v>7.390823852706066E-2</v>
      </c>
      <c r="N540" s="5">
        <f t="shared" si="675"/>
        <v>0.11915285546692718</v>
      </c>
      <c r="O540" s="5">
        <f t="shared" si="676"/>
        <v>7.3373004390499846E-2</v>
      </c>
      <c r="P540" s="5">
        <f t="shared" si="677"/>
        <v>0.11828996552413351</v>
      </c>
      <c r="Q540" s="5">
        <f t="shared" si="678"/>
        <v>9.6047499229224786E-2</v>
      </c>
      <c r="R540" s="5">
        <f t="shared" si="679"/>
        <v>3.6420823176006062E-2</v>
      </c>
      <c r="S540" s="5">
        <f t="shared" si="680"/>
        <v>4.7330704338791323E-2</v>
      </c>
      <c r="T540" s="5">
        <f t="shared" si="681"/>
        <v>9.5351935360523499E-2</v>
      </c>
      <c r="U540" s="5">
        <f t="shared" si="682"/>
        <v>5.8716662260706563E-2</v>
      </c>
      <c r="V540" s="5">
        <f t="shared" si="683"/>
        <v>8.4169648082055518E-3</v>
      </c>
      <c r="W540" s="5">
        <f t="shared" si="684"/>
        <v>5.1615056822248602E-2</v>
      </c>
      <c r="X540" s="5">
        <f t="shared" si="685"/>
        <v>5.1241267094305369E-2</v>
      </c>
      <c r="Y540" s="5">
        <f t="shared" si="686"/>
        <v>2.5435092152200748E-2</v>
      </c>
      <c r="Z540" s="5">
        <f t="shared" si="687"/>
        <v>1.2052356056897398E-2</v>
      </c>
      <c r="AA540" s="5">
        <f t="shared" si="688"/>
        <v>1.9430481200788441E-2</v>
      </c>
      <c r="AB540" s="5">
        <f t="shared" si="689"/>
        <v>1.5662647116956439E-2</v>
      </c>
      <c r="AC540" s="5">
        <f t="shared" si="690"/>
        <v>8.4195829925639491E-4</v>
      </c>
      <c r="AD540" s="5">
        <f t="shared" si="691"/>
        <v>2.080309830143914E-2</v>
      </c>
      <c r="AE540" s="5">
        <f t="shared" si="692"/>
        <v>2.0652444888787674E-2</v>
      </c>
      <c r="AF540" s="5">
        <f t="shared" si="693"/>
        <v>1.0251441244569457E-2</v>
      </c>
      <c r="AG540" s="5">
        <f t="shared" si="694"/>
        <v>3.3924005335857306E-3</v>
      </c>
      <c r="AH540" s="5">
        <f t="shared" si="695"/>
        <v>2.9912686038201866E-3</v>
      </c>
      <c r="AI540" s="5">
        <f t="shared" si="696"/>
        <v>4.8224420269906074E-3</v>
      </c>
      <c r="AJ540" s="5">
        <f t="shared" si="697"/>
        <v>3.8873050507709046E-3</v>
      </c>
      <c r="AK540" s="5">
        <f t="shared" si="698"/>
        <v>2.0890025528109073E-3</v>
      </c>
      <c r="AL540" s="5">
        <f t="shared" si="699"/>
        <v>5.3902092744549142E-5</v>
      </c>
      <c r="AM540" s="5">
        <f t="shared" si="700"/>
        <v>6.7076380511168349E-3</v>
      </c>
      <c r="AN540" s="5">
        <f t="shared" si="701"/>
        <v>6.6590621828212125E-3</v>
      </c>
      <c r="AO540" s="5">
        <f t="shared" si="702"/>
        <v>3.3054190474168764E-3</v>
      </c>
      <c r="AP540" s="5">
        <f t="shared" si="703"/>
        <v>1.0938272066009767E-3</v>
      </c>
      <c r="AQ540" s="5">
        <f t="shared" si="704"/>
        <v>2.7147646200158156E-4</v>
      </c>
      <c r="AR540" s="5">
        <f t="shared" si="705"/>
        <v>5.9392124281490888E-4</v>
      </c>
      <c r="AS540" s="5">
        <f t="shared" si="706"/>
        <v>9.5750370207986913E-4</v>
      </c>
      <c r="AT540" s="5">
        <f t="shared" si="707"/>
        <v>7.7183073563035778E-4</v>
      </c>
      <c r="AU540" s="5">
        <f t="shared" si="708"/>
        <v>4.1477485198903702E-4</v>
      </c>
      <c r="AV540" s="5">
        <f t="shared" si="709"/>
        <v>1.6717218870082614E-4</v>
      </c>
      <c r="AW540" s="5">
        <f t="shared" si="710"/>
        <v>2.3963937578025059E-6</v>
      </c>
      <c r="AX540" s="5">
        <f t="shared" si="711"/>
        <v>1.8023119910972559E-3</v>
      </c>
      <c r="AY540" s="5">
        <f t="shared" si="712"/>
        <v>1.7892598751005401E-3</v>
      </c>
      <c r="AZ540" s="5">
        <f t="shared" si="713"/>
        <v>8.8815114044038014E-4</v>
      </c>
      <c r="BA540" s="5">
        <f t="shared" si="714"/>
        <v>2.9390642065385607E-4</v>
      </c>
      <c r="BB540" s="5">
        <f t="shared" si="715"/>
        <v>7.2944496861252389E-5</v>
      </c>
      <c r="BC540" s="5">
        <f t="shared" si="716"/>
        <v>1.4483248404043195E-5</v>
      </c>
      <c r="BD540" s="5">
        <f t="shared" si="717"/>
        <v>9.8270023354058399E-5</v>
      </c>
      <c r="BE540" s="5">
        <f t="shared" si="718"/>
        <v>1.5842826351693533E-4</v>
      </c>
      <c r="BF540" s="5">
        <f t="shared" si="719"/>
        <v>1.2770687247402052E-4</v>
      </c>
      <c r="BG540" s="5">
        <f t="shared" si="720"/>
        <v>6.8628517475575988E-5</v>
      </c>
      <c r="BH540" s="5">
        <f t="shared" si="721"/>
        <v>2.7660258134425598E-5</v>
      </c>
      <c r="BI540" s="5">
        <f t="shared" si="722"/>
        <v>8.9186234318448582E-6</v>
      </c>
      <c r="BJ540" s="8">
        <f t="shared" si="723"/>
        <v>0.5168415712163269</v>
      </c>
      <c r="BK540" s="8">
        <f t="shared" si="724"/>
        <v>0.25063099346529255</v>
      </c>
      <c r="BL540" s="8">
        <f t="shared" si="725"/>
        <v>0.22078845165895183</v>
      </c>
      <c r="BM540" s="8">
        <f t="shared" si="726"/>
        <v>0.48133412260227398</v>
      </c>
      <c r="BN540" s="8">
        <f t="shared" si="727"/>
        <v>0.51719238631385211</v>
      </c>
    </row>
    <row r="541" spans="1:66" x14ac:dyDescent="0.25">
      <c r="A541" t="s">
        <v>122</v>
      </c>
      <c r="B541" t="s">
        <v>139</v>
      </c>
      <c r="C541" t="s">
        <v>128</v>
      </c>
      <c r="D541" t="s">
        <v>500</v>
      </c>
      <c r="E541">
        <f>VLOOKUP(A541,home!$A$2:$E$405,3,FALSE)</f>
        <v>1.24665391969407</v>
      </c>
      <c r="F541">
        <f>VLOOKUP(B541,home!$B$2:$E$405,3,FALSE)</f>
        <v>0.84</v>
      </c>
      <c r="G541">
        <f>VLOOKUP(C541,away!$B$2:$E$405,4,FALSE)</f>
        <v>1.17</v>
      </c>
      <c r="H541">
        <f>VLOOKUP(A541,away!$A$2:$E$405,3,FALSE)</f>
        <v>1.0879541108986599</v>
      </c>
      <c r="I541">
        <f>VLOOKUP(C541,away!$B$2:$E$405,3,FALSE)</f>
        <v>0.84</v>
      </c>
      <c r="J541">
        <f>VLOOKUP(B541,home!$B$2:$E$405,4,FALSE)</f>
        <v>0.74</v>
      </c>
      <c r="K541" s="3">
        <f t="shared" si="672"/>
        <v>1.225211472275332</v>
      </c>
      <c r="L541" s="3">
        <f t="shared" si="673"/>
        <v>0.67627227533460688</v>
      </c>
      <c r="M541" s="5">
        <f t="shared" si="674"/>
        <v>0.14934686169812347</v>
      </c>
      <c r="N541" s="5">
        <f t="shared" si="675"/>
        <v>0.18298148830085825</v>
      </c>
      <c r="O541" s="5">
        <f t="shared" si="676"/>
        <v>0.10099914197467283</v>
      </c>
      <c r="P541" s="5">
        <f t="shared" si="677"/>
        <v>0.12374530743733417</v>
      </c>
      <c r="Q541" s="5">
        <f t="shared" si="678"/>
        <v>0.112095509340113</v>
      </c>
      <c r="R541" s="5">
        <f t="shared" si="679"/>
        <v>3.4151459775027496E-2</v>
      </c>
      <c r="S541" s="5">
        <f t="shared" si="680"/>
        <v>2.5633114982543947E-2</v>
      </c>
      <c r="T541" s="5">
        <f t="shared" si="681"/>
        <v>7.58070851562299E-2</v>
      </c>
      <c r="U541" s="5">
        <f t="shared" si="682"/>
        <v>4.1842760311313211E-2</v>
      </c>
      <c r="V541" s="5">
        <f t="shared" si="683"/>
        <v>2.3598886645676879E-3</v>
      </c>
      <c r="W541" s="5">
        <f t="shared" si="684"/>
        <v>4.5780234678017701E-2</v>
      </c>
      <c r="X541" s="5">
        <f t="shared" si="685"/>
        <v>3.0959903471055306E-2</v>
      </c>
      <c r="Y541" s="5">
        <f t="shared" si="686"/>
        <v>1.0468662182255182E-2</v>
      </c>
      <c r="Z541" s="5">
        <f t="shared" si="687"/>
        <v>7.698561802685383E-3</v>
      </c>
      <c r="AA541" s="5">
        <f t="shared" si="688"/>
        <v>9.4323662406707916E-3</v>
      </c>
      <c r="AB541" s="5">
        <f t="shared" si="689"/>
        <v>5.7783216643862E-3</v>
      </c>
      <c r="AC541" s="5">
        <f t="shared" si="690"/>
        <v>1.2220927552242537E-4</v>
      </c>
      <c r="AD541" s="5">
        <f t="shared" si="691"/>
        <v>1.4022617182741068E-2</v>
      </c>
      <c r="AE541" s="5">
        <f t="shared" si="692"/>
        <v>9.4831072283184572E-3</v>
      </c>
      <c r="AF541" s="5">
        <f t="shared" si="693"/>
        <v>3.20658125126849E-3</v>
      </c>
      <c r="AG541" s="5">
        <f t="shared" si="694"/>
        <v>7.22840666280211E-4</v>
      </c>
      <c r="AH541" s="5">
        <f t="shared" si="695"/>
        <v>1.3015809767765341E-3</v>
      </c>
      <c r="AI541" s="5">
        <f t="shared" si="696"/>
        <v>1.5947119448419421E-3</v>
      </c>
      <c r="AJ541" s="5">
        <f t="shared" si="697"/>
        <v>9.7692968489742705E-4</v>
      </c>
      <c r="AK541" s="5">
        <f t="shared" si="698"/>
        <v>3.9898181918088428E-4</v>
      </c>
      <c r="AL541" s="5">
        <f t="shared" si="699"/>
        <v>4.0503895962097526E-6</v>
      </c>
      <c r="AM541" s="5">
        <f t="shared" si="700"/>
        <v>3.4361342887239102E-3</v>
      </c>
      <c r="AN541" s="5">
        <f t="shared" si="701"/>
        <v>2.3237623537905798E-3</v>
      </c>
      <c r="AO541" s="5">
        <f t="shared" si="702"/>
        <v>7.8574802716742853E-4</v>
      </c>
      <c r="AP541" s="5">
        <f t="shared" si="703"/>
        <v>1.7712653539073183E-4</v>
      </c>
      <c r="AQ541" s="5">
        <f t="shared" si="704"/>
        <v>2.9946441277706495E-5</v>
      </c>
      <c r="AR541" s="5">
        <f t="shared" si="705"/>
        <v>1.7604462573938138E-4</v>
      </c>
      <c r="AS541" s="5">
        <f t="shared" si="706"/>
        <v>2.1569189508830724E-4</v>
      </c>
      <c r="AT541" s="5">
        <f t="shared" si="707"/>
        <v>1.3213409216950072E-4</v>
      </c>
      <c r="AU541" s="5">
        <f t="shared" si="708"/>
        <v>5.3964068534919466E-5</v>
      </c>
      <c r="AV541" s="5">
        <f t="shared" si="709"/>
        <v>1.6529348964908897E-5</v>
      </c>
      <c r="AW541" s="5">
        <f t="shared" si="710"/>
        <v>9.3223828841008676E-8</v>
      </c>
      <c r="AX541" s="5">
        <f t="shared" si="711"/>
        <v>7.0166519180386226E-4</v>
      </c>
      <c r="AY541" s="5">
        <f t="shared" si="712"/>
        <v>4.7451671578429134E-4</v>
      </c>
      <c r="AZ541" s="5">
        <f t="shared" si="713"/>
        <v>1.6045124953387383E-4</v>
      </c>
      <c r="BA541" s="5">
        <f t="shared" si="714"/>
        <v>3.6169577200851214E-5</v>
      </c>
      <c r="BB541" s="5">
        <f t="shared" si="715"/>
        <v>6.1151205678775929E-6</v>
      </c>
      <c r="BC541" s="5">
        <f t="shared" si="716"/>
        <v>8.2709730007680666E-7</v>
      </c>
      <c r="BD541" s="5">
        <f t="shared" si="717"/>
        <v>1.9842349934866786E-5</v>
      </c>
      <c r="BE541" s="5">
        <f t="shared" si="718"/>
        <v>2.4311074777100471E-5</v>
      </c>
      <c r="BF541" s="5">
        <f t="shared" si="719"/>
        <v>1.489310386012348E-5</v>
      </c>
      <c r="BG541" s="5">
        <f t="shared" si="720"/>
        <v>6.0824005690704412E-6</v>
      </c>
      <c r="BH541" s="5">
        <f t="shared" si="721"/>
        <v>1.8630567390497777E-6</v>
      </c>
      <c r="BI541" s="5">
        <f t="shared" si="722"/>
        <v>4.5652769803673141E-7</v>
      </c>
      <c r="BJ541" s="8">
        <f t="shared" si="723"/>
        <v>0.49366049205567886</v>
      </c>
      <c r="BK541" s="8">
        <f t="shared" si="724"/>
        <v>0.30168594916347224</v>
      </c>
      <c r="BL541" s="8">
        <f t="shared" si="725"/>
        <v>0.1971380669358426</v>
      </c>
      <c r="BM541" s="8">
        <f t="shared" si="726"/>
        <v>0.29638887793959429</v>
      </c>
      <c r="BN541" s="8">
        <f t="shared" si="727"/>
        <v>0.70331976852612932</v>
      </c>
    </row>
    <row r="542" spans="1:66" x14ac:dyDescent="0.25">
      <c r="A542" t="s">
        <v>122</v>
      </c>
      <c r="B542" t="s">
        <v>141</v>
      </c>
      <c r="C542" t="s">
        <v>126</v>
      </c>
      <c r="D542" t="s">
        <v>500</v>
      </c>
      <c r="E542">
        <f>VLOOKUP(A542,home!$A$2:$E$405,3,FALSE)</f>
        <v>1.24665391969407</v>
      </c>
      <c r="F542">
        <f>VLOOKUP(B542,home!$B$2:$E$405,3,FALSE)</f>
        <v>0.84</v>
      </c>
      <c r="G542">
        <f>VLOOKUP(C542,away!$B$2:$E$405,4,FALSE)</f>
        <v>0.62</v>
      </c>
      <c r="H542">
        <f>VLOOKUP(A542,away!$A$2:$E$405,3,FALSE)</f>
        <v>1.0879541108986599</v>
      </c>
      <c r="I542">
        <f>VLOOKUP(C542,away!$B$2:$E$405,3,FALSE)</f>
        <v>0.88</v>
      </c>
      <c r="J542">
        <f>VLOOKUP(B542,home!$B$2:$E$405,4,FALSE)</f>
        <v>0.71</v>
      </c>
      <c r="K542" s="3">
        <f t="shared" si="672"/>
        <v>0.64925736137667167</v>
      </c>
      <c r="L542" s="3">
        <f t="shared" si="673"/>
        <v>0.67975372848948268</v>
      </c>
      <c r="M542" s="5">
        <f t="shared" si="674"/>
        <v>0.26473893490821149</v>
      </c>
      <c r="N542" s="5">
        <f t="shared" si="675"/>
        <v>0.17188370233217584</v>
      </c>
      <c r="O542" s="5">
        <f t="shared" si="676"/>
        <v>0.17995727808019124</v>
      </c>
      <c r="P542" s="5">
        <f t="shared" si="677"/>
        <v>0.11683858752687291</v>
      </c>
      <c r="Q542" s="5">
        <f t="shared" si="678"/>
        <v>5.5798379519920865E-2</v>
      </c>
      <c r="R542" s="5">
        <f t="shared" si="679"/>
        <v>6.1163315371914322E-2</v>
      </c>
      <c r="S542" s="5">
        <f t="shared" si="680"/>
        <v>1.2891242782260013E-2</v>
      </c>
      <c r="T542" s="5">
        <f t="shared" si="681"/>
        <v>3.7929156522337401E-2</v>
      </c>
      <c r="U542" s="5">
        <f t="shared" si="682"/>
        <v>3.9710732751418315E-2</v>
      </c>
      <c r="V542" s="5">
        <f t="shared" si="683"/>
        <v>6.3215089766640101E-4</v>
      </c>
      <c r="W542" s="5">
        <f t="shared" si="684"/>
        <v>1.2075836218732646E-2</v>
      </c>
      <c r="X542" s="5">
        <f t="shared" si="685"/>
        <v>8.2085946943118524E-3</v>
      </c>
      <c r="Y542" s="5">
        <f t="shared" si="686"/>
        <v>2.7899114245587332E-3</v>
      </c>
      <c r="Z542" s="5">
        <f t="shared" si="687"/>
        <v>1.385866389027895E-2</v>
      </c>
      <c r="AA542" s="5">
        <f t="shared" si="688"/>
        <v>8.9978395496086699E-3</v>
      </c>
      <c r="AB542" s="5">
        <f t="shared" si="689"/>
        <v>2.9209567820347917E-3</v>
      </c>
      <c r="AC542" s="5">
        <f t="shared" si="690"/>
        <v>1.7436899207136638E-5</v>
      </c>
      <c r="AD542" s="5">
        <f t="shared" si="691"/>
        <v>1.9600813899478004E-3</v>
      </c>
      <c r="AE542" s="5">
        <f t="shared" si="692"/>
        <v>1.3323726329598649E-3</v>
      </c>
      <c r="AF542" s="5">
        <f t="shared" si="693"/>
        <v>4.5284263249590858E-4</v>
      </c>
      <c r="AG542" s="5">
        <f t="shared" si="694"/>
        <v>1.0260715595269548E-4</v>
      </c>
      <c r="AH542" s="5">
        <f t="shared" si="695"/>
        <v>2.3551196128249186E-3</v>
      </c>
      <c r="AI542" s="5">
        <f t="shared" si="696"/>
        <v>1.5290787455491551E-3</v>
      </c>
      <c r="AJ542" s="5">
        <f t="shared" si="697"/>
        <v>4.9638281583619772E-4</v>
      </c>
      <c r="AK542" s="5">
        <f t="shared" si="698"/>
        <v>1.0742673241417737E-4</v>
      </c>
      <c r="AL542" s="5">
        <f t="shared" si="699"/>
        <v>3.0782063468173371E-7</v>
      </c>
      <c r="AM542" s="5">
        <f t="shared" si="700"/>
        <v>2.545194542642056E-4</v>
      </c>
      <c r="AN542" s="5">
        <f t="shared" si="701"/>
        <v>1.7301054800920214E-4</v>
      </c>
      <c r="AO542" s="5">
        <f t="shared" si="702"/>
        <v>5.8802282538631899E-5</v>
      </c>
      <c r="AP542" s="5">
        <f t="shared" si="703"/>
        <v>1.3323690266442345E-5</v>
      </c>
      <c r="AQ542" s="5">
        <f t="shared" si="704"/>
        <v>2.2642070339633029E-6</v>
      </c>
      <c r="AR542" s="5">
        <f t="shared" si="705"/>
        <v>3.2018026757128917E-4</v>
      </c>
      <c r="AS542" s="5">
        <f t="shared" si="706"/>
        <v>2.0787939568821194E-4</v>
      </c>
      <c r="AT542" s="5">
        <f t="shared" si="707"/>
        <v>6.7483613964552746E-5</v>
      </c>
      <c r="AU542" s="5">
        <f t="shared" si="708"/>
        <v>1.4604744379595813E-5</v>
      </c>
      <c r="AV542" s="5">
        <f t="shared" si="709"/>
        <v>2.3705594498692879E-6</v>
      </c>
      <c r="AW542" s="5">
        <f t="shared" si="710"/>
        <v>3.7736681757727506E-9</v>
      </c>
      <c r="AX542" s="5">
        <f t="shared" si="711"/>
        <v>2.7541438215768095E-5</v>
      </c>
      <c r="AY542" s="5">
        <f t="shared" si="712"/>
        <v>1.8721395315131089E-5</v>
      </c>
      <c r="AZ542" s="5">
        <f t="shared" si="713"/>
        <v>6.362969133992945E-6</v>
      </c>
      <c r="BA542" s="5">
        <f t="shared" si="714"/>
        <v>1.4417506643650664E-6</v>
      </c>
      <c r="BB542" s="5">
        <f t="shared" si="715"/>
        <v>2.4500884741358564E-7</v>
      </c>
      <c r="BC542" s="5">
        <f t="shared" si="716"/>
        <v>3.3309135508459132E-8</v>
      </c>
      <c r="BD542" s="5">
        <f t="shared" si="717"/>
        <v>3.6273955111723987E-5</v>
      </c>
      <c r="BE542" s="5">
        <f t="shared" si="718"/>
        <v>2.3551132382533746E-5</v>
      </c>
      <c r="BF542" s="5">
        <f t="shared" si="719"/>
        <v>7.6453730340582724E-6</v>
      </c>
      <c r="BG542" s="5">
        <f t="shared" si="720"/>
        <v>1.6546049076110107E-6</v>
      </c>
      <c r="BH542" s="5">
        <f t="shared" si="721"/>
        <v>2.6856610410910412E-7</v>
      </c>
      <c r="BI542" s="5">
        <f t="shared" si="722"/>
        <v>3.4873704021817891E-8</v>
      </c>
      <c r="BJ542" s="8">
        <f t="shared" si="723"/>
        <v>0.29308975057681824</v>
      </c>
      <c r="BK542" s="8">
        <f t="shared" si="724"/>
        <v>0.39513738223016776</v>
      </c>
      <c r="BL542" s="8">
        <f t="shared" si="725"/>
        <v>0.29792007752808936</v>
      </c>
      <c r="BM542" s="8">
        <f t="shared" si="726"/>
        <v>0.14960695886442071</v>
      </c>
      <c r="BN542" s="8">
        <f t="shared" si="727"/>
        <v>0.85038019773928664</v>
      </c>
    </row>
    <row r="543" spans="1:66" x14ac:dyDescent="0.25">
      <c r="A543" t="s">
        <v>122</v>
      </c>
      <c r="B543" t="s">
        <v>143</v>
      </c>
      <c r="C543" t="s">
        <v>140</v>
      </c>
      <c r="D543" t="s">
        <v>500</v>
      </c>
      <c r="E543">
        <f>VLOOKUP(A543,home!$A$2:$E$405,3,FALSE)</f>
        <v>1.24665391969407</v>
      </c>
      <c r="F543">
        <f>VLOOKUP(B543,home!$B$2:$E$405,3,FALSE)</f>
        <v>0.73</v>
      </c>
      <c r="G543">
        <f>VLOOKUP(C543,away!$B$2:$E$405,4,FALSE)</f>
        <v>0.69</v>
      </c>
      <c r="H543">
        <f>VLOOKUP(A543,away!$A$2:$E$405,3,FALSE)</f>
        <v>1.0879541108986599</v>
      </c>
      <c r="I543">
        <f>VLOOKUP(C543,away!$B$2:$E$405,3,FALSE)</f>
        <v>0.65</v>
      </c>
      <c r="J543">
        <f>VLOOKUP(B543,home!$B$2:$E$405,4,FALSE)</f>
        <v>1.04</v>
      </c>
      <c r="K543" s="3">
        <f t="shared" si="672"/>
        <v>0.62793957934990308</v>
      </c>
      <c r="L543" s="3">
        <f t="shared" si="673"/>
        <v>0.73545697896749407</v>
      </c>
      <c r="M543" s="5">
        <f t="shared" si="674"/>
        <v>0.25579049247950653</v>
      </c>
      <c r="N543" s="5">
        <f t="shared" si="675"/>
        <v>0.16062097424928587</v>
      </c>
      <c r="O543" s="5">
        <f t="shared" si="676"/>
        <v>0.1881229028475854</v>
      </c>
      <c r="P543" s="5">
        <f t="shared" si="677"/>
        <v>0.11812981648019545</v>
      </c>
      <c r="Q543" s="5">
        <f t="shared" si="678"/>
        <v>5.0430133502434089E-2</v>
      </c>
      <c r="R543" s="5">
        <f t="shared" si="679"/>
        <v>6.917815090144025E-2</v>
      </c>
      <c r="S543" s="5">
        <f t="shared" si="680"/>
        <v>1.3638753151431803E-2</v>
      </c>
      <c r="T543" s="5">
        <f t="shared" si="681"/>
        <v>3.7089193634627586E-2</v>
      </c>
      <c r="U543" s="5">
        <f t="shared" si="682"/>
        <v>4.3439698977254505E-2</v>
      </c>
      <c r="V543" s="5">
        <f t="shared" si="683"/>
        <v>6.9985374496643691E-4</v>
      </c>
      <c r="W543" s="5">
        <f t="shared" si="684"/>
        <v>1.055569227269264E-2</v>
      </c>
      <c r="X543" s="5">
        <f t="shared" si="685"/>
        <v>7.7632575497850499E-3</v>
      </c>
      <c r="Y543" s="5">
        <f t="shared" si="686"/>
        <v>2.8547709722557507E-3</v>
      </c>
      <c r="Z543" s="5">
        <f t="shared" si="687"/>
        <v>1.6959184624176896E-2</v>
      </c>
      <c r="AA543" s="5">
        <f t="shared" si="688"/>
        <v>1.0649343259022984E-2</v>
      </c>
      <c r="AB543" s="5">
        <f t="shared" si="689"/>
        <v>3.3435720632118086E-3</v>
      </c>
      <c r="AC543" s="5">
        <f t="shared" si="690"/>
        <v>2.020051489562457E-5</v>
      </c>
      <c r="AD543" s="5">
        <f t="shared" si="691"/>
        <v>1.6570842413654089E-3</v>
      </c>
      <c r="AE543" s="5">
        <f t="shared" si="692"/>
        <v>1.2187141700492454E-3</v>
      </c>
      <c r="AF543" s="5">
        <f t="shared" si="693"/>
        <v>4.4815592086464733E-4</v>
      </c>
      <c r="AG543" s="5">
        <f t="shared" si="694"/>
        <v>1.0986646655516966E-4</v>
      </c>
      <c r="AH543" s="5">
        <f t="shared" si="695"/>
        <v>3.1181876723622784E-3</v>
      </c>
      <c r="AI543" s="5">
        <f t="shared" si="696"/>
        <v>1.9580334553172224E-3</v>
      </c>
      <c r="AJ543" s="5">
        <f t="shared" si="697"/>
        <v>6.1476335214246693E-4</v>
      </c>
      <c r="AK543" s="5">
        <f t="shared" si="698"/>
        <v>1.2867808024802569E-4</v>
      </c>
      <c r="AL543" s="5">
        <f t="shared" si="699"/>
        <v>3.7316212878659225E-7</v>
      </c>
      <c r="AM543" s="5">
        <f t="shared" si="700"/>
        <v>2.0810975629406971E-4</v>
      </c>
      <c r="AN543" s="5">
        <f t="shared" si="701"/>
        <v>1.5305577265769795E-4</v>
      </c>
      <c r="AO543" s="5">
        <f t="shared" si="702"/>
        <v>5.6282968086183036E-5</v>
      </c>
      <c r="AP543" s="5">
        <f t="shared" si="703"/>
        <v>1.379790055866269E-5</v>
      </c>
      <c r="AQ543" s="5">
        <f t="shared" si="704"/>
        <v>2.53694056524199E-6</v>
      </c>
      <c r="AR543" s="5">
        <f t="shared" si="705"/>
        <v>4.5865857707384886E-4</v>
      </c>
      <c r="AS543" s="5">
        <f t="shared" si="706"/>
        <v>2.8800987395297774E-4</v>
      </c>
      <c r="AT543" s="5">
        <f t="shared" si="707"/>
        <v>9.0426399549325718E-5</v>
      </c>
      <c r="AU543" s="5">
        <f t="shared" si="708"/>
        <v>1.8927438431709954E-5</v>
      </c>
      <c r="AV543" s="5">
        <f t="shared" si="709"/>
        <v>2.9713219317447832E-6</v>
      </c>
      <c r="AW543" s="5">
        <f t="shared" si="710"/>
        <v>4.7870745663346713E-9</v>
      </c>
      <c r="AX543" s="5">
        <f t="shared" si="711"/>
        <v>2.178005880431816E-5</v>
      </c>
      <c r="AY543" s="5">
        <f t="shared" si="712"/>
        <v>1.6018296249958204E-5</v>
      </c>
      <c r="AZ543" s="5">
        <f t="shared" si="713"/>
        <v>5.8903838841002988E-6</v>
      </c>
      <c r="BA543" s="5">
        <f t="shared" si="714"/>
        <v>1.4440413121197402E-6</v>
      </c>
      <c r="BB543" s="5">
        <f t="shared" si="715"/>
        <v>2.6550756522896005E-7</v>
      </c>
      <c r="BC543" s="5">
        <f t="shared" si="716"/>
        <v>3.9053878363261178E-8</v>
      </c>
      <c r="BD543" s="5">
        <f t="shared" si="717"/>
        <v>5.6220608578710369E-5</v>
      </c>
      <c r="BE543" s="5">
        <f t="shared" si="718"/>
        <v>3.5303145301710941E-5</v>
      </c>
      <c r="BF543" s="5">
        <f t="shared" si="719"/>
        <v>1.1084121105242436E-5</v>
      </c>
      <c r="BG543" s="5">
        <f t="shared" si="720"/>
        <v>2.3200527814297728E-6</v>
      </c>
      <c r="BH543" s="5">
        <f t="shared" si="721"/>
        <v>3.6421324191014591E-7</v>
      </c>
      <c r="BI543" s="5">
        <f t="shared" si="722"/>
        <v>4.5740781983744315E-8</v>
      </c>
      <c r="BJ543" s="8">
        <f t="shared" si="723"/>
        <v>0.27322706365977145</v>
      </c>
      <c r="BK543" s="8">
        <f t="shared" si="724"/>
        <v>0.38829550782937466</v>
      </c>
      <c r="BL543" s="8">
        <f t="shared" si="725"/>
        <v>0.32151766210131549</v>
      </c>
      <c r="BM543" s="8">
        <f t="shared" si="726"/>
        <v>0.15771093424501537</v>
      </c>
      <c r="BN543" s="8">
        <f t="shared" si="727"/>
        <v>0.84227247046044762</v>
      </c>
    </row>
    <row r="544" spans="1:66" x14ac:dyDescent="0.25">
      <c r="A544" t="s">
        <v>145</v>
      </c>
      <c r="B544" t="s">
        <v>347</v>
      </c>
      <c r="C544" t="s">
        <v>391</v>
      </c>
      <c r="D544" t="s">
        <v>500</v>
      </c>
      <c r="E544">
        <f>VLOOKUP(A544,home!$A$2:$E$405,3,FALSE)</f>
        <v>1.4045801526717601</v>
      </c>
      <c r="F544">
        <f>VLOOKUP(B544,home!$B$2:$E$405,3,FALSE)</f>
        <v>1.01</v>
      </c>
      <c r="G544">
        <f>VLOOKUP(C544,away!$B$2:$E$405,4,FALSE)</f>
        <v>1.76</v>
      </c>
      <c r="H544">
        <f>VLOOKUP(A544,away!$A$2:$E$405,3,FALSE)</f>
        <v>1.2264631043256999</v>
      </c>
      <c r="I544">
        <f>VLOOKUP(C544,away!$B$2:$E$405,3,FALSE)</f>
        <v>0.67</v>
      </c>
      <c r="J544">
        <f>VLOOKUP(B544,home!$B$2:$E$405,4,FALSE)</f>
        <v>1.1499999999999999</v>
      </c>
      <c r="K544" s="3">
        <f t="shared" si="672"/>
        <v>2.4967816793893207</v>
      </c>
      <c r="L544" s="3">
        <f t="shared" si="673"/>
        <v>0.94498982188295177</v>
      </c>
      <c r="M544" s="5">
        <f t="shared" si="674"/>
        <v>3.2007932980277182E-2</v>
      </c>
      <c r="N544" s="5">
        <f t="shared" si="675"/>
        <v>7.9916820660277305E-2</v>
      </c>
      <c r="O544" s="5">
        <f t="shared" si="676"/>
        <v>3.0247170885873597E-2</v>
      </c>
      <c r="P544" s="5">
        <f t="shared" si="677"/>
        <v>7.5520582121207255E-2</v>
      </c>
      <c r="Q544" s="5">
        <f t="shared" si="678"/>
        <v>9.9767426849811158E-2</v>
      </c>
      <c r="R544" s="5">
        <f t="shared" si="679"/>
        <v>1.4291634313952443E-2</v>
      </c>
      <c r="S544" s="5">
        <f t="shared" si="680"/>
        <v>4.4546443591346026E-2</v>
      </c>
      <c r="T544" s="5">
        <f t="shared" si="681"/>
        <v>9.4279202928523487E-2</v>
      </c>
      <c r="U544" s="5">
        <f t="shared" si="682"/>
        <v>3.568309072360823E-2</v>
      </c>
      <c r="V544" s="5">
        <f t="shared" si="683"/>
        <v>1.1678262363274225E-2</v>
      </c>
      <c r="W544" s="5">
        <f t="shared" si="684"/>
        <v>8.303249451947424E-2</v>
      </c>
      <c r="X544" s="5">
        <f t="shared" si="685"/>
        <v>7.8464862206455141E-2</v>
      </c>
      <c r="Y544" s="5">
        <f t="shared" si="686"/>
        <v>3.7074248080274187E-2</v>
      </c>
      <c r="Z544" s="5">
        <f t="shared" si="687"/>
        <v>4.5018163215860673E-3</v>
      </c>
      <c r="AA544" s="5">
        <f t="shared" si="688"/>
        <v>1.1240052515711916E-2</v>
      </c>
      <c r="AB544" s="5">
        <f t="shared" si="689"/>
        <v>1.403197859830168E-2</v>
      </c>
      <c r="AC544" s="5">
        <f t="shared" si="690"/>
        <v>1.7221300505059537E-3</v>
      </c>
      <c r="AD544" s="5">
        <f t="shared" si="691"/>
        <v>5.1828502777554374E-2</v>
      </c>
      <c r="AE544" s="5">
        <f t="shared" si="692"/>
        <v>4.8977407608221182E-2</v>
      </c>
      <c r="AF544" s="5">
        <f t="shared" si="693"/>
        <v>2.3141575845990824E-2</v>
      </c>
      <c r="AG544" s="5">
        <f t="shared" si="694"/>
        <v>7.2895178789312304E-3</v>
      </c>
      <c r="AH544" s="5">
        <f t="shared" si="695"/>
        <v>1.0635426509713456E-3</v>
      </c>
      <c r="AI544" s="5">
        <f t="shared" si="696"/>
        <v>2.6554338061944068E-3</v>
      </c>
      <c r="AJ544" s="5">
        <f t="shared" si="697"/>
        <v>3.3150192390686236E-3</v>
      </c>
      <c r="AK544" s="5">
        <f t="shared" si="698"/>
        <v>2.7589597676432221E-3</v>
      </c>
      <c r="AL544" s="5">
        <f t="shared" si="699"/>
        <v>1.6253003776629059E-4</v>
      </c>
      <c r="AM544" s="5">
        <f t="shared" si="700"/>
        <v>2.5880891241035257E-2</v>
      </c>
      <c r="AN544" s="5">
        <f t="shared" si="701"/>
        <v>2.4457178804037957E-2</v>
      </c>
      <c r="AO544" s="5">
        <f t="shared" si="702"/>
        <v>1.1555892520893663E-2</v>
      </c>
      <c r="AP544" s="5">
        <f t="shared" si="703"/>
        <v>3.6400669383392795E-3</v>
      </c>
      <c r="AQ544" s="5">
        <f t="shared" si="704"/>
        <v>8.5995655192581423E-4</v>
      </c>
      <c r="AR544" s="5">
        <f t="shared" si="705"/>
        <v>2.0100739606126693E-4</v>
      </c>
      <c r="AS544" s="5">
        <f t="shared" si="706"/>
        <v>5.0187158390752442E-4</v>
      </c>
      <c r="AT544" s="5">
        <f t="shared" si="707"/>
        <v>6.2653188805320372E-4</v>
      </c>
      <c r="AU544" s="5">
        <f t="shared" si="708"/>
        <v>5.2143777988147995E-4</v>
      </c>
      <c r="AV544" s="5">
        <f t="shared" si="709"/>
        <v>3.2547907393738014E-4</v>
      </c>
      <c r="AW544" s="5">
        <f t="shared" si="710"/>
        <v>1.0652188311371417E-5</v>
      </c>
      <c r="AX544" s="5">
        <f t="shared" si="711"/>
        <v>1.0769822516147397E-2</v>
      </c>
      <c r="AY544" s="5">
        <f t="shared" si="712"/>
        <v>1.0177372661245134E-2</v>
      </c>
      <c r="AZ544" s="5">
        <f t="shared" si="713"/>
        <v>4.808756789193229E-3</v>
      </c>
      <c r="BA544" s="5">
        <f t="shared" si="714"/>
        <v>1.5147420738993818E-3</v>
      </c>
      <c r="BB544" s="5">
        <f t="shared" si="715"/>
        <v>3.5785396065319739E-4</v>
      </c>
      <c r="BC544" s="5">
        <f t="shared" si="716"/>
        <v>6.7633670107554794E-5</v>
      </c>
      <c r="BD544" s="5">
        <f t="shared" si="717"/>
        <v>3.165832390018208E-5</v>
      </c>
      <c r="BE544" s="5">
        <f t="shared" si="718"/>
        <v>7.9043923114147698E-5</v>
      </c>
      <c r="BF544" s="5">
        <f t="shared" si="719"/>
        <v>9.867770954923102E-5</v>
      </c>
      <c r="BG544" s="5">
        <f t="shared" si="720"/>
        <v>8.2125565788873547E-5</v>
      </c>
      <c r="BH544" s="5">
        <f t="shared" si="721"/>
        <v>5.1262402017785467E-5</v>
      </c>
      <c r="BI544" s="5">
        <f t="shared" si="722"/>
        <v>2.559820523989938E-5</v>
      </c>
      <c r="BJ544" s="8">
        <f t="shared" si="723"/>
        <v>0.69786222708299117</v>
      </c>
      <c r="BK544" s="8">
        <f t="shared" si="724"/>
        <v>0.17581525380562205</v>
      </c>
      <c r="BL544" s="8">
        <f t="shared" si="725"/>
        <v>0.11783157635277643</v>
      </c>
      <c r="BM544" s="8">
        <f t="shared" si="726"/>
        <v>0.65409258527864311</v>
      </c>
      <c r="BN544" s="8">
        <f t="shared" si="727"/>
        <v>0.33175156781139892</v>
      </c>
    </row>
    <row r="545" spans="1:66" x14ac:dyDescent="0.25">
      <c r="A545" t="s">
        <v>145</v>
      </c>
      <c r="B545" t="s">
        <v>357</v>
      </c>
      <c r="C545" t="s">
        <v>355</v>
      </c>
      <c r="D545" t="s">
        <v>500</v>
      </c>
      <c r="E545">
        <f>VLOOKUP(A545,home!$A$2:$E$405,3,FALSE)</f>
        <v>1.4045801526717601</v>
      </c>
      <c r="F545">
        <f>VLOOKUP(B545,home!$B$2:$E$405,3,FALSE)</f>
        <v>0.71</v>
      </c>
      <c r="G545">
        <f>VLOOKUP(C545,away!$B$2:$E$405,4,FALSE)</f>
        <v>1.88</v>
      </c>
      <c r="H545">
        <f>VLOOKUP(A545,away!$A$2:$E$405,3,FALSE)</f>
        <v>1.2264631043256999</v>
      </c>
      <c r="I545">
        <f>VLOOKUP(C545,away!$B$2:$E$405,3,FALSE)</f>
        <v>0.75</v>
      </c>
      <c r="J545">
        <f>VLOOKUP(B545,home!$B$2:$E$405,4,FALSE)</f>
        <v>0.91</v>
      </c>
      <c r="K545" s="3">
        <f t="shared" si="672"/>
        <v>1.874833587786265</v>
      </c>
      <c r="L545" s="3">
        <f t="shared" si="673"/>
        <v>0.83706106870229025</v>
      </c>
      <c r="M545" s="5">
        <f t="shared" si="674"/>
        <v>6.6410861671419186E-2</v>
      </c>
      <c r="N545" s="5">
        <f t="shared" si="675"/>
        <v>0.12450931405540418</v>
      </c>
      <c r="O545" s="5">
        <f t="shared" si="676"/>
        <v>5.5589946844118096E-2</v>
      </c>
      <c r="P545" s="5">
        <f t="shared" si="677"/>
        <v>0.10422189948660569</v>
      </c>
      <c r="Q545" s="5">
        <f t="shared" si="678"/>
        <v>0.11671712199165014</v>
      </c>
      <c r="R545" s="5">
        <f t="shared" si="679"/>
        <v>2.32660901572205E-2</v>
      </c>
      <c r="S545" s="5">
        <f t="shared" si="680"/>
        <v>4.0890164873703332E-2</v>
      </c>
      <c r="T545" s="5">
        <f t="shared" si="681"/>
        <v>9.7699358870186229E-2</v>
      </c>
      <c r="U545" s="5">
        <f t="shared" si="682"/>
        <v>4.3620047283220414E-2</v>
      </c>
      <c r="V545" s="5">
        <f t="shared" si="683"/>
        <v>7.130109854859454E-3</v>
      </c>
      <c r="W545" s="5">
        <f t="shared" si="684"/>
        <v>7.294172685989754E-2</v>
      </c>
      <c r="X545" s="5">
        <f t="shared" si="685"/>
        <v>6.1056679838336368E-2</v>
      </c>
      <c r="Y545" s="5">
        <f t="shared" si="686"/>
        <v>2.555408483844571E-2</v>
      </c>
      <c r="Z545" s="5">
        <f t="shared" si="687"/>
        <v>6.4917127638422769E-3</v>
      </c>
      <c r="AA545" s="5">
        <f t="shared" si="688"/>
        <v>1.2170881131912307E-2</v>
      </c>
      <c r="AB545" s="5">
        <f t="shared" si="689"/>
        <v>1.1409188369531656E-2</v>
      </c>
      <c r="AC545" s="5">
        <f t="shared" si="690"/>
        <v>6.9935246087673118E-4</v>
      </c>
      <c r="AD545" s="5">
        <f t="shared" si="691"/>
        <v>3.4188399867016883E-2</v>
      </c>
      <c r="AE545" s="5">
        <f t="shared" si="692"/>
        <v>2.8617778529906383E-2</v>
      </c>
      <c r="AF545" s="5">
        <f t="shared" si="693"/>
        <v>1.1977414140064447E-2</v>
      </c>
      <c r="AG545" s="5">
        <f t="shared" si="694"/>
        <v>3.3419423601240899E-3</v>
      </c>
      <c r="AH545" s="5">
        <f t="shared" si="695"/>
        <v>1.3584900059525286E-3</v>
      </c>
      <c r="AI545" s="5">
        <f t="shared" si="696"/>
        <v>2.5469426918317637E-3</v>
      </c>
      <c r="AJ545" s="5">
        <f t="shared" si="697"/>
        <v>2.3875468524064765E-3</v>
      </c>
      <c r="AK545" s="5">
        <f t="shared" si="698"/>
        <v>1.4920843437683463E-3</v>
      </c>
      <c r="AL545" s="5">
        <f t="shared" si="699"/>
        <v>4.3901157159400801E-5</v>
      </c>
      <c r="AM545" s="5">
        <f t="shared" si="700"/>
        <v>1.2819512076670139E-2</v>
      </c>
      <c r="AN545" s="5">
        <f t="shared" si="701"/>
        <v>1.073071447913942E-2</v>
      </c>
      <c r="AO545" s="5">
        <f t="shared" si="702"/>
        <v>4.491131664923792E-3</v>
      </c>
      <c r="AP545" s="5">
        <f t="shared" si="703"/>
        <v>1.2531171570412687E-3</v>
      </c>
      <c r="AQ545" s="5">
        <f t="shared" si="704"/>
        <v>2.6223389667053498E-4</v>
      </c>
      <c r="AR545" s="5">
        <f t="shared" si="705"/>
        <v>2.2742781924080089E-4</v>
      </c>
      <c r="AS545" s="5">
        <f t="shared" si="706"/>
        <v>4.2638931430963686E-4</v>
      </c>
      <c r="AT545" s="5">
        <f t="shared" si="707"/>
        <v>3.99704503970431E-4</v>
      </c>
      <c r="AU545" s="5">
        <f t="shared" si="708"/>
        <v>2.4979314307773754E-4</v>
      </c>
      <c r="AV545" s="5">
        <f t="shared" si="709"/>
        <v>1.1708014366021068E-4</v>
      </c>
      <c r="AW545" s="5">
        <f t="shared" si="710"/>
        <v>1.9137858349849916E-6</v>
      </c>
      <c r="AX545" s="5">
        <f t="shared" si="711"/>
        <v>4.0057419700621402E-3</v>
      </c>
      <c r="AY545" s="5">
        <f t="shared" si="712"/>
        <v>3.3530506544058314E-3</v>
      </c>
      <c r="AZ545" s="5">
        <f t="shared" si="713"/>
        <v>1.4033540820949295E-3</v>
      </c>
      <c r="BA545" s="5">
        <f t="shared" si="714"/>
        <v>3.9156435590870117E-4</v>
      </c>
      <c r="BB545" s="5">
        <f t="shared" si="715"/>
        <v>8.1940819555665321E-5</v>
      </c>
      <c r="BC545" s="5">
        <f t="shared" si="716"/>
        <v>1.3717893997521351E-5</v>
      </c>
      <c r="BD545" s="5">
        <f t="shared" si="717"/>
        <v>3.1728495571055999E-5</v>
      </c>
      <c r="BE545" s="5">
        <f t="shared" si="718"/>
        <v>5.9485649186543536E-5</v>
      </c>
      <c r="BF545" s="5">
        <f t="shared" si="719"/>
        <v>5.5762846543101276E-5</v>
      </c>
      <c r="BG545" s="5">
        <f t="shared" si="720"/>
        <v>3.4848685883192495E-5</v>
      </c>
      <c r="BH545" s="5">
        <f t="shared" si="721"/>
        <v>1.6333871696005594E-5</v>
      </c>
      <c r="BI545" s="5">
        <f t="shared" si="722"/>
        <v>6.1246582548525357E-6</v>
      </c>
      <c r="BJ545" s="8">
        <f t="shared" si="723"/>
        <v>0.6154099004015019</v>
      </c>
      <c r="BK545" s="8">
        <f t="shared" si="724"/>
        <v>0.22274934015902967</v>
      </c>
      <c r="BL545" s="8">
        <f t="shared" si="725"/>
        <v>0.15546589681135561</v>
      </c>
      <c r="BM545" s="8">
        <f t="shared" si="726"/>
        <v>0.50605047906074074</v>
      </c>
      <c r="BN545" s="8">
        <f t="shared" si="727"/>
        <v>0.49071523420641777</v>
      </c>
    </row>
    <row r="546" spans="1:66" x14ac:dyDescent="0.25">
      <c r="A546" t="s">
        <v>145</v>
      </c>
      <c r="B546" t="s">
        <v>366</v>
      </c>
      <c r="C546" t="s">
        <v>388</v>
      </c>
      <c r="D546" t="s">
        <v>500</v>
      </c>
      <c r="E546">
        <f>VLOOKUP(A546,home!$A$2:$E$405,3,FALSE)</f>
        <v>1.4045801526717601</v>
      </c>
      <c r="F546">
        <f>VLOOKUP(B546,home!$B$2:$E$405,3,FALSE)</f>
        <v>1.0900000000000001</v>
      </c>
      <c r="G546">
        <f>VLOOKUP(C546,away!$B$2:$E$405,4,FALSE)</f>
        <v>0.79</v>
      </c>
      <c r="H546">
        <f>VLOOKUP(A546,away!$A$2:$E$405,3,FALSE)</f>
        <v>1.2264631043256999</v>
      </c>
      <c r="I546">
        <f>VLOOKUP(C546,away!$B$2:$E$405,3,FALSE)</f>
        <v>0.99</v>
      </c>
      <c r="J546">
        <f>VLOOKUP(B546,home!$B$2:$E$405,4,FALSE)</f>
        <v>0.72</v>
      </c>
      <c r="K546" s="3">
        <f t="shared" si="672"/>
        <v>1.2094839694656527</v>
      </c>
      <c r="L546" s="3">
        <f t="shared" si="673"/>
        <v>0.87422290076335885</v>
      </c>
      <c r="M546" s="5">
        <f t="shared" si="674"/>
        <v>0.12446796938065166</v>
      </c>
      <c r="N546" s="5">
        <f t="shared" si="675"/>
        <v>0.15054201367783987</v>
      </c>
      <c r="O546" s="5">
        <f t="shared" si="676"/>
        <v>0.1088127492440782</v>
      </c>
      <c r="P546" s="5">
        <f t="shared" si="677"/>
        <v>0.1316072758841984</v>
      </c>
      <c r="Q546" s="5">
        <f t="shared" si="678"/>
        <v>9.1039076137213196E-2</v>
      </c>
      <c r="R546" s="5">
        <f t="shared" si="679"/>
        <v>4.7563298642097018E-2</v>
      </c>
      <c r="S546" s="5">
        <f t="shared" si="680"/>
        <v>3.4789020725262909E-2</v>
      </c>
      <c r="T546" s="5">
        <f t="shared" si="681"/>
        <v>7.9588445223490789E-2</v>
      </c>
      <c r="U546" s="5">
        <f t="shared" si="682"/>
        <v>5.7527047242523784E-2</v>
      </c>
      <c r="V546" s="5">
        <f t="shared" si="683"/>
        <v>4.0871633000246956E-3</v>
      </c>
      <c r="W546" s="5">
        <f t="shared" si="684"/>
        <v>3.6703434394307462E-2</v>
      </c>
      <c r="X546" s="5">
        <f t="shared" si="685"/>
        <v>3.2086982884169099E-2</v>
      </c>
      <c r="Y546" s="5">
        <f t="shared" si="686"/>
        <v>1.402558762687128E-2</v>
      </c>
      <c r="Z546" s="5">
        <f t="shared" si="687"/>
        <v>1.3860308302922663E-2</v>
      </c>
      <c r="AA546" s="5">
        <f t="shared" si="688"/>
        <v>1.6763820704236643E-2</v>
      </c>
      <c r="AB546" s="5">
        <f t="shared" si="689"/>
        <v>1.0137786204385317E-2</v>
      </c>
      <c r="AC546" s="5">
        <f t="shared" si="690"/>
        <v>2.700998250226016E-4</v>
      </c>
      <c r="AD546" s="5">
        <f t="shared" si="691"/>
        <v>1.1098053881062287E-2</v>
      </c>
      <c r="AE546" s="5">
        <f t="shared" si="692"/>
        <v>9.7021728567303241E-3</v>
      </c>
      <c r="AF546" s="5">
        <f t="shared" si="693"/>
        <v>4.2409308492591538E-3</v>
      </c>
      <c r="AG546" s="5">
        <f t="shared" si="694"/>
        <v>1.235839622992051E-3</v>
      </c>
      <c r="AH546" s="5">
        <f t="shared" si="695"/>
        <v>3.0292497325138789E-3</v>
      </c>
      <c r="AI546" s="5">
        <f t="shared" si="696"/>
        <v>3.6638289909836524E-3</v>
      </c>
      <c r="AJ546" s="5">
        <f t="shared" si="697"/>
        <v>2.2156712157291232E-3</v>
      </c>
      <c r="AK546" s="5">
        <f t="shared" si="698"/>
        <v>8.932729390102828E-4</v>
      </c>
      <c r="AL546" s="5">
        <f t="shared" si="699"/>
        <v>1.1423694743283575E-5</v>
      </c>
      <c r="AM546" s="5">
        <f t="shared" si="700"/>
        <v>2.6845836522821826E-3</v>
      </c>
      <c r="AN546" s="5">
        <f t="shared" si="701"/>
        <v>2.346924507840022E-3</v>
      </c>
      <c r="AO546" s="5">
        <f t="shared" si="702"/>
        <v>1.0258675755582612E-3</v>
      </c>
      <c r="AP546" s="5">
        <f t="shared" si="703"/>
        <v>2.9894564256787245E-4</v>
      </c>
      <c r="AQ546" s="5">
        <f t="shared" si="704"/>
        <v>6.5336281704062921E-5</v>
      </c>
      <c r="AR546" s="5">
        <f t="shared" si="705"/>
        <v>5.2964789765898258E-4</v>
      </c>
      <c r="AS546" s="5">
        <f t="shared" si="706"/>
        <v>6.4060064167972396E-4</v>
      </c>
      <c r="AT546" s="5">
        <f t="shared" si="707"/>
        <v>3.8739810347051851E-4</v>
      </c>
      <c r="AU546" s="5">
        <f t="shared" si="708"/>
        <v>1.5618393198299613E-4</v>
      </c>
      <c r="AV546" s="5">
        <f t="shared" si="709"/>
        <v>4.7225490505386907E-5</v>
      </c>
      <c r="AW546" s="5">
        <f t="shared" si="710"/>
        <v>3.3552615834000853E-7</v>
      </c>
      <c r="AX546" s="5">
        <f t="shared" si="711"/>
        <v>5.4116014868747526E-4</v>
      </c>
      <c r="AY546" s="5">
        <f t="shared" si="712"/>
        <v>4.7309459496309514E-4</v>
      </c>
      <c r="AZ546" s="5">
        <f t="shared" si="713"/>
        <v>2.0679506457205169E-4</v>
      </c>
      <c r="BA546" s="5">
        <f t="shared" si="714"/>
        <v>6.0261660404575052E-5</v>
      </c>
      <c r="BB546" s="5">
        <f t="shared" si="715"/>
        <v>1.3170530890926009E-5</v>
      </c>
      <c r="BC546" s="5">
        <f t="shared" si="716"/>
        <v>2.3027959440117529E-6</v>
      </c>
      <c r="BD546" s="5">
        <f t="shared" si="717"/>
        <v>7.7171720245775032E-5</v>
      </c>
      <c r="BE546" s="5">
        <f t="shared" si="718"/>
        <v>9.3337958533352847E-5</v>
      </c>
      <c r="BF546" s="5">
        <f t="shared" si="719"/>
        <v>5.6445382294370062E-5</v>
      </c>
      <c r="BG546" s="5">
        <f t="shared" si="720"/>
        <v>2.2756595011800326E-5</v>
      </c>
      <c r="BH546" s="5">
        <f t="shared" si="721"/>
        <v>6.8809342165986305E-6</v>
      </c>
      <c r="BI546" s="5">
        <f t="shared" si="722"/>
        <v>1.6644759259847494E-6</v>
      </c>
      <c r="BJ546" s="8">
        <f t="shared" si="723"/>
        <v>0.43798097960935006</v>
      </c>
      <c r="BK546" s="8">
        <f t="shared" si="724"/>
        <v>0.29570604740486656</v>
      </c>
      <c r="BL546" s="8">
        <f t="shared" si="725"/>
        <v>0.25262603804708333</v>
      </c>
      <c r="BM546" s="8">
        <f t="shared" si="726"/>
        <v>0.3456682313293396</v>
      </c>
      <c r="BN546" s="8">
        <f t="shared" si="727"/>
        <v>0.65403238296607835</v>
      </c>
    </row>
    <row r="547" spans="1:66" x14ac:dyDescent="0.25">
      <c r="A547" t="s">
        <v>145</v>
      </c>
      <c r="B547" t="s">
        <v>432</v>
      </c>
      <c r="C547" t="s">
        <v>146</v>
      </c>
      <c r="D547" t="s">
        <v>500</v>
      </c>
      <c r="E547">
        <f>VLOOKUP(A547,home!$A$2:$E$405,3,FALSE)</f>
        <v>1.4045801526717601</v>
      </c>
      <c r="F547">
        <f>VLOOKUP(B547,home!$B$2:$E$405,3,FALSE)</f>
        <v>1.3</v>
      </c>
      <c r="G547">
        <f>VLOOKUP(C547,away!$B$2:$E$405,4,FALSE)</f>
        <v>0.93</v>
      </c>
      <c r="H547">
        <f>VLOOKUP(A547,away!$A$2:$E$405,3,FALSE)</f>
        <v>1.2264631043256999</v>
      </c>
      <c r="I547">
        <f>VLOOKUP(C547,away!$B$2:$E$405,3,FALSE)</f>
        <v>1.07</v>
      </c>
      <c r="J547">
        <f>VLOOKUP(B547,home!$B$2:$E$405,4,FALSE)</f>
        <v>1.87</v>
      </c>
      <c r="K547" s="3">
        <f t="shared" si="672"/>
        <v>1.698137404580158</v>
      </c>
      <c r="L547" s="3">
        <f t="shared" si="673"/>
        <v>2.4540300254452934</v>
      </c>
      <c r="M547" s="5">
        <f t="shared" si="674"/>
        <v>1.5730285217160387E-2</v>
      </c>
      <c r="N547" s="5">
        <f t="shared" si="675"/>
        <v>2.6712185711974364E-2</v>
      </c>
      <c r="O547" s="5">
        <f t="shared" si="676"/>
        <v>3.8602592231729821E-2</v>
      </c>
      <c r="P547" s="5">
        <f t="shared" si="677"/>
        <v>6.5552505782455847E-2</v>
      </c>
      <c r="Q547" s="5">
        <f t="shared" si="678"/>
        <v>2.2680480857797669E-2</v>
      </c>
      <c r="R547" s="5">
        <f t="shared" si="679"/>
        <v>4.7365960198343125E-2</v>
      </c>
      <c r="S547" s="5">
        <f t="shared" si="680"/>
        <v>6.8293914494174435E-2</v>
      </c>
      <c r="T547" s="5">
        <f t="shared" si="681"/>
        <v>5.56585810165727E-2</v>
      </c>
      <c r="U547" s="5">
        <f t="shared" si="682"/>
        <v>8.0433908716661465E-2</v>
      </c>
      <c r="V547" s="5">
        <f t="shared" si="683"/>
        <v>3.1622208462367678E-2</v>
      </c>
      <c r="W547" s="5">
        <f t="shared" si="684"/>
        <v>1.2838190966163501E-2</v>
      </c>
      <c r="X547" s="5">
        <f t="shared" si="685"/>
        <v>3.150530610336575E-2</v>
      </c>
      <c r="Y547" s="5">
        <f t="shared" si="686"/>
        <v>3.8657483569252221E-2</v>
      </c>
      <c r="Z547" s="5">
        <f t="shared" si="687"/>
        <v>3.8745829503593572E-2</v>
      </c>
      <c r="AA547" s="5">
        <f t="shared" si="688"/>
        <v>6.5795742351537706E-2</v>
      </c>
      <c r="AB547" s="5">
        <f t="shared" si="689"/>
        <v>5.5865105574632527E-2</v>
      </c>
      <c r="AC547" s="5">
        <f t="shared" si="690"/>
        <v>8.2361626572018936E-3</v>
      </c>
      <c r="AD547" s="5">
        <f t="shared" si="691"/>
        <v>5.450253071696329E-3</v>
      </c>
      <c r="AE547" s="5">
        <f t="shared" si="692"/>
        <v>1.337508468421823E-2</v>
      </c>
      <c r="AF547" s="5">
        <f t="shared" si="693"/>
        <v>1.6411429703972514E-2</v>
      </c>
      <c r="AG547" s="5">
        <f t="shared" si="694"/>
        <v>1.3424713751344436E-2</v>
      </c>
      <c r="AH547" s="5">
        <f t="shared" si="695"/>
        <v>2.377085724065069E-2</v>
      </c>
      <c r="AI547" s="5">
        <f t="shared" si="696"/>
        <v>4.0366181819284024E-2</v>
      </c>
      <c r="AJ547" s="5">
        <f t="shared" si="697"/>
        <v>3.4273661613704876E-2</v>
      </c>
      <c r="AK547" s="5">
        <f t="shared" si="698"/>
        <v>1.9400462259385135E-2</v>
      </c>
      <c r="AL547" s="5">
        <f t="shared" si="699"/>
        <v>1.3728958954221336E-3</v>
      </c>
      <c r="AM547" s="5">
        <f t="shared" si="700"/>
        <v>1.8510557210950867E-3</v>
      </c>
      <c r="AN547" s="5">
        <f t="shared" si="701"/>
        <v>4.5425463183396313E-3</v>
      </c>
      <c r="AO547" s="5">
        <f t="shared" si="702"/>
        <v>5.5737725285907166E-3</v>
      </c>
      <c r="AP547" s="5">
        <f t="shared" si="703"/>
        <v>4.5594017133879176E-3</v>
      </c>
      <c r="AQ547" s="5">
        <f t="shared" si="704"/>
        <v>2.7972271756801672E-3</v>
      </c>
      <c r="AR547" s="5">
        <f t="shared" si="705"/>
        <v>1.1666879479826092E-2</v>
      </c>
      <c r="AS547" s="5">
        <f t="shared" si="706"/>
        <v>1.9811964439421386E-2</v>
      </c>
      <c r="AT547" s="5">
        <f t="shared" si="707"/>
        <v>1.6821718936396713E-2</v>
      </c>
      <c r="AU547" s="5">
        <f t="shared" si="708"/>
        <v>9.5218633784098731E-3</v>
      </c>
      <c r="AV547" s="5">
        <f t="shared" si="709"/>
        <v>4.0423580910449487E-3</v>
      </c>
      <c r="AW547" s="5">
        <f t="shared" si="710"/>
        <v>1.5892338476904467E-4</v>
      </c>
      <c r="AX547" s="5">
        <f t="shared" si="711"/>
        <v>5.2389115965894466E-4</v>
      </c>
      <c r="AY547" s="5">
        <f t="shared" si="712"/>
        <v>1.285644635868404E-3</v>
      </c>
      <c r="AZ547" s="5">
        <f t="shared" si="713"/>
        <v>1.5775052692368729E-3</v>
      </c>
      <c r="BA547" s="5">
        <f t="shared" si="714"/>
        <v>1.2904150986684823E-3</v>
      </c>
      <c r="BB547" s="5">
        <f t="shared" si="715"/>
        <v>7.9167934935510192E-4</v>
      </c>
      <c r="BC547" s="5">
        <f t="shared" si="716"/>
        <v>3.8856097876848285E-4</v>
      </c>
      <c r="BD547" s="5">
        <f t="shared" si="717"/>
        <v>4.7718120911241328E-3</v>
      </c>
      <c r="BE547" s="5">
        <f t="shared" si="718"/>
        <v>8.1031925995657516E-3</v>
      </c>
      <c r="BF547" s="5">
        <f t="shared" si="719"/>
        <v>6.8801672249198661E-3</v>
      </c>
      <c r="BG547" s="5">
        <f t="shared" si="720"/>
        <v>3.8944897714676312E-3</v>
      </c>
      <c r="BH547" s="5">
        <f t="shared" si="721"/>
        <v>1.6533446881710036E-3</v>
      </c>
      <c r="BI547" s="5">
        <f t="shared" si="722"/>
        <v>5.6152129152941958E-4</v>
      </c>
      <c r="BJ547" s="8">
        <f t="shared" si="723"/>
        <v>0.26189540938500755</v>
      </c>
      <c r="BK547" s="8">
        <f t="shared" si="724"/>
        <v>0.19209361714465079</v>
      </c>
      <c r="BL547" s="8">
        <f t="shared" si="725"/>
        <v>0.49360378399780624</v>
      </c>
      <c r="BM547" s="8">
        <f t="shared" si="726"/>
        <v>0.76856790878049741</v>
      </c>
      <c r="BN547" s="8">
        <f t="shared" si="727"/>
        <v>0.21664400999946123</v>
      </c>
    </row>
    <row r="548" spans="1:66" x14ac:dyDescent="0.25">
      <c r="A548" t="s">
        <v>145</v>
      </c>
      <c r="B548" t="s">
        <v>434</v>
      </c>
      <c r="C548" t="s">
        <v>427</v>
      </c>
      <c r="D548" t="s">
        <v>500</v>
      </c>
      <c r="E548">
        <f>VLOOKUP(A548,home!$A$2:$E$405,3,FALSE)</f>
        <v>1.4045801526717601</v>
      </c>
      <c r="F548">
        <f>VLOOKUP(B548,home!$B$2:$E$405,3,FALSE)</f>
        <v>0.87</v>
      </c>
      <c r="G548">
        <f>VLOOKUP(C548,away!$B$2:$E$405,4,FALSE)</f>
        <v>0.67</v>
      </c>
      <c r="H548">
        <f>VLOOKUP(A548,away!$A$2:$E$405,3,FALSE)</f>
        <v>1.2264631043256999</v>
      </c>
      <c r="I548">
        <f>VLOOKUP(C548,away!$B$2:$E$405,3,FALSE)</f>
        <v>1.19</v>
      </c>
      <c r="J548">
        <f>VLOOKUP(B548,home!$B$2:$E$405,4,FALSE)</f>
        <v>1.0900000000000001</v>
      </c>
      <c r="K548" s="3">
        <f t="shared" si="672"/>
        <v>0.81872977099236899</v>
      </c>
      <c r="L548" s="3">
        <f t="shared" si="673"/>
        <v>1.5908452926208656</v>
      </c>
      <c r="M548" s="5">
        <f t="shared" si="674"/>
        <v>8.9853468469163922E-2</v>
      </c>
      <c r="N548" s="5">
        <f t="shared" si="675"/>
        <v>7.3565709662628626E-2</v>
      </c>
      <c r="O548" s="5">
        <f t="shared" si="676"/>
        <v>0.14294296733982681</v>
      </c>
      <c r="P548" s="5">
        <f t="shared" si="677"/>
        <v>0.11703166291510608</v>
      </c>
      <c r="Q548" s="5">
        <f t="shared" si="678"/>
        <v>3.0115218312487518E-2</v>
      </c>
      <c r="R548" s="5">
        <f t="shared" si="679"/>
        <v>0.11370007335291084</v>
      </c>
      <c r="S548" s="5">
        <f t="shared" si="680"/>
        <v>3.8107627780043285E-2</v>
      </c>
      <c r="T548" s="5">
        <f t="shared" si="681"/>
        <v>4.7908653288670458E-2</v>
      </c>
      <c r="U548" s="5">
        <f t="shared" si="682"/>
        <v>9.3089635018044251E-2</v>
      </c>
      <c r="V548" s="5">
        <f t="shared" si="683"/>
        <v>5.5149037214949088E-3</v>
      </c>
      <c r="W548" s="5">
        <f t="shared" si="684"/>
        <v>8.2187419307893691E-3</v>
      </c>
      <c r="X548" s="5">
        <f t="shared" si="685"/>
        <v>1.3074746911861992E-2</v>
      </c>
      <c r="Y548" s="5">
        <f t="shared" si="686"/>
        <v>1.0399949788472428E-2</v>
      </c>
      <c r="Z548" s="5">
        <f t="shared" si="687"/>
        <v>6.0293075488041768E-2</v>
      </c>
      <c r="AA548" s="5">
        <f t="shared" si="688"/>
        <v>4.9363735886750054E-2</v>
      </c>
      <c r="AB548" s="5">
        <f t="shared" si="689"/>
        <v>2.0207780088943327E-2</v>
      </c>
      <c r="AC548" s="5">
        <f t="shared" si="690"/>
        <v>4.4893811859691318E-4</v>
      </c>
      <c r="AD548" s="5">
        <f t="shared" si="691"/>
        <v>1.6822321747101401E-3</v>
      </c>
      <c r="AE548" s="5">
        <f t="shared" si="692"/>
        <v>2.6761711362329878E-3</v>
      </c>
      <c r="AF548" s="5">
        <f t="shared" si="693"/>
        <v>2.1286871271620415E-3</v>
      </c>
      <c r="AG548" s="5">
        <f t="shared" si="694"/>
        <v>1.1288039652361224E-3</v>
      </c>
      <c r="AH548" s="5">
        <f t="shared" si="695"/>
        <v>2.3979238829446439E-2</v>
      </c>
      <c r="AI548" s="5">
        <f t="shared" si="696"/>
        <v>1.9632516715404006E-2</v>
      </c>
      <c r="AJ548" s="5">
        <f t="shared" si="697"/>
        <v>8.0368629572032876E-3</v>
      </c>
      <c r="AK548" s="5">
        <f t="shared" si="698"/>
        <v>2.1933396561493674E-3</v>
      </c>
      <c r="AL548" s="5">
        <f t="shared" si="699"/>
        <v>2.3389180389138379E-5</v>
      </c>
      <c r="AM548" s="5">
        <f t="shared" si="700"/>
        <v>2.754587126312856E-4</v>
      </c>
      <c r="AN548" s="5">
        <f t="shared" si="701"/>
        <v>4.3821219630088445E-4</v>
      </c>
      <c r="AO548" s="5">
        <f t="shared" si="702"/>
        <v>3.4856390482715648E-4</v>
      </c>
      <c r="AP548" s="5">
        <f t="shared" si="703"/>
        <v>1.8483708239060975E-4</v>
      </c>
      <c r="AQ548" s="5">
        <f t="shared" si="704"/>
        <v>7.3511800605719152E-5</v>
      </c>
      <c r="AR548" s="5">
        <f t="shared" si="705"/>
        <v>7.6294518424912606E-3</v>
      </c>
      <c r="AS548" s="5">
        <f t="shared" si="706"/>
        <v>6.2464593598001777E-3</v>
      </c>
      <c r="AT548" s="5">
        <f t="shared" si="707"/>
        <v>2.5570811205811693E-3</v>
      </c>
      <c r="AU548" s="5">
        <f t="shared" si="708"/>
        <v>6.9785281342077713E-4</v>
      </c>
      <c r="AV548" s="5">
        <f t="shared" si="709"/>
        <v>1.428382185295933E-4</v>
      </c>
      <c r="AW548" s="5">
        <f t="shared" si="710"/>
        <v>8.4621561013518278E-7</v>
      </c>
      <c r="AX548" s="5">
        <f t="shared" si="711"/>
        <v>3.7587708118410857E-5</v>
      </c>
      <c r="AY548" s="5">
        <f t="shared" si="712"/>
        <v>5.9796228520581006E-5</v>
      </c>
      <c r="AZ548" s="5">
        <f t="shared" si="713"/>
        <v>4.7563274329223934E-5</v>
      </c>
      <c r="BA548" s="5">
        <f t="shared" si="714"/>
        <v>2.5221937022760247E-5</v>
      </c>
      <c r="BB548" s="5">
        <f t="shared" si="715"/>
        <v>1.0031049945859519E-5</v>
      </c>
      <c r="BC548" s="5">
        <f t="shared" si="716"/>
        <v>3.1915697172830774E-6</v>
      </c>
      <c r="BD548" s="5">
        <f t="shared" si="717"/>
        <v>2.0228795914841377E-3</v>
      </c>
      <c r="BE548" s="5">
        <f t="shared" si="718"/>
        <v>1.6561917446809449E-3</v>
      </c>
      <c r="BF548" s="5">
        <f t="shared" si="719"/>
        <v>6.7798674392104098E-4</v>
      </c>
      <c r="BG548" s="5">
        <f t="shared" si="720"/>
        <v>1.8502931052877863E-4</v>
      </c>
      <c r="BH548" s="5">
        <f t="shared" si="721"/>
        <v>3.787225125902571E-5</v>
      </c>
      <c r="BI548" s="5">
        <f t="shared" si="722"/>
        <v>6.2014279200535165E-6</v>
      </c>
      <c r="BJ548" s="8">
        <f t="shared" si="723"/>
        <v>0.19240288976266146</v>
      </c>
      <c r="BK548" s="8">
        <f t="shared" si="724"/>
        <v>0.25103978641331487</v>
      </c>
      <c r="BL548" s="8">
        <f t="shared" si="725"/>
        <v>0.49500599426929531</v>
      </c>
      <c r="BM548" s="8">
        <f t="shared" si="726"/>
        <v>0.43147369586827899</v>
      </c>
      <c r="BN548" s="8">
        <f t="shared" si="727"/>
        <v>0.56720910005212377</v>
      </c>
    </row>
    <row r="549" spans="1:66" x14ac:dyDescent="0.25">
      <c r="A549" t="s">
        <v>154</v>
      </c>
      <c r="B549" t="s">
        <v>161</v>
      </c>
      <c r="C549" t="s">
        <v>173</v>
      </c>
      <c r="D549" t="s">
        <v>500</v>
      </c>
      <c r="E549">
        <f>VLOOKUP(A549,home!$A$2:$E$405,3,FALSE)</f>
        <v>1.33236994219653</v>
      </c>
      <c r="F549">
        <f>VLOOKUP(B549,home!$B$2:$E$405,3,FALSE)</f>
        <v>0.66</v>
      </c>
      <c r="G549">
        <f>VLOOKUP(C549,away!$B$2:$E$405,4,FALSE)</f>
        <v>1.45</v>
      </c>
      <c r="H549">
        <f>VLOOKUP(A549,away!$A$2:$E$405,3,FALSE)</f>
        <v>1.01445086705202</v>
      </c>
      <c r="I549">
        <f>VLOOKUP(C549,away!$B$2:$E$405,3,FALSE)</f>
        <v>0.8</v>
      </c>
      <c r="J549">
        <f>VLOOKUP(B549,home!$B$2:$E$405,4,FALSE)</f>
        <v>0.52</v>
      </c>
      <c r="K549" s="3">
        <f t="shared" si="672"/>
        <v>1.2750780346820794</v>
      </c>
      <c r="L549" s="3">
        <f t="shared" si="673"/>
        <v>0.42201156069364038</v>
      </c>
      <c r="M549" s="5">
        <f t="shared" si="674"/>
        <v>0.18321598148335536</v>
      </c>
      <c r="N549" s="5">
        <f t="shared" si="675"/>
        <v>0.23361467359214499</v>
      </c>
      <c r="O549" s="5">
        <f t="shared" si="676"/>
        <v>7.73192622898079E-2</v>
      </c>
      <c r="P549" s="5">
        <f t="shared" si="677"/>
        <v>9.8588093003556462E-2</v>
      </c>
      <c r="Q549" s="5">
        <f t="shared" si="678"/>
        <v>0.14893846943838387</v>
      </c>
      <c r="R549" s="5">
        <f t="shared" si="679"/>
        <v>1.6314811275301384E-2</v>
      </c>
      <c r="S549" s="5">
        <f t="shared" si="680"/>
        <v>1.3262505818796302E-2</v>
      </c>
      <c r="T549" s="5">
        <f t="shared" si="681"/>
        <v>6.2853755935014424E-2</v>
      </c>
      <c r="U549" s="5">
        <f t="shared" si="682"/>
        <v>2.0802657497120319E-2</v>
      </c>
      <c r="V549" s="5">
        <f t="shared" si="683"/>
        <v>7.9294705536887161E-4</v>
      </c>
      <c r="W549" s="5">
        <f t="shared" si="684"/>
        <v>6.3302723633350488E-2</v>
      </c>
      <c r="X549" s="5">
        <f t="shared" si="685"/>
        <v>2.671448119666843E-2</v>
      </c>
      <c r="Y549" s="5">
        <f t="shared" si="686"/>
        <v>5.6369099514634773E-3</v>
      </c>
      <c r="Z549" s="5">
        <f t="shared" si="687"/>
        <v>2.2950129895707131E-3</v>
      </c>
      <c r="AA549" s="5">
        <f t="shared" si="688"/>
        <v>2.9263206523116683E-3</v>
      </c>
      <c r="AB549" s="5">
        <f t="shared" si="689"/>
        <v>1.8656435930995716E-3</v>
      </c>
      <c r="AC549" s="5">
        <f t="shared" si="690"/>
        <v>2.6667685253450633E-5</v>
      </c>
      <c r="AD549" s="5">
        <f t="shared" si="691"/>
        <v>2.0178978110108839E-2</v>
      </c>
      <c r="AE549" s="5">
        <f t="shared" si="692"/>
        <v>8.5157620454498362E-3</v>
      </c>
      <c r="AF549" s="5">
        <f t="shared" si="693"/>
        <v>1.7968750156479765E-3</v>
      </c>
      <c r="AG549" s="5">
        <f t="shared" si="694"/>
        <v>2.527673432416707E-4</v>
      </c>
      <c r="AH549" s="5">
        <f t="shared" si="695"/>
        <v>2.4213050338522848E-4</v>
      </c>
      <c r="AI549" s="5">
        <f t="shared" si="696"/>
        <v>3.0873528639301968E-4</v>
      </c>
      <c r="AJ549" s="5">
        <f t="shared" si="697"/>
        <v>1.9683079110551028E-4</v>
      </c>
      <c r="AK549" s="5">
        <f t="shared" si="698"/>
        <v>8.3658206095910985E-5</v>
      </c>
      <c r="AL549" s="5">
        <f t="shared" si="699"/>
        <v>5.739927734842522E-7</v>
      </c>
      <c r="AM549" s="5">
        <f t="shared" si="700"/>
        <v>5.1459543501060556E-3</v>
      </c>
      <c r="AN549" s="5">
        <f t="shared" si="701"/>
        <v>2.1716522265464843E-3</v>
      </c>
      <c r="AO549" s="5">
        <f t="shared" si="702"/>
        <v>4.5823117270435047E-4</v>
      </c>
      <c r="AP549" s="5">
        <f t="shared" si="703"/>
        <v>6.4459617450480001E-5</v>
      </c>
      <c r="AQ549" s="5">
        <f t="shared" si="704"/>
        <v>6.800675940498021E-6</v>
      </c>
      <c r="AR549" s="5">
        <f t="shared" si="705"/>
        <v>2.0436374325027415E-5</v>
      </c>
      <c r="AS549" s="5">
        <f t="shared" si="706"/>
        <v>2.6057972010383262E-5</v>
      </c>
      <c r="AT549" s="5">
        <f t="shared" si="707"/>
        <v>1.6612973869400066E-5</v>
      </c>
      <c r="AU549" s="5">
        <f t="shared" si="708"/>
        <v>7.0609460238731252E-6</v>
      </c>
      <c r="AV549" s="5">
        <f t="shared" si="709"/>
        <v>2.2508142947790968E-6</v>
      </c>
      <c r="AW549" s="5">
        <f t="shared" si="710"/>
        <v>8.5795604118094643E-9</v>
      </c>
      <c r="AX549" s="5">
        <f t="shared" si="711"/>
        <v>1.0935822265494889E-3</v>
      </c>
      <c r="AY549" s="5">
        <f t="shared" si="712"/>
        <v>4.6150434217297594E-4</v>
      </c>
      <c r="AZ549" s="5">
        <f t="shared" si="713"/>
        <v>9.7380083853654712E-5</v>
      </c>
      <c r="BA549" s="5">
        <f t="shared" si="714"/>
        <v>1.3698507055852799E-5</v>
      </c>
      <c r="BB549" s="5">
        <f t="shared" si="715"/>
        <v>1.4452320854533212E-6</v>
      </c>
      <c r="BC549" s="5">
        <f t="shared" si="716"/>
        <v>1.2198092958933616E-7</v>
      </c>
      <c r="BD549" s="5">
        <f t="shared" si="717"/>
        <v>1.4373977039707095E-6</v>
      </c>
      <c r="BE549" s="5">
        <f t="shared" si="718"/>
        <v>1.8327942394355056E-6</v>
      </c>
      <c r="BF549" s="5">
        <f t="shared" si="719"/>
        <v>1.1684778383980305E-6</v>
      </c>
      <c r="BG549" s="5">
        <f t="shared" si="720"/>
        <v>4.9663347525137505E-7</v>
      </c>
      <c r="BH549" s="5">
        <f t="shared" si="721"/>
        <v>1.5831160889521361E-7</v>
      </c>
      <c r="BI549" s="5">
        <f t="shared" si="722"/>
        <v>4.0371931027493393E-8</v>
      </c>
      <c r="BJ549" s="8">
        <f t="shared" si="723"/>
        <v>0.58132022667686889</v>
      </c>
      <c r="BK549" s="8">
        <f t="shared" si="724"/>
        <v>0.29634827338127684</v>
      </c>
      <c r="BL549" s="8">
        <f t="shared" si="725"/>
        <v>0.12013760316194096</v>
      </c>
      <c r="BM549" s="8">
        <f t="shared" si="726"/>
        <v>0.24164832936449496</v>
      </c>
      <c r="BN549" s="8">
        <f t="shared" si="727"/>
        <v>0.75799129108254992</v>
      </c>
    </row>
    <row r="550" spans="1:66" x14ac:dyDescent="0.25">
      <c r="A550" t="s">
        <v>154</v>
      </c>
      <c r="B550" t="s">
        <v>160</v>
      </c>
      <c r="C550" t="s">
        <v>168</v>
      </c>
      <c r="D550" t="s">
        <v>500</v>
      </c>
      <c r="E550">
        <f>VLOOKUP(A550,home!$A$2:$E$405,3,FALSE)</f>
        <v>1.33236994219653</v>
      </c>
      <c r="F550">
        <f>VLOOKUP(B550,home!$B$2:$E$405,3,FALSE)</f>
        <v>0.66</v>
      </c>
      <c r="G550">
        <f>VLOOKUP(C550,away!$B$2:$E$405,4,FALSE)</f>
        <v>1.1299999999999999</v>
      </c>
      <c r="H550">
        <f>VLOOKUP(A550,away!$A$2:$E$405,3,FALSE)</f>
        <v>1.01445086705202</v>
      </c>
      <c r="I550">
        <f>VLOOKUP(C550,away!$B$2:$E$405,3,FALSE)</f>
        <v>0.5</v>
      </c>
      <c r="J550">
        <f>VLOOKUP(B550,home!$B$2:$E$405,4,FALSE)</f>
        <v>1.04</v>
      </c>
      <c r="K550" s="3">
        <f t="shared" si="672"/>
        <v>0.9936815028901721</v>
      </c>
      <c r="L550" s="3">
        <f t="shared" si="673"/>
        <v>0.5275144508670504</v>
      </c>
      <c r="M550" s="5">
        <f t="shared" si="674"/>
        <v>0.21845047399932499</v>
      </c>
      <c r="N550" s="5">
        <f t="shared" si="675"/>
        <v>0.21707019531071972</v>
      </c>
      <c r="O550" s="5">
        <f t="shared" si="676"/>
        <v>0.1152357818334008</v>
      </c>
      <c r="P550" s="5">
        <f t="shared" si="677"/>
        <v>0.1145076648789377</v>
      </c>
      <c r="Q550" s="5">
        <f t="shared" si="678"/>
        <v>0.10784931895450958</v>
      </c>
      <c r="R550" s="5">
        <f t="shared" si="679"/>
        <v>3.0394270087040817E-2</v>
      </c>
      <c r="S550" s="5">
        <f t="shared" si="680"/>
        <v>1.5005695657208341E-2</v>
      </c>
      <c r="T550" s="5">
        <f t="shared" si="681"/>
        <v>5.6892074264673492E-2</v>
      </c>
      <c r="U550" s="5">
        <f t="shared" si="682"/>
        <v>3.0202223979340519E-2</v>
      </c>
      <c r="V550" s="5">
        <f t="shared" si="683"/>
        <v>8.7396731581174645E-4</v>
      </c>
      <c r="W550" s="5">
        <f t="shared" si="684"/>
        <v>3.5722624448132873E-2</v>
      </c>
      <c r="X550" s="5">
        <f t="shared" si="685"/>
        <v>1.8844200619286683E-2</v>
      </c>
      <c r="Y550" s="5">
        <f t="shared" si="686"/>
        <v>4.9702940708557719E-3</v>
      </c>
      <c r="Z550" s="5">
        <f t="shared" si="687"/>
        <v>5.3444722314900514E-3</v>
      </c>
      <c r="AA550" s="5">
        <f t="shared" si="688"/>
        <v>5.3107031991418254E-3</v>
      </c>
      <c r="AB550" s="5">
        <f t="shared" si="689"/>
        <v>2.6385737681634473E-3</v>
      </c>
      <c r="AC550" s="5">
        <f t="shared" si="690"/>
        <v>2.8632335593611873E-5</v>
      </c>
      <c r="AD550" s="5">
        <f t="shared" si="691"/>
        <v>8.8742277872004682E-3</v>
      </c>
      <c r="AE550" s="5">
        <f t="shared" si="692"/>
        <v>4.6812833980341747E-3</v>
      </c>
      <c r="AF550" s="5">
        <f t="shared" si="693"/>
        <v>1.2347223205335185E-3</v>
      </c>
      <c r="AG550" s="5">
        <f t="shared" si="694"/>
        <v>2.1711128896317641E-4</v>
      </c>
      <c r="AH550" s="5">
        <f t="shared" si="695"/>
        <v>7.048215835921683E-4</v>
      </c>
      <c r="AI550" s="5">
        <f t="shared" si="696"/>
        <v>7.0036817045329692E-4</v>
      </c>
      <c r="AJ550" s="5">
        <f t="shared" si="697"/>
        <v>3.4797144809623615E-4</v>
      </c>
      <c r="AK550" s="5">
        <f t="shared" si="698"/>
        <v>1.1525759716904583E-4</v>
      </c>
      <c r="AL550" s="5">
        <f t="shared" si="699"/>
        <v>6.0034145567744925E-7</v>
      </c>
      <c r="AM550" s="5">
        <f t="shared" si="700"/>
        <v>1.7636312009150178E-3</v>
      </c>
      <c r="AN550" s="5">
        <f t="shared" si="701"/>
        <v>9.3034094448268226E-4</v>
      </c>
      <c r="AO550" s="5">
        <f t="shared" si="702"/>
        <v>2.453841462239575E-4</v>
      </c>
      <c r="AP550" s="5">
        <f t="shared" si="703"/>
        <v>4.3147894382270324E-5</v>
      </c>
      <c r="AQ550" s="5">
        <f t="shared" si="704"/>
        <v>5.6902844527832034E-6</v>
      </c>
      <c r="AR550" s="5">
        <f t="shared" si="705"/>
        <v>7.4360714125573521E-5</v>
      </c>
      <c r="AS550" s="5">
        <f t="shared" si="706"/>
        <v>7.3890866168286346E-5</v>
      </c>
      <c r="AT550" s="5">
        <f t="shared" si="707"/>
        <v>3.6711993471979671E-5</v>
      </c>
      <c r="AU550" s="5">
        <f t="shared" si="708"/>
        <v>1.2160009615776986E-5</v>
      </c>
      <c r="AV550" s="5">
        <f t="shared" si="709"/>
        <v>3.0207941575410544E-6</v>
      </c>
      <c r="AW550" s="5">
        <f t="shared" si="710"/>
        <v>8.7413276694188901E-9</v>
      </c>
      <c r="AX550" s="5">
        <f t="shared" si="711"/>
        <v>2.9208128371153888E-4</v>
      </c>
      <c r="AY550" s="5">
        <f t="shared" si="712"/>
        <v>1.5407709798563561E-4</v>
      </c>
      <c r="AZ550" s="5">
        <f t="shared" si="713"/>
        <v>4.0638947867540635E-5</v>
      </c>
      <c r="BA550" s="5">
        <f t="shared" si="714"/>
        <v>7.1458774227201297E-6</v>
      </c>
      <c r="BB550" s="5">
        <f t="shared" si="715"/>
        <v>9.4238840115236548E-7</v>
      </c>
      <c r="BC550" s="5">
        <f t="shared" si="716"/>
        <v>9.942469998747355E-8</v>
      </c>
      <c r="BD550" s="5">
        <f t="shared" si="717"/>
        <v>6.5377252130056056E-6</v>
      </c>
      <c r="BE550" s="5">
        <f t="shared" si="718"/>
        <v>6.4964166151423803E-6</v>
      </c>
      <c r="BF550" s="5">
        <f t="shared" si="719"/>
        <v>3.2276845127676827E-6</v>
      </c>
      <c r="BG550" s="5">
        <f t="shared" si="720"/>
        <v>1.0690967991674415E-6</v>
      </c>
      <c r="BH550" s="5">
        <f t="shared" si="721"/>
        <v>2.6558542853294389E-7</v>
      </c>
      <c r="BI550" s="5">
        <f t="shared" si="722"/>
        <v>5.2781465554069219E-8</v>
      </c>
      <c r="BJ550" s="8">
        <f t="shared" si="723"/>
        <v>0.45983923195345483</v>
      </c>
      <c r="BK550" s="8">
        <f t="shared" si="724"/>
        <v>0.34902111162631771</v>
      </c>
      <c r="BL550" s="8">
        <f t="shared" si="725"/>
        <v>0.18586776533397148</v>
      </c>
      <c r="BM550" s="8">
        <f t="shared" si="726"/>
        <v>0.19641080772464237</v>
      </c>
      <c r="BN550" s="8">
        <f t="shared" si="727"/>
        <v>0.80350770506393354</v>
      </c>
    </row>
    <row r="551" spans="1:66" x14ac:dyDescent="0.25">
      <c r="A551" t="s">
        <v>154</v>
      </c>
      <c r="B551" t="s">
        <v>164</v>
      </c>
      <c r="C551" t="s">
        <v>171</v>
      </c>
      <c r="D551" t="s">
        <v>500</v>
      </c>
      <c r="E551">
        <f>VLOOKUP(A551,home!$A$2:$E$405,3,FALSE)</f>
        <v>1.33236994219653</v>
      </c>
      <c r="F551">
        <f>VLOOKUP(B551,home!$B$2:$E$405,3,FALSE)</f>
        <v>0.88</v>
      </c>
      <c r="G551">
        <f>VLOOKUP(C551,away!$B$2:$E$405,4,FALSE)</f>
        <v>0.97</v>
      </c>
      <c r="H551">
        <f>VLOOKUP(A551,away!$A$2:$E$405,3,FALSE)</f>
        <v>1.01445086705202</v>
      </c>
      <c r="I551">
        <f>VLOOKUP(C551,away!$B$2:$E$405,3,FALSE)</f>
        <v>0.62</v>
      </c>
      <c r="J551">
        <f>VLOOKUP(B551,home!$B$2:$E$405,4,FALSE)</f>
        <v>1.68</v>
      </c>
      <c r="K551" s="3">
        <f t="shared" si="672"/>
        <v>1.137310982658958</v>
      </c>
      <c r="L551" s="3">
        <f t="shared" si="673"/>
        <v>1.0566520231213841</v>
      </c>
      <c r="M551" s="5">
        <f t="shared" si="674"/>
        <v>0.11147409958530964</v>
      </c>
      <c r="N551" s="5">
        <f t="shared" si="675"/>
        <v>0.12678071774039107</v>
      </c>
      <c r="O551" s="5">
        <f t="shared" si="676"/>
        <v>0.11778933285245208</v>
      </c>
      <c r="P551" s="5">
        <f t="shared" si="677"/>
        <v>0.13396310189316538</v>
      </c>
      <c r="Q551" s="5">
        <f t="shared" si="678"/>
        <v>7.2094551337766086E-2</v>
      </c>
      <c r="R551" s="5">
        <f t="shared" si="679"/>
        <v>6.2231168430330788E-2</v>
      </c>
      <c r="S551" s="5">
        <f t="shared" si="680"/>
        <v>4.0247269849227808E-2</v>
      </c>
      <c r="T551" s="5">
        <f t="shared" si="681"/>
        <v>7.6178853527079024E-2</v>
      </c>
      <c r="U551" s="5">
        <f t="shared" si="682"/>
        <v>7.0776191319514639E-2</v>
      </c>
      <c r="V551" s="5">
        <f t="shared" si="683"/>
        <v>5.3740925089735192E-3</v>
      </c>
      <c r="W551" s="5">
        <f t="shared" si="684"/>
        <v>2.7331308342103802E-2</v>
      </c>
      <c r="X551" s="5">
        <f t="shared" si="685"/>
        <v>2.8879682254238342E-2</v>
      </c>
      <c r="Y551" s="5">
        <f t="shared" si="686"/>
        <v>1.5257887340521838E-2</v>
      </c>
      <c r="Z551" s="5">
        <f t="shared" si="687"/>
        <v>2.1918896674372215E-2</v>
      </c>
      <c r="AA551" s="5">
        <f t="shared" si="688"/>
        <v>2.4928601915530434E-2</v>
      </c>
      <c r="AB551" s="5">
        <f t="shared" si="689"/>
        <v>1.4175786370432951E-2</v>
      </c>
      <c r="AC551" s="5">
        <f t="shared" si="690"/>
        <v>4.0364202595103891E-4</v>
      </c>
      <c r="AD551" s="5">
        <f t="shared" si="691"/>
        <v>7.7710492869782636E-3</v>
      </c>
      <c r="AE551" s="5">
        <f t="shared" si="692"/>
        <v>8.211294950861571E-3</v>
      </c>
      <c r="AF551" s="5">
        <f t="shared" si="693"/>
        <v>4.3382407111371424E-3</v>
      </c>
      <c r="AG551" s="5">
        <f t="shared" si="694"/>
        <v>1.5280036080702046E-3</v>
      </c>
      <c r="AH551" s="5">
        <f t="shared" si="695"/>
        <v>5.7901616288909925E-3</v>
      </c>
      <c r="AI551" s="5">
        <f t="shared" si="696"/>
        <v>6.5852144119082079E-3</v>
      </c>
      <c r="AJ551" s="5">
        <f t="shared" si="697"/>
        <v>3.7447183369136287E-3</v>
      </c>
      <c r="AK551" s="5">
        <f t="shared" si="698"/>
        <v>1.4196364305120853E-3</v>
      </c>
      <c r="AL551" s="5">
        <f t="shared" si="699"/>
        <v>1.9402942226758725E-5</v>
      </c>
      <c r="AM551" s="5">
        <f t="shared" si="700"/>
        <v>1.7676199401728905E-3</v>
      </c>
      <c r="AN551" s="5">
        <f t="shared" si="701"/>
        <v>1.8677591858933848E-3</v>
      </c>
      <c r="AO551" s="5">
        <f t="shared" si="702"/>
        <v>9.8678576123889701E-4</v>
      </c>
      <c r="AP551" s="5">
        <f t="shared" si="703"/>
        <v>3.4756305700015189E-4</v>
      </c>
      <c r="AQ551" s="5">
        <f t="shared" si="704"/>
        <v>9.1813301835365821E-5</v>
      </c>
      <c r="AR551" s="5">
        <f t="shared" si="705"/>
        <v>1.2236371998734957E-3</v>
      </c>
      <c r="AS551" s="5">
        <f t="shared" si="706"/>
        <v>1.3916560262061811E-3</v>
      </c>
      <c r="AT551" s="5">
        <f t="shared" si="707"/>
        <v>7.9137284134390637E-4</v>
      </c>
      <c r="AU551" s="5">
        <f t="shared" si="708"/>
        <v>3.0001234127948314E-4</v>
      </c>
      <c r="AV551" s="5">
        <f t="shared" si="709"/>
        <v>8.5301832667595927E-5</v>
      </c>
      <c r="AW551" s="5">
        <f t="shared" si="710"/>
        <v>6.477036011603554E-7</v>
      </c>
      <c r="AX551" s="5">
        <f t="shared" si="711"/>
        <v>3.3505559518759898E-4</v>
      </c>
      <c r="AY551" s="5">
        <f t="shared" si="712"/>
        <v>3.5403717251311596E-4</v>
      </c>
      <c r="AZ551" s="5">
        <f t="shared" si="713"/>
        <v>1.8704704729807919E-4</v>
      </c>
      <c r="BA551" s="5">
        <f t="shared" si="714"/>
        <v>6.5881213648798876E-5</v>
      </c>
      <c r="BB551" s="5">
        <f t="shared" si="715"/>
        <v>1.7403379421923861E-5</v>
      </c>
      <c r="BC551" s="5">
        <f t="shared" si="716"/>
        <v>3.6778632150649836E-6</v>
      </c>
      <c r="BD551" s="5">
        <f t="shared" si="717"/>
        <v>2.1549312046881903E-4</v>
      </c>
      <c r="BE551" s="5">
        <f t="shared" si="718"/>
        <v>2.4508269259663779E-4</v>
      </c>
      <c r="BF551" s="5">
        <f t="shared" si="719"/>
        <v>1.3936761897489277E-4</v>
      </c>
      <c r="BG551" s="5">
        <f t="shared" si="720"/>
        <v>5.2834774562391489E-5</v>
      </c>
      <c r="BH551" s="5">
        <f t="shared" si="721"/>
        <v>1.5022392344029498E-5</v>
      </c>
      <c r="BI551" s="5">
        <f t="shared" si="722"/>
        <v>3.4170263597353225E-6</v>
      </c>
      <c r="BJ551" s="8">
        <f t="shared" si="723"/>
        <v>0.37439623261657273</v>
      </c>
      <c r="BK551" s="8">
        <f t="shared" si="724"/>
        <v>0.29183564597736728</v>
      </c>
      <c r="BL551" s="8">
        <f t="shared" si="725"/>
        <v>0.31190400956316289</v>
      </c>
      <c r="BM551" s="8">
        <f t="shared" si="726"/>
        <v>0.37536842352314809</v>
      </c>
      <c r="BN551" s="8">
        <f t="shared" si="727"/>
        <v>0.62433297183941505</v>
      </c>
    </row>
    <row r="552" spans="1:66" x14ac:dyDescent="0.25">
      <c r="A552" t="s">
        <v>154</v>
      </c>
      <c r="B552" t="s">
        <v>156</v>
      </c>
      <c r="C552" t="s">
        <v>158</v>
      </c>
      <c r="D552" t="s">
        <v>500</v>
      </c>
      <c r="E552">
        <f>VLOOKUP(A552,home!$A$2:$E$405,3,FALSE)</f>
        <v>1.33236994219653</v>
      </c>
      <c r="F552">
        <f>VLOOKUP(B552,home!$B$2:$E$405,3,FALSE)</f>
        <v>1.46</v>
      </c>
      <c r="G552">
        <f>VLOOKUP(C552,away!$B$2:$E$405,4,FALSE)</f>
        <v>0.49</v>
      </c>
      <c r="H552">
        <f>VLOOKUP(A552,away!$A$2:$E$405,3,FALSE)</f>
        <v>1.01445086705202</v>
      </c>
      <c r="I552">
        <f>VLOOKUP(C552,away!$B$2:$E$405,3,FALSE)</f>
        <v>0.88</v>
      </c>
      <c r="J552">
        <f>VLOOKUP(B552,home!$B$2:$E$405,4,FALSE)</f>
        <v>0.7</v>
      </c>
      <c r="K552" s="3">
        <f t="shared" si="672"/>
        <v>0.9531774566473975</v>
      </c>
      <c r="L552" s="3">
        <f t="shared" si="673"/>
        <v>0.62490173410404426</v>
      </c>
      <c r="M552" s="5">
        <f t="shared" si="674"/>
        <v>0.2063711172952942</v>
      </c>
      <c r="N552" s="5">
        <f t="shared" si="675"/>
        <v>0.19670829670901027</v>
      </c>
      <c r="O552" s="5">
        <f t="shared" si="676"/>
        <v>0.12896166906681847</v>
      </c>
      <c r="P552" s="5">
        <f t="shared" si="677"/>
        <v>0.12292335572611338</v>
      </c>
      <c r="Q552" s="5">
        <f t="shared" si="678"/>
        <v>9.3748956979268008E-2</v>
      </c>
      <c r="R552" s="5">
        <f t="shared" si="679"/>
        <v>4.0294185316403372E-2</v>
      </c>
      <c r="S552" s="5">
        <f t="shared" si="680"/>
        <v>1.8304585909359176E-2</v>
      </c>
      <c r="T552" s="5">
        <f t="shared" si="681"/>
        <v>5.8583885786790024E-2</v>
      </c>
      <c r="U552" s="5">
        <f t="shared" si="682"/>
        <v>3.8407509077568271E-2</v>
      </c>
      <c r="V552" s="5">
        <f t="shared" si="683"/>
        <v>1.2114427394711296E-3</v>
      </c>
      <c r="W552" s="5">
        <f t="shared" si="684"/>
        <v>2.9786464125614993E-2</v>
      </c>
      <c r="X552" s="5">
        <f t="shared" si="685"/>
        <v>1.8613613084924714E-2</v>
      </c>
      <c r="Y552" s="5">
        <f t="shared" si="686"/>
        <v>5.8158395473555911E-3</v>
      </c>
      <c r="Z552" s="5">
        <f t="shared" si="687"/>
        <v>8.3933020928433945E-3</v>
      </c>
      <c r="AA552" s="5">
        <f t="shared" si="688"/>
        <v>8.0003063417297456E-3</v>
      </c>
      <c r="AB552" s="5">
        <f t="shared" si="689"/>
        <v>3.8128558256050014E-3</v>
      </c>
      <c r="AC552" s="5">
        <f t="shared" si="690"/>
        <v>4.5099154607215034E-5</v>
      </c>
      <c r="AD552" s="5">
        <f t="shared" si="691"/>
        <v>7.0979465294431603E-3</v>
      </c>
      <c r="AE552" s="5">
        <f t="shared" si="692"/>
        <v>4.4355190948268137E-3</v>
      </c>
      <c r="AF552" s="5">
        <f t="shared" si="693"/>
        <v>1.3858817870044382E-3</v>
      </c>
      <c r="AG552" s="5">
        <f t="shared" si="694"/>
        <v>2.8867997732076172E-4</v>
      </c>
      <c r="AH552" s="5">
        <f t="shared" si="695"/>
        <v>1.3112472581692351E-3</v>
      </c>
      <c r="AI552" s="5">
        <f t="shared" si="696"/>
        <v>1.2498513265776249E-3</v>
      </c>
      <c r="AJ552" s="5">
        <f t="shared" si="697"/>
        <v>5.9566505432731814E-4</v>
      </c>
      <c r="AK552" s="5">
        <f t="shared" si="698"/>
        <v>1.8925816716581568E-4</v>
      </c>
      <c r="AL552" s="5">
        <f t="shared" si="699"/>
        <v>1.0745184689381135E-6</v>
      </c>
      <c r="AM552" s="5">
        <f t="shared" si="700"/>
        <v>1.3531205240707713E-3</v>
      </c>
      <c r="AN552" s="5">
        <f t="shared" si="701"/>
        <v>8.4556736194359822E-4</v>
      </c>
      <c r="AO552" s="5">
        <f t="shared" si="702"/>
        <v>2.6419825539016826E-4</v>
      </c>
      <c r="AP552" s="5">
        <f t="shared" si="703"/>
        <v>5.503264931352644E-5</v>
      </c>
      <c r="AQ552" s="5">
        <f t="shared" si="704"/>
        <v>8.5974994970906016E-6</v>
      </c>
      <c r="AR552" s="5">
        <f t="shared" si="705"/>
        <v>1.6388013709382575E-4</v>
      </c>
      <c r="AS552" s="5">
        <f t="shared" si="706"/>
        <v>1.5620685227011965E-4</v>
      </c>
      <c r="AT552" s="5">
        <f t="shared" si="707"/>
        <v>7.4446425078864196E-5</v>
      </c>
      <c r="AU552" s="5">
        <f t="shared" si="708"/>
        <v>2.3653551371054271E-5</v>
      </c>
      <c r="AV552" s="5">
        <f t="shared" si="709"/>
        <v>5.6365079841350174E-6</v>
      </c>
      <c r="AW552" s="5">
        <f t="shared" si="710"/>
        <v>1.7778572048400441E-8</v>
      </c>
      <c r="AX552" s="5">
        <f t="shared" si="711"/>
        <v>2.1496066327852847E-4</v>
      </c>
      <c r="AY552" s="5">
        <f t="shared" si="712"/>
        <v>1.3432929124690797E-4</v>
      </c>
      <c r="AZ552" s="5">
        <f t="shared" si="713"/>
        <v>4.1971303520580002E-5</v>
      </c>
      <c r="BA552" s="5">
        <f t="shared" si="714"/>
        <v>8.742646784205875E-6</v>
      </c>
      <c r="BB552" s="5">
        <f t="shared" si="715"/>
        <v>1.365823784027349E-6</v>
      </c>
      <c r="BC552" s="5">
        <f t="shared" si="716"/>
        <v>1.7070113022384768E-7</v>
      </c>
      <c r="BD552" s="5">
        <f t="shared" si="717"/>
        <v>1.7068163642523363E-5</v>
      </c>
      <c r="BE552" s="5">
        <f t="shared" si="718"/>
        <v>1.6268988810421998E-5</v>
      </c>
      <c r="BF552" s="5">
        <f t="shared" si="719"/>
        <v>7.7536166882715039E-6</v>
      </c>
      <c r="BG552" s="5">
        <f t="shared" si="720"/>
        <v>2.4635242115818168E-6</v>
      </c>
      <c r="BH552" s="5">
        <f t="shared" si="721"/>
        <v>5.8704393559621027E-7</v>
      </c>
      <c r="BI552" s="5">
        <f t="shared" si="722"/>
        <v>1.1191140909437492E-7</v>
      </c>
      <c r="BJ552" s="8">
        <f t="shared" si="723"/>
        <v>0.41939314034151831</v>
      </c>
      <c r="BK552" s="8">
        <f t="shared" si="724"/>
        <v>0.3489910046345609</v>
      </c>
      <c r="BL552" s="8">
        <f t="shared" si="725"/>
        <v>0.22329062415686024</v>
      </c>
      <c r="BM552" s="8">
        <f t="shared" si="726"/>
        <v>0.21092617862020044</v>
      </c>
      <c r="BN552" s="8">
        <f t="shared" si="727"/>
        <v>0.78900758109290769</v>
      </c>
    </row>
    <row r="553" spans="1:66" x14ac:dyDescent="0.25">
      <c r="A553" t="s">
        <v>154</v>
      </c>
      <c r="B553" t="s">
        <v>169</v>
      </c>
      <c r="C553" t="s">
        <v>165</v>
      </c>
      <c r="D553" t="s">
        <v>500</v>
      </c>
      <c r="E553">
        <f>VLOOKUP(A553,home!$A$2:$E$405,3,FALSE)</f>
        <v>1.33236994219653</v>
      </c>
      <c r="F553">
        <f>VLOOKUP(B553,home!$B$2:$E$405,3,FALSE)</f>
        <v>0.71</v>
      </c>
      <c r="G553">
        <f>VLOOKUP(C553,away!$B$2:$E$405,4,FALSE)</f>
        <v>1.41</v>
      </c>
      <c r="H553">
        <f>VLOOKUP(A553,away!$A$2:$E$405,3,FALSE)</f>
        <v>1.01445086705202</v>
      </c>
      <c r="I553">
        <f>VLOOKUP(C553,away!$B$2:$E$405,3,FALSE)</f>
        <v>0.71</v>
      </c>
      <c r="J553">
        <f>VLOOKUP(B553,home!$B$2:$E$405,4,FALSE)</f>
        <v>1.26</v>
      </c>
      <c r="K553" s="3">
        <f t="shared" si="672"/>
        <v>1.3338355491329461</v>
      </c>
      <c r="L553" s="3">
        <f t="shared" si="673"/>
        <v>0.90752774566473704</v>
      </c>
      <c r="M553" s="5">
        <f t="shared" si="674"/>
        <v>0.10631346893955691</v>
      </c>
      <c r="N553" s="5">
        <f t="shared" si="675"/>
        <v>0.14180468422322229</v>
      </c>
      <c r="O553" s="5">
        <f t="shared" si="676"/>
        <v>9.6482422800514125E-2</v>
      </c>
      <c r="P553" s="5">
        <f t="shared" si="677"/>
        <v>0.12869168539780082</v>
      </c>
      <c r="Q553" s="5">
        <f t="shared" si="678"/>
        <v>9.4572064425252886E-2</v>
      </c>
      <c r="R553" s="5">
        <f t="shared" si="679"/>
        <v>4.3780237830211295E-2</v>
      </c>
      <c r="S553" s="5">
        <f t="shared" si="680"/>
        <v>3.8945088650861326E-2</v>
      </c>
      <c r="T553" s="5">
        <f t="shared" si="681"/>
        <v>8.5826772430710019E-2</v>
      </c>
      <c r="U553" s="5">
        <f t="shared" si="682"/>
        <v>5.8395637567430859E-2</v>
      </c>
      <c r="V553" s="5">
        <f t="shared" si="683"/>
        <v>5.238083133291588E-3</v>
      </c>
      <c r="W553" s="5">
        <f t="shared" si="684"/>
        <v>4.2047860495097837E-2</v>
      </c>
      <c r="X553" s="5">
        <f t="shared" si="685"/>
        <v>3.815960004514149E-2</v>
      </c>
      <c r="Y553" s="5">
        <f t="shared" si="686"/>
        <v>1.7315447902217625E-2</v>
      </c>
      <c r="Z553" s="5">
        <f t="shared" si="687"/>
        <v>1.3243926847572567E-2</v>
      </c>
      <c r="AA553" s="5">
        <f t="shared" si="688"/>
        <v>1.7665220439408522E-2</v>
      </c>
      <c r="AB553" s="5">
        <f t="shared" si="689"/>
        <v>1.1781249502676507E-2</v>
      </c>
      <c r="AC553" s="5">
        <f t="shared" si="690"/>
        <v>3.9629135976431248E-4</v>
      </c>
      <c r="AD553" s="5">
        <f t="shared" si="691"/>
        <v>1.4021232773336089E-2</v>
      </c>
      <c r="AE553" s="5">
        <f t="shared" si="692"/>
        <v>1.2724657770226229E-2</v>
      </c>
      <c r="AF553" s="5">
        <f t="shared" si="693"/>
        <v>5.7739899902843434E-3</v>
      </c>
      <c r="AG553" s="5">
        <f t="shared" si="694"/>
        <v>1.7466853731245026E-3</v>
      </c>
      <c r="AH553" s="5">
        <f t="shared" si="695"/>
        <v>3.0048077689315547E-3</v>
      </c>
      <c r="AI553" s="5">
        <f t="shared" si="696"/>
        <v>4.0079194205117621E-3</v>
      </c>
      <c r="AJ553" s="5">
        <f t="shared" si="697"/>
        <v>2.6729527005694533E-3</v>
      </c>
      <c r="AK553" s="5">
        <f t="shared" si="698"/>
        <v>1.1884264443901493E-3</v>
      </c>
      <c r="AL553" s="5">
        <f t="shared" si="699"/>
        <v>1.9188313016350032E-5</v>
      </c>
      <c r="AM553" s="5">
        <f t="shared" si="700"/>
        <v>3.7404037431487212E-3</v>
      </c>
      <c r="AN553" s="5">
        <f t="shared" si="701"/>
        <v>3.3945201768957028E-3</v>
      </c>
      <c r="AO553" s="5">
        <f t="shared" si="702"/>
        <v>1.5403106218758106E-3</v>
      </c>
      <c r="AP553" s="5">
        <f t="shared" si="703"/>
        <v>4.6595820876480128E-4</v>
      </c>
      <c r="AQ553" s="5">
        <f t="shared" si="704"/>
        <v>1.0571750069357474E-4</v>
      </c>
      <c r="AR553" s="5">
        <f t="shared" si="705"/>
        <v>5.4538928413886843E-4</v>
      </c>
      <c r="AS553" s="5">
        <f t="shared" si="706"/>
        <v>7.2745961530059191E-4</v>
      </c>
      <c r="AT553" s="5">
        <f t="shared" si="707"/>
        <v>4.8515574772325346E-4</v>
      </c>
      <c r="AU553" s="5">
        <f t="shared" si="708"/>
        <v>2.1570599439315024E-4</v>
      </c>
      <c r="AV553" s="5">
        <f t="shared" si="709"/>
        <v>7.1929080870663961E-5</v>
      </c>
      <c r="AW553" s="5">
        <f t="shared" si="710"/>
        <v>6.4520317098469056E-7</v>
      </c>
      <c r="AX553" s="5">
        <f t="shared" si="711"/>
        <v>8.3151391345361633E-4</v>
      </c>
      <c r="AY553" s="5">
        <f t="shared" si="712"/>
        <v>7.5462194736542366E-4</v>
      </c>
      <c r="AZ553" s="5">
        <f t="shared" si="713"/>
        <v>3.4242017736083833E-4</v>
      </c>
      <c r="BA553" s="5">
        <f t="shared" si="714"/>
        <v>1.0358527054346703E-4</v>
      </c>
      <c r="BB553" s="5">
        <f t="shared" si="715"/>
        <v>2.350162676509613E-5</v>
      </c>
      <c r="BC553" s="5">
        <f t="shared" si="716"/>
        <v>4.2656756715163479E-6</v>
      </c>
      <c r="BD553" s="5">
        <f t="shared" si="717"/>
        <v>8.2492651257375308E-5</v>
      </c>
      <c r="BE553" s="5">
        <f t="shared" si="718"/>
        <v>1.100316307893138E-4</v>
      </c>
      <c r="BF553" s="5">
        <f t="shared" si="719"/>
        <v>7.3382050337928985E-5</v>
      </c>
      <c r="BG553" s="5">
        <f t="shared" si="720"/>
        <v>3.2626529136330999E-5</v>
      </c>
      <c r="BH553" s="5">
        <f t="shared" si="721"/>
        <v>1.0879606101715035E-5</v>
      </c>
      <c r="BI553" s="5">
        <f t="shared" si="722"/>
        <v>2.9023210758062454E-6</v>
      </c>
      <c r="BJ553" s="8">
        <f t="shared" si="723"/>
        <v>0.46529981429115197</v>
      </c>
      <c r="BK553" s="8">
        <f t="shared" si="724"/>
        <v>0.28035842774165676</v>
      </c>
      <c r="BL553" s="8">
        <f t="shared" si="725"/>
        <v>0.24133682898576925</v>
      </c>
      <c r="BM553" s="8">
        <f t="shared" si="726"/>
        <v>0.38784045750539764</v>
      </c>
      <c r="BN553" s="8">
        <f t="shared" si="727"/>
        <v>0.61164456361655839</v>
      </c>
    </row>
    <row r="554" spans="1:66" x14ac:dyDescent="0.25">
      <c r="A554" t="s">
        <v>154</v>
      </c>
      <c r="B554" t="s">
        <v>170</v>
      </c>
      <c r="C554" t="s">
        <v>159</v>
      </c>
      <c r="D554" t="s">
        <v>500</v>
      </c>
      <c r="E554">
        <f>VLOOKUP(A554,home!$A$2:$E$405,3,FALSE)</f>
        <v>1.33236994219653</v>
      </c>
      <c r="F554">
        <f>VLOOKUP(B554,home!$B$2:$E$405,3,FALSE)</f>
        <v>1.1000000000000001</v>
      </c>
      <c r="G554">
        <f>VLOOKUP(C554,away!$B$2:$E$405,4,FALSE)</f>
        <v>1.1499999999999999</v>
      </c>
      <c r="H554">
        <f>VLOOKUP(A554,away!$A$2:$E$405,3,FALSE)</f>
        <v>1.01445086705202</v>
      </c>
      <c r="I554">
        <f>VLOOKUP(C554,away!$B$2:$E$405,3,FALSE)</f>
        <v>0.56999999999999995</v>
      </c>
      <c r="J554">
        <f>VLOOKUP(B554,home!$B$2:$E$405,4,FALSE)</f>
        <v>1.33</v>
      </c>
      <c r="K554" s="3">
        <f t="shared" si="672"/>
        <v>1.6854479768786106</v>
      </c>
      <c r="L554" s="3">
        <f t="shared" si="673"/>
        <v>0.76905520231213631</v>
      </c>
      <c r="M554" s="5">
        <f t="shared" si="674"/>
        <v>8.5905864662011708E-2</v>
      </c>
      <c r="N554" s="5">
        <f t="shared" si="675"/>
        <v>0.14478986579659539</v>
      </c>
      <c r="O554" s="5">
        <f t="shared" si="676"/>
        <v>6.6066352127442413E-2</v>
      </c>
      <c r="P554" s="5">
        <f t="shared" si="677"/>
        <v>0.11135139953294773</v>
      </c>
      <c r="Q554" s="5">
        <f t="shared" si="678"/>
        <v>0.12201789318969862</v>
      </c>
      <c r="R554" s="5">
        <f t="shared" si="679"/>
        <v>2.5404335900697527E-2</v>
      </c>
      <c r="S554" s="5">
        <f t="shared" si="680"/>
        <v>3.60834915832852E-2</v>
      </c>
      <c r="T554" s="5">
        <f t="shared" si="681"/>
        <v>9.3838495532704305E-2</v>
      </c>
      <c r="U554" s="5">
        <f t="shared" si="682"/>
        <v>4.2817686547775312E-2</v>
      </c>
      <c r="V554" s="5">
        <f t="shared" si="683"/>
        <v>5.1968348062567888E-3</v>
      </c>
      <c r="W554" s="5">
        <f t="shared" si="684"/>
        <v>6.8551603739855985E-2</v>
      </c>
      <c r="X554" s="5">
        <f t="shared" si="685"/>
        <v>5.2719967482976353E-2</v>
      </c>
      <c r="Y554" s="5">
        <f t="shared" si="686"/>
        <v>2.0272282629254811E-2</v>
      </c>
      <c r="Z554" s="5">
        <f t="shared" si="687"/>
        <v>6.5124455619054696E-3</v>
      </c>
      <c r="AA554" s="5">
        <f t="shared" si="688"/>
        <v>1.0976388196845661E-2</v>
      </c>
      <c r="AB554" s="5">
        <f t="shared" si="689"/>
        <v>9.2500656399038903E-3</v>
      </c>
      <c r="AC554" s="5">
        <f t="shared" si="690"/>
        <v>4.2100940306503542E-4</v>
      </c>
      <c r="AD554" s="5">
        <f t="shared" si="691"/>
        <v>2.8885040458781111E-2</v>
      </c>
      <c r="AE554" s="5">
        <f t="shared" si="692"/>
        <v>2.2214190633822149E-2</v>
      </c>
      <c r="AF554" s="5">
        <f t="shared" si="693"/>
        <v>8.5419694360472278E-3</v>
      </c>
      <c r="AG554" s="5">
        <f t="shared" si="694"/>
        <v>2.1897486775944619E-3</v>
      </c>
      <c r="AH554" s="5">
        <f t="shared" si="695"/>
        <v>1.252107534789496E-3</v>
      </c>
      <c r="AI554" s="5">
        <f t="shared" si="696"/>
        <v>2.1103621113454209E-3</v>
      </c>
      <c r="AJ554" s="5">
        <f t="shared" si="697"/>
        <v>1.7784527755242065E-3</v>
      </c>
      <c r="AK554" s="5">
        <f t="shared" si="698"/>
        <v>9.991632108271413E-4</v>
      </c>
      <c r="AL554" s="5">
        <f t="shared" si="699"/>
        <v>2.1828538217858487E-5</v>
      </c>
      <c r="AM554" s="5">
        <f t="shared" si="700"/>
        <v>9.7368466006618748E-3</v>
      </c>
      <c r="AN554" s="5">
        <f t="shared" si="701"/>
        <v>7.4881725323542548E-3</v>
      </c>
      <c r="AO554" s="5">
        <f t="shared" si="702"/>
        <v>2.8794090209089416E-3</v>
      </c>
      <c r="AP554" s="5">
        <f t="shared" si="703"/>
        <v>7.3814149570483882E-4</v>
      </c>
      <c r="AQ554" s="5">
        <f t="shared" si="704"/>
        <v>1.419178893285669E-4</v>
      </c>
      <c r="AR554" s="5">
        <f t="shared" si="705"/>
        <v>1.9258796269681729E-4</v>
      </c>
      <c r="AS554" s="5">
        <f t="shared" si="706"/>
        <v>3.2459699209852407E-4</v>
      </c>
      <c r="AT554" s="5">
        <f t="shared" si="707"/>
        <v>2.7354567181666988E-4</v>
      </c>
      <c r="AU554" s="5">
        <f t="shared" si="708"/>
        <v>1.5368233304910222E-4</v>
      </c>
      <c r="AV554" s="5">
        <f t="shared" si="709"/>
        <v>6.4755894329898535E-5</v>
      </c>
      <c r="AW554" s="5">
        <f t="shared" si="710"/>
        <v>7.8595018249856422E-7</v>
      </c>
      <c r="AX554" s="5">
        <f t="shared" si="711"/>
        <v>2.7351580673771604E-3</v>
      </c>
      <c r="AY554" s="5">
        <f t="shared" si="712"/>
        <v>2.1034875408624137E-3</v>
      </c>
      <c r="AZ554" s="5">
        <f t="shared" si="713"/>
        <v>8.0884901814950072E-4</v>
      </c>
      <c r="BA554" s="5">
        <f t="shared" si="714"/>
        <v>2.0734984843097907E-4</v>
      </c>
      <c r="BB554" s="5">
        <f t="shared" si="715"/>
        <v>3.9865869908619347E-5</v>
      </c>
      <c r="BC554" s="5">
        <f t="shared" si="716"/>
        <v>6.1318109295845133E-6</v>
      </c>
      <c r="BD554" s="5">
        <f t="shared" si="717"/>
        <v>2.4685129102447156E-5</v>
      </c>
      <c r="BE554" s="5">
        <f t="shared" si="718"/>
        <v>4.1605500904706879E-5</v>
      </c>
      <c r="BF554" s="5">
        <f t="shared" si="719"/>
        <v>3.5061953663429708E-5</v>
      </c>
      <c r="BG554" s="5">
        <f t="shared" si="720"/>
        <v>1.96983662891464E-5</v>
      </c>
      <c r="BH554" s="5">
        <f t="shared" si="721"/>
        <v>8.3001429024639034E-6</v>
      </c>
      <c r="BI554" s="5">
        <f t="shared" si="722"/>
        <v>2.7978918125522255E-6</v>
      </c>
      <c r="BJ554" s="8">
        <f t="shared" si="723"/>
        <v>0.59090638727194722</v>
      </c>
      <c r="BK554" s="8">
        <f t="shared" si="724"/>
        <v>0.24108391606664673</v>
      </c>
      <c r="BL554" s="8">
        <f t="shared" si="725"/>
        <v>0.16179623188381675</v>
      </c>
      <c r="BM554" s="8">
        <f t="shared" si="726"/>
        <v>0.44266056798424269</v>
      </c>
      <c r="BN554" s="8">
        <f t="shared" si="727"/>
        <v>0.55553571120939338</v>
      </c>
    </row>
    <row r="555" spans="1:66" x14ac:dyDescent="0.25">
      <c r="A555" t="s">
        <v>154</v>
      </c>
      <c r="B555" t="s">
        <v>166</v>
      </c>
      <c r="C555" t="s">
        <v>157</v>
      </c>
      <c r="D555" t="s">
        <v>500</v>
      </c>
      <c r="E555">
        <f>VLOOKUP(A555,home!$A$2:$E$405,3,FALSE)</f>
        <v>1.33236994219653</v>
      </c>
      <c r="F555">
        <f>VLOOKUP(B555,home!$B$2:$E$405,3,FALSE)</f>
        <v>0.75</v>
      </c>
      <c r="G555">
        <f>VLOOKUP(C555,away!$B$2:$E$405,4,FALSE)</f>
        <v>0.75</v>
      </c>
      <c r="H555">
        <f>VLOOKUP(A555,away!$A$2:$E$405,3,FALSE)</f>
        <v>1.01445086705202</v>
      </c>
      <c r="I555">
        <f>VLOOKUP(C555,away!$B$2:$E$405,3,FALSE)</f>
        <v>1.06</v>
      </c>
      <c r="J555">
        <f>VLOOKUP(B555,home!$B$2:$E$405,4,FALSE)</f>
        <v>1.17</v>
      </c>
      <c r="K555" s="3">
        <f t="shared" si="672"/>
        <v>0.74945809248554818</v>
      </c>
      <c r="L555" s="3">
        <f t="shared" si="673"/>
        <v>1.2581219653179152</v>
      </c>
      <c r="M555" s="5">
        <f t="shared" si="674"/>
        <v>0.13431331216004952</v>
      </c>
      <c r="N555" s="5">
        <f t="shared" si="675"/>
        <v>0.10066219872688668</v>
      </c>
      <c r="O555" s="5">
        <f t="shared" si="676"/>
        <v>0.16898252826316013</v>
      </c>
      <c r="P555" s="5">
        <f t="shared" si="677"/>
        <v>0.12664532329549322</v>
      </c>
      <c r="Q555" s="5">
        <f t="shared" si="678"/>
        <v>3.7721049721626841E-2</v>
      </c>
      <c r="R555" s="5">
        <f t="shared" si="679"/>
        <v>0.10630031528141862</v>
      </c>
      <c r="S555" s="5">
        <f t="shared" si="680"/>
        <v>2.9853775576444117E-2</v>
      </c>
      <c r="T555" s="5">
        <f t="shared" si="681"/>
        <v>4.7457681209627955E-2</v>
      </c>
      <c r="U555" s="5">
        <f t="shared" si="682"/>
        <v>7.9667631521424365E-2</v>
      </c>
      <c r="V555" s="5">
        <f t="shared" si="683"/>
        <v>3.1277126912901839E-3</v>
      </c>
      <c r="W555" s="5">
        <f t="shared" si="684"/>
        <v>9.4234486569743214E-3</v>
      </c>
      <c r="X555" s="5">
        <f t="shared" si="685"/>
        <v>1.1855847744385003E-2</v>
      </c>
      <c r="Y555" s="5">
        <f t="shared" si="686"/>
        <v>7.4580512323378168E-3</v>
      </c>
      <c r="Z555" s="5">
        <f t="shared" si="687"/>
        <v>4.4579587191924126E-2</v>
      </c>
      <c r="AA555" s="5">
        <f t="shared" si="688"/>
        <v>3.3410532380652627E-2</v>
      </c>
      <c r="AB555" s="5">
        <f t="shared" si="689"/>
        <v>1.2519896933465282E-2</v>
      </c>
      <c r="AC555" s="5">
        <f t="shared" si="690"/>
        <v>1.8432191241580568E-4</v>
      </c>
      <c r="AD555" s="5">
        <f t="shared" si="691"/>
        <v>1.7656199637728688E-3</v>
      </c>
      <c r="AE555" s="5">
        <f t="shared" si="692"/>
        <v>2.221365258826468E-3</v>
      </c>
      <c r="AF555" s="5">
        <f t="shared" si="693"/>
        <v>1.397374212561848E-3</v>
      </c>
      <c r="AG555" s="5">
        <f t="shared" si="694"/>
        <v>5.8602239686429539E-4</v>
      </c>
      <c r="AH555" s="5">
        <f t="shared" si="695"/>
        <v>1.4021639462741238E-2</v>
      </c>
      <c r="AI555" s="5">
        <f t="shared" si="696"/>
        <v>1.0508631165266135E-2</v>
      </c>
      <c r="AJ555" s="5">
        <f t="shared" si="697"/>
        <v>3.9378893338772704E-3</v>
      </c>
      <c r="AK555" s="5">
        <f t="shared" si="698"/>
        <v>9.8376100952894826E-4</v>
      </c>
      <c r="AL555" s="5">
        <f t="shared" si="699"/>
        <v>6.9519566788813533E-6</v>
      </c>
      <c r="AM555" s="5">
        <f t="shared" si="700"/>
        <v>2.6465163402072348E-4</v>
      </c>
      <c r="AN555" s="5">
        <f t="shared" si="701"/>
        <v>3.3296403391875029E-4</v>
      </c>
      <c r="AO555" s="5">
        <f t="shared" si="702"/>
        <v>2.0945468236701958E-4</v>
      </c>
      <c r="AP555" s="5">
        <f t="shared" si="703"/>
        <v>8.7839845541544764E-5</v>
      </c>
      <c r="AQ555" s="5">
        <f t="shared" si="704"/>
        <v>2.7628309776487611E-5</v>
      </c>
      <c r="AR555" s="5">
        <f t="shared" si="705"/>
        <v>3.5281865195686494E-3</v>
      </c>
      <c r="AS555" s="5">
        <f t="shared" si="706"/>
        <v>2.6442279388891451E-3</v>
      </c>
      <c r="AT555" s="5">
        <f t="shared" si="707"/>
        <v>9.9086901358842565E-4</v>
      </c>
      <c r="AU555" s="5">
        <f t="shared" si="708"/>
        <v>2.4753826694233938E-4</v>
      </c>
      <c r="AV555" s="5">
        <f t="shared" si="709"/>
        <v>4.6379889339946024E-5</v>
      </c>
      <c r="AW555" s="5">
        <f t="shared" si="710"/>
        <v>1.8208520290975745E-7</v>
      </c>
      <c r="AX555" s="5">
        <f t="shared" si="711"/>
        <v>3.3057551467725792E-5</v>
      </c>
      <c r="AY555" s="5">
        <f t="shared" si="712"/>
        <v>4.1590431621173305E-5</v>
      </c>
      <c r="AZ555" s="5">
        <f t="shared" si="713"/>
        <v>2.6162917784825468E-5</v>
      </c>
      <c r="BA555" s="5">
        <f t="shared" si="714"/>
        <v>1.0972047180631883E-5</v>
      </c>
      <c r="BB555" s="5">
        <f t="shared" si="715"/>
        <v>3.4510433906143697E-6</v>
      </c>
      <c r="BC555" s="5">
        <f t="shared" si="716"/>
        <v>8.6836669859943063E-7</v>
      </c>
      <c r="BD555" s="5">
        <f t="shared" si="717"/>
        <v>7.3981482633464686E-4</v>
      </c>
      <c r="BE555" s="5">
        <f t="shared" si="718"/>
        <v>5.5446020853729149E-4</v>
      </c>
      <c r="BF555" s="5">
        <f t="shared" si="719"/>
        <v>2.077723451247489E-4</v>
      </c>
      <c r="BG555" s="5">
        <f t="shared" si="720"/>
        <v>5.1905555149481092E-5</v>
      </c>
      <c r="BH555" s="5">
        <f t="shared" si="721"/>
        <v>9.7252595879333794E-6</v>
      </c>
      <c r="BI555" s="5">
        <f t="shared" si="722"/>
        <v>1.4577348999398683E-6</v>
      </c>
      <c r="BJ555" s="8">
        <f t="shared" si="723"/>
        <v>0.2215872999876321</v>
      </c>
      <c r="BK555" s="8">
        <f t="shared" si="724"/>
        <v>0.29417298802399294</v>
      </c>
      <c r="BL555" s="8">
        <f t="shared" si="725"/>
        <v>0.43935516290949722</v>
      </c>
      <c r="BM555" s="8">
        <f t="shared" si="726"/>
        <v>0.3250289023179932</v>
      </c>
      <c r="BN555" s="8">
        <f t="shared" si="727"/>
        <v>0.67462472744863489</v>
      </c>
    </row>
    <row r="556" spans="1:66" x14ac:dyDescent="0.25">
      <c r="A556" t="s">
        <v>154</v>
      </c>
      <c r="B556" t="s">
        <v>174</v>
      </c>
      <c r="C556" t="s">
        <v>167</v>
      </c>
      <c r="D556" t="s">
        <v>500</v>
      </c>
      <c r="E556">
        <f>VLOOKUP(A556,home!$A$2:$E$405,3,FALSE)</f>
        <v>1.33236994219653</v>
      </c>
      <c r="F556">
        <f>VLOOKUP(B556,home!$B$2:$E$405,3,FALSE)</f>
        <v>1.1000000000000001</v>
      </c>
      <c r="G556">
        <f>VLOOKUP(C556,away!$B$2:$E$405,4,FALSE)</f>
        <v>0.56999999999999995</v>
      </c>
      <c r="H556">
        <f>VLOOKUP(A556,away!$A$2:$E$405,3,FALSE)</f>
        <v>1.01445086705202</v>
      </c>
      <c r="I556">
        <f>VLOOKUP(C556,away!$B$2:$E$405,3,FALSE)</f>
        <v>0.93</v>
      </c>
      <c r="J556">
        <f>VLOOKUP(B556,home!$B$2:$E$405,4,FALSE)</f>
        <v>0.99</v>
      </c>
      <c r="K556" s="3">
        <f t="shared" si="672"/>
        <v>0.83539595375722442</v>
      </c>
      <c r="L556" s="3">
        <f t="shared" si="673"/>
        <v>0.93400491329479485</v>
      </c>
      <c r="M556" s="5">
        <f t="shared" si="674"/>
        <v>0.17043507150863862</v>
      </c>
      <c r="N556" s="5">
        <f t="shared" si="675"/>
        <v>0.14238076911663988</v>
      </c>
      <c r="O556" s="5">
        <f t="shared" si="676"/>
        <v>0.15918719418681815</v>
      </c>
      <c r="P556" s="5">
        <f t="shared" si="677"/>
        <v>0.13298433791363343</v>
      </c>
      <c r="Q556" s="5">
        <f t="shared" si="678"/>
        <v>5.9472159206441264E-2</v>
      </c>
      <c r="R556" s="5">
        <f t="shared" si="679"/>
        <v>7.4340810752050374E-2</v>
      </c>
      <c r="S556" s="5">
        <f t="shared" si="680"/>
        <v>2.5940720377834722E-2</v>
      </c>
      <c r="T556" s="5">
        <f t="shared" si="681"/>
        <v>5.55472889030664E-2</v>
      </c>
      <c r="U556" s="5">
        <f t="shared" si="682"/>
        <v>6.2104012501294437E-2</v>
      </c>
      <c r="V556" s="5">
        <f t="shared" si="683"/>
        <v>2.2489564787297254E-3</v>
      </c>
      <c r="W556" s="5">
        <f t="shared" si="684"/>
        <v>1.6560933720755504E-2</v>
      </c>
      <c r="X556" s="5">
        <f t="shared" si="685"/>
        <v>1.5467993463935086E-2</v>
      </c>
      <c r="Y556" s="5">
        <f t="shared" si="686"/>
        <v>7.223590947063571E-3</v>
      </c>
      <c r="Z556" s="5">
        <f t="shared" si="687"/>
        <v>2.3144894166911189E-2</v>
      </c>
      <c r="AA556" s="5">
        <f t="shared" si="688"/>
        <v>1.933515093717679E-2</v>
      </c>
      <c r="AB556" s="5">
        <f t="shared" si="689"/>
        <v>8.0762534291013467E-3</v>
      </c>
      <c r="AC556" s="5">
        <f t="shared" si="690"/>
        <v>1.0967372562800627E-4</v>
      </c>
      <c r="AD556" s="5">
        <f t="shared" si="691"/>
        <v>3.4587342551901804E-3</v>
      </c>
      <c r="AE556" s="5">
        <f t="shared" si="692"/>
        <v>3.230474788128641E-3</v>
      </c>
      <c r="AF556" s="5">
        <f t="shared" si="693"/>
        <v>1.5086396621935558E-3</v>
      </c>
      <c r="AG556" s="5">
        <f t="shared" si="694"/>
        <v>4.6969228562672693E-4</v>
      </c>
      <c r="AH556" s="5">
        <f t="shared" si="695"/>
        <v>5.4043612173957714E-3</v>
      </c>
      <c r="AI556" s="5">
        <f t="shared" si="696"/>
        <v>4.5147814936548946E-3</v>
      </c>
      <c r="AJ556" s="5">
        <f t="shared" si="697"/>
        <v>1.8858150959486482E-3</v>
      </c>
      <c r="AK556" s="5">
        <f t="shared" si="698"/>
        <v>5.2513410022993103E-4</v>
      </c>
      <c r="AL556" s="5">
        <f t="shared" si="699"/>
        <v>3.4229780666762986E-6</v>
      </c>
      <c r="AM556" s="5">
        <f t="shared" si="700"/>
        <v>5.7788252038147689E-4</v>
      </c>
      <c r="AN556" s="5">
        <f t="shared" si="701"/>
        <v>5.3974511334347881E-4</v>
      </c>
      <c r="AO556" s="5">
        <f t="shared" si="702"/>
        <v>2.5206229389483252E-4</v>
      </c>
      <c r="AP556" s="5">
        <f t="shared" si="703"/>
        <v>7.8475806984710063E-5</v>
      </c>
      <c r="AQ556" s="5">
        <f t="shared" si="704"/>
        <v>1.8324197324623292E-5</v>
      </c>
      <c r="AR556" s="5">
        <f t="shared" si="705"/>
        <v>1.009539986053498E-3</v>
      </c>
      <c r="AS556" s="5">
        <f t="shared" si="706"/>
        <v>8.4336561950521698E-4</v>
      </c>
      <c r="AT556" s="5">
        <f t="shared" si="707"/>
        <v>3.5227211303630654E-4</v>
      </c>
      <c r="AU556" s="5">
        <f t="shared" si="708"/>
        <v>9.8095565950679389E-5</v>
      </c>
      <c r="AV556" s="5">
        <f t="shared" si="709"/>
        <v>2.0487159719180626E-5</v>
      </c>
      <c r="AW556" s="5">
        <f t="shared" si="710"/>
        <v>7.4189619519771854E-8</v>
      </c>
      <c r="AX556" s="5">
        <f t="shared" si="711"/>
        <v>8.046011987895206E-5</v>
      </c>
      <c r="AY556" s="5">
        <f t="shared" si="712"/>
        <v>7.5150147291229408E-5</v>
      </c>
      <c r="AZ556" s="5">
        <f t="shared" si="713"/>
        <v>3.5095303402417883E-5</v>
      </c>
      <c r="BA556" s="5">
        <f t="shared" si="714"/>
        <v>1.0926395270476615E-5</v>
      </c>
      <c r="BB556" s="5">
        <f t="shared" si="715"/>
        <v>2.5513267168065413E-6</v>
      </c>
      <c r="BC556" s="5">
        <f t="shared" si="716"/>
        <v>4.7659033778351756E-7</v>
      </c>
      <c r="BD556" s="5">
        <f t="shared" si="717"/>
        <v>1.5715255119025425E-4</v>
      </c>
      <c r="BE556" s="5">
        <f t="shared" si="718"/>
        <v>1.3128460538696347E-4</v>
      </c>
      <c r="BF556" s="5">
        <f t="shared" si="719"/>
        <v>5.4837314065441592E-5</v>
      </c>
      <c r="BG556" s="5">
        <f t="shared" si="720"/>
        <v>1.527029009506135E-5</v>
      </c>
      <c r="BH556" s="5">
        <f t="shared" si="721"/>
        <v>3.1891846395283179E-6</v>
      </c>
      <c r="BI556" s="5">
        <f t="shared" si="722"/>
        <v>5.3284638872932992E-7</v>
      </c>
      <c r="BJ556" s="8">
        <f t="shared" si="723"/>
        <v>0.3069914261638676</v>
      </c>
      <c r="BK556" s="8">
        <f t="shared" si="724"/>
        <v>0.3317973331298224</v>
      </c>
      <c r="BL556" s="8">
        <f t="shared" si="725"/>
        <v>0.33805954094970131</v>
      </c>
      <c r="BM556" s="8">
        <f t="shared" si="726"/>
        <v>0.26111777576840889</v>
      </c>
      <c r="BN556" s="8">
        <f t="shared" si="727"/>
        <v>0.73880034268422168</v>
      </c>
    </row>
    <row r="557" spans="1:66" x14ac:dyDescent="0.25">
      <c r="A557" t="s">
        <v>154</v>
      </c>
      <c r="B557" t="s">
        <v>172</v>
      </c>
      <c r="C557" t="s">
        <v>163</v>
      </c>
      <c r="D557" t="s">
        <v>500</v>
      </c>
      <c r="E557">
        <f>VLOOKUP(A557,home!$A$2:$E$405,3,FALSE)</f>
        <v>1.33236994219653</v>
      </c>
      <c r="F557">
        <f>VLOOKUP(B557,home!$B$2:$E$405,3,FALSE)</f>
        <v>0.97</v>
      </c>
      <c r="G557">
        <f>VLOOKUP(C557,away!$B$2:$E$405,4,FALSE)</f>
        <v>1.02</v>
      </c>
      <c r="H557">
        <f>VLOOKUP(A557,away!$A$2:$E$405,3,FALSE)</f>
        <v>1.01445086705202</v>
      </c>
      <c r="I557">
        <f>VLOOKUP(C557,away!$B$2:$E$405,3,FALSE)</f>
        <v>1.02</v>
      </c>
      <c r="J557">
        <f>VLOOKUP(B557,home!$B$2:$E$405,4,FALSE)</f>
        <v>0.93</v>
      </c>
      <c r="K557" s="3">
        <f t="shared" si="672"/>
        <v>1.3182468208092468</v>
      </c>
      <c r="L557" s="3">
        <f t="shared" si="673"/>
        <v>0.96230809248554627</v>
      </c>
      <c r="M557" s="5">
        <f t="shared" si="674"/>
        <v>0.10222746359459582</v>
      </c>
      <c r="N557" s="5">
        <f t="shared" si="675"/>
        <v>0.13476102888296895</v>
      </c>
      <c r="O557" s="5">
        <f t="shared" si="676"/>
        <v>9.837431549135113E-2</v>
      </c>
      <c r="P557" s="5">
        <f t="shared" si="677"/>
        <v>0.12968162864575944</v>
      </c>
      <c r="Q557" s="5">
        <f t="shared" si="678"/>
        <v>8.8824148946978473E-2</v>
      </c>
      <c r="R557" s="5">
        <f t="shared" si="679"/>
        <v>4.7333199945026709E-2</v>
      </c>
      <c r="S557" s="5">
        <f t="shared" si="680"/>
        <v>4.1127218207499622E-2</v>
      </c>
      <c r="T557" s="5">
        <f t="shared" si="681"/>
        <v>8.5476197339818899E-2</v>
      </c>
      <c r="U557" s="5">
        <f t="shared" si="682"/>
        <v>6.239684034625987E-2</v>
      </c>
      <c r="V557" s="5">
        <f t="shared" si="683"/>
        <v>5.7969252002453434E-3</v>
      </c>
      <c r="W557" s="5">
        <f t="shared" si="684"/>
        <v>3.9030717320147124E-2</v>
      </c>
      <c r="X557" s="5">
        <f t="shared" si="685"/>
        <v>3.7559575132693347E-2</v>
      </c>
      <c r="Y557" s="5">
        <f t="shared" si="686"/>
        <v>1.8071941550254846E-2</v>
      </c>
      <c r="Z557" s="5">
        <f t="shared" si="687"/>
        <v>1.5183040450111875E-2</v>
      </c>
      <c r="AA557" s="5">
        <f t="shared" si="688"/>
        <v>2.0014994803578171E-2</v>
      </c>
      <c r="AB557" s="5">
        <f t="shared" si="689"/>
        <v>1.3192351634165263E-2</v>
      </c>
      <c r="AC557" s="5">
        <f t="shared" si="690"/>
        <v>4.5960906362128645E-4</v>
      </c>
      <c r="AD557" s="5">
        <f t="shared" si="691"/>
        <v>1.2863029755297089E-2</v>
      </c>
      <c r="AE557" s="5">
        <f t="shared" si="692"/>
        <v>1.2378197627404764E-2</v>
      </c>
      <c r="AF557" s="5">
        <f t="shared" si="693"/>
        <v>5.9558198736184963E-3</v>
      </c>
      <c r="AG557" s="5">
        <f t="shared" si="694"/>
        <v>1.9104445539231075E-3</v>
      </c>
      <c r="AH557" s="5">
        <f t="shared" si="695"/>
        <v>3.6526906734195112E-3</v>
      </c>
      <c r="AI557" s="5">
        <f t="shared" si="696"/>
        <v>4.8151478676348568E-3</v>
      </c>
      <c r="AJ557" s="5">
        <f t="shared" si="697"/>
        <v>3.1737766841180379E-3</v>
      </c>
      <c r="AK557" s="5">
        <f t="shared" si="698"/>
        <v>1.3946070079323722E-3</v>
      </c>
      <c r="AL557" s="5">
        <f t="shared" si="699"/>
        <v>2.3321659293877561E-5</v>
      </c>
      <c r="AM557" s="5">
        <f t="shared" si="700"/>
        <v>3.3913296161790247E-3</v>
      </c>
      <c r="AN557" s="5">
        <f t="shared" si="701"/>
        <v>3.2635039339349767E-3</v>
      </c>
      <c r="AO557" s="5">
        <f t="shared" si="702"/>
        <v>1.5702481227420218E-3</v>
      </c>
      <c r="AP557" s="5">
        <f t="shared" si="703"/>
        <v>5.0368749190829508E-4</v>
      </c>
      <c r="AQ557" s="5">
        <f t="shared" si="704"/>
        <v>1.2117563738677508E-4</v>
      </c>
      <c r="AR557" s="5">
        <f t="shared" si="705"/>
        <v>7.0300275887561533E-4</v>
      </c>
      <c r="AS557" s="5">
        <f t="shared" si="706"/>
        <v>9.2673115190790929E-4</v>
      </c>
      <c r="AT557" s="5">
        <f t="shared" si="707"/>
        <v>6.108301973737465E-4</v>
      </c>
      <c r="AU557" s="5">
        <f t="shared" si="708"/>
        <v>2.6840832191407529E-4</v>
      </c>
      <c r="AV557" s="5">
        <f t="shared" si="709"/>
        <v>8.8457104260493668E-5</v>
      </c>
      <c r="AW557" s="5">
        <f t="shared" si="710"/>
        <v>8.2180317782568793E-7</v>
      </c>
      <c r="AX557" s="5">
        <f t="shared" si="711"/>
        <v>7.451015808073733E-4</v>
      </c>
      <c r="AY557" s="5">
        <f t="shared" si="712"/>
        <v>7.1701728093470857E-4</v>
      </c>
      <c r="AZ557" s="5">
        <f t="shared" si="713"/>
        <v>3.4499576594772616E-4</v>
      </c>
      <c r="BA557" s="5">
        <f t="shared" si="714"/>
        <v>1.1066407248158213E-4</v>
      </c>
      <c r="BB557" s="5">
        <f t="shared" si="715"/>
        <v>2.6623233124108378E-5</v>
      </c>
      <c r="BC557" s="5">
        <f t="shared" si="716"/>
        <v>5.1239505366917503E-6</v>
      </c>
      <c r="BD557" s="5">
        <f t="shared" si="717"/>
        <v>1.1275087398427825E-4</v>
      </c>
      <c r="BE557" s="5">
        <f t="shared" si="718"/>
        <v>1.486334811732388E-4</v>
      </c>
      <c r="BF557" s="5">
        <f t="shared" si="719"/>
        <v>9.796780701121658E-5</v>
      </c>
      <c r="BG557" s="5">
        <f t="shared" si="720"/>
        <v>4.3048583378063364E-5</v>
      </c>
      <c r="BH557" s="5">
        <f t="shared" si="721"/>
        <v>1.4187164544618453E-5</v>
      </c>
      <c r="BI557" s="5">
        <f t="shared" si="722"/>
        <v>3.7404369114481867E-6</v>
      </c>
      <c r="BJ557" s="8">
        <f t="shared" si="723"/>
        <v>0.44763057166908837</v>
      </c>
      <c r="BK557" s="8">
        <f t="shared" si="724"/>
        <v>0.28003318365195012</v>
      </c>
      <c r="BL557" s="8">
        <f t="shared" si="725"/>
        <v>0.25736568233482043</v>
      </c>
      <c r="BM557" s="8">
        <f t="shared" si="726"/>
        <v>0.39829449712153348</v>
      </c>
      <c r="BN557" s="8">
        <f t="shared" si="727"/>
        <v>0.60120178550668046</v>
      </c>
    </row>
    <row r="558" spans="1:66" x14ac:dyDescent="0.25">
      <c r="A558" t="s">
        <v>24</v>
      </c>
      <c r="B558" t="s">
        <v>181</v>
      </c>
      <c r="C558" t="s">
        <v>287</v>
      </c>
      <c r="D558" t="s">
        <v>500</v>
      </c>
      <c r="E558">
        <f>VLOOKUP(A558,home!$A$2:$E$405,3,FALSE)</f>
        <v>1.62917933130699</v>
      </c>
      <c r="F558">
        <f>VLOOKUP(B558,home!$B$2:$E$405,3,FALSE)</f>
        <v>0.61</v>
      </c>
      <c r="G558">
        <f>VLOOKUP(C558,away!$B$2:$E$405,4,FALSE)</f>
        <v>1.19</v>
      </c>
      <c r="H558">
        <f>VLOOKUP(A558,away!$A$2:$E$405,3,FALSE)</f>
        <v>1.4103343465045599</v>
      </c>
      <c r="I558">
        <f>VLOOKUP(C558,away!$B$2:$E$405,3,FALSE)</f>
        <v>0.73</v>
      </c>
      <c r="J558">
        <f>VLOOKUP(B558,home!$B$2:$E$405,4,FALSE)</f>
        <v>0.84</v>
      </c>
      <c r="K558" s="3">
        <f t="shared" si="672"/>
        <v>1.182621276595744</v>
      </c>
      <c r="L558" s="3">
        <f t="shared" si="673"/>
        <v>0.8648170212765961</v>
      </c>
      <c r="M558" s="5">
        <f t="shared" si="674"/>
        <v>0.12906510682482172</v>
      </c>
      <c r="N558" s="5">
        <f t="shared" si="675"/>
        <v>0.15263514139713674</v>
      </c>
      <c r="O558" s="5">
        <f t="shared" si="676"/>
        <v>0.11161770123498801</v>
      </c>
      <c r="P558" s="5">
        <f t="shared" si="677"/>
        <v>0.13200146832520387</v>
      </c>
      <c r="Q558" s="5">
        <f t="shared" si="678"/>
        <v>9.0254782886226889E-2</v>
      </c>
      <c r="R558" s="5">
        <f t="shared" si="679"/>
        <v>4.8264443951891681E-2</v>
      </c>
      <c r="S558" s="5">
        <f t="shared" si="680"/>
        <v>3.3751158753658493E-2</v>
      </c>
      <c r="T558" s="5">
        <f t="shared" si="681"/>
        <v>7.8053872491632662E-2</v>
      </c>
      <c r="U558" s="5">
        <f t="shared" si="682"/>
        <v>5.7078558320569871E-2</v>
      </c>
      <c r="V558" s="5">
        <f t="shared" si="683"/>
        <v>3.8354479660727137E-3</v>
      </c>
      <c r="W558" s="5">
        <f t="shared" si="684"/>
        <v>3.5579075518593795E-2</v>
      </c>
      <c r="X558" s="5">
        <f t="shared" si="685"/>
        <v>3.076939010976535E-2</v>
      </c>
      <c r="Y558" s="5">
        <f t="shared" si="686"/>
        <v>1.3304946150612409E-2</v>
      </c>
      <c r="Z558" s="5">
        <f t="shared" si="687"/>
        <v>1.3913304217348732E-2</v>
      </c>
      <c r="AA558" s="5">
        <f t="shared" si="688"/>
        <v>1.6454169595185905E-2</v>
      </c>
      <c r="AB558" s="5">
        <f t="shared" si="689"/>
        <v>9.7295255259908179E-3</v>
      </c>
      <c r="AC558" s="5">
        <f t="shared" si="690"/>
        <v>2.4516926750276126E-4</v>
      </c>
      <c r="AD558" s="5">
        <f t="shared" si="691"/>
        <v>1.0519142927473945E-2</v>
      </c>
      <c r="AE558" s="5">
        <f t="shared" si="692"/>
        <v>9.0971338529207916E-3</v>
      </c>
      <c r="AF558" s="5">
        <f t="shared" si="693"/>
        <v>3.9336781004187206E-3</v>
      </c>
      <c r="AG558" s="5">
        <f t="shared" si="694"/>
        <v>1.1339705924883659E-3</v>
      </c>
      <c r="AH558" s="5">
        <f t="shared" si="695"/>
        <v>3.0081155773406575E-3</v>
      </c>
      <c r="AI558" s="5">
        <f t="shared" si="696"/>
        <v>3.5574614842221516E-3</v>
      </c>
      <c r="AJ558" s="5">
        <f t="shared" si="697"/>
        <v>2.1035648209554959E-3</v>
      </c>
      <c r="AK558" s="5">
        <f t="shared" si="698"/>
        <v>8.2924017132009556E-4</v>
      </c>
      <c r="AL558" s="5">
        <f t="shared" si="699"/>
        <v>1.0029884635668298E-5</v>
      </c>
      <c r="AM558" s="5">
        <f t="shared" si="700"/>
        <v>2.4880324475164651E-3</v>
      </c>
      <c r="AN558" s="5">
        <f t="shared" si="701"/>
        <v>2.1516928101007085E-3</v>
      </c>
      <c r="AO558" s="5">
        <f t="shared" si="702"/>
        <v>9.3041028336678132E-4</v>
      </c>
      <c r="AP558" s="5">
        <f t="shared" si="703"/>
        <v>2.6821154994212458E-4</v>
      </c>
      <c r="AQ558" s="5">
        <f t="shared" si="704"/>
        <v>5.7988478423231778E-5</v>
      </c>
      <c r="AR558" s="5">
        <f t="shared" si="705"/>
        <v>5.2029391065029531E-4</v>
      </c>
      <c r="AS558" s="5">
        <f t="shared" si="706"/>
        <v>6.1531064881824424E-4</v>
      </c>
      <c r="AT558" s="5">
        <f t="shared" si="707"/>
        <v>3.6383973250419377E-4</v>
      </c>
      <c r="AU558" s="5">
        <f t="shared" si="708"/>
        <v>1.4342820297678791E-4</v>
      </c>
      <c r="AV558" s="5">
        <f t="shared" si="709"/>
        <v>4.2405311126060616E-5</v>
      </c>
      <c r="AW558" s="5">
        <f t="shared" si="710"/>
        <v>2.8494651773732035E-7</v>
      </c>
      <c r="AX558" s="5">
        <f t="shared" si="711"/>
        <v>4.9040001821559201E-4</v>
      </c>
      <c r="AY558" s="5">
        <f t="shared" si="712"/>
        <v>4.2410628298719682E-4</v>
      </c>
      <c r="AZ558" s="5">
        <f t="shared" si="713"/>
        <v>1.8338716617883829E-4</v>
      </c>
      <c r="BA558" s="5">
        <f t="shared" si="714"/>
        <v>5.2865447598379696E-5</v>
      </c>
      <c r="BB558" s="5">
        <f t="shared" si="715"/>
        <v>1.1429734730121175E-5</v>
      </c>
      <c r="BC558" s="5">
        <f t="shared" si="716"/>
        <v>1.9769258286570114E-6</v>
      </c>
      <c r="BD558" s="5">
        <f t="shared" si="717"/>
        <v>7.4993171666156596E-5</v>
      </c>
      <c r="BE558" s="5">
        <f t="shared" si="718"/>
        <v>8.8688520411793901E-5</v>
      </c>
      <c r="BF558" s="5">
        <f t="shared" si="719"/>
        <v>5.2442465614391705E-5</v>
      </c>
      <c r="BG558" s="5">
        <f t="shared" si="720"/>
        <v>2.0673191877573448E-5</v>
      </c>
      <c r="BH558" s="5">
        <f t="shared" si="721"/>
        <v>6.1121391423911702E-6</v>
      </c>
      <c r="BI558" s="5">
        <f t="shared" si="722"/>
        <v>1.4456691590610918E-6</v>
      </c>
      <c r="BJ558" s="8">
        <f t="shared" si="723"/>
        <v>0.43234163517215773</v>
      </c>
      <c r="BK558" s="8">
        <f t="shared" si="724"/>
        <v>0.29933248730488249</v>
      </c>
      <c r="BL558" s="8">
        <f t="shared" si="725"/>
        <v>0.25457241364641153</v>
      </c>
      <c r="BM558" s="8">
        <f t="shared" si="726"/>
        <v>0.33589737438406203</v>
      </c>
      <c r="BN558" s="8">
        <f t="shared" si="727"/>
        <v>0.66383864462026898</v>
      </c>
    </row>
    <row r="559" spans="1:66" x14ac:dyDescent="0.25">
      <c r="A559" t="s">
        <v>32</v>
      </c>
      <c r="B559" t="s">
        <v>207</v>
      </c>
      <c r="C559" t="s">
        <v>210</v>
      </c>
      <c r="D559" t="s">
        <v>500</v>
      </c>
      <c r="E559">
        <f>VLOOKUP(A559,home!$A$2:$E$405,3,FALSE)</f>
        <v>1.23461538461538</v>
      </c>
      <c r="F559">
        <f>VLOOKUP(B559,home!$B$2:$E$405,3,FALSE)</f>
        <v>1.21</v>
      </c>
      <c r="G559">
        <f>VLOOKUP(C559,away!$B$2:$E$405,4,FALSE)</f>
        <v>1.1000000000000001</v>
      </c>
      <c r="H559">
        <f>VLOOKUP(A559,away!$A$2:$E$405,3,FALSE)</f>
        <v>1.1461538461538501</v>
      </c>
      <c r="I559">
        <f>VLOOKUP(C559,away!$B$2:$E$405,3,FALSE)</f>
        <v>0.64</v>
      </c>
      <c r="J559">
        <f>VLOOKUP(B559,home!$B$2:$E$405,4,FALSE)</f>
        <v>1</v>
      </c>
      <c r="K559" s="3">
        <f t="shared" si="672"/>
        <v>1.6432730769230708</v>
      </c>
      <c r="L559" s="3">
        <f t="shared" si="673"/>
        <v>0.73353846153846403</v>
      </c>
      <c r="M559" s="5">
        <f t="shared" si="674"/>
        <v>9.2846142415363875E-2</v>
      </c>
      <c r="N559" s="5">
        <f t="shared" si="675"/>
        <v>0.15257156612733264</v>
      </c>
      <c r="O559" s="5">
        <f t="shared" si="676"/>
        <v>6.8106216467147151E-2</v>
      </c>
      <c r="P559" s="5">
        <f t="shared" si="677"/>
        <v>0.11191711189155761</v>
      </c>
      <c r="Q559" s="5">
        <f t="shared" si="678"/>
        <v>0.12535837346051687</v>
      </c>
      <c r="R559" s="5">
        <f t="shared" si="679"/>
        <v>2.4979264624258358E-2</v>
      </c>
      <c r="S559" s="5">
        <f t="shared" si="680"/>
        <v>3.3726333718079052E-2</v>
      </c>
      <c r="T559" s="5">
        <f t="shared" si="681"/>
        <v>9.1955188409191757E-2</v>
      </c>
      <c r="U559" s="5">
        <f t="shared" si="682"/>
        <v>4.1047753038380645E-2</v>
      </c>
      <c r="V559" s="5">
        <f t="shared" si="683"/>
        <v>4.5170953031954033E-3</v>
      </c>
      <c r="W559" s="5">
        <f t="shared" si="684"/>
        <v>6.8666013358178304E-2</v>
      </c>
      <c r="X559" s="5">
        <f t="shared" si="685"/>
        <v>5.0369161798737731E-2</v>
      </c>
      <c r="Y559" s="5">
        <f t="shared" si="686"/>
        <v>1.8473858727414021E-2</v>
      </c>
      <c r="Z559" s="5">
        <f t="shared" si="687"/>
        <v>6.1077504476135525E-3</v>
      </c>
      <c r="AA559" s="5">
        <f t="shared" si="688"/>
        <v>1.0036701871128186E-2</v>
      </c>
      <c r="AB559" s="5">
        <f t="shared" si="689"/>
        <v>8.246520982964179E-3</v>
      </c>
      <c r="AC559" s="5">
        <f t="shared" si="690"/>
        <v>3.4030779801472823E-4</v>
      </c>
      <c r="AD559" s="5">
        <f t="shared" si="691"/>
        <v>2.8209252762783604E-2</v>
      </c>
      <c r="AE559" s="5">
        <f t="shared" si="692"/>
        <v>2.0692571872761953E-2</v>
      </c>
      <c r="AF559" s="5">
        <f t="shared" si="693"/>
        <v>7.5893986684099453E-3</v>
      </c>
      <c r="AG559" s="5">
        <f t="shared" si="694"/>
        <v>1.8557052744091669E-3</v>
      </c>
      <c r="AH559" s="5">
        <f t="shared" si="695"/>
        <v>1.1200674667008273E-3</v>
      </c>
      <c r="AI559" s="5">
        <f t="shared" si="696"/>
        <v>1.8405767123668975E-3</v>
      </c>
      <c r="AJ559" s="5">
        <f t="shared" si="697"/>
        <v>1.5122850787220509E-3</v>
      </c>
      <c r="AK559" s="5">
        <f t="shared" si="698"/>
        <v>8.2836578483214422E-4</v>
      </c>
      <c r="AL559" s="5">
        <f t="shared" si="699"/>
        <v>1.6408335302762788E-5</v>
      </c>
      <c r="AM559" s="5">
        <f t="shared" si="700"/>
        <v>9.271101117040003E-3</v>
      </c>
      <c r="AN559" s="5">
        <f t="shared" si="701"/>
        <v>6.8007092501610588E-3</v>
      </c>
      <c r="AO559" s="5">
        <f t="shared" si="702"/>
        <v>2.4942909003667717E-3</v>
      </c>
      <c r="AP559" s="5">
        <f t="shared" si="703"/>
        <v>6.0988610322814415E-4</v>
      </c>
      <c r="AQ559" s="5">
        <f t="shared" si="704"/>
        <v>1.1184372846891539E-4</v>
      </c>
      <c r="AR559" s="5">
        <f t="shared" si="705"/>
        <v>1.6432251326860199E-4</v>
      </c>
      <c r="AS559" s="5">
        <f t="shared" si="706"/>
        <v>2.7002676198662775E-4</v>
      </c>
      <c r="AT559" s="5">
        <f t="shared" si="707"/>
        <v>2.2186385401066976E-4</v>
      </c>
      <c r="AU559" s="5">
        <f t="shared" si="708"/>
        <v>1.2152763267937473E-4</v>
      </c>
      <c r="AV559" s="5">
        <f t="shared" si="709"/>
        <v>4.9925771721053245E-5</v>
      </c>
      <c r="AW559" s="5">
        <f t="shared" si="710"/>
        <v>5.4940758569344573E-7</v>
      </c>
      <c r="AX559" s="5">
        <f t="shared" si="711"/>
        <v>2.5391584765105399E-3</v>
      </c>
      <c r="AY559" s="5">
        <f t="shared" si="712"/>
        <v>1.8625704024618915E-3</v>
      </c>
      <c r="AZ559" s="5">
        <f t="shared" si="713"/>
        <v>6.8313351376448662E-4</v>
      </c>
      <c r="BA559" s="5">
        <f t="shared" si="714"/>
        <v>1.6703490223738893E-4</v>
      </c>
      <c r="BB559" s="5">
        <f t="shared" si="715"/>
        <v>3.0631631302610494E-5</v>
      </c>
      <c r="BC559" s="5">
        <f t="shared" si="716"/>
        <v>4.4938959400260738E-6</v>
      </c>
      <c r="BD559" s="5">
        <f t="shared" si="717"/>
        <v>2.0089480596530681E-5</v>
      </c>
      <c r="BE559" s="5">
        <f t="shared" si="718"/>
        <v>3.3012502593647298E-5</v>
      </c>
      <c r="BF559" s="5">
        <f t="shared" si="719"/>
        <v>2.7124278356996832E-5</v>
      </c>
      <c r="BG559" s="5">
        <f t="shared" si="720"/>
        <v>1.485753211834001E-5</v>
      </c>
      <c r="BH559" s="5">
        <f t="shared" si="721"/>
        <v>6.1037456298969892E-6</v>
      </c>
      <c r="BI559" s="5">
        <f t="shared" si="722"/>
        <v>2.0060241723993129E-6</v>
      </c>
      <c r="BJ559" s="8">
        <f t="shared" si="723"/>
        <v>0.59031594438121771</v>
      </c>
      <c r="BK559" s="8">
        <f t="shared" si="724"/>
        <v>0.24522596986397532</v>
      </c>
      <c r="BL559" s="8">
        <f t="shared" si="725"/>
        <v>0.15864861212363454</v>
      </c>
      <c r="BM559" s="8">
        <f t="shared" si="726"/>
        <v>0.42265758083538857</v>
      </c>
      <c r="BN559" s="8">
        <f t="shared" si="727"/>
        <v>0.57577867498617652</v>
      </c>
    </row>
    <row r="560" spans="1:66" x14ac:dyDescent="0.25">
      <c r="A560" t="s">
        <v>37</v>
      </c>
      <c r="B560" t="s">
        <v>231</v>
      </c>
      <c r="C560" t="s">
        <v>226</v>
      </c>
      <c r="D560" t="s">
        <v>500</v>
      </c>
      <c r="E560">
        <f>VLOOKUP(A560,home!$A$2:$E$405,3,FALSE)</f>
        <v>1.5846153846153801</v>
      </c>
      <c r="F560">
        <f>VLOOKUP(B560,home!$B$2:$E$405,3,FALSE)</f>
        <v>0.74</v>
      </c>
      <c r="G560">
        <f>VLOOKUP(C560,away!$B$2:$E$405,4,FALSE)</f>
        <v>1.1200000000000001</v>
      </c>
      <c r="H560">
        <f>VLOOKUP(A560,away!$A$2:$E$405,3,FALSE)</f>
        <v>1.2538461538461501</v>
      </c>
      <c r="I560">
        <f>VLOOKUP(C560,away!$B$2:$E$405,3,FALSE)</f>
        <v>1.07</v>
      </c>
      <c r="J560">
        <f>VLOOKUP(B560,home!$B$2:$E$405,4,FALSE)</f>
        <v>0.73</v>
      </c>
      <c r="K560" s="3">
        <f t="shared" si="672"/>
        <v>1.3133292307692273</v>
      </c>
      <c r="L560" s="3">
        <f t="shared" si="673"/>
        <v>0.97937923076922784</v>
      </c>
      <c r="M560" s="5">
        <f t="shared" si="674"/>
        <v>0.10099255663513379</v>
      </c>
      <c r="N560" s="5">
        <f t="shared" si="675"/>
        <v>0.13263647671903789</v>
      </c>
      <c r="O560" s="5">
        <f t="shared" si="676"/>
        <v>9.8910012430735009E-2</v>
      </c>
      <c r="P560" s="5">
        <f t="shared" si="677"/>
        <v>0.12990141054103194</v>
      </c>
      <c r="Q560" s="5">
        <f t="shared" si="678"/>
        <v>8.7097680970677285E-2</v>
      </c>
      <c r="R560" s="5">
        <f t="shared" si="679"/>
        <v>4.8435205944894005E-2</v>
      </c>
      <c r="S560" s="5">
        <f t="shared" si="680"/>
        <v>4.1771336974648327E-2</v>
      </c>
      <c r="T560" s="5">
        <f t="shared" si="681"/>
        <v>8.5301659790845516E-2</v>
      </c>
      <c r="U560" s="5">
        <f t="shared" si="682"/>
        <v>6.361137176575675E-2</v>
      </c>
      <c r="V560" s="5">
        <f t="shared" si="683"/>
        <v>5.9698080443637835E-3</v>
      </c>
      <c r="W560" s="5">
        <f t="shared" si="684"/>
        <v>3.8129310117001054E-2</v>
      </c>
      <c r="X560" s="5">
        <f t="shared" si="685"/>
        <v>3.7343054412149829E-2</v>
      </c>
      <c r="Y560" s="5">
        <f t="shared" si="686"/>
        <v>1.828650595237236E-2</v>
      </c>
      <c r="Z560" s="5">
        <f t="shared" si="687"/>
        <v>1.5812144913486478E-2</v>
      </c>
      <c r="AA560" s="5">
        <f t="shared" si="688"/>
        <v>2.0766552116040747E-2</v>
      </c>
      <c r="AB560" s="5">
        <f t="shared" si="689"/>
        <v>1.3636659958144431E-2</v>
      </c>
      <c r="AC560" s="5">
        <f t="shared" si="690"/>
        <v>4.7991561919244583E-4</v>
      </c>
      <c r="AD560" s="5">
        <f t="shared" si="691"/>
        <v>1.2519084381430573E-2</v>
      </c>
      <c r="AE560" s="5">
        <f t="shared" si="692"/>
        <v>1.2260931231420528E-2</v>
      </c>
      <c r="AF560" s="5">
        <f t="shared" si="693"/>
        <v>6.004050698971519E-3</v>
      </c>
      <c r="AG560" s="5">
        <f t="shared" si="694"/>
        <v>1.9600808516860571E-3</v>
      </c>
      <c r="AH560" s="5">
        <f t="shared" si="695"/>
        <v>3.8715215805454851E-3</v>
      </c>
      <c r="AI560" s="5">
        <f t="shared" si="696"/>
        <v>5.0845824592842658E-3</v>
      </c>
      <c r="AJ560" s="5">
        <f t="shared" si="697"/>
        <v>3.3388653850172549E-3</v>
      </c>
      <c r="AK560" s="5">
        <f t="shared" si="698"/>
        <v>1.4616765025822372E-3</v>
      </c>
      <c r="AL560" s="5">
        <f t="shared" si="699"/>
        <v>2.4691608154450377E-5</v>
      </c>
      <c r="AM560" s="5">
        <f t="shared" si="700"/>
        <v>3.2883358921198553E-3</v>
      </c>
      <c r="AN560" s="5">
        <f t="shared" si="701"/>
        <v>3.2205278765351864E-3</v>
      </c>
      <c r="AO560" s="5">
        <f t="shared" si="702"/>
        <v>1.5770590571959427E-3</v>
      </c>
      <c r="AP560" s="5">
        <f t="shared" si="703"/>
        <v>5.1484629543806877E-4</v>
      </c>
      <c r="AQ560" s="5">
        <f t="shared" si="704"/>
        <v>1.2605744219763057E-4</v>
      </c>
      <c r="AR560" s="5">
        <f t="shared" si="705"/>
        <v>7.5833756549222074E-4</v>
      </c>
      <c r="AS560" s="5">
        <f t="shared" si="706"/>
        <v>9.959468915513069E-4</v>
      </c>
      <c r="AT560" s="5">
        <f t="shared" si="707"/>
        <v>6.5400308248404044E-4</v>
      </c>
      <c r="AU560" s="5">
        <f t="shared" si="708"/>
        <v>2.8630712174648949E-4</v>
      </c>
      <c r="AV560" s="5">
        <f t="shared" si="709"/>
        <v>9.4003877991767087E-5</v>
      </c>
      <c r="AW560" s="5">
        <f t="shared" si="710"/>
        <v>8.8220878037838431E-7</v>
      </c>
      <c r="AX560" s="5">
        <f t="shared" si="711"/>
        <v>7.1977794128476791E-4</v>
      </c>
      <c r="AY560" s="5">
        <f t="shared" si="712"/>
        <v>7.049355664601344E-4</v>
      </c>
      <c r="AZ560" s="5">
        <f t="shared" si="713"/>
        <v>3.4519962641079815E-4</v>
      </c>
      <c r="BA560" s="5">
        <f t="shared" si="714"/>
        <v>1.1269378152534413E-4</v>
      </c>
      <c r="BB560" s="5">
        <f t="shared" si="715"/>
        <v>2.759248726569173E-5</v>
      </c>
      <c r="BC560" s="5">
        <f t="shared" si="716"/>
        <v>5.4047017906565785E-6</v>
      </c>
      <c r="BD560" s="5">
        <f t="shared" si="717"/>
        <v>1.2378334359252997E-4</v>
      </c>
      <c r="BE560" s="5">
        <f t="shared" si="718"/>
        <v>1.6256828342242036E-4</v>
      </c>
      <c r="BF560" s="5">
        <f t="shared" si="719"/>
        <v>1.0675283930732051E-4</v>
      </c>
      <c r="BG560" s="5">
        <f t="shared" si="720"/>
        <v>4.6733874776638064E-5</v>
      </c>
      <c r="BH560" s="5">
        <f t="shared" si="721"/>
        <v>1.534424095281686E-5</v>
      </c>
      <c r="BI560" s="5">
        <f t="shared" si="722"/>
        <v>4.0304080334601322E-6</v>
      </c>
      <c r="BJ560" s="8">
        <f t="shared" si="723"/>
        <v>0.44218126579381667</v>
      </c>
      <c r="BK560" s="8">
        <f t="shared" si="724"/>
        <v>0.27984465498898481</v>
      </c>
      <c r="BL560" s="8">
        <f t="shared" si="725"/>
        <v>0.26236425967235127</v>
      </c>
      <c r="BM560" s="8">
        <f t="shared" si="726"/>
        <v>0.40152492876944956</v>
      </c>
      <c r="BN560" s="8">
        <f t="shared" si="727"/>
        <v>0.59797334324150997</v>
      </c>
    </row>
    <row r="561" spans="1:66" x14ac:dyDescent="0.25">
      <c r="A561" t="s">
        <v>37</v>
      </c>
      <c r="B561" t="s">
        <v>38</v>
      </c>
      <c r="C561" t="s">
        <v>225</v>
      </c>
      <c r="D561" t="s">
        <v>500</v>
      </c>
      <c r="E561">
        <f>VLOOKUP(A561,home!$A$2:$E$405,3,FALSE)</f>
        <v>1.5846153846153801</v>
      </c>
      <c r="F561">
        <f>VLOOKUP(B561,home!$B$2:$E$405,3,FALSE)</f>
        <v>0.63</v>
      </c>
      <c r="G561">
        <f>VLOOKUP(C561,away!$B$2:$E$405,4,FALSE)</f>
        <v>0.42</v>
      </c>
      <c r="H561">
        <f>VLOOKUP(A561,away!$A$2:$E$405,3,FALSE)</f>
        <v>1.2538461538461501</v>
      </c>
      <c r="I561">
        <f>VLOOKUP(C561,away!$B$2:$E$405,3,FALSE)</f>
        <v>0.79</v>
      </c>
      <c r="J561">
        <f>VLOOKUP(B561,home!$B$2:$E$405,4,FALSE)</f>
        <v>1.03</v>
      </c>
      <c r="K561" s="3">
        <f t="shared" si="672"/>
        <v>0.41928923076922958</v>
      </c>
      <c r="L561" s="3">
        <f t="shared" si="673"/>
        <v>1.0202546153846124</v>
      </c>
      <c r="M561" s="5">
        <f t="shared" si="674"/>
        <v>0.23703585884378403</v>
      </c>
      <c r="N561" s="5">
        <f t="shared" si="675"/>
        <v>9.9386582919333888E-2</v>
      </c>
      <c r="O561" s="5">
        <f t="shared" si="676"/>
        <v>0.24183692899702613</v>
      </c>
      <c r="P561" s="5">
        <f t="shared" si="677"/>
        <v>0.10139961993075587</v>
      </c>
      <c r="Q561" s="5">
        <f t="shared" si="678"/>
        <v>2.0835861950514879E-2</v>
      </c>
      <c r="R561" s="5">
        <f t="shared" si="679"/>
        <v>0.12336762148982836</v>
      </c>
      <c r="S561" s="5">
        <f t="shared" si="680"/>
        <v>1.0844227295666172E-2</v>
      </c>
      <c r="T561" s="5">
        <f t="shared" si="681"/>
        <v>2.1257884320529438E-2</v>
      </c>
      <c r="U561" s="5">
        <f t="shared" si="682"/>
        <v>5.1726715116299601E-2</v>
      </c>
      <c r="V561" s="5">
        <f t="shared" si="683"/>
        <v>5.1544030866465214E-4</v>
      </c>
      <c r="W561" s="5">
        <f t="shared" si="684"/>
        <v>2.9120841765484145E-3</v>
      </c>
      <c r="X561" s="5">
        <f t="shared" si="685"/>
        <v>2.9710673215120179E-3</v>
      </c>
      <c r="Y561" s="5">
        <f t="shared" si="686"/>
        <v>1.5156225736955172E-3</v>
      </c>
      <c r="Z561" s="5">
        <f t="shared" si="687"/>
        <v>4.1955461738006426E-2</v>
      </c>
      <c r="AA561" s="5">
        <f t="shared" si="688"/>
        <v>1.7591473278696555E-2</v>
      </c>
      <c r="AB561" s="5">
        <f t="shared" si="689"/>
        <v>3.6879576495610685E-3</v>
      </c>
      <c r="AC561" s="5">
        <f t="shared" si="690"/>
        <v>1.378099806568513E-5</v>
      </c>
      <c r="AD561" s="5">
        <f t="shared" si="691"/>
        <v>3.0525138358005751E-4</v>
      </c>
      <c r="AE561" s="5">
        <f t="shared" si="692"/>
        <v>3.1143413295009231E-4</v>
      </c>
      <c r="AF561" s="5">
        <f t="shared" si="693"/>
        <v>1.5887105576531835E-4</v>
      </c>
      <c r="AG561" s="5">
        <f t="shared" si="694"/>
        <v>5.4029642631864065E-5</v>
      </c>
      <c r="AH561" s="5">
        <f t="shared" si="695"/>
        <v>1.070131336969839E-2</v>
      </c>
      <c r="AI561" s="5">
        <f t="shared" si="696"/>
        <v>4.4869454510013101E-3</v>
      </c>
      <c r="AJ561" s="5">
        <f t="shared" si="697"/>
        <v>9.4066395332691676E-4</v>
      </c>
      <c r="AK561" s="5">
        <f t="shared" si="698"/>
        <v>1.3147008846759513E-4</v>
      </c>
      <c r="AL561" s="5">
        <f t="shared" si="699"/>
        <v>2.3581039138013098E-7</v>
      </c>
      <c r="AM561" s="5">
        <f t="shared" si="700"/>
        <v>2.5597723562505073E-5</v>
      </c>
      <c r="AN561" s="5">
        <f t="shared" si="701"/>
        <v>2.6116195607985242E-5</v>
      </c>
      <c r="AO561" s="5">
        <f t="shared" si="702"/>
        <v>1.3322584552667143E-5</v>
      </c>
      <c r="AP561" s="5">
        <f t="shared" si="703"/>
        <v>4.5308094595701315E-6</v>
      </c>
      <c r="AQ561" s="5">
        <f t="shared" si="704"/>
        <v>1.155644815638672E-6</v>
      </c>
      <c r="AR561" s="5">
        <f t="shared" si="705"/>
        <v>2.1836128712223691E-3</v>
      </c>
      <c r="AS561" s="5">
        <f t="shared" si="706"/>
        <v>9.1556536107261584E-4</v>
      </c>
      <c r="AT561" s="5">
        <f t="shared" si="707"/>
        <v>1.9194334798154454E-4</v>
      </c>
      <c r="AU561" s="5">
        <f t="shared" si="708"/>
        <v>2.6826592908817451E-5</v>
      </c>
      <c r="AV561" s="5">
        <f t="shared" si="709"/>
        <v>2.8120253762243346E-6</v>
      </c>
      <c r="AW561" s="5">
        <f t="shared" si="710"/>
        <v>2.8020940912932134E-9</v>
      </c>
      <c r="AX561" s="5">
        <f t="shared" si="711"/>
        <v>1.7888083036610221E-6</v>
      </c>
      <c r="AY561" s="5">
        <f t="shared" si="712"/>
        <v>1.8250399278484767E-6</v>
      </c>
      <c r="AZ561" s="5">
        <f t="shared" si="713"/>
        <v>9.3100270482430422E-7</v>
      </c>
      <c r="BA561" s="5">
        <f t="shared" si="714"/>
        <v>3.1661993551085146E-7</v>
      </c>
      <c r="BB561" s="5">
        <f t="shared" si="715"/>
        <v>8.0758237631931128E-8</v>
      </c>
      <c r="BC561" s="5">
        <f t="shared" si="716"/>
        <v>1.6478792934861007E-8</v>
      </c>
      <c r="BD561" s="5">
        <f t="shared" si="717"/>
        <v>3.7130685167964441E-4</v>
      </c>
      <c r="BE561" s="5">
        <f t="shared" si="718"/>
        <v>1.5568496422010251E-4</v>
      </c>
      <c r="BF561" s="5">
        <f t="shared" si="719"/>
        <v>3.2638514445090912E-5</v>
      </c>
      <c r="BG561" s="5">
        <f t="shared" si="720"/>
        <v>4.5616592050441846E-6</v>
      </c>
      <c r="BH561" s="5">
        <f t="shared" si="721"/>
        <v>4.7816364477858789E-7</v>
      </c>
      <c r="BI561" s="5">
        <f t="shared" si="722"/>
        <v>4.0097773360205059E-8</v>
      </c>
      <c r="BJ561" s="8">
        <f t="shared" si="723"/>
        <v>0.14978437114296228</v>
      </c>
      <c r="BK561" s="8">
        <f t="shared" si="724"/>
        <v>0.34981098822725565</v>
      </c>
      <c r="BL561" s="8">
        <f t="shared" si="725"/>
        <v>0.45835655984343554</v>
      </c>
      <c r="BM561" s="8">
        <f t="shared" si="726"/>
        <v>0.17604308458258294</v>
      </c>
      <c r="BN561" s="8">
        <f t="shared" si="727"/>
        <v>0.82386247413124314</v>
      </c>
    </row>
    <row r="562" spans="1:66" x14ac:dyDescent="0.25">
      <c r="A562" t="s">
        <v>337</v>
      </c>
      <c r="B562" t="s">
        <v>338</v>
      </c>
      <c r="C562" t="s">
        <v>374</v>
      </c>
      <c r="D562" t="s">
        <v>500</v>
      </c>
      <c r="E562">
        <f>VLOOKUP(A562,home!$A$2:$E$405,3,FALSE)</f>
        <v>1.3404255319148899</v>
      </c>
      <c r="F562">
        <f>VLOOKUP(B562,home!$B$2:$E$405,3,FALSE)</f>
        <v>1.41</v>
      </c>
      <c r="G562">
        <f>VLOOKUP(C562,away!$B$2:$E$405,4,FALSE)</f>
        <v>1.49</v>
      </c>
      <c r="H562">
        <f>VLOOKUP(A562,away!$A$2:$E$405,3,FALSE)</f>
        <v>1.0638297872340401</v>
      </c>
      <c r="I562">
        <f>VLOOKUP(C562,away!$B$2:$E$405,3,FALSE)</f>
        <v>0.66</v>
      </c>
      <c r="J562">
        <f>VLOOKUP(B562,home!$B$2:$E$405,4,FALSE)</f>
        <v>1.04</v>
      </c>
      <c r="K562" s="3">
        <f t="shared" si="672"/>
        <v>2.8160999999999921</v>
      </c>
      <c r="L562" s="3">
        <f t="shared" si="673"/>
        <v>0.73021276595744522</v>
      </c>
      <c r="M562" s="5">
        <f t="shared" si="674"/>
        <v>2.8830749629369285E-2</v>
      </c>
      <c r="N562" s="5">
        <f t="shared" si="675"/>
        <v>8.1190274031266621E-2</v>
      </c>
      <c r="O562" s="5">
        <f t="shared" si="676"/>
        <v>2.1052581431488335E-2</v>
      </c>
      <c r="P562" s="5">
        <f t="shared" si="677"/>
        <v>5.9286174569214138E-2</v>
      </c>
      <c r="Q562" s="5">
        <f t="shared" si="678"/>
        <v>0.11431996534972466</v>
      </c>
      <c r="R562" s="5">
        <f t="shared" si="679"/>
        <v>7.6864318588157248E-3</v>
      </c>
      <c r="S562" s="5">
        <f t="shared" si="680"/>
        <v>3.0478313434753948E-2</v>
      </c>
      <c r="T562" s="5">
        <f t="shared" si="681"/>
        <v>8.3477898102181744E-2</v>
      </c>
      <c r="U562" s="5">
        <f t="shared" si="682"/>
        <v>2.1645760757610901E-2</v>
      </c>
      <c r="V562" s="5">
        <f t="shared" si="683"/>
        <v>6.9637939973312074E-3</v>
      </c>
      <c r="W562" s="5">
        <f t="shared" si="684"/>
        <v>0.10731215147378623</v>
      </c>
      <c r="X562" s="5">
        <f t="shared" si="685"/>
        <v>7.8360702948517783E-2</v>
      </c>
      <c r="Y562" s="5">
        <f t="shared" si="686"/>
        <v>2.860999282120345E-2</v>
      </c>
      <c r="Z562" s="5">
        <f t="shared" si="687"/>
        <v>1.8709102226564191E-3</v>
      </c>
      <c r="AA562" s="5">
        <f t="shared" si="688"/>
        <v>5.2686702780227268E-3</v>
      </c>
      <c r="AB562" s="5">
        <f t="shared" si="689"/>
        <v>7.4185511849698812E-3</v>
      </c>
      <c r="AC562" s="5">
        <f t="shared" si="690"/>
        <v>8.950008062079117E-4</v>
      </c>
      <c r="AD562" s="5">
        <f t="shared" si="691"/>
        <v>7.5550437441332136E-2</v>
      </c>
      <c r="AE562" s="5">
        <f t="shared" si="692"/>
        <v>5.5167893893330072E-2</v>
      </c>
      <c r="AF562" s="5">
        <f t="shared" si="693"/>
        <v>2.01421501959477E-2</v>
      </c>
      <c r="AG562" s="5">
        <f t="shared" si="694"/>
        <v>4.9026850689710896E-3</v>
      </c>
      <c r="AH562" s="5">
        <f t="shared" si="695"/>
        <v>3.4154063213600081E-4</v>
      </c>
      <c r="AI562" s="5">
        <f t="shared" si="696"/>
        <v>9.6181257415818913E-4</v>
      </c>
      <c r="AJ562" s="5">
        <f t="shared" si="697"/>
        <v>1.3542801950434348E-3</v>
      </c>
      <c r="AK562" s="5">
        <f t="shared" si="698"/>
        <v>1.2712628190872685E-3</v>
      </c>
      <c r="AL562" s="5">
        <f t="shared" si="699"/>
        <v>7.3617474007512179E-5</v>
      </c>
      <c r="AM562" s="5">
        <f t="shared" si="700"/>
        <v>4.2551517375706949E-2</v>
      </c>
      <c r="AN562" s="5">
        <f t="shared" si="701"/>
        <v>3.1071661198601261E-2</v>
      </c>
      <c r="AO562" s="5">
        <f t="shared" si="702"/>
        <v>1.1344461833361626E-2</v>
      </c>
      <c r="AP562" s="5">
        <f t="shared" si="703"/>
        <v>2.7612902845458877E-3</v>
      </c>
      <c r="AQ562" s="5">
        <f t="shared" si="704"/>
        <v>5.040823540724184E-4</v>
      </c>
      <c r="AR562" s="5">
        <f t="shared" si="705"/>
        <v>4.9879465935776698E-5</v>
      </c>
      <c r="AS562" s="5">
        <f t="shared" si="706"/>
        <v>1.4046556402174035E-4</v>
      </c>
      <c r="AT562" s="5">
        <f t="shared" si="707"/>
        <v>1.97782537420811E-4</v>
      </c>
      <c r="AU562" s="5">
        <f t="shared" si="708"/>
        <v>1.8565846787691476E-4</v>
      </c>
      <c r="AV562" s="5">
        <f t="shared" si="709"/>
        <v>1.3070820284704455E-4</v>
      </c>
      <c r="AW562" s="5">
        <f t="shared" si="710"/>
        <v>4.2050959011369094E-6</v>
      </c>
      <c r="AX562" s="5">
        <f t="shared" si="711"/>
        <v>1.9971554680287995E-2</v>
      </c>
      <c r="AY562" s="5">
        <f t="shared" si="712"/>
        <v>1.4583484183563459E-2</v>
      </c>
      <c r="AZ562" s="5">
        <f t="shared" si="713"/>
        <v>5.324523161488264E-3</v>
      </c>
      <c r="BA562" s="5">
        <f t="shared" si="714"/>
        <v>1.2960115950516086E-3</v>
      </c>
      <c r="BB562" s="5">
        <f t="shared" si="715"/>
        <v>2.3659105288388886E-4</v>
      </c>
      <c r="BC562" s="5">
        <f t="shared" si="716"/>
        <v>3.4552361425425738E-5</v>
      </c>
      <c r="BD562" s="5">
        <f t="shared" si="717"/>
        <v>6.0704371309072775E-6</v>
      </c>
      <c r="BE562" s="5">
        <f t="shared" si="718"/>
        <v>1.7094958004347935E-5</v>
      </c>
      <c r="BF562" s="5">
        <f t="shared" si="719"/>
        <v>2.4070555618022045E-5</v>
      </c>
      <c r="BG562" s="5">
        <f t="shared" si="720"/>
        <v>2.2595030558637231E-5</v>
      </c>
      <c r="BH562" s="5">
        <f t="shared" si="721"/>
        <v>1.590746638904453E-5</v>
      </c>
      <c r="BI562" s="5">
        <f t="shared" si="722"/>
        <v>8.9594032196376312E-6</v>
      </c>
      <c r="BJ562" s="8">
        <f t="shared" si="723"/>
        <v>0.77871388140725017</v>
      </c>
      <c r="BK562" s="8">
        <f t="shared" si="724"/>
        <v>0.14111113409444748</v>
      </c>
      <c r="BL562" s="8">
        <f t="shared" si="725"/>
        <v>6.7800083820355336E-2</v>
      </c>
      <c r="BM562" s="8">
        <f t="shared" si="726"/>
        <v>0.66255055358716841</v>
      </c>
      <c r="BN562" s="8">
        <f t="shared" si="727"/>
        <v>0.31236617686987878</v>
      </c>
    </row>
    <row r="563" spans="1:66" x14ac:dyDescent="0.25">
      <c r="A563" t="s">
        <v>337</v>
      </c>
      <c r="B563" t="s">
        <v>373</v>
      </c>
      <c r="C563" t="s">
        <v>407</v>
      </c>
      <c r="D563" t="s">
        <v>500</v>
      </c>
      <c r="E563">
        <f>VLOOKUP(A563,home!$A$2:$E$405,3,FALSE)</f>
        <v>1.3404255319148899</v>
      </c>
      <c r="F563">
        <f>VLOOKUP(B563,home!$B$2:$E$405,3,FALSE)</f>
        <v>0.33</v>
      </c>
      <c r="G563">
        <f>VLOOKUP(C563,away!$B$2:$E$405,4,FALSE)</f>
        <v>0.5</v>
      </c>
      <c r="H563">
        <f>VLOOKUP(A563,away!$A$2:$E$405,3,FALSE)</f>
        <v>1.0638297872340401</v>
      </c>
      <c r="I563">
        <f>VLOOKUP(C563,away!$B$2:$E$405,3,FALSE)</f>
        <v>1.1599999999999999</v>
      </c>
      <c r="J563">
        <f>VLOOKUP(B563,home!$B$2:$E$405,4,FALSE)</f>
        <v>0.94</v>
      </c>
      <c r="K563" s="3">
        <f t="shared" si="672"/>
        <v>0.22117021276595683</v>
      </c>
      <c r="L563" s="3">
        <f t="shared" si="673"/>
        <v>1.1599999999999973</v>
      </c>
      <c r="M563" s="5">
        <f t="shared" si="674"/>
        <v>0.25128432481372681</v>
      </c>
      <c r="N563" s="5">
        <f t="shared" si="675"/>
        <v>5.5576607583801764E-2</v>
      </c>
      <c r="O563" s="5">
        <f t="shared" si="676"/>
        <v>0.29148981678392244</v>
      </c>
      <c r="P563" s="5">
        <f t="shared" si="677"/>
        <v>6.4468864797209896E-2</v>
      </c>
      <c r="Q563" s="5">
        <f t="shared" si="678"/>
        <v>6.1459450620597635E-3</v>
      </c>
      <c r="R563" s="5">
        <f t="shared" si="679"/>
        <v>0.16906409373467465</v>
      </c>
      <c r="S563" s="5">
        <f t="shared" si="680"/>
        <v>4.1349918377537901E-3</v>
      </c>
      <c r="T563" s="5">
        <f t="shared" si="681"/>
        <v>7.1292962719893089E-3</v>
      </c>
      <c r="U563" s="5">
        <f t="shared" si="682"/>
        <v>3.7391941582381662E-2</v>
      </c>
      <c r="V563" s="5">
        <f t="shared" si="683"/>
        <v>1.1787366094090425E-4</v>
      </c>
      <c r="W563" s="5">
        <f t="shared" si="684"/>
        <v>4.5309999234121332E-4</v>
      </c>
      <c r="X563" s="5">
        <f t="shared" si="685"/>
        <v>5.2559599111580619E-4</v>
      </c>
      <c r="Y563" s="5">
        <f t="shared" si="686"/>
        <v>3.0484567484716696E-4</v>
      </c>
      <c r="Z563" s="5">
        <f t="shared" si="687"/>
        <v>6.5371449577407356E-2</v>
      </c>
      <c r="AA563" s="5">
        <f t="shared" si="688"/>
        <v>1.4458217411854204E-2</v>
      </c>
      <c r="AB563" s="5">
        <f t="shared" si="689"/>
        <v>1.5988635105981279E-3</v>
      </c>
      <c r="AC563" s="5">
        <f t="shared" si="690"/>
        <v>1.8900853435606443E-6</v>
      </c>
      <c r="AD563" s="5">
        <f t="shared" si="691"/>
        <v>2.5053055427589885E-5</v>
      </c>
      <c r="AE563" s="5">
        <f t="shared" si="692"/>
        <v>2.9061544296004201E-5</v>
      </c>
      <c r="AF563" s="5">
        <f t="shared" si="693"/>
        <v>1.68556956916824E-5</v>
      </c>
      <c r="AG563" s="5">
        <f t="shared" si="694"/>
        <v>6.5175356674505103E-6</v>
      </c>
      <c r="AH563" s="5">
        <f t="shared" si="695"/>
        <v>1.8957720377448094E-2</v>
      </c>
      <c r="AI563" s="5">
        <f t="shared" si="696"/>
        <v>4.1928830494377105E-3</v>
      </c>
      <c r="AJ563" s="5">
        <f t="shared" si="697"/>
        <v>4.6367041807345618E-4</v>
      </c>
      <c r="AK563" s="5">
        <f t="shared" si="698"/>
        <v>3.4183361672862165E-5</v>
      </c>
      <c r="AL563" s="5">
        <f t="shared" si="699"/>
        <v>1.9396618799764124E-8</v>
      </c>
      <c r="AM563" s="5">
        <f t="shared" si="700"/>
        <v>1.1081979198714737E-6</v>
      </c>
      <c r="AN563" s="5">
        <f t="shared" si="701"/>
        <v>1.2855095870509064E-6</v>
      </c>
      <c r="AO563" s="5">
        <f t="shared" si="702"/>
        <v>7.4559556048952405E-7</v>
      </c>
      <c r="AP563" s="5">
        <f t="shared" si="703"/>
        <v>2.8829695005594855E-7</v>
      </c>
      <c r="AQ563" s="5">
        <f t="shared" si="704"/>
        <v>8.3606115516224913E-8</v>
      </c>
      <c r="AR563" s="5">
        <f t="shared" si="705"/>
        <v>4.3981911275679459E-3</v>
      </c>
      <c r="AS563" s="5">
        <f t="shared" si="706"/>
        <v>9.7274886746954612E-4</v>
      </c>
      <c r="AT563" s="5">
        <f t="shared" si="707"/>
        <v>1.0757153699304152E-4</v>
      </c>
      <c r="AU563" s="5">
        <f t="shared" si="708"/>
        <v>7.9305399081039988E-6</v>
      </c>
      <c r="AV563" s="5">
        <f t="shared" si="709"/>
        <v>4.3849979970606822E-7</v>
      </c>
      <c r="AW563" s="5">
        <f t="shared" si="710"/>
        <v>1.3823186099959495E-10</v>
      </c>
      <c r="AX563" s="5">
        <f t="shared" si="711"/>
        <v>4.0850061620794081E-8</v>
      </c>
      <c r="AY563" s="5">
        <f t="shared" si="712"/>
        <v>4.7386071480121023E-8</v>
      </c>
      <c r="AZ563" s="5">
        <f t="shared" si="713"/>
        <v>2.7483921458470136E-8</v>
      </c>
      <c r="BA563" s="5">
        <f t="shared" si="714"/>
        <v>1.0627116297275091E-8</v>
      </c>
      <c r="BB563" s="5">
        <f t="shared" si="715"/>
        <v>3.0818637262097701E-9</v>
      </c>
      <c r="BC563" s="5">
        <f t="shared" si="716"/>
        <v>7.1499238448066458E-10</v>
      </c>
      <c r="BD563" s="5">
        <f t="shared" si="717"/>
        <v>8.5031695132980155E-4</v>
      </c>
      <c r="BE563" s="5">
        <f t="shared" si="718"/>
        <v>1.8806478104411195E-4</v>
      </c>
      <c r="BF563" s="5">
        <f t="shared" si="719"/>
        <v>2.0797163818654664E-5</v>
      </c>
      <c r="BG563" s="5">
        <f t="shared" si="720"/>
        <v>1.5332377155667708E-6</v>
      </c>
      <c r="BH563" s="5">
        <f t="shared" si="721"/>
        <v>8.4776627943173055E-8</v>
      </c>
      <c r="BI563" s="5">
        <f t="shared" si="722"/>
        <v>3.7500129679543916E-9</v>
      </c>
      <c r="BJ563" s="8">
        <f t="shared" si="723"/>
        <v>7.0216519757397719E-2</v>
      </c>
      <c r="BK563" s="8">
        <f t="shared" si="724"/>
        <v>0.32000801197766521</v>
      </c>
      <c r="BL563" s="8">
        <f t="shared" si="725"/>
        <v>0.54419907146235047</v>
      </c>
      <c r="BM563" s="8">
        <f t="shared" si="726"/>
        <v>0.16176535275158591</v>
      </c>
      <c r="BN563" s="8">
        <f t="shared" si="727"/>
        <v>0.83802965277539543</v>
      </c>
    </row>
    <row r="564" spans="1:66" x14ac:dyDescent="0.25">
      <c r="A564" t="s">
        <v>337</v>
      </c>
      <c r="B564" t="s">
        <v>383</v>
      </c>
      <c r="C564" t="s">
        <v>367</v>
      </c>
      <c r="D564" t="s">
        <v>500</v>
      </c>
      <c r="E564">
        <f>VLOOKUP(A564,home!$A$2:$E$405,3,FALSE)</f>
        <v>1.3404255319148899</v>
      </c>
      <c r="F564">
        <f>VLOOKUP(B564,home!$B$2:$E$405,3,FALSE)</f>
        <v>0.5</v>
      </c>
      <c r="G564">
        <f>VLOOKUP(C564,away!$B$2:$E$405,4,FALSE)</f>
        <v>1.42</v>
      </c>
      <c r="H564">
        <f>VLOOKUP(A564,away!$A$2:$E$405,3,FALSE)</f>
        <v>1.0638297872340401</v>
      </c>
      <c r="I564">
        <f>VLOOKUP(C564,away!$B$2:$E$405,3,FALSE)</f>
        <v>0.82</v>
      </c>
      <c r="J564">
        <f>VLOOKUP(B564,home!$B$2:$E$405,4,FALSE)</f>
        <v>1.78</v>
      </c>
      <c r="K564" s="3">
        <f t="shared" si="672"/>
        <v>0.95170212765957174</v>
      </c>
      <c r="L564" s="3">
        <f t="shared" si="673"/>
        <v>1.5527659574468049</v>
      </c>
      <c r="M564" s="5">
        <f t="shared" si="674"/>
        <v>8.1719054008735872E-2</v>
      </c>
      <c r="N564" s="5">
        <f t="shared" si="675"/>
        <v>7.7772197570441376E-2</v>
      </c>
      <c r="O564" s="5">
        <f t="shared" si="676"/>
        <v>0.1268905651395219</v>
      </c>
      <c r="P564" s="5">
        <f t="shared" si="677"/>
        <v>0.12076202082320847</v>
      </c>
      <c r="Q564" s="5">
        <f t="shared" si="678"/>
        <v>3.7007982950274819E-2</v>
      </c>
      <c r="R564" s="5">
        <f t="shared" si="679"/>
        <v>9.8515674934917988E-2</v>
      </c>
      <c r="S564" s="5">
        <f t="shared" si="680"/>
        <v>4.461464296853599E-2</v>
      </c>
      <c r="T564" s="5">
        <f t="shared" si="681"/>
        <v>5.7464736078958502E-2</v>
      </c>
      <c r="U564" s="5">
        <f t="shared" si="682"/>
        <v>9.3757577443380175E-2</v>
      </c>
      <c r="V564" s="5">
        <f t="shared" si="683"/>
        <v>7.3255789587611522E-3</v>
      </c>
      <c r="W564" s="5">
        <f t="shared" si="684"/>
        <v>1.1740192038055234E-2</v>
      </c>
      <c r="X564" s="5">
        <f t="shared" si="685"/>
        <v>1.822977053058019E-2</v>
      </c>
      <c r="Y564" s="5">
        <f t="shared" si="686"/>
        <v>1.4153283545975953E-2</v>
      </c>
      <c r="Z564" s="5">
        <f t="shared" si="687"/>
        <v>5.0990595437945367E-2</v>
      </c>
      <c r="AA564" s="5">
        <f t="shared" si="688"/>
        <v>4.8527858168921051E-2</v>
      </c>
      <c r="AB564" s="5">
        <f t="shared" si="689"/>
        <v>2.3092032935062047E-2</v>
      </c>
      <c r="AC564" s="5">
        <f t="shared" si="690"/>
        <v>6.7659535579777535E-4</v>
      </c>
      <c r="AD564" s="5">
        <f t="shared" si="691"/>
        <v>2.793291435437282E-3</v>
      </c>
      <c r="AE564" s="5">
        <f t="shared" si="692"/>
        <v>4.3373278501747312E-3</v>
      </c>
      <c r="AF564" s="5">
        <f t="shared" si="693"/>
        <v>3.3674275160186303E-3</v>
      </c>
      <c r="AG564" s="5">
        <f t="shared" si="694"/>
        <v>1.7429422703477944E-3</v>
      </c>
      <c r="AH564" s="5">
        <f t="shared" si="695"/>
        <v>1.9794115186495983E-2</v>
      </c>
      <c r="AI564" s="5">
        <f t="shared" si="696"/>
        <v>1.8838101538126865E-2</v>
      </c>
      <c r="AJ564" s="5">
        <f t="shared" si="697"/>
        <v>8.9641306574511949E-3</v>
      </c>
      <c r="AK564" s="5">
        <f t="shared" si="698"/>
        <v>2.8437274064382328E-3</v>
      </c>
      <c r="AL564" s="5">
        <f t="shared" si="699"/>
        <v>3.9994110767362788E-5</v>
      </c>
      <c r="AM564" s="5">
        <f t="shared" si="700"/>
        <v>5.3167628045578438E-4</v>
      </c>
      <c r="AN564" s="5">
        <f t="shared" si="701"/>
        <v>8.2556882867368191E-4</v>
      </c>
      <c r="AO564" s="5">
        <f t="shared" si="702"/>
        <v>6.4095758634686369E-4</v>
      </c>
      <c r="AP564" s="5">
        <f t="shared" si="703"/>
        <v>3.3175237341556024E-4</v>
      </c>
      <c r="AQ564" s="5">
        <f t="shared" si="704"/>
        <v>1.2878344793546562E-4</v>
      </c>
      <c r="AR564" s="5">
        <f t="shared" si="705"/>
        <v>6.1471256438743538E-3</v>
      </c>
      <c r="AS564" s="5">
        <f t="shared" si="706"/>
        <v>5.8502325542659364E-3</v>
      </c>
      <c r="AT564" s="5">
        <f t="shared" si="707"/>
        <v>2.7838393845990915E-3</v>
      </c>
      <c r="AU564" s="5">
        <f t="shared" si="708"/>
        <v>8.8312862179515601E-4</v>
      </c>
      <c r="AV564" s="5">
        <f t="shared" si="709"/>
        <v>2.1011884708987879E-4</v>
      </c>
      <c r="AW564" s="5">
        <f t="shared" si="710"/>
        <v>1.6417256578651562E-6</v>
      </c>
      <c r="AX564" s="5">
        <f t="shared" si="711"/>
        <v>8.433290788931614E-5</v>
      </c>
      <c r="AY564" s="5">
        <f t="shared" si="712"/>
        <v>1.3094926846302717E-4</v>
      </c>
      <c r="AZ564" s="5">
        <f t="shared" si="713"/>
        <v>1.0166678311097557E-4</v>
      </c>
      <c r="BA564" s="5">
        <f t="shared" si="714"/>
        <v>5.2621573272616874E-5</v>
      </c>
      <c r="BB564" s="5">
        <f t="shared" si="715"/>
        <v>2.0427246901253036E-5</v>
      </c>
      <c r="BC564" s="5">
        <f t="shared" si="716"/>
        <v>6.3437467185252885E-6</v>
      </c>
      <c r="BD564" s="5">
        <f t="shared" si="717"/>
        <v>1.5908412393260598E-3</v>
      </c>
      <c r="BE564" s="5">
        <f t="shared" si="718"/>
        <v>1.5140069922352009E-3</v>
      </c>
      <c r="BF564" s="5">
        <f t="shared" si="719"/>
        <v>7.2044183790085465E-4</v>
      </c>
      <c r="BG564" s="5">
        <f t="shared" si="720"/>
        <v>2.2854867666173857E-4</v>
      </c>
      <c r="BH564" s="5">
        <f t="shared" si="721"/>
        <v>5.4377565463189027E-5</v>
      </c>
      <c r="BI564" s="5">
        <f t="shared" si="722"/>
        <v>1.0350248949652933E-5</v>
      </c>
      <c r="BJ564" s="8">
        <f t="shared" si="723"/>
        <v>0.23146423182944756</v>
      </c>
      <c r="BK564" s="8">
        <f t="shared" si="724"/>
        <v>0.25526883549426965</v>
      </c>
      <c r="BL564" s="8">
        <f t="shared" si="725"/>
        <v>0.46121679502247659</v>
      </c>
      <c r="BM564" s="8">
        <f t="shared" si="726"/>
        <v>0.45614365481423363</v>
      </c>
      <c r="BN564" s="8">
        <f t="shared" si="727"/>
        <v>0.54266749542710047</v>
      </c>
    </row>
    <row r="565" spans="1:66" x14ac:dyDescent="0.25">
      <c r="A565" t="s">
        <v>337</v>
      </c>
      <c r="B565" t="s">
        <v>403</v>
      </c>
      <c r="C565" t="s">
        <v>368</v>
      </c>
      <c r="D565" t="s">
        <v>500</v>
      </c>
      <c r="E565">
        <f>VLOOKUP(A565,home!$A$2:$E$405,3,FALSE)</f>
        <v>1.3404255319148899</v>
      </c>
      <c r="F565">
        <f>VLOOKUP(B565,home!$B$2:$E$405,3,FALSE)</f>
        <v>1.33</v>
      </c>
      <c r="G565">
        <f>VLOOKUP(C565,away!$B$2:$E$405,4,FALSE)</f>
        <v>0.6</v>
      </c>
      <c r="H565">
        <f>VLOOKUP(A565,away!$A$2:$E$405,3,FALSE)</f>
        <v>1.0638297872340401</v>
      </c>
      <c r="I565">
        <f>VLOOKUP(C565,away!$B$2:$E$405,3,FALSE)</f>
        <v>0.6</v>
      </c>
      <c r="J565">
        <f>VLOOKUP(B565,home!$B$2:$E$405,4,FALSE)</f>
        <v>1.04</v>
      </c>
      <c r="K565" s="3">
        <f t="shared" si="672"/>
        <v>1.0696595744680821</v>
      </c>
      <c r="L565" s="3">
        <f t="shared" si="673"/>
        <v>0.66382978723404096</v>
      </c>
      <c r="M565" s="5">
        <f t="shared" si="674"/>
        <v>0.17666687856113933</v>
      </c>
      <c r="N565" s="5">
        <f t="shared" si="675"/>
        <v>0.18897341814431259</v>
      </c>
      <c r="O565" s="5">
        <f t="shared" si="676"/>
        <v>0.11727673640654326</v>
      </c>
      <c r="P565" s="5">
        <f t="shared" si="677"/>
        <v>0.12544618395962848</v>
      </c>
      <c r="Q565" s="5">
        <f t="shared" si="678"/>
        <v>0.10106861301901218</v>
      </c>
      <c r="R565" s="5">
        <f t="shared" si="679"/>
        <v>3.8925895488129157E-2</v>
      </c>
      <c r="S565" s="5">
        <f t="shared" si="680"/>
        <v>2.2268952163247337E-2</v>
      </c>
      <c r="T565" s="5">
        <f t="shared" si="681"/>
        <v>6.7092355876450474E-2</v>
      </c>
      <c r="U565" s="5">
        <f t="shared" si="682"/>
        <v>4.1637456803621263E-2</v>
      </c>
      <c r="V565" s="5">
        <f t="shared" si="683"/>
        <v>1.7569507667078539E-3</v>
      </c>
      <c r="W565" s="5">
        <f t="shared" si="684"/>
        <v>3.6036336531331953E-2</v>
      </c>
      <c r="X565" s="5">
        <f t="shared" si="685"/>
        <v>2.3921993612288389E-2</v>
      </c>
      <c r="Y565" s="5">
        <f t="shared" si="686"/>
        <v>7.9400659649297434E-3</v>
      </c>
      <c r="Z565" s="5">
        <f t="shared" si="687"/>
        <v>8.6133896399264304E-3</v>
      </c>
      <c r="AA565" s="5">
        <f t="shared" si="688"/>
        <v>9.2133946969714924E-3</v>
      </c>
      <c r="AB565" s="5">
        <f t="shared" si="689"/>
        <v>4.9275979254845056E-3</v>
      </c>
      <c r="AC565" s="5">
        <f t="shared" si="690"/>
        <v>7.7972584223027057E-5</v>
      </c>
      <c r="AD565" s="5">
        <f t="shared" si="691"/>
        <v>9.6366530998732818E-3</v>
      </c>
      <c r="AE565" s="5">
        <f t="shared" si="692"/>
        <v>6.3970973769371412E-3</v>
      </c>
      <c r="AF565" s="5">
        <f t="shared" si="693"/>
        <v>2.1232918953238119E-3</v>
      </c>
      <c r="AG565" s="5">
        <f t="shared" si="694"/>
        <v>4.6983480236952323E-4</v>
      </c>
      <c r="AH565" s="5">
        <f t="shared" si="695"/>
        <v>1.4294561530090637E-3</v>
      </c>
      <c r="AI565" s="5">
        <f t="shared" si="696"/>
        <v>1.5290314603484565E-3</v>
      </c>
      <c r="AJ565" s="5">
        <f t="shared" si="697"/>
        <v>8.177715706123201E-4</v>
      </c>
      <c r="AK565" s="5">
        <f t="shared" si="698"/>
        <v>2.9157906341108989E-4</v>
      </c>
      <c r="AL565" s="5">
        <f t="shared" si="699"/>
        <v>2.2146456028234947E-6</v>
      </c>
      <c r="AM565" s="5">
        <f t="shared" si="700"/>
        <v>2.0615876508213965E-3</v>
      </c>
      <c r="AN565" s="5">
        <f t="shared" si="701"/>
        <v>1.3685432916090941E-3</v>
      </c>
      <c r="AO565" s="5">
        <f t="shared" si="702"/>
        <v>4.5423990104471947E-4</v>
      </c>
      <c r="AP565" s="5">
        <f t="shared" si="703"/>
        <v>1.0051265895457598E-4</v>
      </c>
      <c r="AQ565" s="5">
        <f t="shared" si="704"/>
        <v>1.6680824252035972E-5</v>
      </c>
      <c r="AR565" s="5">
        <f t="shared" si="705"/>
        <v>1.8978311478247956E-4</v>
      </c>
      <c r="AS565" s="5">
        <f t="shared" si="706"/>
        <v>2.0300332579945422E-4</v>
      </c>
      <c r="AT565" s="5">
        <f t="shared" si="707"/>
        <v>1.0857222554512483E-4</v>
      </c>
      <c r="AU565" s="5">
        <f t="shared" si="708"/>
        <v>3.8711773525216965E-5</v>
      </c>
      <c r="AV565" s="5">
        <f t="shared" si="709"/>
        <v>1.0352104798972082E-5</v>
      </c>
      <c r="AW565" s="5">
        <f t="shared" si="710"/>
        <v>4.3682155107062609E-8</v>
      </c>
      <c r="AX565" s="5">
        <f t="shared" si="711"/>
        <v>3.6753282821771121E-4</v>
      </c>
      <c r="AY565" s="5">
        <f t="shared" si="712"/>
        <v>2.4397923915728855E-4</v>
      </c>
      <c r="AZ565" s="5">
        <f t="shared" si="713"/>
        <v>8.0980343209653027E-5</v>
      </c>
      <c r="BA565" s="5">
        <f t="shared" si="714"/>
        <v>1.7919054667667859E-5</v>
      </c>
      <c r="BB565" s="5">
        <f t="shared" si="715"/>
        <v>2.9738005618682757E-6</v>
      </c>
      <c r="BC565" s="5">
        <f t="shared" si="716"/>
        <v>3.9481947885229794E-7</v>
      </c>
      <c r="BD565" s="5">
        <f t="shared" si="717"/>
        <v>2.0997280784444482E-5</v>
      </c>
      <c r="BE565" s="5">
        <f t="shared" si="718"/>
        <v>2.2459942428875715E-5</v>
      </c>
      <c r="BF565" s="5">
        <f t="shared" si="719"/>
        <v>1.2012246230524412E-5</v>
      </c>
      <c r="BG565" s="5">
        <f t="shared" si="720"/>
        <v>4.2830047304495224E-6</v>
      </c>
      <c r="BH565" s="5">
        <f t="shared" si="721"/>
        <v>1.1453392543543545E-6</v>
      </c>
      <c r="BI565" s="5">
        <f t="shared" si="722"/>
        <v>2.4502461988685396E-7</v>
      </c>
      <c r="BJ565" s="8">
        <f t="shared" si="723"/>
        <v>0.44837500473480385</v>
      </c>
      <c r="BK565" s="8">
        <f t="shared" si="724"/>
        <v>0.32646313191970616</v>
      </c>
      <c r="BL565" s="8">
        <f t="shared" si="725"/>
        <v>0.21666048495063045</v>
      </c>
      <c r="BM565" s="8">
        <f t="shared" si="726"/>
        <v>0.25151035010929973</v>
      </c>
      <c r="BN565" s="8">
        <f t="shared" si="727"/>
        <v>0.74835772557876501</v>
      </c>
    </row>
    <row r="566" spans="1:66" x14ac:dyDescent="0.25">
      <c r="A566" t="s">
        <v>337</v>
      </c>
      <c r="B566" t="s">
        <v>408</v>
      </c>
      <c r="C566" t="s">
        <v>382</v>
      </c>
      <c r="D566" t="s">
        <v>500</v>
      </c>
      <c r="E566">
        <f>VLOOKUP(A566,home!$A$2:$E$405,3,FALSE)</f>
        <v>1.3404255319148899</v>
      </c>
      <c r="F566">
        <f>VLOOKUP(B566,home!$B$2:$E$405,3,FALSE)</f>
        <v>0.67</v>
      </c>
      <c r="G566">
        <f>VLOOKUP(C566,away!$B$2:$E$405,4,FALSE)</f>
        <v>0.83</v>
      </c>
      <c r="H566">
        <f>VLOOKUP(A566,away!$A$2:$E$405,3,FALSE)</f>
        <v>1.0638297872340401</v>
      </c>
      <c r="I566">
        <f>VLOOKUP(C566,away!$B$2:$E$405,3,FALSE)</f>
        <v>1.24</v>
      </c>
      <c r="J566">
        <f>VLOOKUP(B566,home!$B$2:$E$405,4,FALSE)</f>
        <v>0.94</v>
      </c>
      <c r="K566" s="3">
        <f t="shared" si="672"/>
        <v>0.74541063829787024</v>
      </c>
      <c r="L566" s="3">
        <f t="shared" si="673"/>
        <v>1.2399999999999971</v>
      </c>
      <c r="M566" s="5">
        <f t="shared" si="674"/>
        <v>0.1373242119566494</v>
      </c>
      <c r="N566" s="5">
        <f t="shared" si="675"/>
        <v>0.10236292848835807</v>
      </c>
      <c r="O566" s="5">
        <f t="shared" si="676"/>
        <v>0.17028202282624486</v>
      </c>
      <c r="P566" s="5">
        <f t="shared" si="677"/>
        <v>0.12693003132556369</v>
      </c>
      <c r="Q566" s="5">
        <f t="shared" si="678"/>
        <v>3.8151207931273114E-2</v>
      </c>
      <c r="R566" s="5">
        <f t="shared" si="679"/>
        <v>0.10557485415227159</v>
      </c>
      <c r="S566" s="5">
        <f t="shared" si="680"/>
        <v>2.9330648657562641E-2</v>
      </c>
      <c r="T566" s="5">
        <f t="shared" si="681"/>
        <v>4.7307497834778542E-2</v>
      </c>
      <c r="U566" s="5">
        <f t="shared" si="682"/>
        <v>7.8696619421849329E-2</v>
      </c>
      <c r="V566" s="5">
        <f t="shared" si="683"/>
        <v>3.0122875718366785E-3</v>
      </c>
      <c r="W566" s="5">
        <f t="shared" si="684"/>
        <v>9.4794387519616888E-3</v>
      </c>
      <c r="X566" s="5">
        <f t="shared" si="685"/>
        <v>1.1754504052432465E-2</v>
      </c>
      <c r="Y566" s="5">
        <f t="shared" si="686"/>
        <v>7.2877925125081145E-3</v>
      </c>
      <c r="Z566" s="5">
        <f t="shared" si="687"/>
        <v>4.3637606382938801E-2</v>
      </c>
      <c r="AA566" s="5">
        <f t="shared" si="688"/>
        <v>3.2527936027697629E-2</v>
      </c>
      <c r="AB566" s="5">
        <f t="shared" si="689"/>
        <v>1.2123334778459189E-2</v>
      </c>
      <c r="AC566" s="5">
        <f t="shared" si="690"/>
        <v>1.7401781812861257E-4</v>
      </c>
      <c r="AD566" s="5">
        <f t="shared" si="691"/>
        <v>1.7665186227013318E-3</v>
      </c>
      <c r="AE566" s="5">
        <f t="shared" si="692"/>
        <v>2.190483092149646E-3</v>
      </c>
      <c r="AF566" s="5">
        <f t="shared" si="693"/>
        <v>1.358099517132778E-3</v>
      </c>
      <c r="AG566" s="5">
        <f t="shared" si="694"/>
        <v>5.613478004148799E-4</v>
      </c>
      <c r="AH566" s="5">
        <f t="shared" si="695"/>
        <v>1.3527657978711012E-2</v>
      </c>
      <c r="AI566" s="5">
        <f t="shared" si="696"/>
        <v>1.0083660168586254E-2</v>
      </c>
      <c r="AJ566" s="5">
        <f t="shared" si="697"/>
        <v>3.7582337813223442E-3</v>
      </c>
      <c r="AK566" s="5">
        <f t="shared" si="698"/>
        <v>9.3380914726936919E-4</v>
      </c>
      <c r="AL566" s="5">
        <f t="shared" si="699"/>
        <v>6.4338507511679888E-6</v>
      </c>
      <c r="AM566" s="5">
        <f t="shared" si="700"/>
        <v>2.6335635482257493E-4</v>
      </c>
      <c r="AN566" s="5">
        <f t="shared" si="701"/>
        <v>3.2656187997999215E-4</v>
      </c>
      <c r="AO566" s="5">
        <f t="shared" si="702"/>
        <v>2.0246836558759473E-4</v>
      </c>
      <c r="AP566" s="5">
        <f t="shared" si="703"/>
        <v>8.3686924442872253E-5</v>
      </c>
      <c r="AQ566" s="5">
        <f t="shared" si="704"/>
        <v>2.5942946577290366E-5</v>
      </c>
      <c r="AR566" s="5">
        <f t="shared" si="705"/>
        <v>3.3548591787203198E-3</v>
      </c>
      <c r="AS566" s="5">
        <f t="shared" si="706"/>
        <v>2.5007477218093824E-3</v>
      </c>
      <c r="AT566" s="5">
        <f t="shared" si="707"/>
        <v>9.3204197776793822E-4</v>
      </c>
      <c r="AU566" s="5">
        <f t="shared" si="708"/>
        <v>2.3158466852280277E-4</v>
      </c>
      <c r="AV566" s="5">
        <f t="shared" si="709"/>
        <v>4.3156418895895772E-5</v>
      </c>
      <c r="AW566" s="5">
        <f t="shared" si="710"/>
        <v>1.6519076072153532E-7</v>
      </c>
      <c r="AX566" s="5">
        <f t="shared" si="711"/>
        <v>3.2718104758015983E-5</v>
      </c>
      <c r="AY566" s="5">
        <f t="shared" si="712"/>
        <v>4.0570449899939717E-5</v>
      </c>
      <c r="AZ566" s="5">
        <f t="shared" si="713"/>
        <v>2.5153678937962577E-5</v>
      </c>
      <c r="BA566" s="5">
        <f t="shared" si="714"/>
        <v>1.0396853961024502E-5</v>
      </c>
      <c r="BB566" s="5">
        <f t="shared" si="715"/>
        <v>3.2230247279175915E-6</v>
      </c>
      <c r="BC566" s="5">
        <f t="shared" si="716"/>
        <v>7.9931013252355999E-7</v>
      </c>
      <c r="BD566" s="5">
        <f t="shared" si="717"/>
        <v>6.9333756360219771E-4</v>
      </c>
      <c r="BE566" s="5">
        <f t="shared" si="718"/>
        <v>5.1682119584060447E-4</v>
      </c>
      <c r="BF566" s="5">
        <f t="shared" si="719"/>
        <v>1.9262200873870677E-4</v>
      </c>
      <c r="BG566" s="5">
        <f t="shared" si="720"/>
        <v>4.7860831494712458E-5</v>
      </c>
      <c r="BH566" s="5">
        <f t="shared" si="721"/>
        <v>8.9189932384851041E-6</v>
      </c>
      <c r="BI566" s="5">
        <f t="shared" si="722"/>
        <v>1.3296624885747144E-6</v>
      </c>
      <c r="BJ566" s="8">
        <f t="shared" si="723"/>
        <v>0.22323469649753838</v>
      </c>
      <c r="BK566" s="8">
        <f t="shared" si="724"/>
        <v>0.29681820163039208</v>
      </c>
      <c r="BL566" s="8">
        <f t="shared" si="725"/>
        <v>0.43603140850353117</v>
      </c>
      <c r="BM566" s="8">
        <f t="shared" si="726"/>
        <v>0.31905625107490043</v>
      </c>
      <c r="BN566" s="8">
        <f t="shared" si="727"/>
        <v>0.68062525668036078</v>
      </c>
    </row>
    <row r="567" spans="1:66" x14ac:dyDescent="0.25">
      <c r="A567" t="s">
        <v>344</v>
      </c>
      <c r="B567" t="s">
        <v>345</v>
      </c>
      <c r="C567" t="s">
        <v>424</v>
      </c>
      <c r="D567" t="s">
        <v>500</v>
      </c>
      <c r="E567">
        <f>VLOOKUP(A567,home!$A$2:$E$405,3,FALSE)</f>
        <v>1.30851063829787</v>
      </c>
      <c r="F567">
        <f>VLOOKUP(B567,home!$B$2:$E$405,3,FALSE)</f>
        <v>0.53</v>
      </c>
      <c r="G567">
        <f>VLOOKUP(C567,away!$B$2:$E$405,4,FALSE)</f>
        <v>0.76</v>
      </c>
      <c r="H567">
        <f>VLOOKUP(A567,away!$A$2:$E$405,3,FALSE)</f>
        <v>1.3510638297872299</v>
      </c>
      <c r="I567">
        <f>VLOOKUP(C567,away!$B$2:$E$405,3,FALSE)</f>
        <v>1.07</v>
      </c>
      <c r="J567">
        <f>VLOOKUP(B567,home!$B$2:$E$405,4,FALSE)</f>
        <v>1.1100000000000001</v>
      </c>
      <c r="K567" s="3">
        <f t="shared" si="672"/>
        <v>0.52706808510638203</v>
      </c>
      <c r="L567" s="3">
        <f t="shared" si="673"/>
        <v>1.6046585106382931</v>
      </c>
      <c r="M567" s="5">
        <f t="shared" si="674"/>
        <v>0.11863228691951376</v>
      </c>
      <c r="N567" s="5">
        <f t="shared" si="675"/>
        <v>6.2527292298459006E-2</v>
      </c>
      <c r="O567" s="5">
        <f t="shared" si="676"/>
        <v>0.1903643088418816</v>
      </c>
      <c r="P567" s="5">
        <f t="shared" si="677"/>
        <v>0.10033495173389045</v>
      </c>
      <c r="Q567" s="5">
        <f t="shared" si="678"/>
        <v>1.647807010931791E-2</v>
      </c>
      <c r="R567" s="5">
        <f t="shared" si="679"/>
        <v>0.15273485415245092</v>
      </c>
      <c r="S567" s="5">
        <f t="shared" si="680"/>
        <v>2.1214929765014493E-2</v>
      </c>
      <c r="T567" s="5">
        <f t="shared" si="681"/>
        <v>2.6441675439811452E-2</v>
      </c>
      <c r="U567" s="5">
        <f t="shared" si="682"/>
        <v>8.0501667107134856E-2</v>
      </c>
      <c r="V567" s="5">
        <f t="shared" si="683"/>
        <v>1.9936477752513396E-3</v>
      </c>
      <c r="W567" s="5">
        <f t="shared" si="684"/>
        <v>2.8950216195889672E-3</v>
      </c>
      <c r="X567" s="5">
        <f t="shared" si="685"/>
        <v>4.6455210803552915E-3</v>
      </c>
      <c r="Y567" s="5">
        <f t="shared" si="686"/>
        <v>3.7272374689708587E-3</v>
      </c>
      <c r="Z567" s="5">
        <f t="shared" si="687"/>
        <v>8.1695761195609604E-2</v>
      </c>
      <c r="AA567" s="5">
        <f t="shared" si="688"/>
        <v>4.305922841467822E-2</v>
      </c>
      <c r="AB567" s="5">
        <f t="shared" si="689"/>
        <v>1.1347572533341382E-2</v>
      </c>
      <c r="AC567" s="5">
        <f t="shared" si="690"/>
        <v>1.0538475575368326E-4</v>
      </c>
      <c r="AD567" s="5">
        <f t="shared" si="691"/>
        <v>3.8146837534458342E-4</v>
      </c>
      <c r="AE567" s="5">
        <f t="shared" si="692"/>
        <v>6.1212647503604853E-4</v>
      </c>
      <c r="AF567" s="5">
        <f t="shared" si="693"/>
        <v>4.9112697887680713E-4</v>
      </c>
      <c r="AG567" s="5">
        <f t="shared" si="694"/>
        <v>2.6269702881958056E-4</v>
      </c>
      <c r="AH567" s="5">
        <f t="shared" si="695"/>
        <v>3.2773449621402148E-2</v>
      </c>
      <c r="AI567" s="5">
        <f t="shared" si="696"/>
        <v>1.7273839334282913E-2</v>
      </c>
      <c r="AJ567" s="5">
        <f t="shared" si="697"/>
        <v>4.5522447101778978E-3</v>
      </c>
      <c r="AK567" s="5">
        <f t="shared" si="698"/>
        <v>7.9978096744304054E-4</v>
      </c>
      <c r="AL567" s="5">
        <f t="shared" si="699"/>
        <v>3.5652265185471579E-6</v>
      </c>
      <c r="AM567" s="5">
        <f t="shared" si="700"/>
        <v>4.0211961224302456E-5</v>
      </c>
      <c r="AN567" s="5">
        <f t="shared" si="701"/>
        <v>6.4526465808033975E-5</v>
      </c>
      <c r="AO567" s="5">
        <f t="shared" si="702"/>
        <v>5.1771471260136278E-5</v>
      </c>
      <c r="AP567" s="5">
        <f t="shared" si="703"/>
        <v>2.769184398861449E-5</v>
      </c>
      <c r="AQ567" s="5">
        <f t="shared" si="704"/>
        <v>1.1108988282899528E-5</v>
      </c>
      <c r="AR567" s="5">
        <f t="shared" si="705"/>
        <v>1.0518038971591651E-2</v>
      </c>
      <c r="AS567" s="5">
        <f t="shared" si="706"/>
        <v>5.5437226598311117E-3</v>
      </c>
      <c r="AT567" s="5">
        <f t="shared" si="707"/>
        <v>1.4609596433390213E-3</v>
      </c>
      <c r="AU567" s="5">
        <f t="shared" si="708"/>
        <v>2.5667506721080028E-4</v>
      </c>
      <c r="AV567" s="5">
        <f t="shared" si="709"/>
        <v>3.3821309042337098E-5</v>
      </c>
      <c r="AW567" s="5">
        <f t="shared" si="710"/>
        <v>8.3759479711901843E-8</v>
      </c>
      <c r="AX567" s="5">
        <f t="shared" si="711"/>
        <v>3.5324069001441945E-6</v>
      </c>
      <c r="AY567" s="5">
        <f t="shared" si="712"/>
        <v>5.6683067953538131E-6</v>
      </c>
      <c r="AZ567" s="5">
        <f t="shared" si="713"/>
        <v>4.5478483700366831E-6</v>
      </c>
      <c r="BA567" s="5">
        <f t="shared" si="714"/>
        <v>2.4325811973572841E-6</v>
      </c>
      <c r="BB567" s="5">
        <f t="shared" si="715"/>
        <v>9.7586553028951433E-7</v>
      </c>
      <c r="BC567" s="5">
        <f t="shared" si="716"/>
        <v>3.1318618568352371E-7</v>
      </c>
      <c r="BD567" s="5">
        <f t="shared" si="717"/>
        <v>2.8129767918316302E-3</v>
      </c>
      <c r="BE567" s="5">
        <f t="shared" si="718"/>
        <v>1.4826302911193914E-3</v>
      </c>
      <c r="BF567" s="5">
        <f t="shared" si="719"/>
        <v>3.9072355423050762E-4</v>
      </c>
      <c r="BG567" s="5">
        <f t="shared" si="720"/>
        <v>6.8645971844744427E-5</v>
      </c>
      <c r="BH567" s="5">
        <f t="shared" si="721"/>
        <v>9.0452752326190146E-6</v>
      </c>
      <c r="BI567" s="5">
        <f t="shared" si="722"/>
        <v>9.5349517922333817E-7</v>
      </c>
      <c r="BJ567" s="8">
        <f t="shared" si="723"/>
        <v>0.11867501780012332</v>
      </c>
      <c r="BK567" s="8">
        <f t="shared" si="724"/>
        <v>0.24229043448273765</v>
      </c>
      <c r="BL567" s="8">
        <f t="shared" si="725"/>
        <v>0.55598513871324629</v>
      </c>
      <c r="BM567" s="8">
        <f t="shared" si="726"/>
        <v>0.35756900358888732</v>
      </c>
      <c r="BN567" s="8">
        <f t="shared" si="727"/>
        <v>0.64107176405551369</v>
      </c>
    </row>
    <row r="568" spans="1:66" x14ac:dyDescent="0.25">
      <c r="A568" t="s">
        <v>344</v>
      </c>
      <c r="B568" t="s">
        <v>350</v>
      </c>
      <c r="C568" t="s">
        <v>421</v>
      </c>
      <c r="D568" t="s">
        <v>500</v>
      </c>
      <c r="E568">
        <f>VLOOKUP(A568,home!$A$2:$E$405,3,FALSE)</f>
        <v>1.30851063829787</v>
      </c>
      <c r="F568">
        <f>VLOOKUP(B568,home!$B$2:$E$405,3,FALSE)</f>
        <v>1.1000000000000001</v>
      </c>
      <c r="G568">
        <f>VLOOKUP(C568,away!$B$2:$E$405,4,FALSE)</f>
        <v>1.78</v>
      </c>
      <c r="H568">
        <f>VLOOKUP(A568,away!$A$2:$E$405,3,FALSE)</f>
        <v>1.3510638297872299</v>
      </c>
      <c r="I568">
        <f>VLOOKUP(C568,away!$B$2:$E$405,3,FALSE)</f>
        <v>0.68</v>
      </c>
      <c r="J568">
        <f>VLOOKUP(B568,home!$B$2:$E$405,4,FALSE)</f>
        <v>1.32</v>
      </c>
      <c r="K568" s="3">
        <f t="shared" si="672"/>
        <v>2.5620638297872294</v>
      </c>
      <c r="L568" s="3">
        <f t="shared" si="673"/>
        <v>1.2127148936170178</v>
      </c>
      <c r="M568" s="5">
        <f t="shared" si="674"/>
        <v>2.2942166644842263E-2</v>
      </c>
      <c r="N568" s="5">
        <f t="shared" si="675"/>
        <v>5.877929533770139E-2</v>
      </c>
      <c r="O568" s="5">
        <f t="shared" si="676"/>
        <v>2.7822307182043777E-2</v>
      </c>
      <c r="P568" s="5">
        <f t="shared" si="677"/>
        <v>7.1282526892343809E-2</v>
      </c>
      <c r="Q568" s="5">
        <f t="shared" si="678"/>
        <v>7.5298153262552944E-2</v>
      </c>
      <c r="R568" s="5">
        <f t="shared" si="679"/>
        <v>1.687026314722611E-2</v>
      </c>
      <c r="S568" s="5">
        <f t="shared" si="680"/>
        <v>5.5369646629474398E-2</v>
      </c>
      <c r="T568" s="5">
        <f t="shared" si="681"/>
        <v>9.1315191923354799E-2</v>
      </c>
      <c r="U568" s="5">
        <f t="shared" si="682"/>
        <v>4.3222691008500479E-2</v>
      </c>
      <c r="V568" s="5">
        <f t="shared" si="683"/>
        <v>1.9115158302105903E-2</v>
      </c>
      <c r="W568" s="5">
        <f t="shared" si="684"/>
        <v>6.4306224974587392E-2</v>
      </c>
      <c r="X568" s="5">
        <f t="shared" si="685"/>
        <v>7.7985116778968758E-2</v>
      </c>
      <c r="Y568" s="5">
        <f t="shared" si="686"/>
        <v>4.7286856299158908E-2</v>
      </c>
      <c r="Z568" s="5">
        <f t="shared" si="687"/>
        <v>6.8196064592931354E-3</v>
      </c>
      <c r="AA568" s="5">
        <f t="shared" si="688"/>
        <v>1.7472267042738295E-2</v>
      </c>
      <c r="AB568" s="5">
        <f t="shared" si="689"/>
        <v>2.2382531707291639E-2</v>
      </c>
      <c r="AC568" s="5">
        <f t="shared" si="690"/>
        <v>3.7119880796753373E-3</v>
      </c>
      <c r="AD568" s="5">
        <f t="shared" si="691"/>
        <v>4.1189163259387637E-2</v>
      </c>
      <c r="AE568" s="5">
        <f t="shared" si="692"/>
        <v>4.9950711740282261E-2</v>
      </c>
      <c r="AF568" s="5">
        <f t="shared" si="693"/>
        <v>3.0287986037105367E-2</v>
      </c>
      <c r="AG568" s="5">
        <f t="shared" si="694"/>
        <v>1.2243563921620654E-2</v>
      </c>
      <c r="AH568" s="5">
        <f t="shared" si="695"/>
        <v>2.0675595804479007E-3</v>
      </c>
      <c r="AI568" s="5">
        <f t="shared" si="696"/>
        <v>5.2972196169956253E-3</v>
      </c>
      <c r="AJ568" s="5">
        <f t="shared" si="697"/>
        <v>6.7859073895719275E-3</v>
      </c>
      <c r="AK568" s="5">
        <f t="shared" si="698"/>
        <v>5.7953092917027048E-3</v>
      </c>
      <c r="AL568" s="5">
        <f t="shared" si="699"/>
        <v>4.613337427273941E-4</v>
      </c>
      <c r="AM568" s="5">
        <f t="shared" si="700"/>
        <v>2.1105853073215618E-2</v>
      </c>
      <c r="AN568" s="5">
        <f t="shared" si="701"/>
        <v>2.5595382364381088E-2</v>
      </c>
      <c r="AO568" s="5">
        <f t="shared" si="702"/>
        <v>1.5519950700553654E-2</v>
      </c>
      <c r="AP568" s="5">
        <f t="shared" si="703"/>
        <v>6.2737584542544291E-3</v>
      </c>
      <c r="AQ568" s="5">
        <f t="shared" si="704"/>
        <v>1.9020700791075066E-3</v>
      </c>
      <c r="AR568" s="5">
        <f t="shared" si="705"/>
        <v>5.0147205932994394E-4</v>
      </c>
      <c r="AS568" s="5">
        <f t="shared" si="706"/>
        <v>1.2848034248581647E-3</v>
      </c>
      <c r="AT568" s="5">
        <f t="shared" si="707"/>
        <v>1.6458741916079295E-3</v>
      </c>
      <c r="AU568" s="5">
        <f t="shared" si="708"/>
        <v>1.4056115782329905E-3</v>
      </c>
      <c r="AV568" s="5">
        <f t="shared" si="709"/>
        <v>9.0031664583022206E-4</v>
      </c>
      <c r="AW568" s="5">
        <f t="shared" si="710"/>
        <v>3.9816343697066778E-5</v>
      </c>
      <c r="AX568" s="5">
        <f t="shared" si="711"/>
        <v>9.0124237926149046E-3</v>
      </c>
      <c r="AY568" s="5">
        <f t="shared" si="712"/>
        <v>1.0929500560892464E-2</v>
      </c>
      <c r="AZ568" s="5">
        <f t="shared" si="713"/>
        <v>6.6271840549949213E-3</v>
      </c>
      <c r="BA568" s="5">
        <f t="shared" si="714"/>
        <v>2.6789616020778543E-3</v>
      </c>
      <c r="BB568" s="5">
        <f t="shared" si="715"/>
        <v>8.1220415856698026E-4</v>
      </c>
      <c r="BC568" s="5">
        <f t="shared" si="716"/>
        <v>1.969944159503708E-4</v>
      </c>
      <c r="BD568" s="5">
        <f t="shared" si="717"/>
        <v>1.0135710584703671E-4</v>
      </c>
      <c r="BE568" s="5">
        <f t="shared" si="718"/>
        <v>2.5968337478260846E-4</v>
      </c>
      <c r="BF568" s="5">
        <f t="shared" si="719"/>
        <v>3.3266269086380118E-4</v>
      </c>
      <c r="BG568" s="5">
        <f t="shared" si="720"/>
        <v>2.8410101592727852E-4</v>
      </c>
      <c r="BH568" s="5">
        <f t="shared" si="721"/>
        <v>1.819712342282715E-4</v>
      </c>
      <c r="BI568" s="5">
        <f t="shared" si="722"/>
        <v>9.3244383455598807E-5</v>
      </c>
      <c r="BJ568" s="8">
        <f t="shared" si="723"/>
        <v>0.64929654679132986</v>
      </c>
      <c r="BK568" s="8">
        <f t="shared" si="724"/>
        <v>0.18381232085206156</v>
      </c>
      <c r="BL568" s="8">
        <f t="shared" si="725"/>
        <v>0.15470715367148233</v>
      </c>
      <c r="BM568" s="8">
        <f t="shared" si="726"/>
        <v>0.71075123109026117</v>
      </c>
      <c r="BN568" s="8">
        <f t="shared" si="727"/>
        <v>0.27299471246671031</v>
      </c>
    </row>
    <row r="569" spans="1:66" x14ac:dyDescent="0.25">
      <c r="A569" t="s">
        <v>344</v>
      </c>
      <c r="B569" t="s">
        <v>358</v>
      </c>
      <c r="C569" t="s">
        <v>370</v>
      </c>
      <c r="D569" t="s">
        <v>500</v>
      </c>
      <c r="E569">
        <f>VLOOKUP(A569,home!$A$2:$E$405,3,FALSE)</f>
        <v>1.30851063829787</v>
      </c>
      <c r="F569">
        <f>VLOOKUP(B569,home!$B$2:$E$405,3,FALSE)</f>
        <v>0.51</v>
      </c>
      <c r="G569">
        <f>VLOOKUP(C569,away!$B$2:$E$405,4,FALSE)</f>
        <v>0.92</v>
      </c>
      <c r="H569">
        <f>VLOOKUP(A569,away!$A$2:$E$405,3,FALSE)</f>
        <v>1.3510638297872299</v>
      </c>
      <c r="I569">
        <f>VLOOKUP(C569,away!$B$2:$E$405,3,FALSE)</f>
        <v>0.38</v>
      </c>
      <c r="J569">
        <f>VLOOKUP(B569,home!$B$2:$E$405,4,FALSE)</f>
        <v>1.89</v>
      </c>
      <c r="K569" s="3">
        <f t="shared" si="672"/>
        <v>0.61395319148936056</v>
      </c>
      <c r="L569" s="3">
        <f t="shared" si="673"/>
        <v>0.97033404255318845</v>
      </c>
      <c r="M569" s="5">
        <f t="shared" si="674"/>
        <v>0.20509392499951465</v>
      </c>
      <c r="N569" s="5">
        <f t="shared" si="675"/>
        <v>0.12591806980853157</v>
      </c>
      <c r="O569" s="5">
        <f t="shared" si="676"/>
        <v>0.1990096173478795</v>
      </c>
      <c r="P569" s="5">
        <f t="shared" si="677"/>
        <v>0.12218258970780704</v>
      </c>
      <c r="Q569" s="5">
        <f t="shared" si="678"/>
        <v>3.8653900412564016E-2</v>
      </c>
      <c r="R569" s="5">
        <f t="shared" si="679"/>
        <v>9.65529032540655E-2</v>
      </c>
      <c r="S569" s="5">
        <f t="shared" si="680"/>
        <v>1.8197254291834379E-2</v>
      </c>
      <c r="T569" s="5">
        <f t="shared" si="681"/>
        <v>3.7507195447771605E-2</v>
      </c>
      <c r="U569" s="5">
        <f t="shared" si="682"/>
        <v>5.9278963100396986E-2</v>
      </c>
      <c r="V569" s="5">
        <f t="shared" si="683"/>
        <v>1.2045362765989579E-3</v>
      </c>
      <c r="W569" s="5">
        <f t="shared" si="684"/>
        <v>7.9105618406018641E-3</v>
      </c>
      <c r="X569" s="5">
        <f t="shared" si="685"/>
        <v>7.6758874496581997E-3</v>
      </c>
      <c r="Y569" s="5">
        <f t="shared" si="686"/>
        <v>3.7240874496050611E-3</v>
      </c>
      <c r="Z569" s="5">
        <f t="shared" si="687"/>
        <v>3.1229522978254768E-2</v>
      </c>
      <c r="AA569" s="5">
        <f t="shared" si="688"/>
        <v>1.9173465301189838E-2</v>
      </c>
      <c r="AB569" s="5">
        <f t="shared" si="689"/>
        <v>5.8858051067880056E-3</v>
      </c>
      <c r="AC569" s="5">
        <f t="shared" si="690"/>
        <v>4.4849378666447662E-5</v>
      </c>
      <c r="AD569" s="5">
        <f t="shared" si="691"/>
        <v>1.2141786721278664E-3</v>
      </c>
      <c r="AE569" s="5">
        <f t="shared" si="692"/>
        <v>1.178158899307695E-3</v>
      </c>
      <c r="AF569" s="5">
        <f t="shared" si="693"/>
        <v>5.7160384376762517E-4</v>
      </c>
      <c r="AG569" s="5">
        <f t="shared" si="694"/>
        <v>1.8488222282066034E-4</v>
      </c>
      <c r="AH569" s="5">
        <f t="shared" si="695"/>
        <v>7.5757673196244074E-3</v>
      </c>
      <c r="AI569" s="5">
        <f t="shared" si="696"/>
        <v>4.6511665238642046E-3</v>
      </c>
      <c r="AJ569" s="5">
        <f t="shared" si="697"/>
        <v>1.4277992657374511E-3</v>
      </c>
      <c r="AK569" s="5">
        <f t="shared" si="698"/>
        <v>2.9220063866855798E-4</v>
      </c>
      <c r="AL569" s="5">
        <f t="shared" si="699"/>
        <v>1.068742183809807E-6</v>
      </c>
      <c r="AM569" s="5">
        <f t="shared" si="700"/>
        <v>1.4908977415824354E-4</v>
      </c>
      <c r="AN569" s="5">
        <f t="shared" si="701"/>
        <v>1.4466688326231035E-4</v>
      </c>
      <c r="AO569" s="5">
        <f t="shared" si="702"/>
        <v>7.0187600829743879E-5</v>
      </c>
      <c r="AP569" s="5">
        <f t="shared" si="703"/>
        <v>2.2701806150078307E-5</v>
      </c>
      <c r="AQ569" s="5">
        <f t="shared" si="704"/>
        <v>5.5070838337160786E-6</v>
      </c>
      <c r="AR569" s="5">
        <f t="shared" si="705"/>
        <v>1.4702049857386974E-3</v>
      </c>
      <c r="AS569" s="5">
        <f t="shared" si="706"/>
        <v>9.026370431378432E-4</v>
      </c>
      <c r="AT569" s="5">
        <f t="shared" si="707"/>
        <v>2.7708844669549915E-4</v>
      </c>
      <c r="AU569" s="5">
        <f t="shared" si="708"/>
        <v>5.6706445391177101E-5</v>
      </c>
      <c r="AV569" s="5">
        <f t="shared" si="709"/>
        <v>8.7037757814825815E-6</v>
      </c>
      <c r="AW569" s="5">
        <f t="shared" si="710"/>
        <v>1.7685892471538513E-8</v>
      </c>
      <c r="AX569" s="5">
        <f t="shared" si="711"/>
        <v>1.5255690443813593E-5</v>
      </c>
      <c r="AY569" s="5">
        <f t="shared" si="712"/>
        <v>1.4803115780285691E-5</v>
      </c>
      <c r="AZ569" s="5">
        <f t="shared" si="713"/>
        <v>7.1819835887337535E-6</v>
      </c>
      <c r="BA569" s="5">
        <f t="shared" si="714"/>
        <v>2.3229743897355602E-6</v>
      </c>
      <c r="BB569" s="5">
        <f t="shared" si="715"/>
        <v>5.6351528258490785E-7</v>
      </c>
      <c r="BC569" s="5">
        <f t="shared" si="716"/>
        <v>1.0935961243822325E-7</v>
      </c>
      <c r="BD569" s="5">
        <f t="shared" si="717"/>
        <v>2.3776499119894709E-4</v>
      </c>
      <c r="BE569" s="5">
        <f t="shared" si="718"/>
        <v>1.4597657517103331E-4</v>
      </c>
      <c r="BF569" s="5">
        <f t="shared" si="719"/>
        <v>4.4811392104471215E-5</v>
      </c>
      <c r="BG569" s="5">
        <f t="shared" si="720"/>
        <v>9.1706990658737463E-6</v>
      </c>
      <c r="BH569" s="5">
        <f t="shared" si="721"/>
        <v>1.4075949899204212E-6</v>
      </c>
      <c r="BI569" s="5">
        <f t="shared" si="722"/>
        <v>1.728394872772154E-7</v>
      </c>
      <c r="BJ569" s="8">
        <f t="shared" si="723"/>
        <v>0.22497091583408782</v>
      </c>
      <c r="BK569" s="8">
        <f t="shared" si="724"/>
        <v>0.34673902651238553</v>
      </c>
      <c r="BL569" s="8">
        <f t="shared" si="725"/>
        <v>0.39700233264697665</v>
      </c>
      <c r="BM569" s="8">
        <f t="shared" si="726"/>
        <v>0.21251600701145473</v>
      </c>
      <c r="BN569" s="8">
        <f t="shared" si="727"/>
        <v>0.78741100553036225</v>
      </c>
    </row>
    <row r="570" spans="1:66" x14ac:dyDescent="0.25">
      <c r="A570" t="s">
        <v>344</v>
      </c>
      <c r="B570" t="s">
        <v>411</v>
      </c>
      <c r="C570" t="s">
        <v>379</v>
      </c>
      <c r="D570" t="s">
        <v>500</v>
      </c>
      <c r="E570">
        <f>VLOOKUP(A570,home!$A$2:$E$405,3,FALSE)</f>
        <v>1.30851063829787</v>
      </c>
      <c r="F570">
        <f>VLOOKUP(B570,home!$B$2:$E$405,3,FALSE)</f>
        <v>1.45</v>
      </c>
      <c r="G570">
        <f>VLOOKUP(C570,away!$B$2:$E$405,4,FALSE)</f>
        <v>0.85</v>
      </c>
      <c r="H570">
        <f>VLOOKUP(A570,away!$A$2:$E$405,3,FALSE)</f>
        <v>1.3510638297872299</v>
      </c>
      <c r="I570">
        <f>VLOOKUP(C570,away!$B$2:$E$405,3,FALSE)</f>
        <v>1.02</v>
      </c>
      <c r="J570">
        <f>VLOOKUP(B570,home!$B$2:$E$405,4,FALSE)</f>
        <v>0.37</v>
      </c>
      <c r="K570" s="3">
        <f t="shared" si="672"/>
        <v>1.6127393617021246</v>
      </c>
      <c r="L570" s="3">
        <f t="shared" si="673"/>
        <v>0.50989148936170059</v>
      </c>
      <c r="M570" s="5">
        <f t="shared" si="674"/>
        <v>0.11971625820195156</v>
      </c>
      <c r="N570" s="5">
        <f t="shared" si="675"/>
        <v>0.19307112183798208</v>
      </c>
      <c r="O570" s="5">
        <f t="shared" si="676"/>
        <v>6.1042301195402972E-2</v>
      </c>
      <c r="P570" s="5">
        <f t="shared" si="677"/>
        <v>9.8445321866703017E-2</v>
      </c>
      <c r="Q570" s="5">
        <f t="shared" si="678"/>
        <v>0.1556866988980502</v>
      </c>
      <c r="R570" s="5">
        <f t="shared" si="679"/>
        <v>1.556247493529477E-2</v>
      </c>
      <c r="S570" s="5">
        <f t="shared" si="680"/>
        <v>2.0238440340095708E-2</v>
      </c>
      <c r="T570" s="5">
        <f t="shared" si="681"/>
        <v>7.9383322774933429E-2</v>
      </c>
      <c r="U570" s="5">
        <f t="shared" si="682"/>
        <v>2.50982158936526E-2</v>
      </c>
      <c r="V570" s="5">
        <f t="shared" si="683"/>
        <v>1.8491684730070552E-3</v>
      </c>
      <c r="W570" s="5">
        <f t="shared" si="684"/>
        <v>8.3694022468784143E-2</v>
      </c>
      <c r="X570" s="5">
        <f t="shared" si="685"/>
        <v>4.2674869767279973E-2</v>
      </c>
      <c r="Y570" s="5">
        <f t="shared" si="686"/>
        <v>1.0879776451977498E-2</v>
      </c>
      <c r="Z570" s="5">
        <f t="shared" si="687"/>
        <v>2.6450578409705286E-3</v>
      </c>
      <c r="AA570" s="5">
        <f t="shared" si="688"/>
        <v>4.2657888941120096E-3</v>
      </c>
      <c r="AB570" s="5">
        <f t="shared" si="689"/>
        <v>3.4398028291231079E-3</v>
      </c>
      <c r="AC570" s="5">
        <f t="shared" si="690"/>
        <v>9.5038253494697246E-5</v>
      </c>
      <c r="AD570" s="5">
        <f t="shared" si="691"/>
        <v>3.3744161093647543E-2</v>
      </c>
      <c r="AE570" s="5">
        <f t="shared" si="692"/>
        <v>1.7205860557301091E-2</v>
      </c>
      <c r="AF570" s="5">
        <f t="shared" si="693"/>
        <v>4.386560932655997E-3</v>
      </c>
      <c r="AG570" s="5">
        <f t="shared" si="694"/>
        <v>7.4555669570927239E-4</v>
      </c>
      <c r="AH570" s="5">
        <f t="shared" si="695"/>
        <v>3.3717312049507666E-4</v>
      </c>
      <c r="AI570" s="5">
        <f t="shared" si="696"/>
        <v>5.4377236313034338E-4</v>
      </c>
      <c r="AJ570" s="5">
        <f t="shared" si="697"/>
        <v>4.3848154691304302E-4</v>
      </c>
      <c r="AK570" s="5">
        <f t="shared" si="698"/>
        <v>2.3571881669556715E-4</v>
      </c>
      <c r="AL570" s="5">
        <f t="shared" si="699"/>
        <v>3.1260821530695884E-6</v>
      </c>
      <c r="AM570" s="5">
        <f t="shared" si="700"/>
        <v>1.0884107364668558E-2</v>
      </c>
      <c r="AN570" s="5">
        <f t="shared" si="701"/>
        <v>5.5497137145435046E-3</v>
      </c>
      <c r="AO570" s="5">
        <f t="shared" si="702"/>
        <v>1.4148758957198218E-3</v>
      </c>
      <c r="AP570" s="5">
        <f t="shared" si="703"/>
        <v>2.4047772591018337E-4</v>
      </c>
      <c r="AQ570" s="5">
        <f t="shared" si="704"/>
        <v>3.0654386455664543E-5</v>
      </c>
      <c r="AR570" s="5">
        <f t="shared" si="705"/>
        <v>3.4384340916393363E-5</v>
      </c>
      <c r="AS570" s="5">
        <f t="shared" si="706"/>
        <v>5.5452980022052473E-5</v>
      </c>
      <c r="AT570" s="5">
        <f t="shared" si="707"/>
        <v>4.4715601802622792E-5</v>
      </c>
      <c r="AU570" s="5">
        <f t="shared" si="708"/>
        <v>2.4038203703096094E-5</v>
      </c>
      <c r="AV570" s="5">
        <f t="shared" si="709"/>
        <v>9.6918393241492066E-6</v>
      </c>
      <c r="AW570" s="5">
        <f t="shared" si="710"/>
        <v>7.1406843417101958E-8</v>
      </c>
      <c r="AX570" s="5">
        <f t="shared" si="711"/>
        <v>2.9255380606654944E-3</v>
      </c>
      <c r="AY570" s="5">
        <f t="shared" si="712"/>
        <v>1.4917069589370699E-3</v>
      </c>
      <c r="AZ570" s="5">
        <f t="shared" si="713"/>
        <v>3.8030434149181793E-4</v>
      </c>
      <c r="BA570" s="5">
        <f t="shared" si="714"/>
        <v>6.4637982364661281E-5</v>
      </c>
      <c r="BB570" s="5">
        <f t="shared" si="715"/>
        <v>8.2395892743131156E-6</v>
      </c>
      <c r="BC570" s="5">
        <f t="shared" si="716"/>
        <v>8.4025928936164193E-7</v>
      </c>
      <c r="BD570" s="5">
        <f t="shared" si="717"/>
        <v>2.9220471334300453E-6</v>
      </c>
      <c r="BE570" s="5">
        <f t="shared" si="718"/>
        <v>4.7125004288314938E-6</v>
      </c>
      <c r="BF570" s="5">
        <f t="shared" si="719"/>
        <v>3.8000174668073461E-6</v>
      </c>
      <c r="BG570" s="5">
        <f t="shared" si="720"/>
        <v>2.0428125812919354E-6</v>
      </c>
      <c r="BH570" s="5">
        <f t="shared" si="721"/>
        <v>8.23631064607456E-7</v>
      </c>
      <c r="BI570" s="5">
        <f t="shared" si="722"/>
        <v>2.6566044748261395E-7</v>
      </c>
      <c r="BJ570" s="8">
        <f t="shared" si="723"/>
        <v>0.64446304775764185</v>
      </c>
      <c r="BK570" s="8">
        <f t="shared" si="724"/>
        <v>0.24183906017634219</v>
      </c>
      <c r="BL570" s="8">
        <f t="shared" si="725"/>
        <v>0.11114657922971026</v>
      </c>
      <c r="BM570" s="8">
        <f t="shared" si="726"/>
        <v>0.3550779325171865</v>
      </c>
      <c r="BN570" s="8">
        <f t="shared" si="727"/>
        <v>0.64352417693538455</v>
      </c>
    </row>
    <row r="571" spans="1:66" x14ac:dyDescent="0.25">
      <c r="A571" t="s">
        <v>344</v>
      </c>
      <c r="B571" t="s">
        <v>422</v>
      </c>
      <c r="C571" t="s">
        <v>376</v>
      </c>
      <c r="D571" t="s">
        <v>500</v>
      </c>
      <c r="E571">
        <f>VLOOKUP(A571,home!$A$2:$E$405,3,FALSE)</f>
        <v>1.30851063829787</v>
      </c>
      <c r="F571">
        <f>VLOOKUP(B571,home!$B$2:$E$405,3,FALSE)</f>
        <v>0.51</v>
      </c>
      <c r="G571">
        <f>VLOOKUP(C571,away!$B$2:$E$405,4,FALSE)</f>
        <v>0.76</v>
      </c>
      <c r="H571">
        <f>VLOOKUP(A571,away!$A$2:$E$405,3,FALSE)</f>
        <v>1.3510638297872299</v>
      </c>
      <c r="I571">
        <f>VLOOKUP(C571,away!$B$2:$E$405,3,FALSE)</f>
        <v>1.78</v>
      </c>
      <c r="J571">
        <f>VLOOKUP(B571,home!$B$2:$E$405,4,FALSE)</f>
        <v>0.41</v>
      </c>
      <c r="K571" s="3">
        <f t="shared" ref="K571:K634" si="728">E571*F571*G571</f>
        <v>0.50717872340425441</v>
      </c>
      <c r="L571" s="3">
        <f t="shared" ref="L571:L634" si="729">H571*I571*J571</f>
        <v>0.98600638297872034</v>
      </c>
      <c r="M571" s="5">
        <f t="shared" ref="M571:M634" si="730">_xlfn.POISSON.DIST(0,K571,FALSE) * _xlfn.POISSON.DIST(0,L571,FALSE)</f>
        <v>0.22465596163479631</v>
      </c>
      <c r="N571" s="5">
        <f t="shared" ref="N571:N634" si="731">_xlfn.POISSON.DIST(1,K571,FALSE) * _xlfn.POISSON.DIST(0,L571,FALSE)</f>
        <v>0.11394072382709113</v>
      </c>
      <c r="O571" s="5">
        <f t="shared" ref="O571:O634" si="732">_xlfn.POISSON.DIST(0,K571,FALSE) * _xlfn.POISSON.DIST(1,L571,FALSE)</f>
        <v>0.22151221214613168</v>
      </c>
      <c r="P571" s="5">
        <f t="shared" ref="P571:P634" si="733">_xlfn.POISSON.DIST(1,K571,FALSE) * _xlfn.POISSON.DIST(1,L571,FALSE)</f>
        <v>0.11234628097472742</v>
      </c>
      <c r="Q571" s="5">
        <f t="shared" ref="Q571:Q634" si="734">_xlfn.POISSON.DIST(2,K571,FALSE) * _xlfn.POISSON.DIST(0,L571,FALSE)</f>
        <v>2.8894155427190395E-2</v>
      </c>
      <c r="R571" s="5">
        <f t="shared" ref="R571:R634" si="735">_xlfn.POISSON.DIST(0,K571,FALSE) * _xlfn.POISSON.DIST(2,L571,FALSE)</f>
        <v>0.10920622754191113</v>
      </c>
      <c r="S571" s="5">
        <f t="shared" ref="S571:S634" si="736">_xlfn.POISSON.DIST(2,K571,FALSE) * _xlfn.POISSON.DIST(2,L571,FALSE)</f>
        <v>1.404557301418333E-2</v>
      </c>
      <c r="T571" s="5">
        <f t="shared" ref="T571:T634" si="737">_xlfn.POISSON.DIST(2,K571,FALSE) * _xlfn.POISSON.DIST(1,L571,FALSE)</f>
        <v>2.848982168198896E-2</v>
      </c>
      <c r="U571" s="5">
        <f t="shared" ref="U571:U634" si="738">_xlfn.POISSON.DIST(1,K571,FALSE) * _xlfn.POISSON.DIST(2,L571,FALSE)</f>
        <v>5.5387075072501006E-2</v>
      </c>
      <c r="V571" s="5">
        <f t="shared" ref="V571:V634" si="739">_xlfn.POISSON.DIST(3,K571,FALSE) * _xlfn.POISSON.DIST(3,L571,FALSE)</f>
        <v>7.804367377368161E-4</v>
      </c>
      <c r="W571" s="5">
        <f t="shared" ref="W571:W634" si="740">_xlfn.POISSON.DIST(3,K571,FALSE) * _xlfn.POISSON.DIST(0,L571,FALSE)</f>
        <v>4.8848336211355101E-3</v>
      </c>
      <c r="X571" s="5">
        <f t="shared" ref="X571:X634" si="741">_xlfn.POISSON.DIST(3,K571,FALSE) * _xlfn.POISSON.DIST(1,L571,FALSE)</f>
        <v>4.8164771302286694E-3</v>
      </c>
      <c r="Y571" s="5">
        <f t="shared" ref="Y571:Y634" si="742">_xlfn.POISSON.DIST(3,K571,FALSE) * _xlfn.POISSON.DIST(2,L571,FALSE)</f>
        <v>2.3745385969382487E-3</v>
      </c>
      <c r="Z571" s="5">
        <f t="shared" ref="Z571:Z634" si="743">_xlfn.POISSON.DIST(0,K571,FALSE) * _xlfn.POISSON.DIST(3,L571,FALSE)</f>
        <v>3.5892679139116972E-2</v>
      </c>
      <c r="AA571" s="5">
        <f t="shared" ref="AA571:AA634" si="744">_xlfn.POISSON.DIST(1,K571,FALSE) * _xlfn.POISSON.DIST(3,L571,FALSE)</f>
        <v>1.8204003185335858E-2</v>
      </c>
      <c r="AB571" s="5">
        <f t="shared" ref="AB571:AB634" si="745">_xlfn.POISSON.DIST(2,K571,FALSE) * _xlfn.POISSON.DIST(3,L571,FALSE)</f>
        <v>4.6163415481928101E-3</v>
      </c>
      <c r="AC571" s="5">
        <f t="shared" ref="AC571:AC634" si="746">_xlfn.POISSON.DIST(4,K571,FALSE) * _xlfn.POISSON.DIST(4,L571,FALSE)</f>
        <v>2.439262138392314E-5</v>
      </c>
      <c r="AD571" s="5">
        <f t="shared" ref="AD571:AD634" si="747">_xlfn.POISSON.DIST(4,K571,FALSE) * _xlfn.POISSON.DIST(0,L571,FALSE)</f>
        <v>6.1937092000242228E-4</v>
      </c>
      <c r="AE571" s="5">
        <f t="shared" ref="AE571:AE634" si="748">_xlfn.POISSON.DIST(4,K571,FALSE) * _xlfn.POISSON.DIST(1,L571,FALSE)</f>
        <v>6.1070368055379071E-4</v>
      </c>
      <c r="AF571" s="5">
        <f t="shared" ref="AF571:AF634" si="749">_xlfn.POISSON.DIST(4,K571,FALSE) * _xlfn.POISSON.DIST(2,L571,FALSE)</f>
        <v>3.0107886356731757E-4</v>
      </c>
      <c r="AG571" s="5">
        <f t="shared" ref="AG571:AG634" si="750">_xlfn.POISSON.DIST(4,K571,FALSE) * _xlfn.POISSON.DIST(3,L571,FALSE)</f>
        <v>9.8955227085784818E-5</v>
      </c>
      <c r="AH571" s="5">
        <f t="shared" ref="AH571:AH634" si="751">_xlfn.POISSON.DIST(0,K571,FALSE) * _xlfn.POISSON.DIST(4,L571,FALSE)</f>
        <v>8.8476026833441204E-3</v>
      </c>
      <c r="AI571" s="5">
        <f t="shared" ref="AI571:AI634" si="752">_xlfn.POISSON.DIST(1,K571,FALSE) * _xlfn.POISSON.DIST(4,L571,FALSE)</f>
        <v>4.4873158341265269E-3</v>
      </c>
      <c r="AJ571" s="5">
        <f t="shared" ref="AJ571:AJ634" si="753">_xlfn.POISSON.DIST(2,K571,FALSE) * _xlfn.POISSON.DIST(4,L571,FALSE)</f>
        <v>1.1379355581319943E-3</v>
      </c>
      <c r="AK571" s="5">
        <f t="shared" ref="AK571:AK634" si="754">_xlfn.POISSON.DIST(3,K571,FALSE) * _xlfn.POISSON.DIST(4,L571,FALSE)</f>
        <v>1.9237890122989751E-4</v>
      </c>
      <c r="AL571" s="5">
        <f t="shared" ref="AL571:AL634" si="755">_xlfn.POISSON.DIST(5,K571,FALSE) * _xlfn.POISSON.DIST(5,L571,FALSE)</f>
        <v>4.8793190721788889E-7</v>
      </c>
      <c r="AM571" s="5">
        <f t="shared" ref="AM571:AM634" si="756">_xlfn.POISSON.DIST(5,K571,FALSE) * _xlfn.POISSON.DIST(0,L571,FALSE)</f>
        <v>6.2826350504109458E-5</v>
      </c>
      <c r="AN571" s="5">
        <f t="shared" ref="AN571:AN634" si="757">_xlfn.POISSON.DIST(5,K571,FALSE) * _xlfn.POISSON.DIST(1,L571,FALSE)</f>
        <v>6.1947182616310266E-5</v>
      </c>
      <c r="AO571" s="5">
        <f t="shared" ref="AO571:AO634" si="758">_xlfn.POISSON.DIST(5,K571,FALSE) * _xlfn.POISSON.DIST(2,L571,FALSE)</f>
        <v>3.0540158733615176E-5</v>
      </c>
      <c r="AP571" s="5">
        <f t="shared" ref="AP571:AP634" si="759">_xlfn.POISSON.DIST(5,K571,FALSE) * _xlfn.POISSON.DIST(3,L571,FALSE)</f>
        <v>1.0037597149509293E-5</v>
      </c>
      <c r="AQ571" s="5">
        <f t="shared" ref="AQ571:AQ634" si="760">_xlfn.POISSON.DIST(5,K571,FALSE) * _xlfn.POISSON.DIST(4,L571,FALSE)</f>
        <v>2.474283714796292E-6</v>
      </c>
      <c r="AR571" s="5">
        <f t="shared" ref="AR571:AR634" si="761">_xlfn.POISSON.DIST(0,K571,FALSE) * _xlfn.POISSON.DIST(5,L571,FALSE)</f>
        <v>1.7447585439673921E-3</v>
      </c>
      <c r="AS571" s="5">
        <f t="shared" ref="AS571:AS634" si="762">_xlfn.POISSON.DIST(1,K571,FALSE) * _xlfn.POISSON.DIST(5,L571,FALSE)</f>
        <v>8.8490441097804754E-4</v>
      </c>
      <c r="AT571" s="5">
        <f t="shared" ref="AT571:AT634" si="763">_xlfn.POISSON.DIST(2,K571,FALSE) * _xlfn.POISSON.DIST(5,L571,FALSE)</f>
        <v>2.2440234474731989E-4</v>
      </c>
      <c r="AU571" s="5">
        <f t="shared" ref="AU571:AU634" si="764">_xlfn.POISSON.DIST(3,K571,FALSE) * _xlfn.POISSON.DIST(5,L571,FALSE)</f>
        <v>3.7937364912622363E-5</v>
      </c>
      <c r="AV571" s="5">
        <f t="shared" ref="AV571:AV634" si="765">_xlfn.POISSON.DIST(4,K571,FALSE) * _xlfn.POISSON.DIST(5,L571,FALSE)</f>
        <v>4.8102560764262903E-6</v>
      </c>
      <c r="AW571" s="5">
        <f t="shared" ref="AW571:AW634" si="766">_xlfn.POISSON.DIST(6,K571,FALSE) * _xlfn.POISSON.DIST(6,L571,FALSE)</f>
        <v>6.7779361070263342E-9</v>
      </c>
      <c r="AX571" s="5">
        <f t="shared" ref="AX571:AX634" si="767">_xlfn.POISSON.DIST(6,K571,FALSE) * _xlfn.POISSON.DIST(0,L571,FALSE)</f>
        <v>5.3106980408037397E-6</v>
      </c>
      <c r="AY571" s="5">
        <f t="shared" ref="AY571:AY634" si="768">_xlfn.POISSON.DIST(6,K571,FALSE) * _xlfn.POISSON.DIST(1,L571,FALSE)</f>
        <v>5.2363821663050719E-6</v>
      </c>
      <c r="AZ571" s="5">
        <f t="shared" ref="AZ571:AZ634" si="769">_xlfn.POISSON.DIST(6,K571,FALSE) * _xlfn.POISSON.DIST(2,L571,FALSE)</f>
        <v>2.5815531198463704E-6</v>
      </c>
      <c r="BA571" s="5">
        <f t="shared" ref="BA571:BA634" si="770">_xlfn.POISSON.DIST(6,K571,FALSE) * _xlfn.POISSON.DIST(3,L571,FALSE)</f>
        <v>8.4847595138905029E-7</v>
      </c>
      <c r="BB571" s="5">
        <f t="shared" ref="BB571:BB634" si="771">_xlfn.POISSON.DIST(6,K571,FALSE) * _xlfn.POISSON.DIST(4,L571,FALSE)</f>
        <v>2.0915067596838643E-7</v>
      </c>
      <c r="BC571" s="5">
        <f t="shared" ref="BC571:BC634" si="772">_xlfn.POISSON.DIST(6,K571,FALSE) * _xlfn.POISSON.DIST(5,L571,FALSE)</f>
        <v>4.1244780301828636E-8</v>
      </c>
      <c r="BD571" s="5">
        <f t="shared" ref="BD571:BD634" si="773">_xlfn.POISSON.DIST(0,K571,FALSE) * _xlfn.POISSON.DIST(6,L571,FALSE)</f>
        <v>2.8672384351808433E-4</v>
      </c>
      <c r="BE571" s="5">
        <f t="shared" ref="BE571:BE634" si="774">_xlfn.POISSON.DIST(1,K571,FALSE) * _xlfn.POISSON.DIST(6,L571,FALSE)</f>
        <v>1.4542023292506322E-4</v>
      </c>
      <c r="BF571" s="5">
        <f t="shared" ref="BF571:BF634" si="775">_xlfn.POISSON.DIST(2,K571,FALSE) * _xlfn.POISSON.DIST(6,L571,FALSE)</f>
        <v>3.6877024046041437E-5</v>
      </c>
      <c r="BG571" s="5">
        <f t="shared" ref="BG571:BG634" si="776">_xlfn.POISSON.DIST(3,K571,FALSE) * _xlfn.POISSON.DIST(6,L571,FALSE)</f>
        <v>6.2344139928730952E-6</v>
      </c>
      <c r="BH571" s="5">
        <f t="shared" ref="BH571:BH634" si="777">_xlfn.POISSON.DIST(4,K571,FALSE) * _xlfn.POISSON.DIST(6,L571,FALSE)</f>
        <v>7.9049053251974921E-7</v>
      </c>
      <c r="BI571" s="5">
        <f t="shared" ref="BI571:BI634" si="778">_xlfn.POISSON.DIST(5,K571,FALSE) * _xlfn.POISSON.DIST(6,L571,FALSE)</f>
        <v>8.0183995829303165E-8</v>
      </c>
      <c r="BJ571" s="8">
        <f t="shared" ref="BJ571:BJ634" si="779">SUM(N571,Q571,T571,W571,X571,Y571,AD571,AE571,AF571,AG571,AM571,AN571,AO571,AP571,AQ571,AX571,AY571,AZ571,BA571,BB571,BC571)</f>
        <v>0.18521271205323522</v>
      </c>
      <c r="BK571" s="8">
        <f t="shared" ref="BK571:BK634" si="780">SUM(M571,P571,S571,V571,AC571,AL571,AY571)</f>
        <v>0.35185836929690134</v>
      </c>
      <c r="BL571" s="8">
        <f t="shared" ref="BL571:BL634" si="781">SUM(O571,R571,U571,AA571,AB571,AH571,AI571,AJ571,AK571,AR571,AS571,AT571,AU571,AV571,BD571,BE571,BF571,BG571,BH571,BI571)</f>
        <v>0.42696403158059731</v>
      </c>
      <c r="BM571" s="8">
        <f t="shared" ref="BM571:BM634" si="782">SUM(S571:BI571)</f>
        <v>0.18936700091377248</v>
      </c>
      <c r="BN571" s="8">
        <f t="shared" ref="BN571:BN634" si="783">SUM(M571:R571)</f>
        <v>0.81055556155184805</v>
      </c>
    </row>
    <row r="572" spans="1:66" x14ac:dyDescent="0.25">
      <c r="A572" t="s">
        <v>40</v>
      </c>
      <c r="B572" t="s">
        <v>42</v>
      </c>
      <c r="C572" t="s">
        <v>233</v>
      </c>
      <c r="D572" t="s">
        <v>500</v>
      </c>
      <c r="E572">
        <f>VLOOKUP(A572,home!$A$2:$E$405,3,FALSE)</f>
        <v>1.4783783783783799</v>
      </c>
      <c r="F572">
        <f>VLOOKUP(B572,home!$B$2:$E$405,3,FALSE)</f>
        <v>1.19</v>
      </c>
      <c r="G572">
        <f>VLOOKUP(C572,away!$B$2:$E$405,4,FALSE)</f>
        <v>0.94</v>
      </c>
      <c r="H572">
        <f>VLOOKUP(A572,away!$A$2:$E$405,3,FALSE)</f>
        <v>1.1756756756756801</v>
      </c>
      <c r="I572">
        <f>VLOOKUP(C572,away!$B$2:$E$405,3,FALSE)</f>
        <v>0.68</v>
      </c>
      <c r="J572">
        <f>VLOOKUP(B572,home!$B$2:$E$405,4,FALSE)</f>
        <v>0.8</v>
      </c>
      <c r="K572" s="3">
        <f t="shared" si="728"/>
        <v>1.6537140540540556</v>
      </c>
      <c r="L572" s="3">
        <f t="shared" si="729"/>
        <v>0.63956756756757005</v>
      </c>
      <c r="M572" s="5">
        <f t="shared" si="730"/>
        <v>0.10093468831846199</v>
      </c>
      <c r="N572" s="5">
        <f t="shared" si="731"/>
        <v>0.16691711261380629</v>
      </c>
      <c r="O572" s="5">
        <f t="shared" si="732"/>
        <v>6.4554553091029573E-2</v>
      </c>
      <c r="P572" s="5">
        <f t="shared" si="733"/>
        <v>0.10675477169981427</v>
      </c>
      <c r="Q572" s="5">
        <f t="shared" si="734"/>
        <v>0.13801658749578749</v>
      </c>
      <c r="R572" s="5">
        <f t="shared" si="735"/>
        <v>2.0643499247920669E-2</v>
      </c>
      <c r="S572" s="5">
        <f t="shared" si="736"/>
        <v>2.8227613000403235E-2</v>
      </c>
      <c r="T572" s="5">
        <f t="shared" si="737"/>
        <v>8.8270933148657527E-2</v>
      </c>
      <c r="U572" s="5">
        <f t="shared" si="738"/>
        <v>3.4138444831140737E-2</v>
      </c>
      <c r="V572" s="5">
        <f t="shared" si="739"/>
        <v>3.317252232542678E-3</v>
      </c>
      <c r="W572" s="5">
        <f t="shared" si="740"/>
        <v>7.607999014478832E-2</v>
      </c>
      <c r="X572" s="5">
        <f t="shared" si="741"/>
        <v>4.8658294237466974E-2</v>
      </c>
      <c r="Y572" s="5">
        <f t="shared" si="742"/>
        <v>1.5560133443721931E-2</v>
      </c>
      <c r="Z572" s="5">
        <f t="shared" si="743"/>
        <v>4.4009708666918621E-3</v>
      </c>
      <c r="AA572" s="5">
        <f t="shared" si="744"/>
        <v>7.2779473737307893E-3</v>
      </c>
      <c r="AB572" s="5">
        <f t="shared" si="745"/>
        <v>6.0178219283022055E-3</v>
      </c>
      <c r="AC572" s="5">
        <f t="shared" si="746"/>
        <v>2.1928320100819749E-4</v>
      </c>
      <c r="AD572" s="5">
        <f t="shared" si="747"/>
        <v>3.1453637233682656E-2</v>
      </c>
      <c r="AE572" s="5">
        <f t="shared" si="748"/>
        <v>2.0116726256699174E-2</v>
      </c>
      <c r="AF572" s="5">
        <f t="shared" si="749"/>
        <v>6.4330028397098782E-3</v>
      </c>
      <c r="AG572" s="5">
        <f t="shared" si="750"/>
        <v>1.371446659449506E-3</v>
      </c>
      <c r="AH572" s="5">
        <f t="shared" si="751"/>
        <v>7.0367955803646352E-4</v>
      </c>
      <c r="AI572" s="5">
        <f t="shared" si="752"/>
        <v>1.1636847746754461E-3</v>
      </c>
      <c r="AJ572" s="5">
        <f t="shared" si="753"/>
        <v>9.6220093318475622E-4</v>
      </c>
      <c r="AK572" s="5">
        <f t="shared" si="754"/>
        <v>5.3040173534385276E-4</v>
      </c>
      <c r="AL572" s="5">
        <f t="shared" si="755"/>
        <v>9.2770992614053623E-6</v>
      </c>
      <c r="AM572" s="5">
        <f t="shared" si="756"/>
        <v>1.0403064388891783E-2</v>
      </c>
      <c r="AN572" s="5">
        <f t="shared" si="757"/>
        <v>6.6534625864523283E-3</v>
      </c>
      <c r="AO572" s="5">
        <f t="shared" si="758"/>
        <v>2.1276694411595742E-3</v>
      </c>
      <c r="AP572" s="5">
        <f t="shared" si="759"/>
        <v>4.5359612302342674E-4</v>
      </c>
      <c r="AQ572" s="5">
        <f t="shared" si="760"/>
        <v>7.252634226504331E-5</v>
      </c>
      <c r="AR572" s="5">
        <f t="shared" si="761"/>
        <v>9.001012465608076E-5</v>
      </c>
      <c r="AS572" s="5">
        <f t="shared" si="762"/>
        <v>1.4885100815091823E-4</v>
      </c>
      <c r="AT572" s="5">
        <f t="shared" si="763"/>
        <v>1.2307850206964412E-4</v>
      </c>
      <c r="AU572" s="5">
        <f t="shared" si="764"/>
        <v>6.7845549541497213E-5</v>
      </c>
      <c r="AV572" s="5">
        <f t="shared" si="765"/>
        <v>2.8049284695448685E-5</v>
      </c>
      <c r="AW572" s="5">
        <f t="shared" si="766"/>
        <v>2.7255650553925095E-7</v>
      </c>
      <c r="AX572" s="5">
        <f t="shared" si="767"/>
        <v>2.8672822975232674E-3</v>
      </c>
      <c r="AY572" s="5">
        <f t="shared" si="768"/>
        <v>1.83382076455651E-3</v>
      </c>
      <c r="AZ572" s="5">
        <f t="shared" si="769"/>
        <v>5.8642614287115428E-4</v>
      </c>
      <c r="BA572" s="5">
        <f t="shared" si="770"/>
        <v>1.2501971391804551E-4</v>
      </c>
      <c r="BB572" s="5">
        <f t="shared" si="771"/>
        <v>1.9989638582139456E-5</v>
      </c>
      <c r="BC572" s="5">
        <f t="shared" si="772"/>
        <v>2.5569449049067571E-6</v>
      </c>
      <c r="BD572" s="5">
        <f t="shared" si="773"/>
        <v>9.5945927471238858E-6</v>
      </c>
      <c r="BE572" s="5">
        <f t="shared" si="774"/>
        <v>1.5866712868843877E-5</v>
      </c>
      <c r="BF572" s="5">
        <f t="shared" si="775"/>
        <v>1.3119503031423733E-5</v>
      </c>
      <c r="BG572" s="5">
        <f t="shared" si="776"/>
        <v>7.2319688484234039E-6</v>
      </c>
      <c r="BH572" s="5">
        <f t="shared" si="777"/>
        <v>2.9899021307797301E-6</v>
      </c>
      <c r="BI572" s="5">
        <f t="shared" si="778"/>
        <v>9.8888863478332085E-7</v>
      </c>
      <c r="BJ572" s="8">
        <f t="shared" si="779"/>
        <v>0.61802327845791827</v>
      </c>
      <c r="BK572" s="8">
        <f t="shared" si="780"/>
        <v>0.2412967063160483</v>
      </c>
      <c r="BL572" s="8">
        <f t="shared" si="781"/>
        <v>0.13649985951073942</v>
      </c>
      <c r="BM572" s="8">
        <f t="shared" si="782"/>
        <v>0.40056605447652627</v>
      </c>
      <c r="BN572" s="8">
        <f t="shared" si="783"/>
        <v>0.5978212124668203</v>
      </c>
    </row>
    <row r="573" spans="1:66" x14ac:dyDescent="0.25">
      <c r="A573" t="s">
        <v>40</v>
      </c>
      <c r="B573" t="s">
        <v>237</v>
      </c>
      <c r="C573" t="s">
        <v>41</v>
      </c>
      <c r="D573" t="s">
        <v>500</v>
      </c>
      <c r="E573">
        <f>VLOOKUP(A573,home!$A$2:$E$405,3,FALSE)</f>
        <v>1.4783783783783799</v>
      </c>
      <c r="F573">
        <f>VLOOKUP(B573,home!$B$2:$E$405,3,FALSE)</f>
        <v>0.52</v>
      </c>
      <c r="G573">
        <f>VLOOKUP(C573,away!$B$2:$E$405,4,FALSE)</f>
        <v>1.23</v>
      </c>
      <c r="H573">
        <f>VLOOKUP(A573,away!$A$2:$E$405,3,FALSE)</f>
        <v>1.1756756756756801</v>
      </c>
      <c r="I573">
        <f>VLOOKUP(C573,away!$B$2:$E$405,3,FALSE)</f>
        <v>0.56000000000000005</v>
      </c>
      <c r="J573">
        <f>VLOOKUP(B573,home!$B$2:$E$405,4,FALSE)</f>
        <v>1</v>
      </c>
      <c r="K573" s="3">
        <f t="shared" si="728"/>
        <v>0.94557081081081185</v>
      </c>
      <c r="L573" s="3">
        <f t="shared" si="729"/>
        <v>0.65837837837838087</v>
      </c>
      <c r="M573" s="5">
        <f t="shared" si="730"/>
        <v>0.20110076277663</v>
      </c>
      <c r="N573" s="5">
        <f t="shared" si="731"/>
        <v>0.19015501131337076</v>
      </c>
      <c r="O573" s="5">
        <f t="shared" si="732"/>
        <v>0.13240039408753312</v>
      </c>
      <c r="P573" s="5">
        <f t="shared" si="733"/>
        <v>0.12519394798901973</v>
      </c>
      <c r="Q573" s="5">
        <f t="shared" si="734"/>
        <v>8.9902514113661514E-2</v>
      </c>
      <c r="R573" s="5">
        <f t="shared" si="735"/>
        <v>4.3584778378004299E-2</v>
      </c>
      <c r="S573" s="5">
        <f t="shared" si="736"/>
        <v>1.9484665792250777E-2</v>
      </c>
      <c r="T573" s="5">
        <f t="shared" si="737"/>
        <v>5.918987145429197E-2</v>
      </c>
      <c r="U573" s="5">
        <f t="shared" si="738"/>
        <v>4.1212494229899067E-2</v>
      </c>
      <c r="V573" s="5">
        <f t="shared" si="739"/>
        <v>1.3477832936958328E-3</v>
      </c>
      <c r="W573" s="5">
        <f t="shared" si="740"/>
        <v>2.8336397721461799E-2</v>
      </c>
      <c r="X573" s="5">
        <f t="shared" si="741"/>
        <v>1.8656071580940865E-2</v>
      </c>
      <c r="Y573" s="5">
        <f t="shared" si="742"/>
        <v>6.1413770771854203E-3</v>
      </c>
      <c r="Z573" s="5">
        <f t="shared" si="743"/>
        <v>9.5650919034971985E-3</v>
      </c>
      <c r="AA573" s="5">
        <f t="shared" si="744"/>
        <v>9.0444717066697784E-3</v>
      </c>
      <c r="AB573" s="5">
        <f t="shared" si="745"/>
        <v>4.276094222515593E-3</v>
      </c>
      <c r="AC573" s="5">
        <f t="shared" si="746"/>
        <v>5.2440847700452618E-5</v>
      </c>
      <c r="AD573" s="5">
        <f t="shared" si="747"/>
        <v>6.6985176422350674E-3</v>
      </c>
      <c r="AE573" s="5">
        <f t="shared" si="748"/>
        <v>4.410159182833699E-3</v>
      </c>
      <c r="AF573" s="5">
        <f t="shared" si="749"/>
        <v>1.4517767255922878E-3</v>
      </c>
      <c r="AG573" s="5">
        <f t="shared" si="750"/>
        <v>3.1860613545430872E-4</v>
      </c>
      <c r="AH573" s="5">
        <f t="shared" si="751"/>
        <v>1.5743624241161657E-3</v>
      </c>
      <c r="AI573" s="5">
        <f t="shared" si="752"/>
        <v>1.4886711538815982E-3</v>
      </c>
      <c r="AJ573" s="5">
        <f t="shared" si="753"/>
        <v>7.038219950032446E-4</v>
      </c>
      <c r="AK573" s="5">
        <f t="shared" si="754"/>
        <v>2.2183784482723379E-4</v>
      </c>
      <c r="AL573" s="5">
        <f t="shared" si="755"/>
        <v>1.3058680969406101E-6</v>
      </c>
      <c r="AM573" s="5">
        <f t="shared" si="756"/>
        <v>1.2667845516397486E-3</v>
      </c>
      <c r="AN573" s="5">
        <f t="shared" si="757"/>
        <v>8.3402355886336198E-4</v>
      </c>
      <c r="AO573" s="5">
        <f t="shared" si="758"/>
        <v>2.7455153910691308E-4</v>
      </c>
      <c r="AP573" s="5">
        <f t="shared" si="759"/>
        <v>6.0252932366166036E-5</v>
      </c>
      <c r="AQ573" s="5">
        <f t="shared" si="760"/>
        <v>9.9173069759446606E-6</v>
      </c>
      <c r="AR573" s="5">
        <f t="shared" si="761"/>
        <v>2.0730523595389165E-4</v>
      </c>
      <c r="AS573" s="5">
        <f t="shared" si="762"/>
        <v>1.96021780046248E-4</v>
      </c>
      <c r="AT573" s="5">
        <f t="shared" si="763"/>
        <v>9.267623674745464E-5</v>
      </c>
      <c r="AU573" s="5">
        <f t="shared" si="764"/>
        <v>2.921064810806182E-5</v>
      </c>
      <c r="AV573" s="5">
        <f t="shared" si="765"/>
        <v>6.9051840539623294E-6</v>
      </c>
      <c r="AW573" s="5">
        <f t="shared" si="766"/>
        <v>2.2582209307471174E-8</v>
      </c>
      <c r="AX573" s="5">
        <f t="shared" si="767"/>
        <v>1.9963908260276785E-4</v>
      </c>
      <c r="AY573" s="5">
        <f t="shared" si="768"/>
        <v>1.3143805546495793E-4</v>
      </c>
      <c r="AZ573" s="5">
        <f t="shared" si="769"/>
        <v>4.3267986907113335E-5</v>
      </c>
      <c r="BA573" s="5">
        <f t="shared" si="770"/>
        <v>9.4955690185341003E-6</v>
      </c>
      <c r="BB573" s="5">
        <f t="shared" si="771"/>
        <v>1.5629193330506179E-6</v>
      </c>
      <c r="BC573" s="5">
        <f t="shared" si="772"/>
        <v>2.0579845920601734E-7</v>
      </c>
      <c r="BD573" s="5">
        <f t="shared" si="773"/>
        <v>2.2747547512778466E-5</v>
      </c>
      <c r="BE573" s="5">
        <f t="shared" si="774"/>
        <v>2.15094169456154E-5</v>
      </c>
      <c r="BF573" s="5">
        <f t="shared" si="775"/>
        <v>1.0169338410666682E-5</v>
      </c>
      <c r="BG573" s="5">
        <f t="shared" si="776"/>
        <v>3.2052765221278764E-6</v>
      </c>
      <c r="BH573" s="5">
        <f t="shared" si="777"/>
        <v>7.5770397997532868E-7</v>
      </c>
      <c r="BI573" s="5">
        <f t="shared" si="778"/>
        <v>1.432925533399702E-7</v>
      </c>
      <c r="BJ573" s="8">
        <f t="shared" si="779"/>
        <v>0.4080914422477655</v>
      </c>
      <c r="BK573" s="8">
        <f t="shared" si="780"/>
        <v>0.3473123446228587</v>
      </c>
      <c r="BL573" s="8">
        <f t="shared" si="781"/>
        <v>0.23509757770328418</v>
      </c>
      <c r="BM573" s="8">
        <f t="shared" si="782"/>
        <v>0.21759763234593044</v>
      </c>
      <c r="BN573" s="8">
        <f t="shared" si="783"/>
        <v>0.78233740865821955</v>
      </c>
    </row>
    <row r="574" spans="1:66" x14ac:dyDescent="0.25">
      <c r="A574" t="s">
        <v>40</v>
      </c>
      <c r="B574" t="s">
        <v>319</v>
      </c>
      <c r="C574" t="s">
        <v>232</v>
      </c>
      <c r="D574" t="s">
        <v>500</v>
      </c>
      <c r="E574">
        <f>VLOOKUP(A574,home!$A$2:$E$405,3,FALSE)</f>
        <v>1.4783783783783799</v>
      </c>
      <c r="F574">
        <f>VLOOKUP(B574,home!$B$2:$E$405,3,FALSE)</f>
        <v>0.99</v>
      </c>
      <c r="G574">
        <f>VLOOKUP(C574,away!$B$2:$E$405,4,FALSE)</f>
        <v>1.1100000000000001</v>
      </c>
      <c r="H574">
        <f>VLOOKUP(A574,away!$A$2:$E$405,3,FALSE)</f>
        <v>1.1756756756756801</v>
      </c>
      <c r="I574">
        <f>VLOOKUP(C574,away!$B$2:$E$405,3,FALSE)</f>
        <v>0.84</v>
      </c>
      <c r="J574">
        <f>VLOOKUP(B574,home!$B$2:$E$405,4,FALSE)</f>
        <v>1.05</v>
      </c>
      <c r="K574" s="3">
        <f t="shared" si="728"/>
        <v>1.6245900000000018</v>
      </c>
      <c r="L574" s="3">
        <f t="shared" si="729"/>
        <v>1.0369459459459498</v>
      </c>
      <c r="M574" s="5">
        <f t="shared" si="730"/>
        <v>6.9840867523285888E-2</v>
      </c>
      <c r="N574" s="5">
        <f t="shared" si="731"/>
        <v>0.11346277496965515</v>
      </c>
      <c r="O574" s="5">
        <f t="shared" si="732"/>
        <v>7.2421204439619455E-2</v>
      </c>
      <c r="P574" s="5">
        <f t="shared" si="733"/>
        <v>0.11765476452056149</v>
      </c>
      <c r="Q574" s="5">
        <f t="shared" si="734"/>
        <v>9.2165244793976142E-2</v>
      </c>
      <c r="R574" s="5">
        <f t="shared" si="735"/>
        <v>3.7548437172093101E-2</v>
      </c>
      <c r="S574" s="5">
        <f t="shared" si="736"/>
        <v>4.9550657463459526E-2</v>
      </c>
      <c r="T574" s="5">
        <f t="shared" si="737"/>
        <v>9.5570376946229621E-2</v>
      </c>
      <c r="U574" s="5">
        <f t="shared" si="738"/>
        <v>6.1000815545410793E-2</v>
      </c>
      <c r="V574" s="5">
        <f t="shared" si="739"/>
        <v>9.2748480978459558E-3</v>
      </c>
      <c r="W574" s="5">
        <f t="shared" si="740"/>
        <v>4.9910245013281965E-2</v>
      </c>
      <c r="X574" s="5">
        <f t="shared" si="741"/>
        <v>5.1754226227691796E-2</v>
      </c>
      <c r="Y574" s="5">
        <f t="shared" si="742"/>
        <v>2.6833167536187273E-2</v>
      </c>
      <c r="Z574" s="5">
        <f t="shared" si="743"/>
        <v>1.2978566567402717E-2</v>
      </c>
      <c r="AA574" s="5">
        <f t="shared" si="744"/>
        <v>2.1084849459736803E-2</v>
      </c>
      <c r="AB574" s="5">
        <f t="shared" si="745"/>
        <v>1.7127117791896927E-2</v>
      </c>
      <c r="AC574" s="5">
        <f t="shared" si="746"/>
        <v>9.7653253354152954E-4</v>
      </c>
      <c r="AD574" s="5">
        <f t="shared" si="747"/>
        <v>2.0270921236531955E-2</v>
      </c>
      <c r="AE574" s="5">
        <f t="shared" si="748"/>
        <v>2.1019849596811472E-2</v>
      </c>
      <c r="AF574" s="5">
        <f t="shared" si="749"/>
        <v>1.0898223911903629E-2</v>
      </c>
      <c r="AG574" s="5">
        <f t="shared" si="750"/>
        <v>3.7669563678198936E-3</v>
      </c>
      <c r="AH574" s="5">
        <f t="shared" si="751"/>
        <v>3.364517996564472E-3</v>
      </c>
      <c r="AI574" s="5">
        <f t="shared" si="752"/>
        <v>5.465962292038681E-3</v>
      </c>
      <c r="AJ574" s="5">
        <f t="shared" si="753"/>
        <v>4.4399738400115662E-3</v>
      </c>
      <c r="AK574" s="5">
        <f t="shared" si="754"/>
        <v>2.4043790335814665E-3</v>
      </c>
      <c r="AL574" s="5">
        <f t="shared" si="755"/>
        <v>6.5803137535305634E-5</v>
      </c>
      <c r="AM574" s="5">
        <f t="shared" si="756"/>
        <v>6.5863871863314988E-3</v>
      </c>
      <c r="AN574" s="5">
        <f t="shared" si="757"/>
        <v>6.8297274912968E-3</v>
      </c>
      <c r="AO574" s="5">
        <f t="shared" si="758"/>
        <v>3.5410291170079084E-3</v>
      </c>
      <c r="AP574" s="5">
        <f t="shared" si="759"/>
        <v>1.2239519291193058E-3</v>
      </c>
      <c r="AQ574" s="5">
        <f t="shared" si="760"/>
        <v>3.1729299773324715E-4</v>
      </c>
      <c r="AR574" s="5">
        <f t="shared" si="761"/>
        <v>6.9776465931994393E-4</v>
      </c>
      <c r="AS574" s="5">
        <f t="shared" si="762"/>
        <v>1.1335814878845889E-3</v>
      </c>
      <c r="AT574" s="5">
        <f t="shared" si="763"/>
        <v>9.2080257470121335E-4</v>
      </c>
      <c r="AU574" s="5">
        <f t="shared" si="764"/>
        <v>4.9864221827794865E-4</v>
      </c>
      <c r="AV574" s="5">
        <f t="shared" si="765"/>
        <v>2.0252229034804336E-4</v>
      </c>
      <c r="AW574" s="5">
        <f t="shared" si="766"/>
        <v>3.0792432242281168E-6</v>
      </c>
      <c r="AX574" s="5">
        <f t="shared" si="767"/>
        <v>1.7833631265070495E-3</v>
      </c>
      <c r="AY574" s="5">
        <f t="shared" si="768"/>
        <v>1.849251164180979E-3</v>
      </c>
      <c r="AZ574" s="5">
        <f t="shared" si="769"/>
        <v>9.5878674886664696E-4</v>
      </c>
      <c r="BA574" s="5">
        <f t="shared" si="770"/>
        <v>3.3140334408798908E-4</v>
      </c>
      <c r="BB574" s="5">
        <f t="shared" si="771"/>
        <v>8.5911838531242717E-5</v>
      </c>
      <c r="BC574" s="5">
        <f t="shared" si="772"/>
        <v>1.7817186534747042E-5</v>
      </c>
      <c r="BD574" s="5">
        <f t="shared" si="773"/>
        <v>1.2059070578436205E-4</v>
      </c>
      <c r="BE574" s="5">
        <f t="shared" si="774"/>
        <v>1.9591045471021692E-4</v>
      </c>
      <c r="BF574" s="5">
        <f t="shared" si="775"/>
        <v>1.5913708280883588E-4</v>
      </c>
      <c r="BG574" s="5">
        <f t="shared" si="776"/>
        <v>8.6177504453468999E-5</v>
      </c>
      <c r="BH574" s="5">
        <f t="shared" si="777"/>
        <v>3.500077799001533E-5</v>
      </c>
      <c r="BI574" s="5">
        <f t="shared" si="778"/>
        <v>1.1372382782959818E-5</v>
      </c>
      <c r="BJ574" s="8">
        <f t="shared" si="779"/>
        <v>0.5091769087302862</v>
      </c>
      <c r="BK574" s="8">
        <f t="shared" si="780"/>
        <v>0.24921272444041065</v>
      </c>
      <c r="BL574" s="8">
        <f t="shared" si="781"/>
        <v>0.22891875971001482</v>
      </c>
      <c r="BM574" s="8">
        <f t="shared" si="782"/>
        <v>0.49534749410796658</v>
      </c>
      <c r="BN574" s="8">
        <f t="shared" si="783"/>
        <v>0.50309329341919118</v>
      </c>
    </row>
    <row r="575" spans="1:66" x14ac:dyDescent="0.25">
      <c r="A575" t="s">
        <v>40</v>
      </c>
      <c r="B575" t="s">
        <v>317</v>
      </c>
      <c r="C575" t="s">
        <v>238</v>
      </c>
      <c r="D575" t="s">
        <v>500</v>
      </c>
      <c r="E575">
        <f>VLOOKUP(A575,home!$A$2:$E$405,3,FALSE)</f>
        <v>1.4783783783783799</v>
      </c>
      <c r="F575">
        <f>VLOOKUP(B575,home!$B$2:$E$405,3,FALSE)</f>
        <v>1.23</v>
      </c>
      <c r="G575">
        <f>VLOOKUP(C575,away!$B$2:$E$405,4,FALSE)</f>
        <v>0.86</v>
      </c>
      <c r="H575">
        <f>VLOOKUP(A575,away!$A$2:$E$405,3,FALSE)</f>
        <v>1.1756756756756801</v>
      </c>
      <c r="I575">
        <f>VLOOKUP(C575,away!$B$2:$E$405,3,FALSE)</f>
        <v>0.53</v>
      </c>
      <c r="J575">
        <f>VLOOKUP(B575,home!$B$2:$E$405,4,FALSE)</f>
        <v>1.05</v>
      </c>
      <c r="K575" s="3">
        <f t="shared" si="728"/>
        <v>1.5638286486486503</v>
      </c>
      <c r="L575" s="3">
        <f t="shared" si="729"/>
        <v>0.65426351351351597</v>
      </c>
      <c r="M575" s="5">
        <f t="shared" si="730"/>
        <v>0.10881651517824134</v>
      </c>
      <c r="N575" s="5">
        <f t="shared" si="731"/>
        <v>0.17017038388184447</v>
      </c>
      <c r="O575" s="5">
        <f t="shared" si="732"/>
        <v>7.1194675548813022E-2</v>
      </c>
      <c r="P575" s="5">
        <f t="shared" si="733"/>
        <v>0.11133627325447937</v>
      </c>
      <c r="Q575" s="5">
        <f t="shared" si="734"/>
        <v>0.1330586607329835</v>
      </c>
      <c r="R575" s="5">
        <f t="shared" si="735"/>
        <v>2.3290039284010605E-2</v>
      </c>
      <c r="S575" s="5">
        <f t="shared" si="736"/>
        <v>2.8478594728685823E-2</v>
      </c>
      <c r="T575" s="5">
        <f t="shared" si="737"/>
        <v>8.705542687456469E-2</v>
      </c>
      <c r="U575" s="5">
        <f t="shared" si="738"/>
        <v>3.6421630660488279E-2</v>
      </c>
      <c r="V575" s="5">
        <f t="shared" si="739"/>
        <v>3.2375606460338172E-3</v>
      </c>
      <c r="W575" s="5">
        <f t="shared" si="740"/>
        <v>6.9360315201686951E-2</v>
      </c>
      <c r="X575" s="5">
        <f t="shared" si="741"/>
        <v>4.537992352226064E-2</v>
      </c>
      <c r="Y575" s="5">
        <f t="shared" si="742"/>
        <v>1.4845214103324445E-2</v>
      </c>
      <c r="Z575" s="5">
        <f t="shared" si="743"/>
        <v>5.0792743106081962E-3</v>
      </c>
      <c r="AA575" s="5">
        <f t="shared" si="744"/>
        <v>7.9431146812742204E-3</v>
      </c>
      <c r="AB575" s="5">
        <f t="shared" si="745"/>
        <v>6.2108351490391608E-3</v>
      </c>
      <c r="AC575" s="5">
        <f t="shared" si="746"/>
        <v>2.0703310532317867E-4</v>
      </c>
      <c r="AD575" s="5">
        <f t="shared" si="747"/>
        <v>2.7116911997924629E-2</v>
      </c>
      <c r="AE575" s="5">
        <f t="shared" si="748"/>
        <v>1.7741606119398984E-2</v>
      </c>
      <c r="AF575" s="5">
        <f t="shared" si="749"/>
        <v>5.8038427775254373E-3</v>
      </c>
      <c r="AG575" s="5">
        <f t="shared" si="750"/>
        <v>1.2657475225012786E-3</v>
      </c>
      <c r="AH575" s="5">
        <f t="shared" si="751"/>
        <v>8.3079596413936508E-4</v>
      </c>
      <c r="AI575" s="5">
        <f t="shared" si="752"/>
        <v>1.2992225299028157E-3</v>
      </c>
      <c r="AJ575" s="5">
        <f t="shared" si="753"/>
        <v>1.0158807066159008E-3</v>
      </c>
      <c r="AK575" s="5">
        <f t="shared" si="754"/>
        <v>5.2955445087179347E-4</v>
      </c>
      <c r="AL575" s="5">
        <f t="shared" si="755"/>
        <v>8.4730867733554875E-6</v>
      </c>
      <c r="AM575" s="5">
        <f t="shared" si="756"/>
        <v>8.4812407690477692E-3</v>
      </c>
      <c r="AN575" s="5">
        <f t="shared" si="757"/>
        <v>5.5489663845112681E-3</v>
      </c>
      <c r="AO575" s="5">
        <f t="shared" si="758"/>
        <v>1.8152431215493665E-3</v>
      </c>
      <c r="AP575" s="5">
        <f t="shared" si="759"/>
        <v>3.9588244752871029E-4</v>
      </c>
      <c r="AQ575" s="5">
        <f t="shared" si="760"/>
        <v>6.4752860264616032E-5</v>
      </c>
      <c r="AR575" s="5">
        <f t="shared" si="761"/>
        <v>1.0871189730213405E-4</v>
      </c>
      <c r="AS575" s="5">
        <f t="shared" si="762"/>
        <v>1.7000677945002712E-4</v>
      </c>
      <c r="AT575" s="5">
        <f t="shared" si="763"/>
        <v>1.3293073608422256E-4</v>
      </c>
      <c r="AU575" s="5">
        <f t="shared" si="764"/>
        <v>6.9293631124820064E-5</v>
      </c>
      <c r="AV575" s="5">
        <f t="shared" si="765"/>
        <v>2.7090841380471347E-5</v>
      </c>
      <c r="AW575" s="5">
        <f t="shared" si="766"/>
        <v>2.4081360535158024E-7</v>
      </c>
      <c r="AX575" s="5">
        <f t="shared" si="767"/>
        <v>2.2105345484539694E-3</v>
      </c>
      <c r="AY575" s="5">
        <f t="shared" si="768"/>
        <v>1.4462721004145076E-3</v>
      </c>
      <c r="AZ575" s="5">
        <f t="shared" si="769"/>
        <v>4.731215329568841E-4</v>
      </c>
      <c r="BA575" s="5">
        <f t="shared" si="770"/>
        <v>1.0318205215709058E-4</v>
      </c>
      <c r="BB575" s="5">
        <f t="shared" si="771"/>
        <v>1.6877062993958236E-5</v>
      </c>
      <c r="BC575" s="5">
        <f t="shared" si="772"/>
        <v>2.2084093064432117E-6</v>
      </c>
      <c r="BD575" s="5">
        <f t="shared" si="773"/>
        <v>1.1854371314935781E-5</v>
      </c>
      <c r="BE575" s="5">
        <f t="shared" si="774"/>
        <v>1.8538205474015343E-5</v>
      </c>
      <c r="BF575" s="5">
        <f t="shared" si="775"/>
        <v>1.4495288407400217E-5</v>
      </c>
      <c r="BG575" s="5">
        <f t="shared" si="776"/>
        <v>7.5560490939723771E-6</v>
      </c>
      <c r="BH575" s="5">
        <f t="shared" si="777"/>
        <v>2.9540915109374195E-6</v>
      </c>
      <c r="BI575" s="5">
        <f t="shared" si="778"/>
        <v>9.2393858710674294E-7</v>
      </c>
      <c r="BJ575" s="8">
        <f t="shared" si="779"/>
        <v>0.59235631402319966</v>
      </c>
      <c r="BK575" s="8">
        <f t="shared" si="780"/>
        <v>0.25353072209995137</v>
      </c>
      <c r="BL575" s="8">
        <f t="shared" si="781"/>
        <v>0.14930010480488523</v>
      </c>
      <c r="BM575" s="8">
        <f t="shared" si="782"/>
        <v>0.38095383607146299</v>
      </c>
      <c r="BN575" s="8">
        <f t="shared" si="783"/>
        <v>0.61786654788037232</v>
      </c>
    </row>
    <row r="576" spans="1:66" x14ac:dyDescent="0.25">
      <c r="A576" t="s">
        <v>40</v>
      </c>
      <c r="B576" t="s">
        <v>235</v>
      </c>
      <c r="C576" t="s">
        <v>320</v>
      </c>
      <c r="D576" t="s">
        <v>500</v>
      </c>
      <c r="E576">
        <f>VLOOKUP(A576,home!$A$2:$E$405,3,FALSE)</f>
        <v>1.4783783783783799</v>
      </c>
      <c r="F576">
        <f>VLOOKUP(B576,home!$B$2:$E$405,3,FALSE)</f>
        <v>0.64</v>
      </c>
      <c r="G576">
        <f>VLOOKUP(C576,away!$B$2:$E$405,4,FALSE)</f>
        <v>0.95</v>
      </c>
      <c r="H576">
        <f>VLOOKUP(A576,away!$A$2:$E$405,3,FALSE)</f>
        <v>1.1756756756756801</v>
      </c>
      <c r="I576">
        <f>VLOOKUP(C576,away!$B$2:$E$405,3,FALSE)</f>
        <v>1.35</v>
      </c>
      <c r="J576">
        <f>VLOOKUP(B576,home!$B$2:$E$405,4,FALSE)</f>
        <v>0.7</v>
      </c>
      <c r="K576" s="3">
        <f t="shared" si="728"/>
        <v>0.89885405405405505</v>
      </c>
      <c r="L576" s="3">
        <f t="shared" si="729"/>
        <v>1.1110135135135177</v>
      </c>
      <c r="M576" s="5">
        <f t="shared" si="730"/>
        <v>0.13400642028993101</v>
      </c>
      <c r="N576" s="5">
        <f t="shared" si="731"/>
        <v>0.12045221414687605</v>
      </c>
      <c r="O576" s="5">
        <f t="shared" si="732"/>
        <v>0.14888294383968539</v>
      </c>
      <c r="P576" s="5">
        <f t="shared" si="733"/>
        <v>0.13382403764980338</v>
      </c>
      <c r="Q576" s="5">
        <f t="shared" si="734"/>
        <v>5.4134480502853369E-2</v>
      </c>
      <c r="R576" s="5">
        <f t="shared" si="735"/>
        <v>8.2705481268782313E-2</v>
      </c>
      <c r="S576" s="5">
        <f t="shared" si="736"/>
        <v>3.3410475808078953E-2</v>
      </c>
      <c r="T576" s="5">
        <f t="shared" si="737"/>
        <v>6.0144139385704135E-2</v>
      </c>
      <c r="U576" s="5">
        <f t="shared" si="738"/>
        <v>7.4340157130936696E-2</v>
      </c>
      <c r="V576" s="5">
        <f t="shared" si="739"/>
        <v>3.7072226861010376E-3</v>
      </c>
      <c r="W576" s="5">
        <f t="shared" si="740"/>
        <v>1.6219665754699988E-2</v>
      </c>
      <c r="X576" s="5">
        <f t="shared" si="741"/>
        <v>1.8020267838144113E-2</v>
      </c>
      <c r="Y576" s="5">
        <f t="shared" si="742"/>
        <v>1.0010380542655569E-2</v>
      </c>
      <c r="Z576" s="5">
        <f t="shared" si="743"/>
        <v>3.0628969110418743E-2</v>
      </c>
      <c r="AA576" s="5">
        <f t="shared" si="744"/>
        <v>2.7530973056396308E-2</v>
      </c>
      <c r="AB576" s="5">
        <f t="shared" si="745"/>
        <v>1.2373163371897389E-2</v>
      </c>
      <c r="AC576" s="5">
        <f t="shared" si="746"/>
        <v>2.3138607242082822E-4</v>
      </c>
      <c r="AD576" s="5">
        <f t="shared" si="747"/>
        <v>3.6447780797534517E-3</v>
      </c>
      <c r="AE576" s="5">
        <f t="shared" si="748"/>
        <v>4.0493977003639341E-3</v>
      </c>
      <c r="AF576" s="5">
        <f t="shared" si="749"/>
        <v>2.2494677833474475E-3</v>
      </c>
      <c r="AG576" s="5">
        <f t="shared" si="750"/>
        <v>8.3306303517077015E-4</v>
      </c>
      <c r="AH576" s="5">
        <f t="shared" si="751"/>
        <v>8.5072996466658349E-3</v>
      </c>
      <c r="AI576" s="5">
        <f t="shared" si="752"/>
        <v>7.6468207764582149E-3</v>
      </c>
      <c r="AJ576" s="5">
        <f t="shared" si="753"/>
        <v>3.4366879277721216E-3</v>
      </c>
      <c r="AK576" s="5">
        <f t="shared" si="754"/>
        <v>1.0296936254655339E-3</v>
      </c>
      <c r="AL576" s="5">
        <f t="shared" si="755"/>
        <v>9.2428462458113142E-6</v>
      </c>
      <c r="AM576" s="5">
        <f t="shared" si="756"/>
        <v>6.5522471062274884E-4</v>
      </c>
      <c r="AN576" s="5">
        <f t="shared" si="757"/>
        <v>7.2796350788985808E-4</v>
      </c>
      <c r="AO576" s="5">
        <f t="shared" si="758"/>
        <v>4.0438864730516839E-4</v>
      </c>
      <c r="AP576" s="5">
        <f t="shared" si="759"/>
        <v>1.4976041728916454E-4</v>
      </c>
      <c r="AQ576" s="5">
        <f t="shared" si="760"/>
        <v>4.159646184942133E-5</v>
      </c>
      <c r="AR576" s="5">
        <f t="shared" si="761"/>
        <v>1.8903449741909028E-3</v>
      </c>
      <c r="AS576" s="5">
        <f t="shared" si="762"/>
        <v>1.6991442436122008E-3</v>
      </c>
      <c r="AT576" s="5">
        <f t="shared" si="763"/>
        <v>7.6364134589671873E-4</v>
      </c>
      <c r="AU576" s="5">
        <f t="shared" si="764"/>
        <v>2.2880070653418693E-4</v>
      </c>
      <c r="AV576" s="5">
        <f t="shared" si="765"/>
        <v>5.1414610659671504E-5</v>
      </c>
      <c r="AW576" s="5">
        <f t="shared" si="766"/>
        <v>2.5639629830062021E-7</v>
      </c>
      <c r="AX576" s="5">
        <f t="shared" si="767"/>
        <v>9.8158564576608789E-5</v>
      </c>
      <c r="AY576" s="5">
        <f t="shared" si="768"/>
        <v>1.0905549171170163E-4</v>
      </c>
      <c r="AZ576" s="5">
        <f t="shared" si="769"/>
        <v>6.0581062507280989E-5</v>
      </c>
      <c r="BA576" s="5">
        <f t="shared" si="770"/>
        <v>2.2435459702865419E-5</v>
      </c>
      <c r="BB576" s="5">
        <f t="shared" si="771"/>
        <v>6.2315247279428645E-6</v>
      </c>
      <c r="BC576" s="5">
        <f t="shared" si="772"/>
        <v>1.3846616365076334E-6</v>
      </c>
      <c r="BD576" s="5">
        <f t="shared" si="773"/>
        <v>3.50033135254742E-4</v>
      </c>
      <c r="BE576" s="5">
        <f t="shared" si="774"/>
        <v>3.1462870267697624E-4</v>
      </c>
      <c r="BF576" s="5">
        <f t="shared" si="775"/>
        <v>1.41402642461484E-4</v>
      </c>
      <c r="BG576" s="5">
        <f t="shared" si="776"/>
        <v>4.236677947682033E-5</v>
      </c>
      <c r="BH576" s="5">
        <f t="shared" si="777"/>
        <v>9.5203878724885207E-6</v>
      </c>
      <c r="BI576" s="5">
        <f t="shared" si="778"/>
        <v>1.7114878470706736E-6</v>
      </c>
      <c r="BJ576" s="8">
        <f t="shared" si="779"/>
        <v>0.29203463527938806</v>
      </c>
      <c r="BK576" s="8">
        <f t="shared" si="780"/>
        <v>0.30529784084429268</v>
      </c>
      <c r="BL576" s="8">
        <f t="shared" si="781"/>
        <v>0.37194622966054308</v>
      </c>
      <c r="BM576" s="8">
        <f t="shared" si="782"/>
        <v>0.32579329810129776</v>
      </c>
      <c r="BN576" s="8">
        <f t="shared" si="783"/>
        <v>0.67400557769793157</v>
      </c>
    </row>
    <row r="577" spans="1:66" x14ac:dyDescent="0.25">
      <c r="A577" t="s">
        <v>13</v>
      </c>
      <c r="B577" t="s">
        <v>51</v>
      </c>
      <c r="C577" t="s">
        <v>14</v>
      </c>
      <c r="D577" t="s">
        <v>501</v>
      </c>
      <c r="E577">
        <f>VLOOKUP(A577,home!$A$2:$E$405,3,FALSE)</f>
        <v>1.64492753623188</v>
      </c>
      <c r="F577">
        <f>VLOOKUP(B577,home!$B$2:$E$405,3,FALSE)</f>
        <v>1.38</v>
      </c>
      <c r="G577">
        <f>VLOOKUP(C577,away!$B$2:$E$405,4,FALSE)</f>
        <v>0.85</v>
      </c>
      <c r="H577">
        <f>VLOOKUP(A577,away!$A$2:$E$405,3,FALSE)</f>
        <v>1.35144927536232</v>
      </c>
      <c r="I577">
        <f>VLOOKUP(C577,away!$B$2:$E$405,3,FALSE)</f>
        <v>0.69</v>
      </c>
      <c r="J577">
        <f>VLOOKUP(B577,home!$B$2:$E$405,4,FALSE)</f>
        <v>0.84</v>
      </c>
      <c r="K577" s="3">
        <f t="shared" si="728"/>
        <v>1.9294999999999951</v>
      </c>
      <c r="L577" s="3">
        <f t="shared" si="729"/>
        <v>0.78330000000000055</v>
      </c>
      <c r="M577" s="5">
        <f t="shared" si="730"/>
        <v>6.6350764237231727E-2</v>
      </c>
      <c r="N577" s="5">
        <f t="shared" si="731"/>
        <v>0.12802379959573829</v>
      </c>
      <c r="O577" s="5">
        <f t="shared" si="732"/>
        <v>5.1972553627023646E-2</v>
      </c>
      <c r="P577" s="5">
        <f t="shared" si="733"/>
        <v>0.10028104222334186</v>
      </c>
      <c r="Q577" s="5">
        <f t="shared" si="734"/>
        <v>0.12351096065998823</v>
      </c>
      <c r="R577" s="5">
        <f t="shared" si="735"/>
        <v>2.035505062802382E-2</v>
      </c>
      <c r="S577" s="5">
        <f t="shared" si="736"/>
        <v>3.7890623962688066E-2</v>
      </c>
      <c r="T577" s="5">
        <f t="shared" si="737"/>
        <v>9.674613548496884E-2</v>
      </c>
      <c r="U577" s="5">
        <f t="shared" si="738"/>
        <v>3.9275070186771864E-2</v>
      </c>
      <c r="V577" s="5">
        <f t="shared" si="739"/>
        <v>6.3630034260637684E-3</v>
      </c>
      <c r="W577" s="5">
        <f t="shared" si="740"/>
        <v>7.9438132864482244E-2</v>
      </c>
      <c r="X577" s="5">
        <f t="shared" si="741"/>
        <v>6.2223889472748983E-2</v>
      </c>
      <c r="Y577" s="5">
        <f t="shared" si="742"/>
        <v>2.4369986312002153E-2</v>
      </c>
      <c r="Z577" s="5">
        <f t="shared" si="743"/>
        <v>5.3147037189770251E-3</v>
      </c>
      <c r="AA577" s="5">
        <f t="shared" si="744"/>
        <v>1.0254720825766145E-2</v>
      </c>
      <c r="AB577" s="5">
        <f t="shared" si="745"/>
        <v>9.8932419166578647E-3</v>
      </c>
      <c r="AC577" s="5">
        <f t="shared" si="746"/>
        <v>6.0105620350782202E-4</v>
      </c>
      <c r="AD577" s="5">
        <f t="shared" si="747"/>
        <v>3.8318969340504501E-2</v>
      </c>
      <c r="AE577" s="5">
        <f t="shared" si="748"/>
        <v>3.0015248684417194E-2</v>
      </c>
      <c r="AF577" s="5">
        <f t="shared" si="749"/>
        <v>1.1755472147252002E-2</v>
      </c>
      <c r="AG577" s="5">
        <f t="shared" si="750"/>
        <v>3.0693537776475006E-3</v>
      </c>
      <c r="AH577" s="5">
        <f t="shared" si="751"/>
        <v>1.0407518557686763E-3</v>
      </c>
      <c r="AI577" s="5">
        <f t="shared" si="752"/>
        <v>2.0081307057056557E-3</v>
      </c>
      <c r="AJ577" s="5">
        <f t="shared" si="753"/>
        <v>1.9373440983295269E-3</v>
      </c>
      <c r="AK577" s="5">
        <f t="shared" si="754"/>
        <v>1.2460351459089379E-3</v>
      </c>
      <c r="AL577" s="5">
        <f t="shared" si="755"/>
        <v>3.6336909282348484E-5</v>
      </c>
      <c r="AM577" s="5">
        <f t="shared" si="756"/>
        <v>1.4787290268500661E-2</v>
      </c>
      <c r="AN577" s="5">
        <f t="shared" si="757"/>
        <v>1.1582884467316574E-2</v>
      </c>
      <c r="AO577" s="5">
        <f t="shared" si="758"/>
        <v>4.5364367016245393E-3</v>
      </c>
      <c r="AP577" s="5">
        <f t="shared" si="759"/>
        <v>1.1844636227941684E-3</v>
      </c>
      <c r="AQ577" s="5">
        <f t="shared" si="760"/>
        <v>2.3194758893366809E-4</v>
      </c>
      <c r="AR577" s="5">
        <f t="shared" si="761"/>
        <v>1.63044185724721E-4</v>
      </c>
      <c r="AS577" s="5">
        <f t="shared" si="762"/>
        <v>3.145937563558484E-4</v>
      </c>
      <c r="AT577" s="5">
        <f t="shared" si="763"/>
        <v>3.03504326444304E-4</v>
      </c>
      <c r="AU577" s="5">
        <f t="shared" si="764"/>
        <v>1.9520386595809442E-4</v>
      </c>
      <c r="AV577" s="5">
        <f t="shared" si="765"/>
        <v>9.4161464841535498E-5</v>
      </c>
      <c r="AW577" s="5">
        <f t="shared" si="766"/>
        <v>1.5255217127318352E-6</v>
      </c>
      <c r="AX577" s="5">
        <f t="shared" si="767"/>
        <v>4.755346095511986E-3</v>
      </c>
      <c r="AY577" s="5">
        <f t="shared" si="768"/>
        <v>3.7248625966145414E-3</v>
      </c>
      <c r="AZ577" s="5">
        <f t="shared" si="769"/>
        <v>1.4588424359640859E-3</v>
      </c>
      <c r="BA577" s="5">
        <f t="shared" si="770"/>
        <v>3.809037600302232E-4</v>
      </c>
      <c r="BB577" s="5">
        <f t="shared" si="771"/>
        <v>7.4590478807918487E-5</v>
      </c>
      <c r="BC577" s="5">
        <f t="shared" si="772"/>
        <v>1.1685344410048523E-5</v>
      </c>
      <c r="BD577" s="5">
        <f t="shared" si="773"/>
        <v>2.1285418446362335E-5</v>
      </c>
      <c r="BE577" s="5">
        <f t="shared" si="774"/>
        <v>4.107021489225602E-5</v>
      </c>
      <c r="BF577" s="5">
        <f t="shared" si="775"/>
        <v>3.9622489817303906E-5</v>
      </c>
      <c r="BG577" s="5">
        <f t="shared" si="776"/>
        <v>2.5483864700829236E-5</v>
      </c>
      <c r="BH577" s="5">
        <f t="shared" si="777"/>
        <v>1.2292779235062464E-5</v>
      </c>
      <c r="BI577" s="5">
        <f t="shared" si="778"/>
        <v>4.7437835068105964E-6</v>
      </c>
      <c r="BJ577" s="8">
        <f t="shared" si="779"/>
        <v>0.64020120170025818</v>
      </c>
      <c r="BK577" s="8">
        <f t="shared" si="780"/>
        <v>0.21524768955873008</v>
      </c>
      <c r="BL577" s="8">
        <f t="shared" si="781"/>
        <v>0.13919790513987926</v>
      </c>
      <c r="BM577" s="8">
        <f t="shared" si="782"/>
        <v>0.50574399207159537</v>
      </c>
      <c r="BN577" s="8">
        <f t="shared" si="783"/>
        <v>0.49049417097134757</v>
      </c>
    </row>
    <row r="578" spans="1:66" x14ac:dyDescent="0.25">
      <c r="A578" t="s">
        <v>13</v>
      </c>
      <c r="B578" t="s">
        <v>55</v>
      </c>
      <c r="C578" t="s">
        <v>62</v>
      </c>
      <c r="D578" t="s">
        <v>501</v>
      </c>
      <c r="E578">
        <f>VLOOKUP(A578,home!$A$2:$E$405,3,FALSE)</f>
        <v>1.64492753623188</v>
      </c>
      <c r="F578">
        <f>VLOOKUP(B578,home!$B$2:$E$405,3,FALSE)</f>
        <v>1.05</v>
      </c>
      <c r="G578">
        <f>VLOOKUP(C578,away!$B$2:$E$405,4,FALSE)</f>
        <v>1.18</v>
      </c>
      <c r="H578">
        <f>VLOOKUP(A578,away!$A$2:$E$405,3,FALSE)</f>
        <v>1.35144927536232</v>
      </c>
      <c r="I578">
        <f>VLOOKUP(C578,away!$B$2:$E$405,3,FALSE)</f>
        <v>1.1299999999999999</v>
      </c>
      <c r="J578">
        <f>VLOOKUP(B578,home!$B$2:$E$405,4,FALSE)</f>
        <v>1.04</v>
      </c>
      <c r="K578" s="3">
        <f t="shared" si="728"/>
        <v>2.0380652173912992</v>
      </c>
      <c r="L578" s="3">
        <f t="shared" si="729"/>
        <v>1.5882231884057985</v>
      </c>
      <c r="M578" s="5">
        <f t="shared" si="730"/>
        <v>2.6614784593974573E-2</v>
      </c>
      <c r="N578" s="5">
        <f t="shared" si="731"/>
        <v>5.4242666749341389E-2</v>
      </c>
      <c r="O578" s="5">
        <f t="shared" si="732"/>
        <v>4.2270218046575825E-2</v>
      </c>
      <c r="P578" s="5">
        <f t="shared" si="733"/>
        <v>8.6149461132272176E-2</v>
      </c>
      <c r="Q578" s="5">
        <f t="shared" si="734"/>
        <v>5.5275046200190137E-2</v>
      </c>
      <c r="R578" s="5">
        <f t="shared" si="735"/>
        <v>3.3567270240270487E-2</v>
      </c>
      <c r="S578" s="5">
        <f t="shared" si="736"/>
        <v>6.9714350187349519E-2</v>
      </c>
      <c r="T578" s="5">
        <f t="shared" si="737"/>
        <v>8.7789110115343794E-2</v>
      </c>
      <c r="U578" s="5">
        <f t="shared" si="738"/>
        <v>6.8412285919469351E-2</v>
      </c>
      <c r="V578" s="5">
        <f t="shared" si="739"/>
        <v>2.5073172229686899E-2</v>
      </c>
      <c r="W578" s="5">
        <f t="shared" si="740"/>
        <v>3.7551383016768199E-2</v>
      </c>
      <c r="X578" s="5">
        <f t="shared" si="741"/>
        <v>5.9639977263938944E-2</v>
      </c>
      <c r="Y578" s="5">
        <f t="shared" si="742"/>
        <v>4.7360797423291218E-2</v>
      </c>
      <c r="Z578" s="5">
        <f t="shared" si="743"/>
        <v>1.7770772322360486E-2</v>
      </c>
      <c r="AA578" s="5">
        <f t="shared" si="744"/>
        <v>3.6217992956382908E-2</v>
      </c>
      <c r="AB578" s="5">
        <f t="shared" si="745"/>
        <v>3.6907315844063544E-2</v>
      </c>
      <c r="AC578" s="5">
        <f t="shared" si="746"/>
        <v>5.0724632695158048E-3</v>
      </c>
      <c r="AD578" s="5">
        <f t="shared" si="747"/>
        <v>1.9133041897853413E-2</v>
      </c>
      <c r="AE578" s="5">
        <f t="shared" si="748"/>
        <v>3.038754080691048E-2</v>
      </c>
      <c r="AF578" s="5">
        <f t="shared" si="749"/>
        <v>2.4131098474081337E-2</v>
      </c>
      <c r="AG578" s="5">
        <f t="shared" si="750"/>
        <v>1.2775190052746584E-2</v>
      </c>
      <c r="AH578" s="5">
        <f t="shared" si="751"/>
        <v>7.0559881695632211E-3</v>
      </c>
      <c r="AI578" s="5">
        <f t="shared" si="752"/>
        <v>1.4380564062711302E-2</v>
      </c>
      <c r="AJ578" s="5">
        <f t="shared" si="753"/>
        <v>1.4654263711339608E-2</v>
      </c>
      <c r="AK578" s="5">
        <f t="shared" si="754"/>
        <v>9.9554483855202602E-3</v>
      </c>
      <c r="AL578" s="5">
        <f t="shared" si="755"/>
        <v>6.5676274889853745E-4</v>
      </c>
      <c r="AM578" s="5">
        <f t="shared" si="756"/>
        <v>7.7988774389810885E-3</v>
      </c>
      <c r="AN578" s="5">
        <f t="shared" si="757"/>
        <v>1.2386357992124593E-2</v>
      </c>
      <c r="AO578" s="5">
        <f t="shared" si="758"/>
        <v>9.8361504914938822E-3</v>
      </c>
      <c r="AP578" s="5">
        <f t="shared" si="759"/>
        <v>5.2073340984132247E-3</v>
      </c>
      <c r="AQ578" s="5">
        <f t="shared" si="760"/>
        <v>2.0676021912190211E-3</v>
      </c>
      <c r="AR578" s="5">
        <f t="shared" si="761"/>
        <v>2.241296805603457E-3</v>
      </c>
      <c r="AS578" s="5">
        <f t="shared" si="762"/>
        <v>4.567909061350634E-3</v>
      </c>
      <c r="AT578" s="5">
        <f t="shared" si="763"/>
        <v>4.6548482870726335E-3</v>
      </c>
      <c r="AU578" s="5">
        <f t="shared" si="764"/>
        <v>3.1622947953720676E-3</v>
      </c>
      <c r="AV578" s="5">
        <f t="shared" si="765"/>
        <v>1.6112407573963374E-3</v>
      </c>
      <c r="AW578" s="5">
        <f t="shared" si="766"/>
        <v>5.9052137303589867E-5</v>
      </c>
      <c r="AX578" s="5">
        <f t="shared" si="767"/>
        <v>2.6491034738475145E-3</v>
      </c>
      <c r="AY578" s="5">
        <f t="shared" si="768"/>
        <v>4.2073675656509766E-3</v>
      </c>
      <c r="AZ578" s="5">
        <f t="shared" si="769"/>
        <v>3.3411193649566682E-3</v>
      </c>
      <c r="BA578" s="5">
        <f t="shared" si="770"/>
        <v>1.7688144168852785E-3</v>
      </c>
      <c r="BB578" s="5">
        <f t="shared" si="771"/>
        <v>7.0231801822091995E-4</v>
      </c>
      <c r="BC578" s="5">
        <f t="shared" si="772"/>
        <v>2.2308755243473409E-4</v>
      </c>
      <c r="BD578" s="5">
        <f t="shared" si="773"/>
        <v>5.9327992645987566E-4</v>
      </c>
      <c r="BE578" s="5">
        <f t="shared" si="774"/>
        <v>1.2091431822943406E-3</v>
      </c>
      <c r="BF578" s="5">
        <f t="shared" si="775"/>
        <v>1.2321563313399614E-3</v>
      </c>
      <c r="BG578" s="5">
        <f t="shared" si="776"/>
        <v>8.3707165376414796E-4</v>
      </c>
      <c r="BH578" s="5">
        <f t="shared" si="777"/>
        <v>4.2650165550023084E-4</v>
      </c>
      <c r="BI578" s="5">
        <f t="shared" si="778"/>
        <v>1.7384763784696535E-4</v>
      </c>
      <c r="BJ578" s="8">
        <f t="shared" si="779"/>
        <v>0.47847398460469343</v>
      </c>
      <c r="BK578" s="8">
        <f t="shared" si="780"/>
        <v>0.21748836172734851</v>
      </c>
      <c r="BL578" s="8">
        <f t="shared" si="781"/>
        <v>0.28413093742989703</v>
      </c>
      <c r="BM578" s="8">
        <f t="shared" si="782"/>
        <v>0.69559629369332776</v>
      </c>
      <c r="BN578" s="8">
        <f t="shared" si="783"/>
        <v>0.2981194469626246</v>
      </c>
    </row>
    <row r="579" spans="1:66" x14ac:dyDescent="0.25">
      <c r="A579" t="s">
        <v>13</v>
      </c>
      <c r="B579" t="s">
        <v>61</v>
      </c>
      <c r="C579" t="s">
        <v>59</v>
      </c>
      <c r="D579" t="s">
        <v>501</v>
      </c>
      <c r="E579">
        <f>VLOOKUP(A579,home!$A$2:$E$405,3,FALSE)</f>
        <v>1.64492753623188</v>
      </c>
      <c r="F579">
        <f>VLOOKUP(B579,home!$B$2:$E$405,3,FALSE)</f>
        <v>1.01</v>
      </c>
      <c r="G579">
        <f>VLOOKUP(C579,away!$B$2:$E$405,4,FALSE)</f>
        <v>0.72</v>
      </c>
      <c r="H579">
        <f>VLOOKUP(A579,away!$A$2:$E$405,3,FALSE)</f>
        <v>1.35144927536232</v>
      </c>
      <c r="I579">
        <f>VLOOKUP(C579,away!$B$2:$E$405,3,FALSE)</f>
        <v>1.03</v>
      </c>
      <c r="J579">
        <f>VLOOKUP(B579,home!$B$2:$E$405,4,FALSE)</f>
        <v>1.1299999999999999</v>
      </c>
      <c r="K579" s="3">
        <f t="shared" si="728"/>
        <v>1.1961913043478232</v>
      </c>
      <c r="L579" s="3">
        <f t="shared" si="729"/>
        <v>1.5729518115942041</v>
      </c>
      <c r="M579" s="5">
        <f t="shared" si="730"/>
        <v>6.2715721826427082E-2</v>
      </c>
      <c r="N579" s="5">
        <f t="shared" si="731"/>
        <v>7.5020001094669039E-2</v>
      </c>
      <c r="O579" s="5">
        <f t="shared" si="732"/>
        <v>9.8648808262316631E-2</v>
      </c>
      <c r="P579" s="5">
        <f t="shared" si="733"/>
        <v>0.11800284662765884</v>
      </c>
      <c r="Q579" s="5">
        <f t="shared" si="734"/>
        <v>4.4869136480803658E-2</v>
      </c>
      <c r="R579" s="5">
        <f t="shared" si="735"/>
        <v>7.7584910833910128E-2</v>
      </c>
      <c r="S579" s="5">
        <f t="shared" si="736"/>
        <v>5.5507101754998948E-2</v>
      </c>
      <c r="T579" s="5">
        <f t="shared" si="737"/>
        <v>7.0576989512147706E-2</v>
      </c>
      <c r="U579" s="5">
        <f t="shared" si="738"/>
        <v>9.2806395688124516E-2</v>
      </c>
      <c r="V579" s="5">
        <f t="shared" si="739"/>
        <v>1.1604384256787679E-2</v>
      </c>
      <c r="W579" s="5">
        <f t="shared" si="740"/>
        <v>1.7890690297311006E-2</v>
      </c>
      <c r="X579" s="5">
        <f t="shared" si="741"/>
        <v>2.8141193713826194E-2</v>
      </c>
      <c r="Y579" s="5">
        <f t="shared" si="742"/>
        <v>2.2132370816293174E-2</v>
      </c>
      <c r="Z579" s="5">
        <f t="shared" si="743"/>
        <v>4.0679108682857901E-2</v>
      </c>
      <c r="AA579" s="5">
        <f t="shared" si="744"/>
        <v>4.8659996075054654E-2</v>
      </c>
      <c r="AB579" s="5">
        <f t="shared" si="745"/>
        <v>2.91033320872898E-2</v>
      </c>
      <c r="AC579" s="5">
        <f t="shared" si="746"/>
        <v>1.3646402526586248E-3</v>
      </c>
      <c r="AD579" s="5">
        <f t="shared" si="747"/>
        <v>5.3501720406058497E-3</v>
      </c>
      <c r="AE579" s="5">
        <f t="shared" si="748"/>
        <v>8.4155628036116301E-3</v>
      </c>
      <c r="AF579" s="5">
        <f t="shared" si="749"/>
        <v>6.6186373787628571E-3</v>
      </c>
      <c r="AG579" s="5">
        <f t="shared" si="750"/>
        <v>3.4702658850700495E-3</v>
      </c>
      <c r="AH579" s="5">
        <f t="shared" si="751"/>
        <v>1.5996569424184717E-2</v>
      </c>
      <c r="AI579" s="5">
        <f t="shared" si="752"/>
        <v>1.9134957244606021E-2</v>
      </c>
      <c r="AJ579" s="5">
        <f t="shared" si="753"/>
        <v>1.1444534732532556E-2</v>
      </c>
      <c r="AK579" s="5">
        <f t="shared" si="754"/>
        <v>4.5632843097873615E-3</v>
      </c>
      <c r="AL579" s="5">
        <f t="shared" si="755"/>
        <v>1.0270562452080401E-4</v>
      </c>
      <c r="AM579" s="5">
        <f t="shared" si="756"/>
        <v>1.2799658543475125E-3</v>
      </c>
      <c r="AN579" s="5">
        <f t="shared" si="757"/>
        <v>2.0133246093746427E-3</v>
      </c>
      <c r="AO579" s="5">
        <f t="shared" si="758"/>
        <v>1.5834312958215194E-3</v>
      </c>
      <c r="AP579" s="5">
        <f t="shared" si="759"/>
        <v>8.3022037509913882E-4</v>
      </c>
      <c r="AQ579" s="5">
        <f t="shared" si="760"/>
        <v>3.2647416075865253E-4</v>
      </c>
      <c r="AR579" s="5">
        <f t="shared" si="761"/>
        <v>5.0323665710127622E-3</v>
      </c>
      <c r="AS579" s="5">
        <f t="shared" si="762"/>
        <v>6.0196731325361371E-3</v>
      </c>
      <c r="AT579" s="5">
        <f t="shared" si="763"/>
        <v>3.6003403280779759E-3</v>
      </c>
      <c r="AU579" s="5">
        <f t="shared" si="764"/>
        <v>1.4355652643798877E-3</v>
      </c>
      <c r="AV579" s="5">
        <f t="shared" si="765"/>
        <v>4.2930267151875136E-4</v>
      </c>
      <c r="AW579" s="5">
        <f t="shared" si="766"/>
        <v>5.3679416443564668E-6</v>
      </c>
      <c r="AX579" s="5">
        <f t="shared" si="767"/>
        <v>2.5518067080543749E-4</v>
      </c>
      <c r="AY579" s="5">
        <f t="shared" si="768"/>
        <v>4.0138689842723706E-4</v>
      </c>
      <c r="AZ579" s="5">
        <f t="shared" si="769"/>
        <v>3.1568112451565072E-4</v>
      </c>
      <c r="BA579" s="5">
        <f t="shared" si="770"/>
        <v>1.6551706556432942E-4</v>
      </c>
      <c r="BB579" s="5">
        <f t="shared" si="771"/>
        <v>6.5087592032292164E-5</v>
      </c>
      <c r="BC579" s="5">
        <f t="shared" si="772"/>
        <v>2.0475929159899692E-5</v>
      </c>
      <c r="BD579" s="5">
        <f t="shared" si="773"/>
        <v>1.319278352413439E-3</v>
      </c>
      <c r="BE579" s="5">
        <f t="shared" si="774"/>
        <v>1.5781092931712786E-3</v>
      </c>
      <c r="BF579" s="5">
        <f t="shared" si="775"/>
        <v>9.4386030690098686E-4</v>
      </c>
      <c r="BG579" s="5">
        <f t="shared" si="776"/>
        <v>3.7634583054467599E-4</v>
      </c>
      <c r="BH579" s="5">
        <f t="shared" si="777"/>
        <v>1.1254540248127521E-4</v>
      </c>
      <c r="BI579" s="5">
        <f t="shared" si="778"/>
        <v>2.6925166358485453E-5</v>
      </c>
      <c r="BJ579" s="8">
        <f t="shared" si="779"/>
        <v>0.28974176559900733</v>
      </c>
      <c r="BK579" s="8">
        <f t="shared" si="780"/>
        <v>0.24969878724147918</v>
      </c>
      <c r="BL579" s="8">
        <f t="shared" si="781"/>
        <v>0.41881710097720209</v>
      </c>
      <c r="BM579" s="8">
        <f t="shared" si="782"/>
        <v>0.52169931841797834</v>
      </c>
      <c r="BN579" s="8">
        <f t="shared" si="783"/>
        <v>0.47684142512578531</v>
      </c>
    </row>
    <row r="580" spans="1:66" x14ac:dyDescent="0.25">
      <c r="A580" t="s">
        <v>13</v>
      </c>
      <c r="B580" t="s">
        <v>57</v>
      </c>
      <c r="C580" t="s">
        <v>52</v>
      </c>
      <c r="D580" t="s">
        <v>501</v>
      </c>
      <c r="E580">
        <f>VLOOKUP(A580,home!$A$2:$E$405,3,FALSE)</f>
        <v>1.64492753623188</v>
      </c>
      <c r="F580">
        <f>VLOOKUP(B580,home!$B$2:$E$405,3,FALSE)</f>
        <v>0.56999999999999995</v>
      </c>
      <c r="G580">
        <f>VLOOKUP(C580,away!$B$2:$E$405,4,FALSE)</f>
        <v>1.0900000000000001</v>
      </c>
      <c r="H580">
        <f>VLOOKUP(A580,away!$A$2:$E$405,3,FALSE)</f>
        <v>1.35144927536232</v>
      </c>
      <c r="I580">
        <f>VLOOKUP(C580,away!$B$2:$E$405,3,FALSE)</f>
        <v>0.77</v>
      </c>
      <c r="J580">
        <f>VLOOKUP(B580,home!$B$2:$E$405,4,FALSE)</f>
        <v>1.18</v>
      </c>
      <c r="K580" s="3">
        <f t="shared" si="728"/>
        <v>1.0219934782608671</v>
      </c>
      <c r="L580" s="3">
        <f t="shared" si="729"/>
        <v>1.2279268115942039</v>
      </c>
      <c r="M580" s="5">
        <f t="shared" si="730"/>
        <v>0.10540762628417638</v>
      </c>
      <c r="N580" s="5">
        <f t="shared" si="731"/>
        <v>0.10772590662138699</v>
      </c>
      <c r="O580" s="5">
        <f t="shared" si="732"/>
        <v>0.1294328504608421</v>
      </c>
      <c r="P580" s="5">
        <f t="shared" si="733"/>
        <v>0.13227952904369467</v>
      </c>
      <c r="Q580" s="5">
        <f t="shared" si="734"/>
        <v>5.5047587003398332E-2</v>
      </c>
      <c r="R580" s="5">
        <f t="shared" si="735"/>
        <v>7.9467033690965638E-2</v>
      </c>
      <c r="S580" s="5">
        <f t="shared" si="736"/>
        <v>4.1500492945472062E-2</v>
      </c>
      <c r="T580" s="5">
        <f t="shared" si="737"/>
        <v>6.759440799503745E-2</v>
      </c>
      <c r="U580" s="5">
        <f t="shared" si="738"/>
        <v>8.121479016890347E-2</v>
      </c>
      <c r="V580" s="5">
        <f t="shared" si="739"/>
        <v>5.7867051258576911E-3</v>
      </c>
      <c r="W580" s="5">
        <f t="shared" si="740"/>
        <v>1.8752758303823586E-2</v>
      </c>
      <c r="X580" s="5">
        <f t="shared" si="741"/>
        <v>2.302701471261083E-2</v>
      </c>
      <c r="Y580" s="5">
        <f t="shared" si="742"/>
        <v>1.4137744378294523E-2</v>
      </c>
      <c r="Z580" s="5">
        <f t="shared" si="743"/>
        <v>3.2526567102332204E-2</v>
      </c>
      <c r="AA580" s="5">
        <f t="shared" si="744"/>
        <v>3.3241939448797976E-2</v>
      </c>
      <c r="AB580" s="5">
        <f t="shared" si="745"/>
        <v>1.6986522660707087E-2</v>
      </c>
      <c r="AC580" s="5">
        <f t="shared" si="746"/>
        <v>4.5387052136740139E-4</v>
      </c>
      <c r="AD580" s="5">
        <f t="shared" si="747"/>
        <v>4.7912991714775055E-3</v>
      </c>
      <c r="AE580" s="5">
        <f t="shared" si="748"/>
        <v>5.883364715026324E-3</v>
      </c>
      <c r="AF580" s="5">
        <f t="shared" si="749"/>
        <v>3.6121706379840593E-3</v>
      </c>
      <c r="AG580" s="5">
        <f t="shared" si="750"/>
        <v>1.4784937248113223E-3</v>
      </c>
      <c r="AH580" s="5">
        <f t="shared" si="751"/>
        <v>9.985060958517927E-3</v>
      </c>
      <c r="AI580" s="5">
        <f t="shared" si="752"/>
        <v>1.0204667179642524E-2</v>
      </c>
      <c r="AJ580" s="5">
        <f t="shared" si="753"/>
        <v>5.214551652708687E-3</v>
      </c>
      <c r="AK580" s="5">
        <f t="shared" si="754"/>
        <v>1.7764125937075679E-3</v>
      </c>
      <c r="AL580" s="5">
        <f t="shared" si="755"/>
        <v>2.2783087307719341E-5</v>
      </c>
      <c r="AM580" s="5">
        <f t="shared" si="756"/>
        <v>9.7933530112934175E-4</v>
      </c>
      <c r="AN580" s="5">
        <f t="shared" si="757"/>
        <v>1.2025520737974022E-3</v>
      </c>
      <c r="AO580" s="5">
        <f t="shared" si="758"/>
        <v>7.3832296687702107E-4</v>
      </c>
      <c r="AP580" s="5">
        <f t="shared" si="759"/>
        <v>3.0220218888135782E-4</v>
      </c>
      <c r="AQ580" s="5">
        <f t="shared" si="760"/>
        <v>9.2770542562468783E-5</v>
      </c>
      <c r="AR580" s="5">
        <f t="shared" si="761"/>
        <v>2.4521848132733376E-3</v>
      </c>
      <c r="AS580" s="5">
        <f t="shared" si="762"/>
        <v>2.5061168866556929E-3</v>
      </c>
      <c r="AT580" s="5">
        <f t="shared" si="763"/>
        <v>1.2806175569607732E-3</v>
      </c>
      <c r="AU580" s="5">
        <f t="shared" si="764"/>
        <v>4.3626093045342492E-4</v>
      </c>
      <c r="AV580" s="5">
        <f t="shared" si="765"/>
        <v>1.1146395643585447E-4</v>
      </c>
      <c r="AW580" s="5">
        <f t="shared" si="766"/>
        <v>7.9420145852042832E-7</v>
      </c>
      <c r="AX580" s="5">
        <f t="shared" si="767"/>
        <v>1.668123817974715E-4</v>
      </c>
      <c r="AY580" s="5">
        <f t="shared" si="768"/>
        <v>2.0483339611500421E-4</v>
      </c>
      <c r="AZ580" s="5">
        <f t="shared" si="769"/>
        <v>1.2576020949975488E-4</v>
      </c>
      <c r="BA580" s="5">
        <f t="shared" si="770"/>
        <v>5.1474777692151043E-5</v>
      </c>
      <c r="BB580" s="5">
        <f t="shared" si="771"/>
        <v>1.5801814912260874E-5</v>
      </c>
      <c r="BC580" s="5">
        <f t="shared" si="772"/>
        <v>3.880694440522849E-6</v>
      </c>
      <c r="BD580" s="5">
        <f t="shared" si="773"/>
        <v>5.0185057986707577E-4</v>
      </c>
      <c r="BE580" s="5">
        <f t="shared" si="774"/>
        <v>5.1288801968558582E-4</v>
      </c>
      <c r="BF580" s="5">
        <f t="shared" si="775"/>
        <v>2.6208410559839992E-4</v>
      </c>
      <c r="BG580" s="5">
        <f t="shared" si="776"/>
        <v>8.9282748892465704E-5</v>
      </c>
      <c r="BH580" s="5">
        <f t="shared" si="777"/>
        <v>2.2811596772325647E-5</v>
      </c>
      <c r="BI580" s="5">
        <f t="shared" si="778"/>
        <v>4.6626606260066936E-6</v>
      </c>
      <c r="BJ580" s="8">
        <f t="shared" si="779"/>
        <v>0.30593449361155584</v>
      </c>
      <c r="BK580" s="8">
        <f t="shared" si="780"/>
        <v>0.28565584040399095</v>
      </c>
      <c r="BL580" s="8">
        <f t="shared" si="781"/>
        <v>0.37570405267001394</v>
      </c>
      <c r="BM580" s="8">
        <f t="shared" si="782"/>
        <v>0.39025638148877234</v>
      </c>
      <c r="BN580" s="8">
        <f t="shared" si="783"/>
        <v>0.60936053310446403</v>
      </c>
    </row>
    <row r="581" spans="1:66" x14ac:dyDescent="0.25">
      <c r="A581" t="s">
        <v>16</v>
      </c>
      <c r="B581" t="s">
        <v>66</v>
      </c>
      <c r="C581" t="s">
        <v>68</v>
      </c>
      <c r="D581" t="s">
        <v>501</v>
      </c>
      <c r="E581">
        <f>VLOOKUP(A581,home!$A$2:$E$405,3,FALSE)</f>
        <v>1.54779411764706</v>
      </c>
      <c r="F581">
        <f>VLOOKUP(B581,home!$B$2:$E$405,3,FALSE)</f>
        <v>1.1100000000000001</v>
      </c>
      <c r="G581">
        <f>VLOOKUP(C581,away!$B$2:$E$405,4,FALSE)</f>
        <v>1.03</v>
      </c>
      <c r="H581">
        <f>VLOOKUP(A581,away!$A$2:$E$405,3,FALSE)</f>
        <v>1.29411764705882</v>
      </c>
      <c r="I581">
        <f>VLOOKUP(C581,away!$B$2:$E$405,3,FALSE)</f>
        <v>0.99</v>
      </c>
      <c r="J581">
        <f>VLOOKUP(B581,home!$B$2:$E$405,4,FALSE)</f>
        <v>0.88</v>
      </c>
      <c r="K581" s="3">
        <f t="shared" si="728"/>
        <v>1.769593014705884</v>
      </c>
      <c r="L581" s="3">
        <f t="shared" si="729"/>
        <v>1.127435294117644</v>
      </c>
      <c r="M581" s="5">
        <f t="shared" si="730"/>
        <v>5.5186975268399753E-2</v>
      </c>
      <c r="N581" s="5">
        <f t="shared" si="731"/>
        <v>9.7658485937706582E-2</v>
      </c>
      <c r="O581" s="5">
        <f t="shared" si="732"/>
        <v>6.2219743693191415E-2</v>
      </c>
      <c r="P581" s="5">
        <f t="shared" si="733"/>
        <v>0.11010362381626201</v>
      </c>
      <c r="Q581" s="5">
        <f t="shared" si="734"/>
        <v>8.6407887271059206E-2</v>
      </c>
      <c r="R581" s="5">
        <f t="shared" si="735"/>
        <v>3.5074367515328844E-2</v>
      </c>
      <c r="S581" s="5">
        <f t="shared" si="736"/>
        <v>5.4916979588544801E-2</v>
      </c>
      <c r="T581" s="5">
        <f t="shared" si="737"/>
        <v>9.7419301799530858E-2</v>
      </c>
      <c r="U581" s="5">
        <f t="shared" si="738"/>
        <v>6.2067355750352902E-2</v>
      </c>
      <c r="V581" s="5">
        <f t="shared" si="739"/>
        <v>1.2173883888635495E-2</v>
      </c>
      <c r="W581" s="5">
        <f t="shared" si="740"/>
        <v>5.0968931243453273E-2</v>
      </c>
      <c r="X581" s="5">
        <f t="shared" si="741"/>
        <v>5.7464171987324709E-2</v>
      </c>
      <c r="Y581" s="5">
        <f t="shared" si="742"/>
        <v>3.239356782287816E-2</v>
      </c>
      <c r="Z581" s="5">
        <f t="shared" si="743"/>
        <v>1.3181359951878373E-2</v>
      </c>
      <c r="AA581" s="5">
        <f t="shared" si="744"/>
        <v>2.3325642495167855E-2</v>
      </c>
      <c r="AB581" s="5">
        <f t="shared" si="745"/>
        <v>2.0638447011487888E-2</v>
      </c>
      <c r="AC581" s="5">
        <f t="shared" si="746"/>
        <v>1.5180084675077826E-3</v>
      </c>
      <c r="AD581" s="5">
        <f t="shared" si="747"/>
        <v>2.2548566173859849E-2</v>
      </c>
      <c r="AE581" s="5">
        <f t="shared" si="748"/>
        <v>2.5422049336156834E-2</v>
      </c>
      <c r="AF581" s="5">
        <f t="shared" si="749"/>
        <v>1.433085783519162E-2</v>
      </c>
      <c r="AG581" s="5">
        <f t="shared" si="750"/>
        <v>5.3857049727924688E-3</v>
      </c>
      <c r="AH581" s="5">
        <f t="shared" si="751"/>
        <v>3.7152826085541288E-3</v>
      </c>
      <c r="AI581" s="5">
        <f t="shared" si="752"/>
        <v>6.5745381517556415E-3</v>
      </c>
      <c r="AJ581" s="5">
        <f t="shared" si="753"/>
        <v>5.8171283941320599E-3</v>
      </c>
      <c r="AK581" s="5">
        <f t="shared" si="754"/>
        <v>3.4313165906344491E-3</v>
      </c>
      <c r="AL581" s="5">
        <f t="shared" si="755"/>
        <v>1.2114324616887018E-4</v>
      </c>
      <c r="AM581" s="5">
        <f t="shared" si="756"/>
        <v>7.9803570385791559E-3</v>
      </c>
      <c r="AN581" s="5">
        <f t="shared" si="757"/>
        <v>8.9973361849543017E-3</v>
      </c>
      <c r="AO581" s="5">
        <f t="shared" si="758"/>
        <v>5.0719571839796373E-3</v>
      </c>
      <c r="AP581" s="5">
        <f t="shared" si="759"/>
        <v>1.9061011798240598E-3</v>
      </c>
      <c r="AQ581" s="5">
        <f t="shared" si="760"/>
        <v>5.3725143607323133E-4</v>
      </c>
      <c r="AR581" s="5">
        <f t="shared" si="761"/>
        <v>8.3774814810107928E-4</v>
      </c>
      <c r="AS581" s="5">
        <f t="shared" si="762"/>
        <v>1.4824732709624604E-3</v>
      </c>
      <c r="AT581" s="5">
        <f t="shared" si="763"/>
        <v>1.3116871723916769E-3</v>
      </c>
      <c r="AU581" s="5">
        <f t="shared" si="764"/>
        <v>7.7371748591454118E-4</v>
      </c>
      <c r="AV581" s="5">
        <f t="shared" si="765"/>
        <v>3.4229126460754258E-4</v>
      </c>
      <c r="AW581" s="5">
        <f t="shared" si="766"/>
        <v>6.7136968556981541E-6</v>
      </c>
      <c r="AX581" s="5">
        <f t="shared" si="767"/>
        <v>2.3536640117214351E-3</v>
      </c>
      <c r="AY581" s="5">
        <f t="shared" si="768"/>
        <v>2.65360387730927E-3</v>
      </c>
      <c r="AZ581" s="5">
        <f t="shared" si="769"/>
        <v>1.4958833339429487E-3</v>
      </c>
      <c r="BA581" s="5">
        <f t="shared" si="770"/>
        <v>5.621705555232168E-4</v>
      </c>
      <c r="BB581" s="5">
        <f t="shared" si="771"/>
        <v>1.5845273140264917E-4</v>
      </c>
      <c r="BC581" s="5">
        <f t="shared" si="772"/>
        <v>3.5729040366538003E-5</v>
      </c>
      <c r="BD581" s="5">
        <f t="shared" si="773"/>
        <v>1.574178049584752E-4</v>
      </c>
      <c r="BE581" s="5">
        <f t="shared" si="774"/>
        <v>2.7856544804485099E-4</v>
      </c>
      <c r="BF581" s="5">
        <f t="shared" si="775"/>
        <v>2.4647373549929166E-4</v>
      </c>
      <c r="BG581" s="5">
        <f t="shared" si="776"/>
        <v>1.4538606688267071E-4</v>
      </c>
      <c r="BH581" s="5">
        <f t="shared" si="777"/>
        <v>6.4318542097784132E-5</v>
      </c>
      <c r="BI581" s="5">
        <f t="shared" si="778"/>
        <v>2.2763528562461034E-5</v>
      </c>
      <c r="BJ581" s="8">
        <f t="shared" si="779"/>
        <v>0.52175203095362999</v>
      </c>
      <c r="BK581" s="8">
        <f t="shared" si="780"/>
        <v>0.23667421815282796</v>
      </c>
      <c r="BL581" s="8">
        <f t="shared" si="781"/>
        <v>0.22852666467862809</v>
      </c>
      <c r="BM581" s="8">
        <f t="shared" si="782"/>
        <v>0.55083630005456297</v>
      </c>
      <c r="BN581" s="8">
        <f t="shared" si="783"/>
        <v>0.44665108350194777</v>
      </c>
    </row>
    <row r="582" spans="1:66" x14ac:dyDescent="0.25">
      <c r="A582" t="s">
        <v>16</v>
      </c>
      <c r="B582" t="s">
        <v>67</v>
      </c>
      <c r="C582" t="s">
        <v>256</v>
      </c>
      <c r="D582" t="s">
        <v>501</v>
      </c>
      <c r="E582">
        <f>VLOOKUP(A582,home!$A$2:$E$405,3,FALSE)</f>
        <v>1.54779411764706</v>
      </c>
      <c r="F582">
        <f>VLOOKUP(B582,home!$B$2:$E$405,3,FALSE)</f>
        <v>1.21</v>
      </c>
      <c r="G582">
        <f>VLOOKUP(C582,away!$B$2:$E$405,4,FALSE)</f>
        <v>0.88</v>
      </c>
      <c r="H582">
        <f>VLOOKUP(A582,away!$A$2:$E$405,3,FALSE)</f>
        <v>1.29411764705882</v>
      </c>
      <c r="I582">
        <f>VLOOKUP(C582,away!$B$2:$E$405,3,FALSE)</f>
        <v>0.51</v>
      </c>
      <c r="J582">
        <f>VLOOKUP(B582,home!$B$2:$E$405,4,FALSE)</f>
        <v>0.93</v>
      </c>
      <c r="K582" s="3">
        <f t="shared" si="728"/>
        <v>1.6480911764705894</v>
      </c>
      <c r="L582" s="3">
        <f t="shared" si="729"/>
        <v>0.61379999999999846</v>
      </c>
      <c r="M582" s="5">
        <f t="shared" si="730"/>
        <v>0.10415332606300406</v>
      </c>
      <c r="N582" s="5">
        <f t="shared" si="731"/>
        <v>0.17165417768450125</v>
      </c>
      <c r="O582" s="5">
        <f t="shared" si="732"/>
        <v>6.3929311537471736E-2</v>
      </c>
      <c r="P582" s="5">
        <f t="shared" si="733"/>
        <v>0.1053613342627466</v>
      </c>
      <c r="Q582" s="5">
        <f t="shared" si="734"/>
        <v>0.14145086782307068</v>
      </c>
      <c r="R582" s="5">
        <f t="shared" si="735"/>
        <v>1.9619905710850025E-2</v>
      </c>
      <c r="S582" s="5">
        <f t="shared" si="736"/>
        <v>2.6645838345361727E-2</v>
      </c>
      <c r="T582" s="5">
        <f t="shared" si="737"/>
        <v>8.6822542669800565E-2</v>
      </c>
      <c r="U582" s="5">
        <f t="shared" si="738"/>
        <v>3.2335393485236855E-2</v>
      </c>
      <c r="V582" s="5">
        <f t="shared" si="739"/>
        <v>2.994987386745683E-3</v>
      </c>
      <c r="W582" s="5">
        <f t="shared" si="740"/>
        <v>7.7707975721103467E-2</v>
      </c>
      <c r="X582" s="5">
        <f t="shared" si="741"/>
        <v>4.7697155497613192E-2</v>
      </c>
      <c r="Y582" s="5">
        <f t="shared" si="742"/>
        <v>1.4638257022217452E-2</v>
      </c>
      <c r="Z582" s="5">
        <f t="shared" si="743"/>
        <v>4.0142327084399052E-3</v>
      </c>
      <c r="AA582" s="5">
        <f t="shared" si="744"/>
        <v>6.6158215070794436E-3</v>
      </c>
      <c r="AB582" s="5">
        <f t="shared" si="745"/>
        <v>5.4517385254609953E-3</v>
      </c>
      <c r="AC582" s="5">
        <f t="shared" si="746"/>
        <v>1.8935777131155713E-4</v>
      </c>
      <c r="AD582" s="5">
        <f t="shared" si="747"/>
        <v>3.2017457281835353E-2</v>
      </c>
      <c r="AE582" s="5">
        <f t="shared" si="748"/>
        <v>1.965231527959049E-2</v>
      </c>
      <c r="AF582" s="5">
        <f t="shared" si="749"/>
        <v>6.031295559306306E-3</v>
      </c>
      <c r="AG582" s="5">
        <f t="shared" si="750"/>
        <v>1.2340030714340672E-3</v>
      </c>
      <c r="AH582" s="5">
        <f t="shared" si="751"/>
        <v>6.1598400911010197E-4</v>
      </c>
      <c r="AI582" s="5">
        <f t="shared" si="752"/>
        <v>1.0151978102613381E-3</v>
      </c>
      <c r="AJ582" s="5">
        <f t="shared" si="753"/>
        <v>8.365692767319877E-4</v>
      </c>
      <c r="AK582" s="5">
        <f t="shared" si="754"/>
        <v>4.5958081449612394E-4</v>
      </c>
      <c r="AL582" s="5">
        <f t="shared" si="755"/>
        <v>7.6621604676693754E-6</v>
      </c>
      <c r="AM582" s="5">
        <f t="shared" si="756"/>
        <v>1.0553537767843372E-2</v>
      </c>
      <c r="AN582" s="5">
        <f t="shared" si="757"/>
        <v>6.4777614819022458E-3</v>
      </c>
      <c r="AO582" s="5">
        <f t="shared" si="758"/>
        <v>1.988024998795794E-3</v>
      </c>
      <c r="AP582" s="5">
        <f t="shared" si="759"/>
        <v>4.0674991475361848E-4</v>
      </c>
      <c r="AQ582" s="5">
        <f t="shared" si="760"/>
        <v>6.2415774418942592E-5</v>
      </c>
      <c r="AR582" s="5">
        <f t="shared" si="761"/>
        <v>7.5618196958355936E-5</v>
      </c>
      <c r="AS582" s="5">
        <f t="shared" si="762"/>
        <v>1.2462568318768156E-4</v>
      </c>
      <c r="AT582" s="5">
        <f t="shared" si="763"/>
        <v>1.0269724441161857E-4</v>
      </c>
      <c r="AU582" s="5">
        <f t="shared" si="764"/>
        <v>5.6418140787544045E-5</v>
      </c>
      <c r="AV582" s="5">
        <f t="shared" si="765"/>
        <v>2.3245560006206699E-5</v>
      </c>
      <c r="AW582" s="5">
        <f t="shared" si="766"/>
        <v>2.1530636096392304E-7</v>
      </c>
      <c r="AX582" s="5">
        <f t="shared" si="767"/>
        <v>2.898865412621964E-3</v>
      </c>
      <c r="AY582" s="5">
        <f t="shared" si="768"/>
        <v>1.7793235902673571E-3</v>
      </c>
      <c r="AZ582" s="5">
        <f t="shared" si="769"/>
        <v>5.460744098530505E-4</v>
      </c>
      <c r="BA582" s="5">
        <f t="shared" si="770"/>
        <v>1.1172682425593386E-4</v>
      </c>
      <c r="BB582" s="5">
        <f t="shared" si="771"/>
        <v>1.7144481182073008E-5</v>
      </c>
      <c r="BC582" s="5">
        <f t="shared" si="772"/>
        <v>2.1046565099112775E-6</v>
      </c>
      <c r="BD582" s="5">
        <f t="shared" si="773"/>
        <v>7.735741548839789E-6</v>
      </c>
      <c r="BE582" s="5">
        <f t="shared" si="774"/>
        <v>1.2749207390099786E-5</v>
      </c>
      <c r="BF582" s="5">
        <f t="shared" si="775"/>
        <v>1.0505928103308547E-5</v>
      </c>
      <c r="BG582" s="5">
        <f t="shared" si="776"/>
        <v>5.7715758025657384E-6</v>
      </c>
      <c r="BH582" s="5">
        <f t="shared" si="777"/>
        <v>2.378020788634938E-6</v>
      </c>
      <c r="BI582" s="5">
        <f t="shared" si="778"/>
        <v>7.8383901584257478E-7</v>
      </c>
      <c r="BJ582" s="8">
        <f t="shared" si="779"/>
        <v>0.62374977692287714</v>
      </c>
      <c r="BK582" s="8">
        <f t="shared" si="780"/>
        <v>0.24113182957990464</v>
      </c>
      <c r="BL582" s="8">
        <f t="shared" si="781"/>
        <v>0.13130203181469932</v>
      </c>
      <c r="BM582" s="8">
        <f t="shared" si="782"/>
        <v>0.39224983966037019</v>
      </c>
      <c r="BN582" s="8">
        <f t="shared" si="783"/>
        <v>0.60616892308164438</v>
      </c>
    </row>
    <row r="583" spans="1:66" x14ac:dyDescent="0.25">
      <c r="A583" t="s">
        <v>16</v>
      </c>
      <c r="B583" t="s">
        <v>252</v>
      </c>
      <c r="C583" t="s">
        <v>63</v>
      </c>
      <c r="D583" t="s">
        <v>501</v>
      </c>
      <c r="E583">
        <f>VLOOKUP(A583,home!$A$2:$E$405,3,FALSE)</f>
        <v>1.54779411764706</v>
      </c>
      <c r="F583">
        <f>VLOOKUP(B583,home!$B$2:$E$405,3,FALSE)</f>
        <v>1.08</v>
      </c>
      <c r="G583">
        <f>VLOOKUP(C583,away!$B$2:$E$405,4,FALSE)</f>
        <v>0.89</v>
      </c>
      <c r="H583">
        <f>VLOOKUP(A583,away!$A$2:$E$405,3,FALSE)</f>
        <v>1.29411764705882</v>
      </c>
      <c r="I583">
        <f>VLOOKUP(C583,away!$B$2:$E$405,3,FALSE)</f>
        <v>1.01</v>
      </c>
      <c r="J583">
        <f>VLOOKUP(B583,home!$B$2:$E$405,4,FALSE)</f>
        <v>0.67</v>
      </c>
      <c r="K583" s="3">
        <f t="shared" si="728"/>
        <v>1.4877397058823543</v>
      </c>
      <c r="L583" s="3">
        <f t="shared" si="729"/>
        <v>0.87572941176470365</v>
      </c>
      <c r="M583" s="5">
        <f t="shared" si="730"/>
        <v>9.4093235840511005E-2</v>
      </c>
      <c r="N583" s="5">
        <f t="shared" si="731"/>
        <v>0.13998624301488083</v>
      </c>
      <c r="O583" s="5">
        <f t="shared" si="732"/>
        <v>8.2400214073648226E-2</v>
      </c>
      <c r="P583" s="5">
        <f t="shared" si="733"/>
        <v>0.12259007025057245</v>
      </c>
      <c r="Q583" s="5">
        <f t="shared" si="734"/>
        <v>0.10413154600526731</v>
      </c>
      <c r="R583" s="5">
        <f t="shared" si="735"/>
        <v>3.6080145500000806E-2</v>
      </c>
      <c r="S583" s="5">
        <f t="shared" si="736"/>
        <v>3.992934558418592E-2</v>
      </c>
      <c r="T583" s="5">
        <f t="shared" si="737"/>
        <v>9.119105752934191E-2</v>
      </c>
      <c r="U583" s="5">
        <f t="shared" si="738"/>
        <v>5.3677865054363755E-2</v>
      </c>
      <c r="V583" s="5">
        <f t="shared" si="739"/>
        <v>5.7802493411035554E-3</v>
      </c>
      <c r="W583" s="5">
        <f t="shared" si="740"/>
        <v>5.1640211875650398E-2</v>
      </c>
      <c r="X583" s="5">
        <f t="shared" si="741"/>
        <v>4.5222852369267985E-2</v>
      </c>
      <c r="Y583" s="5">
        <f t="shared" si="742"/>
        <v>1.9801490951830543E-2</v>
      </c>
      <c r="Z583" s="5">
        <f t="shared" si="743"/>
        <v>1.0532148198366877E-2</v>
      </c>
      <c r="AA583" s="5">
        <f t="shared" si="744"/>
        <v>1.5669095062947707E-2</v>
      </c>
      <c r="AB583" s="5">
        <f t="shared" si="745"/>
        <v>1.1655767440196236E-2</v>
      </c>
      <c r="AC583" s="5">
        <f t="shared" si="746"/>
        <v>4.7067754556289008E-4</v>
      </c>
      <c r="AD583" s="5">
        <f t="shared" si="747"/>
        <v>1.9206798406895653E-2</v>
      </c>
      <c r="AE583" s="5">
        <f t="shared" si="748"/>
        <v>1.6819958270753974E-2</v>
      </c>
      <c r="AF583" s="5">
        <f t="shared" si="749"/>
        <v>7.3648660811771209E-3</v>
      </c>
      <c r="AG583" s="5">
        <f t="shared" si="750"/>
        <v>2.1498766136650196E-3</v>
      </c>
      <c r="AH583" s="5">
        <f t="shared" si="751"/>
        <v>2.3058279865936266E-3</v>
      </c>
      <c r="AI583" s="5">
        <f t="shared" si="752"/>
        <v>3.4304718505901032E-3</v>
      </c>
      <c r="AJ583" s="5">
        <f t="shared" si="753"/>
        <v>2.5518245910173083E-3</v>
      </c>
      <c r="AK583" s="5">
        <f t="shared" si="754"/>
        <v>1.2654835888344827E-3</v>
      </c>
      <c r="AL583" s="5">
        <f t="shared" si="755"/>
        <v>2.4529029259329326E-5</v>
      </c>
      <c r="AM583" s="5">
        <f t="shared" si="756"/>
        <v>5.7149433225633216E-3</v>
      </c>
      <c r="AN583" s="5">
        <f t="shared" si="757"/>
        <v>5.0047439541369984E-3</v>
      </c>
      <c r="AO583" s="5">
        <f t="shared" si="758"/>
        <v>2.1914007394946756E-3</v>
      </c>
      <c r="AP583" s="5">
        <f t="shared" si="759"/>
        <v>6.3969136017946965E-4</v>
      </c>
      <c r="AQ583" s="5">
        <f t="shared" si="760"/>
        <v>1.400491346402325E-4</v>
      </c>
      <c r="AR583" s="5">
        <f t="shared" si="761"/>
        <v>4.038562772660457E-4</v>
      </c>
      <c r="AS583" s="5">
        <f t="shared" si="762"/>
        <v>6.0083301915852931E-4</v>
      </c>
      <c r="AT583" s="5">
        <f t="shared" si="763"/>
        <v>4.4694156960365874E-4</v>
      </c>
      <c r="AU583" s="5">
        <f t="shared" si="764"/>
        <v>2.2164423976958164E-4</v>
      </c>
      <c r="AV583" s="5">
        <f t="shared" si="765"/>
        <v>8.2437234021328883E-5</v>
      </c>
      <c r="AW583" s="5">
        <f t="shared" si="766"/>
        <v>8.877174365105413E-7</v>
      </c>
      <c r="AX583" s="5">
        <f t="shared" si="767"/>
        <v>1.4170580163074468E-3</v>
      </c>
      <c r="AY583" s="5">
        <f t="shared" si="768"/>
        <v>1.2409593830573779E-3</v>
      </c>
      <c r="AZ583" s="5">
        <f t="shared" si="769"/>
        <v>5.4337231527436366E-4</v>
      </c>
      <c r="BA583" s="5">
        <f t="shared" si="770"/>
        <v>1.5861570600814788E-4</v>
      </c>
      <c r="BB583" s="5">
        <f t="shared" si="771"/>
        <v>3.4726109729789619E-5</v>
      </c>
      <c r="BC583" s="5">
        <f t="shared" si="772"/>
        <v>6.0821351293090455E-6</v>
      </c>
      <c r="BD583" s="5">
        <f t="shared" si="773"/>
        <v>5.8944803354612844E-5</v>
      </c>
      <c r="BE583" s="5">
        <f t="shared" si="774"/>
        <v>8.7694524406084926E-5</v>
      </c>
      <c r="BF583" s="5">
        <f t="shared" si="775"/>
        <v>6.5233312973700874E-5</v>
      </c>
      <c r="BG583" s="5">
        <f t="shared" si="776"/>
        <v>3.235006328574176E-5</v>
      </c>
      <c r="BH583" s="5">
        <f t="shared" si="777"/>
        <v>1.2032118409501253E-5</v>
      </c>
      <c r="BI583" s="5">
        <f t="shared" si="778"/>
        <v>3.5801320607386111E-6</v>
      </c>
      <c r="BJ583" s="8">
        <f t="shared" si="779"/>
        <v>0.51460654329525179</v>
      </c>
      <c r="BK583" s="8">
        <f t="shared" si="780"/>
        <v>0.26412906697425254</v>
      </c>
      <c r="BL583" s="8">
        <f t="shared" si="781"/>
        <v>0.21105224244250173</v>
      </c>
      <c r="BM583" s="8">
        <f t="shared" si="782"/>
        <v>0.41979847455987174</v>
      </c>
      <c r="BN583" s="8">
        <f t="shared" si="783"/>
        <v>0.57928145468488057</v>
      </c>
    </row>
    <row r="584" spans="1:66" x14ac:dyDescent="0.25">
      <c r="A584" t="s">
        <v>16</v>
      </c>
      <c r="B584" t="s">
        <v>18</v>
      </c>
      <c r="C584" t="s">
        <v>323</v>
      </c>
      <c r="D584" t="s">
        <v>501</v>
      </c>
      <c r="E584">
        <f>VLOOKUP(A584,home!$A$2:$E$405,3,FALSE)</f>
        <v>1.54779411764706</v>
      </c>
      <c r="F584">
        <f>VLOOKUP(B584,home!$B$2:$E$405,3,FALSE)</f>
        <v>1.21</v>
      </c>
      <c r="G584">
        <f>VLOOKUP(C584,away!$B$2:$E$405,4,FALSE)</f>
        <v>0.9</v>
      </c>
      <c r="H584">
        <f>VLOOKUP(A584,away!$A$2:$E$405,3,FALSE)</f>
        <v>1.29411764705882</v>
      </c>
      <c r="I584">
        <f>VLOOKUP(C584,away!$B$2:$E$405,3,FALSE)</f>
        <v>0.65</v>
      </c>
      <c r="J584">
        <f>VLOOKUP(B584,home!$B$2:$E$405,4,FALSE)</f>
        <v>1.06</v>
      </c>
      <c r="K584" s="3">
        <f t="shared" si="728"/>
        <v>1.6855477941176482</v>
      </c>
      <c r="L584" s="3">
        <f t="shared" si="729"/>
        <v>0.89164705882352713</v>
      </c>
      <c r="M584" s="5">
        <f t="shared" si="730"/>
        <v>7.598685965346122E-2</v>
      </c>
      <c r="N584" s="5">
        <f t="shared" si="731"/>
        <v>0.12807948367081887</v>
      </c>
      <c r="O584" s="5">
        <f t="shared" si="732"/>
        <v>6.7753459919244835E-2</v>
      </c>
      <c r="P584" s="5">
        <f t="shared" si="733"/>
        <v>0.11420169491072162</v>
      </c>
      <c r="Q584" s="5">
        <f t="shared" si="734"/>
        <v>0.10794204558653808</v>
      </c>
      <c r="R584" s="5">
        <f t="shared" si="735"/>
        <v>3.0206086631056193E-2</v>
      </c>
      <c r="S584" s="5">
        <f t="shared" si="736"/>
        <v>4.2908823907053896E-2</v>
      </c>
      <c r="T584" s="5">
        <f t="shared" si="737"/>
        <v>9.624620747063177E-2</v>
      </c>
      <c r="U584" s="5">
        <f t="shared" si="738"/>
        <v>5.0913802689903344E-2</v>
      </c>
      <c r="V584" s="5">
        <f t="shared" si="739"/>
        <v>7.1653623024924328E-3</v>
      </c>
      <c r="W584" s="5">
        <f t="shared" si="740"/>
        <v>6.0647158943645293E-2</v>
      </c>
      <c r="X584" s="5">
        <f t="shared" si="741"/>
        <v>5.4075860898104289E-2</v>
      </c>
      <c r="Y584" s="5">
        <f t="shared" si="742"/>
        <v>2.4108291161572433E-2</v>
      </c>
      <c r="Z584" s="5">
        <f t="shared" si="743"/>
        <v>8.9777227677166407E-3</v>
      </c>
      <c r="AA584" s="5">
        <f t="shared" si="744"/>
        <v>1.5132380807324571E-2</v>
      </c>
      <c r="AB584" s="5">
        <f t="shared" si="745"/>
        <v>1.2753175544767088E-2</v>
      </c>
      <c r="AC584" s="5">
        <f t="shared" si="746"/>
        <v>6.73057587954907E-4</v>
      </c>
      <c r="AD584" s="5">
        <f t="shared" si="747"/>
        <v>2.5555921244240932E-2</v>
      </c>
      <c r="AE584" s="5">
        <f t="shared" si="748"/>
        <v>2.2786862012953119E-2</v>
      </c>
      <c r="AF584" s="5">
        <f t="shared" si="749"/>
        <v>1.0158919246833603E-2</v>
      </c>
      <c r="AG584" s="5">
        <f t="shared" si="750"/>
        <v>3.0193901557549682E-3</v>
      </c>
      <c r="AH584" s="5">
        <f t="shared" si="751"/>
        <v>2.001240025191889E-3</v>
      </c>
      <c r="AI584" s="5">
        <f t="shared" si="752"/>
        <v>3.373185709962135E-3</v>
      </c>
      <c r="AJ584" s="5">
        <f t="shared" si="753"/>
        <v>2.8428328662879259E-3</v>
      </c>
      <c r="AK584" s="5">
        <f t="shared" si="754"/>
        <v>1.5972435556055879E-3</v>
      </c>
      <c r="AL584" s="5">
        <f t="shared" si="755"/>
        <v>4.0461899685031273E-5</v>
      </c>
      <c r="AM584" s="5">
        <f t="shared" si="756"/>
        <v>8.6151453359749226E-3</v>
      </c>
      <c r="AN584" s="5">
        <f t="shared" si="757"/>
        <v>7.681669000159267E-3</v>
      </c>
      <c r="AO584" s="5">
        <f t="shared" si="758"/>
        <v>3.4246687854239373E-3</v>
      </c>
      <c r="AP584" s="5">
        <f t="shared" si="759"/>
        <v>1.0178652833226652E-3</v>
      </c>
      <c r="AQ584" s="5">
        <f t="shared" si="760"/>
        <v>2.2689414653830753E-4</v>
      </c>
      <c r="AR584" s="5">
        <f t="shared" si="761"/>
        <v>3.5687995649245398E-4</v>
      </c>
      <c r="AS584" s="5">
        <f t="shared" si="762"/>
        <v>6.0153822343065797E-4</v>
      </c>
      <c r="AT584" s="5">
        <f t="shared" si="763"/>
        <v>5.0696071279049751E-4</v>
      </c>
      <c r="AU584" s="5">
        <f t="shared" si="764"/>
        <v>2.8483550371611119E-4</v>
      </c>
      <c r="AV584" s="5">
        <f t="shared" si="765"/>
        <v>1.2002596374377009E-4</v>
      </c>
      <c r="AW584" s="5">
        <f t="shared" si="766"/>
        <v>1.6891873529228334E-6</v>
      </c>
      <c r="AX584" s="5">
        <f t="shared" si="767"/>
        <v>2.4202065361759138E-3</v>
      </c>
      <c r="AY584" s="5">
        <f t="shared" si="768"/>
        <v>2.1579700397267297E-3</v>
      </c>
      <c r="AZ584" s="5">
        <f t="shared" si="769"/>
        <v>9.6207381947581428E-4</v>
      </c>
      <c r="BA584" s="5">
        <f t="shared" si="770"/>
        <v>2.8594343050224229E-4</v>
      </c>
      <c r="BB584" s="5">
        <f t="shared" si="771"/>
        <v>6.3740154699308481E-5</v>
      </c>
      <c r="BC584" s="5">
        <f t="shared" si="772"/>
        <v>1.136674429331901E-5</v>
      </c>
      <c r="BD584" s="5">
        <f t="shared" si="773"/>
        <v>5.3035160593260786E-5</v>
      </c>
      <c r="BE584" s="5">
        <f t="shared" si="774"/>
        <v>8.9393297948645929E-5</v>
      </c>
      <c r="BF584" s="5">
        <f t="shared" si="775"/>
        <v>7.533833808312095E-5</v>
      </c>
      <c r="BG584" s="5">
        <f t="shared" si="776"/>
        <v>4.2328789856164698E-5</v>
      </c>
      <c r="BH584" s="5">
        <f t="shared" si="777"/>
        <v>1.7836799592431973E-5</v>
      </c>
      <c r="BI584" s="5">
        <f t="shared" si="778"/>
        <v>6.0129556414284523E-6</v>
      </c>
      <c r="BJ584" s="8">
        <f t="shared" si="779"/>
        <v>0.55948768366738599</v>
      </c>
      <c r="BK584" s="8">
        <f t="shared" si="780"/>
        <v>0.24313423030109582</v>
      </c>
      <c r="BL584" s="8">
        <f t="shared" si="781"/>
        <v>0.18872759345123213</v>
      </c>
      <c r="BM584" s="8">
        <f t="shared" si="782"/>
        <v>0.47400131896321573</v>
      </c>
      <c r="BN584" s="8">
        <f t="shared" si="783"/>
        <v>0.52416963037184083</v>
      </c>
    </row>
    <row r="585" spans="1:66" x14ac:dyDescent="0.25">
      <c r="A585" t="s">
        <v>69</v>
      </c>
      <c r="B585" t="s">
        <v>259</v>
      </c>
      <c r="C585" t="s">
        <v>79</v>
      </c>
      <c r="D585" t="s">
        <v>501</v>
      </c>
      <c r="E585">
        <f>VLOOKUP(A585,home!$A$2:$E$405,3,FALSE)</f>
        <v>1.3323170731707299</v>
      </c>
      <c r="F585">
        <f>VLOOKUP(B585,home!$B$2:$E$405,3,FALSE)</f>
        <v>1.31</v>
      </c>
      <c r="G585">
        <f>VLOOKUP(C585,away!$B$2:$E$405,4,FALSE)</f>
        <v>1.68</v>
      </c>
      <c r="H585">
        <f>VLOOKUP(A585,away!$A$2:$E$405,3,FALSE)</f>
        <v>1.3201219512195099</v>
      </c>
      <c r="I585">
        <f>VLOOKUP(C585,away!$B$2:$E$405,3,FALSE)</f>
        <v>0.84</v>
      </c>
      <c r="J585">
        <f>VLOOKUP(B585,home!$B$2:$E$405,4,FALSE)</f>
        <v>0.85</v>
      </c>
      <c r="K585" s="3">
        <f t="shared" si="728"/>
        <v>2.9321634146341427</v>
      </c>
      <c r="L585" s="3">
        <f t="shared" si="729"/>
        <v>0.94256707317072996</v>
      </c>
      <c r="M585" s="5">
        <f t="shared" si="730"/>
        <v>2.0759932174690809E-2</v>
      </c>
      <c r="N585" s="5">
        <f t="shared" si="731"/>
        <v>6.0871513612914596E-2</v>
      </c>
      <c r="O585" s="5">
        <f t="shared" si="732"/>
        <v>1.9567628509121183E-2</v>
      </c>
      <c r="P585" s="5">
        <f t="shared" si="733"/>
        <v>5.7375484425597159E-2</v>
      </c>
      <c r="Q585" s="5">
        <f t="shared" si="734"/>
        <v>8.9242612604596205E-2</v>
      </c>
      <c r="R585" s="5">
        <f t="shared" si="735"/>
        <v>9.2219011663672423E-3</v>
      </c>
      <c r="S585" s="5">
        <f t="shared" si="736"/>
        <v>3.9643027074593176E-2</v>
      </c>
      <c r="T585" s="5">
        <f t="shared" si="737"/>
        <v>8.4117148164823546E-2</v>
      </c>
      <c r="U585" s="5">
        <f t="shared" si="738"/>
        <v>2.7040121213393956E-2</v>
      </c>
      <c r="V585" s="5">
        <f t="shared" si="739"/>
        <v>1.2173759974861679E-2</v>
      </c>
      <c r="W585" s="5">
        <f t="shared" si="740"/>
        <v>8.7224641235188249E-2</v>
      </c>
      <c r="X585" s="5">
        <f t="shared" si="741"/>
        <v>8.2215074797418353E-2</v>
      </c>
      <c r="Y585" s="5">
        <f t="shared" si="742"/>
        <v>3.8746611211157626E-2</v>
      </c>
      <c r="Z585" s="5">
        <f t="shared" si="743"/>
        <v>2.8974201304841707E-3</v>
      </c>
      <c r="AA585" s="5">
        <f t="shared" si="744"/>
        <v>8.4957093034301687E-3</v>
      </c>
      <c r="AB585" s="5">
        <f t="shared" si="745"/>
        <v>1.2455404000442432E-2</v>
      </c>
      <c r="AC585" s="5">
        <f t="shared" si="746"/>
        <v>2.1028349525696287E-3</v>
      </c>
      <c r="AD585" s="5">
        <f t="shared" si="747"/>
        <v>6.3939225471101924E-2</v>
      </c>
      <c r="AE585" s="5">
        <f t="shared" si="748"/>
        <v>6.0267008613099922E-2</v>
      </c>
      <c r="AF585" s="5">
        <f t="shared" si="749"/>
        <v>2.8402848958602379E-2</v>
      </c>
      <c r="AG585" s="5">
        <f t="shared" si="750"/>
        <v>8.9238634042067208E-3</v>
      </c>
      <c r="AH585" s="5">
        <f t="shared" si="751"/>
        <v>6.8275320303410475E-4</v>
      </c>
      <c r="AI585" s="5">
        <f t="shared" si="752"/>
        <v>2.0019439631608787E-3</v>
      </c>
      <c r="AJ585" s="5">
        <f t="shared" si="753"/>
        <v>2.9350134234640058E-3</v>
      </c>
      <c r="AK585" s="5">
        <f t="shared" si="754"/>
        <v>2.8686463272470878E-3</v>
      </c>
      <c r="AL585" s="5">
        <f t="shared" si="755"/>
        <v>2.3246930299290733E-4</v>
      </c>
      <c r="AM585" s="5">
        <f t="shared" si="756"/>
        <v>3.7496051537281701E-2</v>
      </c>
      <c r="AN585" s="5">
        <f t="shared" si="757"/>
        <v>3.5342543552954464E-2</v>
      </c>
      <c r="AO585" s="5">
        <f t="shared" si="758"/>
        <v>1.6656358917558668E-2</v>
      </c>
      <c r="AP585" s="5">
        <f t="shared" si="759"/>
        <v>5.2332451582014867E-3</v>
      </c>
      <c r="AQ585" s="5">
        <f t="shared" si="760"/>
        <v>1.2331711429877173E-3</v>
      </c>
      <c r="AR585" s="5">
        <f t="shared" si="761"/>
        <v>1.2870813765635948E-4</v>
      </c>
      <c r="AS585" s="5">
        <f t="shared" si="762"/>
        <v>3.7739329240167233E-4</v>
      </c>
      <c r="AT585" s="5">
        <f t="shared" si="763"/>
        <v>5.532894024542546E-4</v>
      </c>
      <c r="AU585" s="5">
        <f t="shared" si="764"/>
        <v>5.4077831452705046E-4</v>
      </c>
      <c r="AV585" s="5">
        <f t="shared" si="765"/>
        <v>3.9641259732093323E-4</v>
      </c>
      <c r="AW585" s="5">
        <f t="shared" si="766"/>
        <v>1.7846931131381635E-5</v>
      </c>
      <c r="AX585" s="5">
        <f t="shared" si="767"/>
        <v>1.8324091751808956E-2</v>
      </c>
      <c r="AY585" s="5">
        <f t="shared" si="768"/>
        <v>1.7271685531014481E-2</v>
      </c>
      <c r="AZ585" s="5">
        <f t="shared" si="769"/>
        <v>8.1398610398467804E-3</v>
      </c>
      <c r="BA585" s="5">
        <f t="shared" si="770"/>
        <v>2.5574549987816115E-3</v>
      </c>
      <c r="BB585" s="5">
        <f t="shared" si="771"/>
        <v>6.0264321824185908E-4</v>
      </c>
      <c r="BC585" s="5">
        <f t="shared" si="772"/>
        <v>1.1360633087688374E-4</v>
      </c>
      <c r="BD585" s="5">
        <f t="shared" si="773"/>
        <v>2.0219342100668358E-5</v>
      </c>
      <c r="BE585" s="5">
        <f t="shared" si="774"/>
        <v>5.9286415175551613E-5</v>
      </c>
      <c r="BF585" s="5">
        <f t="shared" si="775"/>
        <v>8.6918728781281454E-5</v>
      </c>
      <c r="BG585" s="5">
        <f t="shared" si="776"/>
        <v>8.4953305526327041E-5</v>
      </c>
      <c r="BH585" s="5">
        <f t="shared" si="777"/>
        <v>6.2274243604133183E-5</v>
      </c>
      <c r="BI585" s="5">
        <f t="shared" si="778"/>
        <v>3.6519651754010706E-5</v>
      </c>
      <c r="BJ585" s="8">
        <f t="shared" si="779"/>
        <v>0.746921261252664</v>
      </c>
      <c r="BK585" s="8">
        <f t="shared" si="780"/>
        <v>0.14955919343631985</v>
      </c>
      <c r="BL585" s="8">
        <f t="shared" si="781"/>
        <v>8.7615874540963298E-2</v>
      </c>
      <c r="BM585" s="8">
        <f t="shared" si="782"/>
        <v>0.71270083826726094</v>
      </c>
      <c r="BN585" s="8">
        <f t="shared" si="783"/>
        <v>0.25703907249328717</v>
      </c>
    </row>
    <row r="586" spans="1:66" x14ac:dyDescent="0.25">
      <c r="A586" t="s">
        <v>69</v>
      </c>
      <c r="B586" t="s">
        <v>351</v>
      </c>
      <c r="C586" t="s">
        <v>262</v>
      </c>
      <c r="D586" t="s">
        <v>501</v>
      </c>
      <c r="E586">
        <f>VLOOKUP(A586,home!$A$2:$E$405,3,FALSE)</f>
        <v>1.3323170731707299</v>
      </c>
      <c r="F586">
        <f>VLOOKUP(B586,home!$B$2:$E$405,3,FALSE)</f>
        <v>1.22</v>
      </c>
      <c r="G586">
        <f>VLOOKUP(C586,away!$B$2:$E$405,4,FALSE)</f>
        <v>0.42</v>
      </c>
      <c r="H586">
        <f>VLOOKUP(A586,away!$A$2:$E$405,3,FALSE)</f>
        <v>1.3201219512195099</v>
      </c>
      <c r="I586">
        <f>VLOOKUP(C586,away!$B$2:$E$405,3,FALSE)</f>
        <v>1.5</v>
      </c>
      <c r="J586">
        <f>VLOOKUP(B586,home!$B$2:$E$405,4,FALSE)</f>
        <v>1.0900000000000001</v>
      </c>
      <c r="K586" s="3">
        <f t="shared" si="728"/>
        <v>0.682679268292682</v>
      </c>
      <c r="L586" s="3">
        <f t="shared" si="729"/>
        <v>2.1583993902438992</v>
      </c>
      <c r="M586" s="5">
        <f t="shared" si="730"/>
        <v>5.8362678598190131E-2</v>
      </c>
      <c r="N586" s="5">
        <f t="shared" si="731"/>
        <v>3.984299072101341E-2</v>
      </c>
      <c r="O586" s="5">
        <f t="shared" si="732"/>
        <v>0.12596996989933423</v>
      </c>
      <c r="P586" s="5">
        <f t="shared" si="733"/>
        <v>8.5997086877728682E-2</v>
      </c>
      <c r="Q586" s="5">
        <f t="shared" si="734"/>
        <v>1.3599991876006776E-2</v>
      </c>
      <c r="R586" s="5">
        <f t="shared" si="735"/>
        <v>0.13594675310988269</v>
      </c>
      <c r="S586" s="5">
        <f t="shared" si="736"/>
        <v>3.1679058985501031E-2</v>
      </c>
      <c r="T586" s="5">
        <f t="shared" si="737"/>
        <v>2.9354214172495008E-2</v>
      </c>
      <c r="U586" s="5">
        <f t="shared" si="738"/>
        <v>9.2808029939820624E-2</v>
      </c>
      <c r="V586" s="5">
        <f t="shared" si="739"/>
        <v>5.186546633369502E-3</v>
      </c>
      <c r="W586" s="5">
        <f t="shared" si="740"/>
        <v>3.0948108342329088E-3</v>
      </c>
      <c r="X586" s="5">
        <f t="shared" si="741"/>
        <v>6.6798378175285233E-3</v>
      </c>
      <c r="Y586" s="5">
        <f t="shared" si="742"/>
        <v>7.2088789361408525E-3</v>
      </c>
      <c r="Z586" s="5">
        <f t="shared" si="743"/>
        <v>9.7809129672669567E-2</v>
      </c>
      <c r="AA586" s="5">
        <f t="shared" si="744"/>
        <v>6.6772265077282122E-2</v>
      </c>
      <c r="AB586" s="5">
        <f t="shared" si="745"/>
        <v>2.279202053260198E-2</v>
      </c>
      <c r="AC586" s="5">
        <f t="shared" si="746"/>
        <v>4.7764675146256446E-4</v>
      </c>
      <c r="AD586" s="5">
        <f t="shared" si="747"/>
        <v>5.281907989545966E-4</v>
      </c>
      <c r="AE586" s="5">
        <f t="shared" si="748"/>
        <v>1.1400466983960392E-3</v>
      </c>
      <c r="AF586" s="5">
        <f t="shared" si="749"/>
        <v>1.2303380493337908E-3</v>
      </c>
      <c r="AG586" s="5">
        <f t="shared" si="750"/>
        <v>8.8518696515864099E-4</v>
      </c>
      <c r="AH586" s="5">
        <f t="shared" si="751"/>
        <v>5.2777791461444103E-2</v>
      </c>
      <c r="AI586" s="5">
        <f t="shared" si="752"/>
        <v>3.603030405700243E-2</v>
      </c>
      <c r="AJ586" s="5">
        <f t="shared" si="753"/>
        <v>1.2298570804998634E-2</v>
      </c>
      <c r="AK586" s="5">
        <f t="shared" si="754"/>
        <v>2.7986597727340697E-3</v>
      </c>
      <c r="AL586" s="5">
        <f t="shared" si="755"/>
        <v>2.8152394762542517E-5</v>
      </c>
      <c r="AM586" s="5">
        <f t="shared" si="756"/>
        <v>7.2116981629850239E-5</v>
      </c>
      <c r="AN586" s="5">
        <f t="shared" si="757"/>
        <v>1.5565724917609923E-4</v>
      </c>
      <c r="AO586" s="5">
        <f t="shared" si="758"/>
        <v>1.6798525585436764E-4</v>
      </c>
      <c r="AP586" s="5">
        <f t="shared" si="759"/>
        <v>1.2085975793534418E-4</v>
      </c>
      <c r="AQ586" s="5">
        <f t="shared" si="760"/>
        <v>6.521590695816801E-5</v>
      </c>
      <c r="AR586" s="5">
        <f t="shared" si="761"/>
        <v>2.2783110581760104E-2</v>
      </c>
      <c r="AS586" s="5">
        <f t="shared" si="762"/>
        <v>1.5553557261387251E-2</v>
      </c>
      <c r="AT586" s="5">
        <f t="shared" si="763"/>
        <v>5.3090455452760891E-3</v>
      </c>
      <c r="AU586" s="5">
        <f t="shared" si="764"/>
        <v>1.2081251093938679E-3</v>
      </c>
      <c r="AV586" s="5">
        <f t="shared" si="765"/>
        <v>2.0619049142175548E-4</v>
      </c>
      <c r="AW586" s="5">
        <f t="shared" si="766"/>
        <v>1.1522888696266355E-6</v>
      </c>
      <c r="AX586" s="5">
        <f t="shared" si="767"/>
        <v>8.20546137509049E-6</v>
      </c>
      <c r="AY586" s="5">
        <f t="shared" si="768"/>
        <v>1.7710662828665179E-5</v>
      </c>
      <c r="AZ586" s="5">
        <f t="shared" si="769"/>
        <v>1.9113341925103108E-5</v>
      </c>
      <c r="BA586" s="5">
        <f t="shared" si="770"/>
        <v>1.3751408518888569E-5</v>
      </c>
      <c r="BB586" s="5">
        <f t="shared" si="771"/>
        <v>7.4202579405409604E-6</v>
      </c>
      <c r="BC586" s="5">
        <f t="shared" si="772"/>
        <v>3.203176042863209E-6</v>
      </c>
      <c r="BD586" s="5">
        <f t="shared" si="773"/>
        <v>8.1958419979217198E-3</v>
      </c>
      <c r="BE586" s="5">
        <f t="shared" si="774"/>
        <v>5.5951314181836341E-3</v>
      </c>
      <c r="BF586" s="5">
        <f t="shared" si="775"/>
        <v>1.9098401112834994E-3</v>
      </c>
      <c r="BG586" s="5">
        <f t="shared" si="776"/>
        <v>4.3460274990901127E-4</v>
      </c>
      <c r="BH586" s="5">
        <f t="shared" si="777"/>
        <v>7.4173571826467805E-5</v>
      </c>
      <c r="BI586" s="5">
        <f t="shared" si="778"/>
        <v>1.0127351948229547E-5</v>
      </c>
      <c r="BJ586" s="8">
        <f t="shared" si="779"/>
        <v>0.10421572632944551</v>
      </c>
      <c r="BK586" s="8">
        <f t="shared" si="780"/>
        <v>0.18174888090384309</v>
      </c>
      <c r="BL586" s="8">
        <f t="shared" si="781"/>
        <v>0.6094741108454127</v>
      </c>
      <c r="BM586" s="8">
        <f t="shared" si="782"/>
        <v>0.53351181829525596</v>
      </c>
      <c r="BN586" s="8">
        <f t="shared" si="783"/>
        <v>0.45971947108215594</v>
      </c>
    </row>
    <row r="587" spans="1:66" x14ac:dyDescent="0.25">
      <c r="A587" t="s">
        <v>80</v>
      </c>
      <c r="B587" t="s">
        <v>94</v>
      </c>
      <c r="C587" t="s">
        <v>85</v>
      </c>
      <c r="D587" t="s">
        <v>501</v>
      </c>
      <c r="E587">
        <f>VLOOKUP(A587,home!$A$2:$E$405,3,FALSE)</f>
        <v>1.22813688212928</v>
      </c>
      <c r="F587">
        <f>VLOOKUP(B587,home!$B$2:$E$405,3,FALSE)</f>
        <v>0.74</v>
      </c>
      <c r="G587">
        <f>VLOOKUP(C587,away!$B$2:$E$405,4,FALSE)</f>
        <v>0.78</v>
      </c>
      <c r="H587">
        <f>VLOOKUP(A587,away!$A$2:$E$405,3,FALSE)</f>
        <v>1.0437262357414501</v>
      </c>
      <c r="I587">
        <f>VLOOKUP(C587,away!$B$2:$E$405,3,FALSE)</f>
        <v>1.22</v>
      </c>
      <c r="J587">
        <f>VLOOKUP(B587,home!$B$2:$E$405,4,FALSE)</f>
        <v>1</v>
      </c>
      <c r="K587" s="3">
        <f t="shared" si="728"/>
        <v>0.70888060836502043</v>
      </c>
      <c r="L587" s="3">
        <f t="shared" si="729"/>
        <v>1.2733460076045691</v>
      </c>
      <c r="M587" s="5">
        <f t="shared" si="730"/>
        <v>0.13776215214942231</v>
      </c>
      <c r="N587" s="5">
        <f t="shared" si="731"/>
        <v>9.7656918225356992E-2</v>
      </c>
      <c r="O587" s="5">
        <f t="shared" si="732"/>
        <v>0.17541888643848008</v>
      </c>
      <c r="P587" s="5">
        <f t="shared" si="733"/>
        <v>0.12435104693722419</v>
      </c>
      <c r="Q587" s="5">
        <f t="shared" si="734"/>
        <v>3.4613547801322052E-2</v>
      </c>
      <c r="R587" s="5">
        <f t="shared" si="735"/>
        <v>0.11168446935243899</v>
      </c>
      <c r="S587" s="5">
        <f t="shared" si="736"/>
        <v>2.8061377223571091E-2</v>
      </c>
      <c r="T587" s="5">
        <f t="shared" si="737"/>
        <v>4.4075022901843341E-2</v>
      </c>
      <c r="U587" s="5">
        <f t="shared" si="738"/>
        <v>7.9170954579481423E-2</v>
      </c>
      <c r="V587" s="5">
        <f t="shared" si="739"/>
        <v>2.8144011510720262E-3</v>
      </c>
      <c r="W587" s="5">
        <f t="shared" si="740"/>
        <v>8.1789576076909658E-3</v>
      </c>
      <c r="X587" s="5">
        <f t="shared" si="741"/>
        <v>1.0414643016120309E-2</v>
      </c>
      <c r="Y587" s="5">
        <f t="shared" si="742"/>
        <v>6.6307220526018026E-3</v>
      </c>
      <c r="Z587" s="5">
        <f t="shared" si="743"/>
        <v>4.7404324387121007E-2</v>
      </c>
      <c r="AA587" s="5">
        <f t="shared" si="744"/>
        <v>3.3604006310675116E-2</v>
      </c>
      <c r="AB587" s="5">
        <f t="shared" si="745"/>
        <v>1.1910614218506678E-2</v>
      </c>
      <c r="AC587" s="5">
        <f t="shared" si="746"/>
        <v>1.5877625139447765E-4</v>
      </c>
      <c r="AD587" s="5">
        <f t="shared" si="747"/>
        <v>1.4494761111829206E-3</v>
      </c>
      <c r="AE587" s="5">
        <f t="shared" si="748"/>
        <v>1.8456846192929682E-3</v>
      </c>
      <c r="AF587" s="5">
        <f t="shared" si="749"/>
        <v>1.1750975706369305E-3</v>
      </c>
      <c r="AG587" s="5">
        <f t="shared" si="750"/>
        <v>4.9876860003878777E-4</v>
      </c>
      <c r="AH587" s="5">
        <f t="shared" si="751"/>
        <v>1.5090526800383112E-2</v>
      </c>
      <c r="AI587" s="5">
        <f t="shared" si="752"/>
        <v>1.0697381818804226E-2</v>
      </c>
      <c r="AJ587" s="5">
        <f t="shared" si="753"/>
        <v>3.7915832658134236E-3</v>
      </c>
      <c r="AK587" s="5">
        <f t="shared" si="754"/>
        <v>8.9592661737881714E-4</v>
      </c>
      <c r="AL587" s="5">
        <f t="shared" si="755"/>
        <v>5.7327771907210301E-6</v>
      </c>
      <c r="AM587" s="5">
        <f t="shared" si="756"/>
        <v>2.0550110150118259E-4</v>
      </c>
      <c r="AN587" s="5">
        <f t="shared" si="757"/>
        <v>2.6167400715487217E-4</v>
      </c>
      <c r="AO587" s="5">
        <f t="shared" si="758"/>
        <v>1.66600776152273E-4</v>
      </c>
      <c r="AP587" s="5">
        <f t="shared" si="759"/>
        <v>7.071347772577311E-5</v>
      </c>
      <c r="AQ587" s="5">
        <f t="shared" si="760"/>
        <v>2.2510681136486951E-5</v>
      </c>
      <c r="AR587" s="5">
        <f t="shared" si="761"/>
        <v>3.8430924107835185E-3</v>
      </c>
      <c r="AS587" s="5">
        <f t="shared" si="762"/>
        <v>2.7242936861592137E-3</v>
      </c>
      <c r="AT587" s="5">
        <f t="shared" si="763"/>
        <v>9.6559948280476354E-4</v>
      </c>
      <c r="AU587" s="5">
        <f t="shared" si="764"/>
        <v>2.2816491626919668E-4</v>
      </c>
      <c r="AV587" s="5">
        <f t="shared" si="765"/>
        <v>4.0435421163115506E-5</v>
      </c>
      <c r="AW587" s="5">
        <f t="shared" si="766"/>
        <v>1.4374147245036248E-7</v>
      </c>
      <c r="AX587" s="5">
        <f t="shared" si="767"/>
        <v>2.4279290975306691E-5</v>
      </c>
      <c r="AY587" s="5">
        <f t="shared" si="768"/>
        <v>3.0915938230876418E-5</v>
      </c>
      <c r="AZ587" s="5">
        <f t="shared" si="769"/>
        <v>1.9683343258817977E-5</v>
      </c>
      <c r="BA587" s="5">
        <f t="shared" si="770"/>
        <v>8.3545688516420605E-6</v>
      </c>
      <c r="BB587" s="5">
        <f t="shared" si="771"/>
        <v>2.6595642231239767E-6</v>
      </c>
      <c r="BC587" s="5">
        <f t="shared" si="772"/>
        <v>6.773090970965728E-7</v>
      </c>
      <c r="BD587" s="5">
        <f t="shared" si="773"/>
        <v>8.1559772968776707E-4</v>
      </c>
      <c r="BE587" s="5">
        <f t="shared" si="774"/>
        <v>5.7816141480219378E-4</v>
      </c>
      <c r="BF587" s="5">
        <f t="shared" si="775"/>
        <v>2.0492370772908001E-4</v>
      </c>
      <c r="BG587" s="5">
        <f t="shared" si="776"/>
        <v>4.8422147534468642E-5</v>
      </c>
      <c r="BH587" s="5">
        <f t="shared" si="777"/>
        <v>8.5813803506437228E-6</v>
      </c>
      <c r="BI587" s="5">
        <f t="shared" si="778"/>
        <v>1.2166348247151912E-6</v>
      </c>
      <c r="BJ587" s="8">
        <f t="shared" si="779"/>
        <v>0.20735240856439455</v>
      </c>
      <c r="BK587" s="8">
        <f t="shared" si="780"/>
        <v>0.29318440242810573</v>
      </c>
      <c r="BL587" s="8">
        <f t="shared" si="781"/>
        <v>0.45172283833407056</v>
      </c>
      <c r="BM587" s="8">
        <f t="shared" si="782"/>
        <v>0.31814618061268873</v>
      </c>
      <c r="BN587" s="8">
        <f t="shared" si="783"/>
        <v>0.68148702090424473</v>
      </c>
    </row>
    <row r="588" spans="1:66" x14ac:dyDescent="0.25">
      <c r="A588" t="s">
        <v>80</v>
      </c>
      <c r="B588" t="s">
        <v>92</v>
      </c>
      <c r="C588" t="s">
        <v>81</v>
      </c>
      <c r="D588" t="s">
        <v>501</v>
      </c>
      <c r="E588">
        <f>VLOOKUP(A588,home!$A$2:$E$405,3,FALSE)</f>
        <v>1.22813688212928</v>
      </c>
      <c r="F588">
        <f>VLOOKUP(B588,home!$B$2:$E$405,3,FALSE)</f>
        <v>0.93</v>
      </c>
      <c r="G588">
        <f>VLOOKUP(C588,away!$B$2:$E$405,4,FALSE)</f>
        <v>1</v>
      </c>
      <c r="H588">
        <f>VLOOKUP(A588,away!$A$2:$E$405,3,FALSE)</f>
        <v>1.0437262357414501</v>
      </c>
      <c r="I588">
        <f>VLOOKUP(C588,away!$B$2:$E$405,3,FALSE)</f>
        <v>0.89</v>
      </c>
      <c r="J588">
        <f>VLOOKUP(B588,home!$B$2:$E$405,4,FALSE)</f>
        <v>1.48</v>
      </c>
      <c r="K588" s="3">
        <f t="shared" si="728"/>
        <v>1.1421673003802304</v>
      </c>
      <c r="L588" s="3">
        <f t="shared" si="729"/>
        <v>1.374796197718638</v>
      </c>
      <c r="M588" s="5">
        <f t="shared" si="730"/>
        <v>8.0704293806740685E-2</v>
      </c>
      <c r="N588" s="5">
        <f t="shared" si="731"/>
        <v>9.2177805386337949E-2</v>
      </c>
      <c r="O588" s="5">
        <f t="shared" si="732"/>
        <v>0.11095195626507491</v>
      </c>
      <c r="P588" s="5">
        <f t="shared" si="733"/>
        <v>0.12672569635918599</v>
      </c>
      <c r="Q588" s="5">
        <f t="shared" si="734"/>
        <v>5.2641237566543951E-2</v>
      </c>
      <c r="R588" s="5">
        <f t="shared" si="735"/>
        <v>7.6268163801334818E-2</v>
      </c>
      <c r="S588" s="5">
        <f t="shared" si="736"/>
        <v>4.9747669424434281E-2</v>
      </c>
      <c r="T588" s="5">
        <f t="shared" si="737"/>
        <v>7.237097324968815E-2</v>
      </c>
      <c r="U588" s="5">
        <f t="shared" si="738"/>
        <v>8.7111002753927788E-2</v>
      </c>
      <c r="V588" s="5">
        <f t="shared" si="739"/>
        <v>8.679571298970493E-3</v>
      </c>
      <c r="W588" s="5">
        <f t="shared" si="740"/>
        <v>2.0041700066684619E-2</v>
      </c>
      <c r="X588" s="5">
        <f t="shared" si="741"/>
        <v>2.7553253047495389E-2</v>
      </c>
      <c r="Y588" s="5">
        <f t="shared" si="742"/>
        <v>1.894005376223807E-2</v>
      </c>
      <c r="Z588" s="5">
        <f t="shared" si="743"/>
        <v>3.4951060533685782E-2</v>
      </c>
      <c r="AA588" s="5">
        <f t="shared" si="744"/>
        <v>3.9919958455185908E-2</v>
      </c>
      <c r="AB588" s="5">
        <f t="shared" si="745"/>
        <v>2.2797635590025327E-2</v>
      </c>
      <c r="AC588" s="5">
        <f t="shared" si="746"/>
        <v>8.5181706657020198E-4</v>
      </c>
      <c r="AD588" s="5">
        <f t="shared" si="747"/>
        <v>5.7227436150488623E-3</v>
      </c>
      <c r="AE588" s="5">
        <f t="shared" si="748"/>
        <v>7.8676061624877898E-3</v>
      </c>
      <c r="AF588" s="5">
        <f t="shared" si="749"/>
        <v>5.4081775186679698E-3</v>
      </c>
      <c r="AG588" s="5">
        <f t="shared" si="750"/>
        <v>2.4783806297507139E-3</v>
      </c>
      <c r="AH588" s="5">
        <f t="shared" si="751"/>
        <v>1.2012646281986301E-2</v>
      </c>
      <c r="AI588" s="5">
        <f t="shared" si="752"/>
        <v>1.3720451774318906E-2</v>
      </c>
      <c r="AJ588" s="5">
        <f t="shared" si="753"/>
        <v>7.8355256815354855E-3</v>
      </c>
      <c r="AK588" s="5">
        <f t="shared" si="754"/>
        <v>2.9831604049131159E-3</v>
      </c>
      <c r="AL588" s="5">
        <f t="shared" si="755"/>
        <v>5.3502536650773228E-5</v>
      </c>
      <c r="AM588" s="5">
        <f t="shared" si="756"/>
        <v>1.3072661251137118E-3</v>
      </c>
      <c r="AN588" s="5">
        <f t="shared" si="757"/>
        <v>1.7972244982127083E-3</v>
      </c>
      <c r="AO588" s="5">
        <f t="shared" si="758"/>
        <v>1.2354087032948094E-3</v>
      </c>
      <c r="AP588" s="5">
        <f t="shared" si="759"/>
        <v>5.6614506263940559E-4</v>
      </c>
      <c r="AQ588" s="5">
        <f t="shared" si="760"/>
        <v>1.945835198684589E-4</v>
      </c>
      <c r="AR588" s="5">
        <f t="shared" si="761"/>
        <v>3.3029880866027373E-3</v>
      </c>
      <c r="AS588" s="5">
        <f t="shared" si="762"/>
        <v>3.7725649860631113E-3</v>
      </c>
      <c r="AT588" s="5">
        <f t="shared" si="763"/>
        <v>2.1544501828203431E-3</v>
      </c>
      <c r="AU588" s="5">
        <f t="shared" si="764"/>
        <v>8.2024751637186819E-4</v>
      </c>
      <c r="AV588" s="5">
        <f t="shared" si="765"/>
        <v>2.3421497285451134E-4</v>
      </c>
      <c r="AW588" s="5">
        <f t="shared" si="766"/>
        <v>2.3336725464172255E-6</v>
      </c>
      <c r="AX588" s="5">
        <f t="shared" si="767"/>
        <v>2.4885277016660858E-4</v>
      </c>
      <c r="AY588" s="5">
        <f t="shared" si="768"/>
        <v>3.4212184221680359E-4</v>
      </c>
      <c r="AZ588" s="5">
        <f t="shared" si="769"/>
        <v>2.3517390391807871E-4</v>
      </c>
      <c r="BA588" s="5">
        <f t="shared" si="770"/>
        <v>1.0777206296974096E-4</v>
      </c>
      <c r="BB588" s="5">
        <f t="shared" si="771"/>
        <v>3.7041155597773401E-5</v>
      </c>
      <c r="BC588" s="5">
        <f t="shared" si="772"/>
        <v>1.0184807974984655E-5</v>
      </c>
      <c r="BD588" s="5">
        <f t="shared" si="773"/>
        <v>7.5682257709523313E-4</v>
      </c>
      <c r="BE588" s="5">
        <f t="shared" si="774"/>
        <v>8.6441799974767129E-4</v>
      </c>
      <c r="BF588" s="5">
        <f t="shared" si="775"/>
        <v>4.9365498658593833E-4</v>
      </c>
      <c r="BG588" s="5">
        <f t="shared" si="776"/>
        <v>1.8794552778269997E-4</v>
      </c>
      <c r="BH588" s="5">
        <f t="shared" si="777"/>
        <v>5.366630902152599E-5</v>
      </c>
      <c r="BI588" s="5">
        <f t="shared" si="778"/>
        <v>1.2259180659297506E-5</v>
      </c>
      <c r="BJ588" s="8">
        <f t="shared" si="779"/>
        <v>0.31128370545691658</v>
      </c>
      <c r="BK588" s="8">
        <f t="shared" si="780"/>
        <v>0.26710467233476926</v>
      </c>
      <c r="BL588" s="8">
        <f t="shared" si="781"/>
        <v>0.38625373333390756</v>
      </c>
      <c r="BM588" s="8">
        <f t="shared" si="782"/>
        <v>0.45978423030439053</v>
      </c>
      <c r="BN588" s="8">
        <f t="shared" si="783"/>
        <v>0.53946915318521826</v>
      </c>
    </row>
    <row r="589" spans="1:66" x14ac:dyDescent="0.25">
      <c r="A589" t="s">
        <v>80</v>
      </c>
      <c r="B589" t="s">
        <v>84</v>
      </c>
      <c r="C589" t="s">
        <v>369</v>
      </c>
      <c r="D589" t="s">
        <v>501</v>
      </c>
      <c r="E589">
        <f>VLOOKUP(A589,home!$A$2:$E$405,3,FALSE)</f>
        <v>1.22813688212928</v>
      </c>
      <c r="F589">
        <f>VLOOKUP(B589,home!$B$2:$E$405,3,FALSE)</f>
        <v>1.07</v>
      </c>
      <c r="G589">
        <f>VLOOKUP(C589,away!$B$2:$E$405,4,FALSE)</f>
        <v>1.41</v>
      </c>
      <c r="H589">
        <f>VLOOKUP(A589,away!$A$2:$E$405,3,FALSE)</f>
        <v>1.0437262357414501</v>
      </c>
      <c r="I589">
        <f>VLOOKUP(C589,away!$B$2:$E$405,3,FALSE)</f>
        <v>0.67</v>
      </c>
      <c r="J589">
        <f>VLOOKUP(B589,home!$B$2:$E$405,4,FALSE)</f>
        <v>1.1299999999999999</v>
      </c>
      <c r="K589" s="3">
        <f t="shared" si="728"/>
        <v>1.8528901140684448</v>
      </c>
      <c r="L589" s="3">
        <f t="shared" si="729"/>
        <v>0.79020513307985185</v>
      </c>
      <c r="M589" s="5">
        <f t="shared" si="730"/>
        <v>7.1140730278152875E-2</v>
      </c>
      <c r="N589" s="5">
        <f t="shared" si="731"/>
        <v>0.13181595583999914</v>
      </c>
      <c r="O589" s="5">
        <f t="shared" si="732"/>
        <v>5.6215770236845632E-2</v>
      </c>
      <c r="P589" s="5">
        <f t="shared" si="733"/>
        <v>0.10416164492659438</v>
      </c>
      <c r="Q589" s="5">
        <f t="shared" si="734"/>
        <v>0.12212024072620858</v>
      </c>
      <c r="R589" s="5">
        <f t="shared" si="735"/>
        <v>2.221099510059649E-2</v>
      </c>
      <c r="S589" s="5">
        <f t="shared" si="736"/>
        <v>3.8127413899860643E-2</v>
      </c>
      <c r="T589" s="5">
        <f t="shared" si="737"/>
        <v>9.6500041074797191E-2</v>
      </c>
      <c r="U589" s="5">
        <f t="shared" si="738"/>
        <v>4.1154533245517891E-2</v>
      </c>
      <c r="V589" s="5">
        <f t="shared" si="739"/>
        <v>6.2027510402093422E-3</v>
      </c>
      <c r="W589" s="5">
        <f t="shared" si="740"/>
        <v>7.5425128923083534E-2</v>
      </c>
      <c r="X589" s="5">
        <f t="shared" si="741"/>
        <v>5.9601324038230201E-2</v>
      </c>
      <c r="Y589" s="5">
        <f t="shared" si="742"/>
        <v>2.3548636096682535E-2</v>
      </c>
      <c r="Z589" s="5">
        <f t="shared" si="743"/>
        <v>5.8504141131009288E-3</v>
      </c>
      <c r="AA589" s="5">
        <f t="shared" si="744"/>
        <v>1.0840174473371218E-2</v>
      </c>
      <c r="AB589" s="5">
        <f t="shared" si="745"/>
        <v>1.0042826058243325E-2</v>
      </c>
      <c r="AC589" s="5">
        <f t="shared" si="746"/>
        <v>5.6761501893167377E-4</v>
      </c>
      <c r="AD589" s="5">
        <f t="shared" si="747"/>
        <v>3.4938618933479854E-2</v>
      </c>
      <c r="AE589" s="5">
        <f t="shared" si="748"/>
        <v>2.7608676023956679E-2</v>
      </c>
      <c r="AF589" s="5">
        <f t="shared" si="749"/>
        <v>1.09082587558346E-2</v>
      </c>
      <c r="AG589" s="5">
        <f t="shared" si="750"/>
        <v>2.8732540206079134E-3</v>
      </c>
      <c r="AH589" s="5">
        <f t="shared" si="751"/>
        <v>1.1557568157037903E-3</v>
      </c>
      <c r="AI589" s="5">
        <f t="shared" si="752"/>
        <v>2.1414903780847786E-3</v>
      </c>
      <c r="AJ589" s="5">
        <f t="shared" si="753"/>
        <v>1.9839731754629918E-3</v>
      </c>
      <c r="AK589" s="5">
        <f t="shared" si="754"/>
        <v>1.2253614277974527E-3</v>
      </c>
      <c r="AL589" s="5">
        <f t="shared" si="755"/>
        <v>3.3243242697001039E-5</v>
      </c>
      <c r="AM589" s="5">
        <f t="shared" si="756"/>
        <v>1.2947484324209876E-2</v>
      </c>
      <c r="AN589" s="5">
        <f t="shared" si="757"/>
        <v>1.0231168573461562E-2</v>
      </c>
      <c r="AO589" s="5">
        <f t="shared" si="758"/>
        <v>4.0423609620772955E-3</v>
      </c>
      <c r="AP589" s="5">
        <f t="shared" si="759"/>
        <v>1.0647647939983624E-3</v>
      </c>
      <c r="AQ589" s="5">
        <f t="shared" si="760"/>
        <v>2.1034565143505419E-4</v>
      </c>
      <c r="AR589" s="5">
        <f t="shared" si="761"/>
        <v>1.8265699367223196E-4</v>
      </c>
      <c r="AS589" s="5">
        <f t="shared" si="762"/>
        <v>3.3844333784074107E-4</v>
      </c>
      <c r="AT589" s="5">
        <f t="shared" si="763"/>
        <v>3.1354915742871811E-4</v>
      </c>
      <c r="AU589" s="5">
        <f t="shared" si="764"/>
        <v>1.9365737802472076E-4</v>
      </c>
      <c r="AV589" s="5">
        <f t="shared" si="765"/>
        <v>8.9706460314605211E-5</v>
      </c>
      <c r="AW589" s="5">
        <f t="shared" si="766"/>
        <v>1.3520426454855137E-6</v>
      </c>
      <c r="AX589" s="5">
        <f t="shared" si="767"/>
        <v>3.9983776177307771E-3</v>
      </c>
      <c r="AY589" s="5">
        <f t="shared" si="768"/>
        <v>3.1595385175224497E-3</v>
      </c>
      <c r="AZ589" s="5">
        <f t="shared" si="769"/>
        <v>1.2483417773548726E-3</v>
      </c>
      <c r="BA589" s="5">
        <f t="shared" si="770"/>
        <v>3.2881536010128195E-4</v>
      </c>
      <c r="BB589" s="5">
        <f t="shared" si="771"/>
        <v>6.4957896346883213E-5</v>
      </c>
      <c r="BC589" s="5">
        <f t="shared" si="772"/>
        <v>1.0266012625475218E-5</v>
      </c>
      <c r="BD589" s="5">
        <f t="shared" si="773"/>
        <v>2.4056082332121946E-5</v>
      </c>
      <c r="BE589" s="5">
        <f t="shared" si="774"/>
        <v>4.4573277136405331E-5</v>
      </c>
      <c r="BF589" s="5">
        <f t="shared" si="775"/>
        <v>4.1294692278839256E-5</v>
      </c>
      <c r="BG589" s="5">
        <f t="shared" si="776"/>
        <v>2.5504842362319934E-5</v>
      </c>
      <c r="BH589" s="5">
        <f t="shared" si="777"/>
        <v>1.1814417568504174E-5</v>
      </c>
      <c r="BI589" s="5">
        <f t="shared" si="778"/>
        <v>4.3781635032315857E-6</v>
      </c>
      <c r="BJ589" s="8">
        <f t="shared" si="779"/>
        <v>0.62264655591974405</v>
      </c>
      <c r="BK589" s="8">
        <f t="shared" si="780"/>
        <v>0.22339293692396839</v>
      </c>
      <c r="BL589" s="8">
        <f t="shared" si="781"/>
        <v>0.14824051571408606</v>
      </c>
      <c r="BM589" s="8">
        <f t="shared" si="782"/>
        <v>0.48930689908762515</v>
      </c>
      <c r="BN589" s="8">
        <f t="shared" si="783"/>
        <v>0.50766533710839712</v>
      </c>
    </row>
    <row r="590" spans="1:66" x14ac:dyDescent="0.25">
      <c r="A590" t="s">
        <v>80</v>
      </c>
      <c r="B590" t="s">
        <v>435</v>
      </c>
      <c r="C590" t="s">
        <v>87</v>
      </c>
      <c r="D590" t="s">
        <v>501</v>
      </c>
      <c r="E590">
        <f>VLOOKUP(A590,home!$A$2:$E$405,3,FALSE)</f>
        <v>1.22813688212928</v>
      </c>
      <c r="F590">
        <f>VLOOKUP(B590,home!$B$2:$E$405,3,FALSE)</f>
        <v>0.59</v>
      </c>
      <c r="G590">
        <f>VLOOKUP(C590,away!$B$2:$E$405,4,FALSE)</f>
        <v>1.26</v>
      </c>
      <c r="H590">
        <f>VLOOKUP(A590,away!$A$2:$E$405,3,FALSE)</f>
        <v>1.0437262357414501</v>
      </c>
      <c r="I590">
        <f>VLOOKUP(C590,away!$B$2:$E$405,3,FALSE)</f>
        <v>1</v>
      </c>
      <c r="J590">
        <f>VLOOKUP(B590,home!$B$2:$E$405,4,FALSE)</f>
        <v>1.22</v>
      </c>
      <c r="K590" s="3">
        <f t="shared" si="728"/>
        <v>0.91299695817490656</v>
      </c>
      <c r="L590" s="3">
        <f t="shared" si="729"/>
        <v>1.2733460076045691</v>
      </c>
      <c r="M590" s="5">
        <f t="shared" si="730"/>
        <v>0.11232678129165515</v>
      </c>
      <c r="N590" s="5">
        <f t="shared" si="731"/>
        <v>0.10255400964085916</v>
      </c>
      <c r="O590" s="5">
        <f t="shared" si="732"/>
        <v>0.14303085850480068</v>
      </c>
      <c r="P590" s="5">
        <f t="shared" si="733"/>
        <v>0.13058673874002849</v>
      </c>
      <c r="Q590" s="5">
        <f t="shared" si="734"/>
        <v>4.6815749425372227E-2</v>
      </c>
      <c r="R590" s="5">
        <f t="shared" si="735"/>
        <v>9.1063886320671E-2</v>
      </c>
      <c r="S590" s="5">
        <f t="shared" si="736"/>
        <v>3.7953763427260548E-2</v>
      </c>
      <c r="T590" s="5">
        <f t="shared" si="737"/>
        <v>5.9612647623813617E-2</v>
      </c>
      <c r="U590" s="5">
        <f t="shared" si="738"/>
        <v>8.3141051210358113E-2</v>
      </c>
      <c r="V590" s="5">
        <f t="shared" si="739"/>
        <v>4.9026184849874721E-3</v>
      </c>
      <c r="W590" s="5">
        <f t="shared" si="740"/>
        <v>1.4247545606681161E-2</v>
      </c>
      <c r="X590" s="5">
        <f t="shared" si="741"/>
        <v>1.8142055316431472E-2</v>
      </c>
      <c r="Y590" s="5">
        <f t="shared" si="742"/>
        <v>1.1550556853459633E-2</v>
      </c>
      <c r="Z590" s="5">
        <f t="shared" si="743"/>
        <v>3.8651945361127586E-2</v>
      </c>
      <c r="AA590" s="5">
        <f t="shared" si="744"/>
        <v>3.528910854225218E-2</v>
      </c>
      <c r="AB590" s="5">
        <f t="shared" si="745"/>
        <v>1.6109424377890175E-2</v>
      </c>
      <c r="AC590" s="5">
        <f t="shared" si="746"/>
        <v>3.5622457522995865E-4</v>
      </c>
      <c r="AD590" s="5">
        <f t="shared" si="747"/>
        <v>3.2519914500895369E-3</v>
      </c>
      <c r="AE590" s="5">
        <f t="shared" si="748"/>
        <v>4.1409103297357051E-3</v>
      </c>
      <c r="AF590" s="5">
        <f t="shared" si="749"/>
        <v>2.6364058181087406E-3</v>
      </c>
      <c r="AG590" s="5">
        <f t="shared" si="750"/>
        <v>1.1190189409714074E-3</v>
      </c>
      <c r="AH590" s="5">
        <f t="shared" si="751"/>
        <v>1.2304325077935439E-2</v>
      </c>
      <c r="AI590" s="5">
        <f t="shared" si="752"/>
        <v>1.1233811368550277E-2</v>
      </c>
      <c r="AJ590" s="5">
        <f t="shared" si="753"/>
        <v>5.128217804098543E-3</v>
      </c>
      <c r="AK590" s="5">
        <f t="shared" si="754"/>
        <v>1.5606824186667899E-3</v>
      </c>
      <c r="AL590" s="5">
        <f t="shared" si="755"/>
        <v>1.6565312387096112E-5</v>
      </c>
      <c r="AM590" s="5">
        <f t="shared" si="756"/>
        <v>5.9381166038851034E-4</v>
      </c>
      <c r="AN590" s="5">
        <f t="shared" si="757"/>
        <v>7.5612770702474994E-4</v>
      </c>
      <c r="AO590" s="5">
        <f t="shared" si="758"/>
        <v>4.8140609848958138E-4</v>
      </c>
      <c r="AP590" s="5">
        <f t="shared" si="759"/>
        <v>2.0433217784940013E-4</v>
      </c>
      <c r="AQ590" s="5">
        <f t="shared" si="760"/>
        <v>6.5046390722420117E-5</v>
      </c>
      <c r="AR590" s="5">
        <f t="shared" si="761"/>
        <v>3.1335326428515746E-3</v>
      </c>
      <c r="AS590" s="5">
        <f t="shared" si="762"/>
        <v>2.8609057712652639E-3</v>
      </c>
      <c r="AT590" s="5">
        <f t="shared" si="763"/>
        <v>1.3059991333951102E-3</v>
      </c>
      <c r="AU590" s="5">
        <f t="shared" si="764"/>
        <v>3.9745774538960002E-4</v>
      </c>
      <c r="AV590" s="5">
        <f t="shared" si="765"/>
        <v>9.0719428135940285E-5</v>
      </c>
      <c r="AW590" s="5">
        <f t="shared" si="766"/>
        <v>5.3494962939720666E-7</v>
      </c>
      <c r="AX590" s="5">
        <f t="shared" si="767"/>
        <v>9.0358039943916736E-5</v>
      </c>
      <c r="AY590" s="5">
        <f t="shared" si="768"/>
        <v>1.1505704941756056E-4</v>
      </c>
      <c r="AZ590" s="5">
        <f t="shared" si="769"/>
        <v>7.3253717261306188E-5</v>
      </c>
      <c r="BA590" s="5">
        <f t="shared" si="770"/>
        <v>3.1092442805626049E-5</v>
      </c>
      <c r="BB590" s="5">
        <f t="shared" si="771"/>
        <v>9.8978594783043333E-6</v>
      </c>
      <c r="BC590" s="5">
        <f t="shared" si="772"/>
        <v>2.5206799701059738E-6</v>
      </c>
      <c r="BD590" s="5">
        <f t="shared" si="773"/>
        <v>6.6501188007893981E-4</v>
      </c>
      <c r="BE590" s="5">
        <f t="shared" si="774"/>
        <v>6.0715382366224781E-4</v>
      </c>
      <c r="BF590" s="5">
        <f t="shared" si="775"/>
        <v>2.7716479707394796E-4</v>
      </c>
      <c r="BG590" s="5">
        <f t="shared" si="776"/>
        <v>8.4350205547226582E-5</v>
      </c>
      <c r="BH590" s="5">
        <f t="shared" si="777"/>
        <v>1.9252870271511493E-5</v>
      </c>
      <c r="BI590" s="5">
        <f t="shared" si="778"/>
        <v>3.5155623988052175E-6</v>
      </c>
      <c r="BJ590" s="8">
        <f t="shared" si="779"/>
        <v>0.26649379482887409</v>
      </c>
      <c r="BK590" s="8">
        <f t="shared" si="780"/>
        <v>0.28625774888096622</v>
      </c>
      <c r="BL590" s="8">
        <f t="shared" si="781"/>
        <v>0.40830642948529333</v>
      </c>
      <c r="BM590" s="8">
        <f t="shared" si="782"/>
        <v>0.37321737253308629</v>
      </c>
      <c r="BN590" s="8">
        <f t="shared" si="783"/>
        <v>0.62637802392338671</v>
      </c>
    </row>
    <row r="591" spans="1:66" x14ac:dyDescent="0.25">
      <c r="A591" t="s">
        <v>80</v>
      </c>
      <c r="B591" t="s">
        <v>82</v>
      </c>
      <c r="C591" t="s">
        <v>93</v>
      </c>
      <c r="D591" t="s">
        <v>501</v>
      </c>
      <c r="E591">
        <f>VLOOKUP(A591,home!$A$2:$E$405,3,FALSE)</f>
        <v>1.22813688212928</v>
      </c>
      <c r="F591">
        <f>VLOOKUP(B591,home!$B$2:$E$405,3,FALSE)</f>
        <v>0.67</v>
      </c>
      <c r="G591">
        <f>VLOOKUP(C591,away!$B$2:$E$405,4,FALSE)</f>
        <v>0.78</v>
      </c>
      <c r="H591">
        <f>VLOOKUP(A591,away!$A$2:$E$405,3,FALSE)</f>
        <v>1.0437262357414501</v>
      </c>
      <c r="I591">
        <f>VLOOKUP(C591,away!$B$2:$E$405,3,FALSE)</f>
        <v>0.59</v>
      </c>
      <c r="J591">
        <f>VLOOKUP(B591,home!$B$2:$E$405,4,FALSE)</f>
        <v>1.44</v>
      </c>
      <c r="K591" s="3">
        <f t="shared" si="728"/>
        <v>0.64182433460076171</v>
      </c>
      <c r="L591" s="3">
        <f t="shared" si="729"/>
        <v>0.88674980988593599</v>
      </c>
      <c r="M591" s="5">
        <f t="shared" si="730"/>
        <v>0.21684463611116009</v>
      </c>
      <c r="N591" s="5">
        <f t="shared" si="731"/>
        <v>0.13917616428378965</v>
      </c>
      <c r="O591" s="5">
        <f t="shared" si="732"/>
        <v>0.19228693984635614</v>
      </c>
      <c r="P591" s="5">
        <f t="shared" si="733"/>
        <v>0.12341443721930426</v>
      </c>
      <c r="Q591" s="5">
        <f t="shared" si="734"/>
        <v>4.4663324516864777E-2</v>
      </c>
      <c r="R591" s="5">
        <f t="shared" si="735"/>
        <v>8.5255203676152358E-2</v>
      </c>
      <c r="S591" s="5">
        <f t="shared" si="736"/>
        <v>1.7559949357416574E-2</v>
      </c>
      <c r="T591" s="5">
        <f t="shared" si="737"/>
        <v>3.9605194524203705E-2</v>
      </c>
      <c r="U591" s="5">
        <f t="shared" si="738"/>
        <v>5.4718864370698908E-2</v>
      </c>
      <c r="V591" s="5">
        <f t="shared" si="739"/>
        <v>1.1104475056479882E-3</v>
      </c>
      <c r="W591" s="5">
        <f t="shared" si="740"/>
        <v>9.5553361796982105E-3</v>
      </c>
      <c r="X591" s="5">
        <f t="shared" si="741"/>
        <v>8.4731925407435932E-3</v>
      </c>
      <c r="Y591" s="5">
        <f t="shared" si="742"/>
        <v>3.7568009373156559E-3</v>
      </c>
      <c r="Z591" s="5">
        <f t="shared" si="743"/>
        <v>2.5200011883871623E-2</v>
      </c>
      <c r="AA591" s="5">
        <f t="shared" si="744"/>
        <v>1.6173980859297193E-2</v>
      </c>
      <c r="AB591" s="5">
        <f t="shared" si="745"/>
        <v>5.190427251431937E-3</v>
      </c>
      <c r="AC591" s="5">
        <f t="shared" si="746"/>
        <v>3.9499839732280058E-5</v>
      </c>
      <c r="AD591" s="5">
        <f t="shared" si="747"/>
        <v>1.5332118213553468E-3</v>
      </c>
      <c r="AE591" s="5">
        <f t="shared" si="748"/>
        <v>1.3595752911017235E-3</v>
      </c>
      <c r="AF591" s="5">
        <f t="shared" si="749"/>
        <v>6.0280156545503461E-4</v>
      </c>
      <c r="AG591" s="5">
        <f t="shared" si="750"/>
        <v>1.7817805785539888E-4</v>
      </c>
      <c r="AH591" s="5">
        <f t="shared" si="751"/>
        <v>5.5865264367866213E-3</v>
      </c>
      <c r="AI591" s="5">
        <f t="shared" si="752"/>
        <v>3.585568613020138E-3</v>
      </c>
      <c r="AJ591" s="5">
        <f t="shared" si="753"/>
        <v>1.1506525946085127E-3</v>
      </c>
      <c r="AK591" s="5">
        <f t="shared" si="754"/>
        <v>2.4617227863041628E-4</v>
      </c>
      <c r="AL591" s="5">
        <f t="shared" si="755"/>
        <v>8.9923376999061858E-7</v>
      </c>
      <c r="AM591" s="5">
        <f t="shared" si="756"/>
        <v>1.968105314086835E-4</v>
      </c>
      <c r="AN591" s="5">
        <f t="shared" si="757"/>
        <v>1.7452170131020012E-4</v>
      </c>
      <c r="AO591" s="5">
        <f t="shared" si="758"/>
        <v>7.7378542728895019E-5</v>
      </c>
      <c r="AP591" s="5">
        <f t="shared" si="759"/>
        <v>2.2871802684699482E-5</v>
      </c>
      <c r="AQ591" s="5">
        <f t="shared" si="760"/>
        <v>5.0703916706014758E-6</v>
      </c>
      <c r="AR591" s="5">
        <f t="shared" si="761"/>
        <v>9.9077025114865849E-4</v>
      </c>
      <c r="AS591" s="5">
        <f t="shared" si="762"/>
        <v>6.3590045718571746E-4</v>
      </c>
      <c r="AT591" s="5">
        <f t="shared" si="763"/>
        <v>2.0406819390277156E-4</v>
      </c>
      <c r="AU591" s="5">
        <f t="shared" si="764"/>
        <v>4.365864425494187E-5</v>
      </c>
      <c r="AV591" s="5">
        <f t="shared" si="765"/>
        <v>7.0052950746248581E-6</v>
      </c>
      <c r="AW591" s="5">
        <f t="shared" si="766"/>
        <v>1.4216326547359496E-8</v>
      </c>
      <c r="AX591" s="5">
        <f t="shared" si="767"/>
        <v>2.1052964727300095E-5</v>
      </c>
      <c r="AY591" s="5">
        <f t="shared" si="768"/>
        <v>1.8668712469468674E-5</v>
      </c>
      <c r="AZ591" s="5">
        <f t="shared" si="769"/>
        <v>8.2772386165582739E-6</v>
      </c>
      <c r="BA591" s="5">
        <f t="shared" si="770"/>
        <v>2.4466132565378594E-6</v>
      </c>
      <c r="BB591" s="5">
        <f t="shared" si="771"/>
        <v>5.4238346002483926E-7</v>
      </c>
      <c r="BC591" s="5">
        <f t="shared" si="772"/>
        <v>9.6191686012460494E-8</v>
      </c>
      <c r="BD591" s="5">
        <f t="shared" si="773"/>
        <v>1.4642755530778562E-4</v>
      </c>
      <c r="BE591" s="5">
        <f t="shared" si="774"/>
        <v>9.3980768252635761E-5</v>
      </c>
      <c r="BF591" s="5">
        <f t="shared" si="775"/>
        <v>3.0159572024508158E-5</v>
      </c>
      <c r="BG591" s="5">
        <f t="shared" si="776"/>
        <v>6.4523824154912339E-6</v>
      </c>
      <c r="BH591" s="5">
        <f t="shared" si="777"/>
        <v>1.0353240126030791E-6</v>
      </c>
      <c r="BI591" s="5">
        <f t="shared" si="778"/>
        <v>1.3289922909703238E-7</v>
      </c>
      <c r="BJ591" s="8">
        <f t="shared" si="779"/>
        <v>0.24943151679240208</v>
      </c>
      <c r="BK591" s="8">
        <f t="shared" si="780"/>
        <v>0.35898853797950064</v>
      </c>
      <c r="BL591" s="8">
        <f t="shared" si="781"/>
        <v>0.36635392726979099</v>
      </c>
      <c r="BM591" s="8">
        <f t="shared" si="782"/>
        <v>0.19831463377579528</v>
      </c>
      <c r="BN591" s="8">
        <f t="shared" si="783"/>
        <v>0.80164070565362733</v>
      </c>
    </row>
    <row r="592" spans="1:66" x14ac:dyDescent="0.25">
      <c r="A592" t="s">
        <v>80</v>
      </c>
      <c r="B592" t="s">
        <v>96</v>
      </c>
      <c r="C592" t="s">
        <v>97</v>
      </c>
      <c r="D592" t="s">
        <v>501</v>
      </c>
      <c r="E592">
        <f>VLOOKUP(A592,home!$A$2:$E$405,3,FALSE)</f>
        <v>1.22813688212928</v>
      </c>
      <c r="F592">
        <f>VLOOKUP(B592,home!$B$2:$E$405,3,FALSE)</f>
        <v>1</v>
      </c>
      <c r="G592">
        <f>VLOOKUP(C592,away!$B$2:$E$405,4,FALSE)</f>
        <v>0.96</v>
      </c>
      <c r="H592">
        <f>VLOOKUP(A592,away!$A$2:$E$405,3,FALSE)</f>
        <v>1.0437262357414501</v>
      </c>
      <c r="I592">
        <f>VLOOKUP(C592,away!$B$2:$E$405,3,FALSE)</f>
        <v>1.04</v>
      </c>
      <c r="J592">
        <f>VLOOKUP(B592,home!$B$2:$E$405,4,FALSE)</f>
        <v>0.96</v>
      </c>
      <c r="K592" s="3">
        <f t="shared" si="728"/>
        <v>1.1790114068441087</v>
      </c>
      <c r="L592" s="3">
        <f t="shared" si="729"/>
        <v>1.0420562737642636</v>
      </c>
      <c r="M592" s="5">
        <f t="shared" si="730"/>
        <v>0.10849321086758355</v>
      </c>
      <c r="N592" s="5">
        <f t="shared" si="731"/>
        <v>0.12791473317802421</v>
      </c>
      <c r="O592" s="5">
        <f t="shared" si="732"/>
        <v>0.11305603104539462</v>
      </c>
      <c r="P592" s="5">
        <f t="shared" si="733"/>
        <v>0.13329435021504193</v>
      </c>
      <c r="Q592" s="5">
        <f t="shared" si="734"/>
        <v>7.5406464760155584E-2</v>
      </c>
      <c r="R592" s="5">
        <f t="shared" si="735"/>
        <v>5.8905373218870405E-2</v>
      </c>
      <c r="S592" s="5">
        <f t="shared" si="736"/>
        <v>4.0941234149976968E-2</v>
      </c>
      <c r="T592" s="5">
        <f t="shared" si="737"/>
        <v>7.857777968570398E-2</v>
      </c>
      <c r="U592" s="5">
        <f t="shared" si="738"/>
        <v>6.9450106949457677E-2</v>
      </c>
      <c r="V592" s="5">
        <f t="shared" si="739"/>
        <v>5.5889162294461654E-3</v>
      </c>
      <c r="W592" s="5">
        <f t="shared" si="740"/>
        <v>2.9635027367337242E-2</v>
      </c>
      <c r="X592" s="5">
        <f t="shared" si="741"/>
        <v>3.088136619130942E-2</v>
      </c>
      <c r="Y592" s="5">
        <f t="shared" si="742"/>
        <v>1.60900606910328E-2</v>
      </c>
      <c r="Z592" s="5">
        <f t="shared" si="743"/>
        <v>2.0460904573716451E-2</v>
      </c>
      <c r="AA592" s="5">
        <f t="shared" si="744"/>
        <v>2.412363988676049E-2</v>
      </c>
      <c r="AB592" s="5">
        <f t="shared" si="745"/>
        <v>1.4221023300545076E-2</v>
      </c>
      <c r="AC592" s="5">
        <f t="shared" si="746"/>
        <v>4.291575892474328E-4</v>
      </c>
      <c r="AD592" s="5">
        <f t="shared" si="747"/>
        <v>8.7350088270569861E-3</v>
      </c>
      <c r="AE592" s="5">
        <f t="shared" si="748"/>
        <v>9.1023707496209541E-3</v>
      </c>
      <c r="AF592" s="5">
        <f t="shared" si="749"/>
        <v>4.7425912728854182E-3</v>
      </c>
      <c r="AG592" s="5">
        <f t="shared" si="750"/>
        <v>1.6473489966032987E-3</v>
      </c>
      <c r="AH592" s="5">
        <f t="shared" si="751"/>
        <v>5.3303534944832828E-3</v>
      </c>
      <c r="AI592" s="5">
        <f t="shared" si="752"/>
        <v>6.2845475725071464E-3</v>
      </c>
      <c r="AJ592" s="5">
        <f t="shared" si="753"/>
        <v>3.7047766374201908E-3</v>
      </c>
      <c r="AK592" s="5">
        <f t="shared" si="754"/>
        <v>1.4559913051093215E-3</v>
      </c>
      <c r="AL592" s="5">
        <f t="shared" si="755"/>
        <v>2.1090455906373149E-5</v>
      </c>
      <c r="AM592" s="5">
        <f t="shared" si="756"/>
        <v>2.0597350091968304E-3</v>
      </c>
      <c r="AN592" s="5">
        <f t="shared" si="757"/>
        <v>2.1463597886254501E-3</v>
      </c>
      <c r="AO592" s="5">
        <f t="shared" si="758"/>
        <v>1.1183138417462444E-3</v>
      </c>
      <c r="AP592" s="5">
        <f t="shared" si="759"/>
        <v>3.8844865160969676E-4</v>
      </c>
      <c r="AQ592" s="5">
        <f t="shared" si="760"/>
        <v>1.0119633861128824E-4</v>
      </c>
      <c r="AR592" s="5">
        <f t="shared" si="761"/>
        <v>1.1109056600615147E-3</v>
      </c>
      <c r="AS592" s="5">
        <f t="shared" si="762"/>
        <v>1.3097704451402094E-3</v>
      </c>
      <c r="AT592" s="5">
        <f t="shared" si="763"/>
        <v>7.7211714758379675E-4</v>
      </c>
      <c r="AU592" s="5">
        <f t="shared" si="764"/>
        <v>3.0344497480707744E-4</v>
      </c>
      <c r="AV592" s="5">
        <f t="shared" si="765"/>
        <v>8.944127166176688E-5</v>
      </c>
      <c r="AW592" s="5">
        <f t="shared" si="766"/>
        <v>7.1976818572293857E-7</v>
      </c>
      <c r="AX592" s="5">
        <f t="shared" si="767"/>
        <v>4.0474184515320357E-4</v>
      </c>
      <c r="AY592" s="5">
        <f t="shared" si="768"/>
        <v>4.2176377899681992E-4</v>
      </c>
      <c r="AZ592" s="5">
        <f t="shared" si="769"/>
        <v>2.1975079597508026E-4</v>
      </c>
      <c r="BA592" s="5">
        <f t="shared" si="770"/>
        <v>7.6330898536841038E-5</v>
      </c>
      <c r="BB592" s="5">
        <f t="shared" si="771"/>
        <v>1.9885272925594654E-5</v>
      </c>
      <c r="BC592" s="5">
        <f t="shared" si="772"/>
        <v>4.1443146815261138E-6</v>
      </c>
      <c r="BD592" s="5">
        <f t="shared" si="773"/>
        <v>1.929377021045552E-4</v>
      </c>
      <c r="BE592" s="5">
        <f t="shared" si="774"/>
        <v>2.2747575159156116E-4</v>
      </c>
      <c r="BF592" s="5">
        <f t="shared" si="775"/>
        <v>1.3409825295344381E-4</v>
      </c>
      <c r="BG592" s="5">
        <f t="shared" si="776"/>
        <v>5.2701123289992306E-5</v>
      </c>
      <c r="BH592" s="5">
        <f t="shared" si="777"/>
        <v>1.5533806378099661E-5</v>
      </c>
      <c r="BI592" s="5">
        <f t="shared" si="778"/>
        <v>3.6629069822974498E-6</v>
      </c>
      <c r="BJ592" s="8">
        <f t="shared" si="779"/>
        <v>0.3896934222557884</v>
      </c>
      <c r="BK592" s="8">
        <f t="shared" si="780"/>
        <v>0.2891897232861993</v>
      </c>
      <c r="BL592" s="8">
        <f t="shared" si="781"/>
        <v>0.30074393245310244</v>
      </c>
      <c r="BM592" s="8">
        <f t="shared" si="782"/>
        <v>0.38259677527292507</v>
      </c>
      <c r="BN592" s="8">
        <f t="shared" si="783"/>
        <v>0.61707016328507036</v>
      </c>
    </row>
    <row r="593" spans="1:66" x14ac:dyDescent="0.25">
      <c r="A593" t="s">
        <v>80</v>
      </c>
      <c r="B593" t="s">
        <v>86</v>
      </c>
      <c r="C593" t="s">
        <v>412</v>
      </c>
      <c r="D593" t="s">
        <v>501</v>
      </c>
      <c r="E593">
        <f>VLOOKUP(A593,home!$A$2:$E$405,3,FALSE)</f>
        <v>1.22813688212928</v>
      </c>
      <c r="F593">
        <f>VLOOKUP(B593,home!$B$2:$E$405,3,FALSE)</f>
        <v>0.93</v>
      </c>
      <c r="G593">
        <f>VLOOKUP(C593,away!$B$2:$E$405,4,FALSE)</f>
        <v>0.85</v>
      </c>
      <c r="H593">
        <f>VLOOKUP(A593,away!$A$2:$E$405,3,FALSE)</f>
        <v>1.0437262357414501</v>
      </c>
      <c r="I593">
        <f>VLOOKUP(C593,away!$B$2:$E$405,3,FALSE)</f>
        <v>0.89</v>
      </c>
      <c r="J593">
        <f>VLOOKUP(B593,home!$B$2:$E$405,4,FALSE)</f>
        <v>1</v>
      </c>
      <c r="K593" s="3">
        <f t="shared" si="728"/>
        <v>0.97084220532319576</v>
      </c>
      <c r="L593" s="3">
        <f t="shared" si="729"/>
        <v>0.92891634980989057</v>
      </c>
      <c r="M593" s="5">
        <f t="shared" si="730"/>
        <v>0.14960473615794659</v>
      </c>
      <c r="N593" s="5">
        <f t="shared" si="731"/>
        <v>0.14524259197837569</v>
      </c>
      <c r="O593" s="5">
        <f t="shared" si="732"/>
        <v>0.13897028542611151</v>
      </c>
      <c r="P593" s="5">
        <f t="shared" si="733"/>
        <v>0.13491821837748005</v>
      </c>
      <c r="Q593" s="5">
        <f t="shared" si="734"/>
        <v>7.0503819151571681E-2</v>
      </c>
      <c r="R593" s="5">
        <f t="shared" si="735"/>
        <v>6.4545885135031053E-2</v>
      </c>
      <c r="S593" s="5">
        <f t="shared" si="736"/>
        <v>3.0418364614699576E-2</v>
      </c>
      <c r="T593" s="5">
        <f t="shared" si="737"/>
        <v>6.5492150333934629E-2</v>
      </c>
      <c r="U593" s="5">
        <f t="shared" si="738"/>
        <v>6.2663869469031228E-2</v>
      </c>
      <c r="V593" s="5">
        <f t="shared" si="739"/>
        <v>3.0480255766464973E-3</v>
      </c>
      <c r="W593" s="5">
        <f t="shared" si="740"/>
        <v>2.281602775627321E-2</v>
      </c>
      <c r="X593" s="5">
        <f t="shared" si="741"/>
        <v>2.1194181220518457E-2</v>
      </c>
      <c r="Y593" s="5">
        <f t="shared" si="742"/>
        <v>9.8438107282866668E-3</v>
      </c>
      <c r="Z593" s="5">
        <f t="shared" si="743"/>
        <v>1.998590933829384E-2</v>
      </c>
      <c r="AA593" s="5">
        <f t="shared" si="744"/>
        <v>1.9403164297378643E-2</v>
      </c>
      <c r="AB593" s="5">
        <f t="shared" si="745"/>
        <v>9.4187054083576891E-3</v>
      </c>
      <c r="AC593" s="5">
        <f t="shared" si="746"/>
        <v>1.7180028475835327E-4</v>
      </c>
      <c r="AD593" s="5">
        <f t="shared" si="747"/>
        <v>5.5376906759038811E-3</v>
      </c>
      <c r="AE593" s="5">
        <f t="shared" si="748"/>
        <v>5.1440514090368991E-3</v>
      </c>
      <c r="AF593" s="5">
        <f t="shared" si="749"/>
        <v>2.3891967290584899E-3</v>
      </c>
      <c r="AG593" s="5">
        <f t="shared" si="750"/>
        <v>7.3978796817824764E-4</v>
      </c>
      <c r="AH593" s="5">
        <f t="shared" si="751"/>
        <v>4.6413094875398294E-3</v>
      </c>
      <c r="AI593" s="5">
        <f t="shared" si="752"/>
        <v>4.5059791384706388E-3</v>
      </c>
      <c r="AJ593" s="5">
        <f t="shared" si="753"/>
        <v>2.1872973619665747E-3</v>
      </c>
      <c r="AK593" s="5">
        <f t="shared" si="754"/>
        <v>7.0784019819641268E-4</v>
      </c>
      <c r="AL593" s="5">
        <f t="shared" si="755"/>
        <v>6.197394262136019E-6</v>
      </c>
      <c r="AM593" s="5">
        <f t="shared" si="756"/>
        <v>1.0752447656384447E-3</v>
      </c>
      <c r="AN593" s="5">
        <f t="shared" si="757"/>
        <v>9.9881244284905535E-4</v>
      </c>
      <c r="AO593" s="5">
        <f t="shared" si="758"/>
        <v>4.6390660427802214E-4</v>
      </c>
      <c r="AP593" s="5">
        <f t="shared" si="759"/>
        <v>1.4364347649954722E-4</v>
      </c>
      <c r="AQ593" s="5">
        <f t="shared" si="760"/>
        <v>3.3358193465990551E-5</v>
      </c>
      <c r="AR593" s="5">
        <f t="shared" si="761"/>
        <v>8.6227765350070271E-4</v>
      </c>
      <c r="AS593" s="5">
        <f t="shared" si="762"/>
        <v>8.3713553872553264E-4</v>
      </c>
      <c r="AT593" s="5">
        <f t="shared" si="763"/>
        <v>4.0636325628535885E-4</v>
      </c>
      <c r="AU593" s="5">
        <f t="shared" si="764"/>
        <v>1.3150486663146427E-4</v>
      </c>
      <c r="AV593" s="5">
        <f t="shared" si="765"/>
        <v>3.1917618682805873E-5</v>
      </c>
      <c r="AW593" s="5">
        <f t="shared" si="766"/>
        <v>1.5525009693013196E-7</v>
      </c>
      <c r="AX593" s="5">
        <f t="shared" si="767"/>
        <v>1.7398216658910838E-4</v>
      </c>
      <c r="AY593" s="5">
        <f t="shared" si="768"/>
        <v>1.6161487911997086E-4</v>
      </c>
      <c r="AZ593" s="5">
        <f t="shared" si="769"/>
        <v>7.5063351793545002E-5</v>
      </c>
      <c r="BA593" s="5">
        <f t="shared" si="770"/>
        <v>2.3242524917518512E-5</v>
      </c>
      <c r="BB593" s="5">
        <f t="shared" si="771"/>
        <v>5.3975903516866795E-6</v>
      </c>
      <c r="BC593" s="5">
        <f t="shared" si="772"/>
        <v>1.0027819854515752E-6</v>
      </c>
      <c r="BD593" s="5">
        <f t="shared" si="773"/>
        <v>1.3349730173541836E-4</v>
      </c>
      <c r="BE593" s="5">
        <f t="shared" si="774"/>
        <v>1.2960481482150962E-4</v>
      </c>
      <c r="BF593" s="5">
        <f t="shared" si="775"/>
        <v>6.2912912120909411E-5</v>
      </c>
      <c r="BG593" s="5">
        <f t="shared" si="776"/>
        <v>2.0359503448922707E-5</v>
      </c>
      <c r="BH593" s="5">
        <f t="shared" si="777"/>
        <v>4.9414663069093318E-6</v>
      </c>
      <c r="BI593" s="5">
        <f t="shared" si="778"/>
        <v>9.5947680938602481E-7</v>
      </c>
      <c r="BJ593" s="8">
        <f t="shared" si="779"/>
        <v>0.35205857672862617</v>
      </c>
      <c r="BK593" s="8">
        <f t="shared" si="780"/>
        <v>0.31832895728491317</v>
      </c>
      <c r="BL593" s="8">
        <f t="shared" si="781"/>
        <v>0.30966581033115254</v>
      </c>
      <c r="BM593" s="8">
        <f t="shared" si="782"/>
        <v>0.29609225782744597</v>
      </c>
      <c r="BN593" s="8">
        <f t="shared" si="783"/>
        <v>0.70378553622651652</v>
      </c>
    </row>
    <row r="594" spans="1:66" x14ac:dyDescent="0.25">
      <c r="A594" t="s">
        <v>175</v>
      </c>
      <c r="B594" t="s">
        <v>276</v>
      </c>
      <c r="C594" t="s">
        <v>176</v>
      </c>
      <c r="D594" t="s">
        <v>501</v>
      </c>
      <c r="E594">
        <f>VLOOKUP(A594,home!$A$2:$E$405,3,FALSE)</f>
        <v>1.1818181818181801</v>
      </c>
      <c r="F594">
        <f>VLOOKUP(B594,home!$B$2:$E$405,3,FALSE)</f>
        <v>2.09</v>
      </c>
      <c r="G594">
        <f>VLOOKUP(C594,away!$B$2:$E$405,4,FALSE)</f>
        <v>1.1100000000000001</v>
      </c>
      <c r="H594">
        <f>VLOOKUP(A594,away!$A$2:$E$405,3,FALSE)</f>
        <v>1.0363636363636399</v>
      </c>
      <c r="I594">
        <f>VLOOKUP(C594,away!$B$2:$E$405,3,FALSE)</f>
        <v>0.79</v>
      </c>
      <c r="J594">
        <f>VLOOKUP(B594,home!$B$2:$E$405,4,FALSE)</f>
        <v>0.23</v>
      </c>
      <c r="K594" s="3">
        <f t="shared" si="728"/>
        <v>2.7416999999999958</v>
      </c>
      <c r="L594" s="3">
        <f t="shared" si="729"/>
        <v>0.18830727272727341</v>
      </c>
      <c r="M594" s="5">
        <f t="shared" si="730"/>
        <v>5.3396649804513828E-2</v>
      </c>
      <c r="N594" s="5">
        <f t="shared" si="731"/>
        <v>0.14639759476903533</v>
      </c>
      <c r="O594" s="5">
        <f t="shared" si="732"/>
        <v>1.0054977497461296E-2</v>
      </c>
      <c r="P594" s="5">
        <f t="shared" si="733"/>
        <v>2.7567731804789591E-2</v>
      </c>
      <c r="Q594" s="5">
        <f t="shared" si="734"/>
        <v>0.20068914278913183</v>
      </c>
      <c r="R594" s="5">
        <f t="shared" si="735"/>
        <v>9.4671269494052055E-4</v>
      </c>
      <c r="S594" s="5">
        <f t="shared" si="736"/>
        <v>3.5581812700005932E-3</v>
      </c>
      <c r="T594" s="5">
        <f t="shared" si="737"/>
        <v>3.7791225144595764E-2</v>
      </c>
      <c r="U594" s="5">
        <f t="shared" si="738"/>
        <v>2.5956021957184213E-3</v>
      </c>
      <c r="V594" s="5">
        <f t="shared" si="739"/>
        <v>2.0411390211707E-4</v>
      </c>
      <c r="W594" s="5">
        <f t="shared" si="740"/>
        <v>0.18340980759498729</v>
      </c>
      <c r="X594" s="5">
        <f t="shared" si="741"/>
        <v>3.4537400659646014E-2</v>
      </c>
      <c r="Y594" s="5">
        <f t="shared" si="742"/>
        <v>3.2518218626535369E-3</v>
      </c>
      <c r="Z594" s="5">
        <f t="shared" si="743"/>
        <v>5.9424295213512218E-5</v>
      </c>
      <c r="AA594" s="5">
        <f t="shared" si="744"/>
        <v>1.6292359018688619E-4</v>
      </c>
      <c r="AB594" s="5">
        <f t="shared" si="745"/>
        <v>2.2334380360769266E-4</v>
      </c>
      <c r="AC594" s="5">
        <f t="shared" si="746"/>
        <v>6.5862714840173246E-6</v>
      </c>
      <c r="AD594" s="5">
        <f t="shared" si="747"/>
        <v>0.12571366737079398</v>
      </c>
      <c r="AE594" s="5">
        <f t="shared" si="748"/>
        <v>2.3672797847137834E-2</v>
      </c>
      <c r="AF594" s="5">
        <f t="shared" si="749"/>
        <v>2.2288800002092973E-3</v>
      </c>
      <c r="AG594" s="5">
        <f t="shared" si="750"/>
        <v>1.399047713585925E-4</v>
      </c>
      <c r="AH594" s="5">
        <f t="shared" si="751"/>
        <v>2.7975067413492123E-6</v>
      </c>
      <c r="AI594" s="5">
        <f t="shared" si="752"/>
        <v>7.6699242327571236E-6</v>
      </c>
      <c r="AJ594" s="5">
        <f t="shared" si="753"/>
        <v>1.0514315634475089E-5</v>
      </c>
      <c r="AK594" s="5">
        <f t="shared" si="754"/>
        <v>9.6090330583467695E-6</v>
      </c>
      <c r="AL594" s="5">
        <f t="shared" si="755"/>
        <v>1.3601494964920035E-7</v>
      </c>
      <c r="AM594" s="5">
        <f t="shared" si="756"/>
        <v>6.8933832366101053E-2</v>
      </c>
      <c r="AN594" s="5">
        <f t="shared" si="757"/>
        <v>1.2980741971499538E-2</v>
      </c>
      <c r="AO594" s="5">
        <f t="shared" si="758"/>
        <v>1.2221840593147641E-3</v>
      </c>
      <c r="AP594" s="5">
        <f t="shared" si="759"/>
        <v>7.671538232677049E-5</v>
      </c>
      <c r="AQ594" s="5">
        <f t="shared" si="760"/>
        <v>3.6115161055460537E-6</v>
      </c>
      <c r="AR594" s="5">
        <f t="shared" si="761"/>
        <v>1.0535817297992651E-7</v>
      </c>
      <c r="AS594" s="5">
        <f t="shared" si="762"/>
        <v>2.8886050285906407E-7</v>
      </c>
      <c r="AT594" s="5">
        <f t="shared" si="763"/>
        <v>3.959844203443475E-7</v>
      </c>
      <c r="AU594" s="5">
        <f t="shared" si="764"/>
        <v>3.6189016175269859E-7</v>
      </c>
      <c r="AV594" s="5">
        <f t="shared" si="765"/>
        <v>2.4804856411934306E-7</v>
      </c>
      <c r="AW594" s="5">
        <f t="shared" si="766"/>
        <v>1.9506132496132239E-9</v>
      </c>
      <c r="AX594" s="5">
        <f t="shared" si="767"/>
        <v>3.1499314699689827E-2</v>
      </c>
      <c r="AY594" s="5">
        <f t="shared" si="768"/>
        <v>5.9315500438767042E-3</v>
      </c>
      <c r="AZ594" s="5">
        <f t="shared" si="769"/>
        <v>5.5847700590388061E-4</v>
      </c>
      <c r="BA594" s="5">
        <f t="shared" si="770"/>
        <v>3.505509395421772E-5</v>
      </c>
      <c r="BB594" s="5">
        <f t="shared" si="771"/>
        <v>1.6502822844292668E-6</v>
      </c>
      <c r="BC594" s="5">
        <f t="shared" si="772"/>
        <v>6.215203124220201E-8</v>
      </c>
      <c r="BD594" s="5">
        <f t="shared" si="773"/>
        <v>3.3066183688963767E-9</v>
      </c>
      <c r="BE594" s="5">
        <f t="shared" si="774"/>
        <v>9.0657555820031817E-9</v>
      </c>
      <c r="BF594" s="5">
        <f t="shared" si="775"/>
        <v>1.2427791039589046E-8</v>
      </c>
      <c r="BG594" s="5">
        <f t="shared" si="776"/>
        <v>1.135775823108041E-8</v>
      </c>
      <c r="BH594" s="5">
        <f t="shared" si="777"/>
        <v>7.7848914355382798E-9</v>
      </c>
      <c r="BI594" s="5">
        <f t="shared" si="778"/>
        <v>4.2687673697630533E-9</v>
      </c>
      <c r="BJ594" s="8">
        <f t="shared" si="779"/>
        <v>0.87907543738263716</v>
      </c>
      <c r="BK594" s="8">
        <f t="shared" si="780"/>
        <v>9.0664949111731452E-2</v>
      </c>
      <c r="BL594" s="8">
        <f t="shared" si="781"/>
        <v>1.4015598914985826E-2</v>
      </c>
      <c r="BM594" s="8">
        <f t="shared" si="782"/>
        <v>0.53883105225143202</v>
      </c>
      <c r="BN594" s="8">
        <f t="shared" si="783"/>
        <v>0.43905280935987234</v>
      </c>
    </row>
    <row r="595" spans="1:66" x14ac:dyDescent="0.25">
      <c r="A595" t="s">
        <v>175</v>
      </c>
      <c r="B595" t="s">
        <v>282</v>
      </c>
      <c r="C595" t="s">
        <v>279</v>
      </c>
      <c r="D595" t="s">
        <v>501</v>
      </c>
      <c r="E595">
        <f>VLOOKUP(A595,home!$A$2:$E$405,3,FALSE)</f>
        <v>1.1818181818181801</v>
      </c>
      <c r="F595">
        <f>VLOOKUP(B595,home!$B$2:$E$405,3,FALSE)</f>
        <v>1</v>
      </c>
      <c r="G595">
        <f>VLOOKUP(C595,away!$B$2:$E$405,4,FALSE)</f>
        <v>1</v>
      </c>
      <c r="H595">
        <f>VLOOKUP(A595,away!$A$2:$E$405,3,FALSE)</f>
        <v>1.0363636363636399</v>
      </c>
      <c r="I595">
        <f>VLOOKUP(C595,away!$B$2:$E$405,3,FALSE)</f>
        <v>1.1100000000000001</v>
      </c>
      <c r="J595">
        <f>VLOOKUP(B595,home!$B$2:$E$405,4,FALSE)</f>
        <v>0.66</v>
      </c>
      <c r="K595" s="3">
        <f t="shared" si="728"/>
        <v>1.1818181818181801</v>
      </c>
      <c r="L595" s="3">
        <f t="shared" si="729"/>
        <v>0.7592400000000028</v>
      </c>
      <c r="M595" s="5">
        <f t="shared" si="730"/>
        <v>0.14355196529863531</v>
      </c>
      <c r="N595" s="5">
        <f t="shared" si="731"/>
        <v>0.16965232262565966</v>
      </c>
      <c r="O595" s="5">
        <f t="shared" si="732"/>
        <v>0.10899039413333628</v>
      </c>
      <c r="P595" s="5">
        <f t="shared" si="733"/>
        <v>0.12880682943030633</v>
      </c>
      <c r="Q595" s="5">
        <f t="shared" si="734"/>
        <v>0.10024909973334423</v>
      </c>
      <c r="R595" s="5">
        <f t="shared" si="735"/>
        <v>4.1374933420897264E-2</v>
      </c>
      <c r="S595" s="5">
        <f t="shared" si="736"/>
        <v>2.8894065074924046E-2</v>
      </c>
      <c r="T595" s="5">
        <f t="shared" si="737"/>
        <v>7.6113126481544557E-2</v>
      </c>
      <c r="U595" s="5">
        <f t="shared" si="738"/>
        <v>4.8897648588333058E-2</v>
      </c>
      <c r="V595" s="5">
        <f t="shared" si="739"/>
        <v>2.8806857533061605E-3</v>
      </c>
      <c r="W595" s="5">
        <f t="shared" si="740"/>
        <v>3.9492069591923418E-2</v>
      </c>
      <c r="X595" s="5">
        <f t="shared" si="741"/>
        <v>2.9983958916972048E-2</v>
      </c>
      <c r="Y595" s="5">
        <f t="shared" si="742"/>
        <v>1.1382510484060969E-2</v>
      </c>
      <c r="Z595" s="5">
        <f t="shared" si="743"/>
        <v>1.0471168150160718E-2</v>
      </c>
      <c r="AA595" s="5">
        <f t="shared" si="744"/>
        <v>1.2375016904735376E-2</v>
      </c>
      <c r="AB595" s="5">
        <f t="shared" si="745"/>
        <v>7.3125099891618046E-3</v>
      </c>
      <c r="AC595" s="5">
        <f t="shared" si="746"/>
        <v>1.6154951174671755E-4</v>
      </c>
      <c r="AD595" s="5">
        <f t="shared" si="747"/>
        <v>1.1668111470341002E-2</v>
      </c>
      <c r="AE595" s="5">
        <f t="shared" si="748"/>
        <v>8.858896952741736E-3</v>
      </c>
      <c r="AF595" s="5">
        <f t="shared" si="749"/>
        <v>3.3630144611998293E-3</v>
      </c>
      <c r="AG595" s="5">
        <f t="shared" si="750"/>
        <v>8.5111169984045598E-4</v>
      </c>
      <c r="AH595" s="5">
        <f t="shared" si="751"/>
        <v>1.9875324265820134E-3</v>
      </c>
      <c r="AI595" s="5">
        <f t="shared" si="752"/>
        <v>2.3489019586878305E-3</v>
      </c>
      <c r="AJ595" s="5">
        <f t="shared" si="753"/>
        <v>1.3879875210428072E-3</v>
      </c>
      <c r="AK595" s="5">
        <f t="shared" si="754"/>
        <v>5.4678296283504433E-4</v>
      </c>
      <c r="AL595" s="5">
        <f t="shared" si="755"/>
        <v>5.7982293341145948E-6</v>
      </c>
      <c r="AM595" s="5">
        <f t="shared" si="756"/>
        <v>2.7579172566260472E-3</v>
      </c>
      <c r="AN595" s="5">
        <f t="shared" si="757"/>
        <v>2.0939210979207682E-3</v>
      </c>
      <c r="AO595" s="5">
        <f t="shared" si="758"/>
        <v>7.9489432719268471E-4</v>
      </c>
      <c r="AP595" s="5">
        <f t="shared" si="759"/>
        <v>2.0117185632592539E-4</v>
      </c>
      <c r="AQ595" s="5">
        <f t="shared" si="760"/>
        <v>3.8184430049224034E-5</v>
      </c>
      <c r="AR595" s="5">
        <f t="shared" si="761"/>
        <v>3.0180282391162674E-4</v>
      </c>
      <c r="AS595" s="5">
        <f t="shared" si="762"/>
        <v>3.5667606462283112E-4</v>
      </c>
      <c r="AT595" s="5">
        <f t="shared" si="763"/>
        <v>2.1076312909530906E-4</v>
      </c>
      <c r="AU595" s="5">
        <f t="shared" si="764"/>
        <v>8.3027899340576148E-5</v>
      </c>
      <c r="AV595" s="5">
        <f t="shared" si="765"/>
        <v>2.4530970259715664E-5</v>
      </c>
      <c r="AW595" s="5">
        <f t="shared" si="766"/>
        <v>1.4451823059401853E-7</v>
      </c>
      <c r="AX595" s="5">
        <f t="shared" si="767"/>
        <v>5.4322612630513059E-4</v>
      </c>
      <c r="AY595" s="5">
        <f t="shared" si="768"/>
        <v>4.1243900413590891E-4</v>
      </c>
      <c r="AZ595" s="5">
        <f t="shared" si="769"/>
        <v>1.565700947500743E-4</v>
      </c>
      <c r="BA595" s="5">
        <f t="shared" si="770"/>
        <v>3.9624759579348948E-5</v>
      </c>
      <c r="BB595" s="5">
        <f t="shared" si="771"/>
        <v>7.5211756157562516E-6</v>
      </c>
      <c r="BC595" s="5">
        <f t="shared" si="772"/>
        <v>1.1420754749013597E-6</v>
      </c>
      <c r="BD595" s="5">
        <f t="shared" si="773"/>
        <v>3.8190129337777371E-5</v>
      </c>
      <c r="BE595" s="5">
        <f t="shared" si="774"/>
        <v>4.5133789217373192E-5</v>
      </c>
      <c r="BF595" s="5">
        <f t="shared" si="775"/>
        <v>2.6669966355720489E-5</v>
      </c>
      <c r="BG595" s="5">
        <f t="shared" si="776"/>
        <v>1.0506350382556538E-5</v>
      </c>
      <c r="BH595" s="5">
        <f t="shared" si="777"/>
        <v>3.1041489766644299E-6</v>
      </c>
      <c r="BI595" s="5">
        <f t="shared" si="778"/>
        <v>7.3370793993886314E-7</v>
      </c>
      <c r="BJ595" s="8">
        <f t="shared" si="779"/>
        <v>0.45866083462160373</v>
      </c>
      <c r="BK595" s="8">
        <f t="shared" si="780"/>
        <v>0.30471333230238856</v>
      </c>
      <c r="BL595" s="8">
        <f t="shared" si="781"/>
        <v>0.22632284688505161</v>
      </c>
      <c r="BM595" s="8">
        <f t="shared" si="782"/>
        <v>0.30713034283112023</v>
      </c>
      <c r="BN595" s="8">
        <f t="shared" si="783"/>
        <v>0.69262554464217918</v>
      </c>
    </row>
    <row r="596" spans="1:66" x14ac:dyDescent="0.25">
      <c r="A596" t="s">
        <v>175</v>
      </c>
      <c r="B596" t="s">
        <v>284</v>
      </c>
      <c r="C596" t="s">
        <v>283</v>
      </c>
      <c r="D596" t="s">
        <v>501</v>
      </c>
      <c r="E596">
        <f>VLOOKUP(A596,home!$A$2:$E$405,3,FALSE)</f>
        <v>1.1818181818181801</v>
      </c>
      <c r="F596">
        <f>VLOOKUP(B596,home!$B$2:$E$405,3,FALSE)</f>
        <v>1.37</v>
      </c>
      <c r="G596">
        <f>VLOOKUP(C596,away!$B$2:$E$405,4,FALSE)</f>
        <v>0.9</v>
      </c>
      <c r="H596">
        <f>VLOOKUP(A596,away!$A$2:$E$405,3,FALSE)</f>
        <v>1.0363636363636399</v>
      </c>
      <c r="I596">
        <f>VLOOKUP(C596,away!$B$2:$E$405,3,FALSE)</f>
        <v>0.95</v>
      </c>
      <c r="J596">
        <f>VLOOKUP(B596,home!$B$2:$E$405,4,FALSE)</f>
        <v>1.33</v>
      </c>
      <c r="K596" s="3">
        <f t="shared" si="728"/>
        <v>1.4571818181818164</v>
      </c>
      <c r="L596" s="3">
        <f t="shared" si="729"/>
        <v>1.309445454545459</v>
      </c>
      <c r="M596" s="5">
        <f t="shared" si="730"/>
        <v>6.287370339474245E-2</v>
      </c>
      <c r="N596" s="5">
        <f t="shared" si="731"/>
        <v>9.1618417428575044E-2</v>
      </c>
      <c r="O596" s="5">
        <f t="shared" si="732"/>
        <v>8.2329685120684906E-2</v>
      </c>
      <c r="P596" s="5">
        <f t="shared" si="733"/>
        <v>0.11996932025449607</v>
      </c>
      <c r="Q596" s="5">
        <f t="shared" si="734"/>
        <v>6.6752346043755809E-2</v>
      </c>
      <c r="R596" s="5">
        <f t="shared" si="735"/>
        <v>5.3903115977719879E-2</v>
      </c>
      <c r="S596" s="5">
        <f t="shared" si="736"/>
        <v>5.7228368241504617E-2</v>
      </c>
      <c r="T596" s="5">
        <f t="shared" si="737"/>
        <v>8.7408556107241603E-2</v>
      </c>
      <c r="U596" s="5">
        <f t="shared" si="738"/>
        <v>7.8546640546079183E-2</v>
      </c>
      <c r="V596" s="5">
        <f t="shared" si="739"/>
        <v>1.2133050626379307E-2</v>
      </c>
      <c r="W596" s="5">
        <f t="shared" si="740"/>
        <v>3.2423434991980617E-2</v>
      </c>
      <c r="X596" s="5">
        <f t="shared" si="741"/>
        <v>4.2456719570999203E-2</v>
      </c>
      <c r="Y596" s="5">
        <f t="shared" si="742"/>
        <v>2.779737922857807E-2</v>
      </c>
      <c r="Z596" s="5">
        <f t="shared" si="743"/>
        <v>2.3527730067620677E-2</v>
      </c>
      <c r="AA596" s="5">
        <f t="shared" si="744"/>
        <v>3.4284180477626484E-2</v>
      </c>
      <c r="AB596" s="5">
        <f t="shared" si="745"/>
        <v>2.4979142221630651E-2</v>
      </c>
      <c r="AC596" s="5">
        <f t="shared" si="746"/>
        <v>1.4469422008607882E-3</v>
      </c>
      <c r="AD596" s="5">
        <f t="shared" si="747"/>
        <v>1.1811709988328563E-2</v>
      </c>
      <c r="AE596" s="5">
        <f t="shared" si="748"/>
        <v>1.5466789954626034E-2</v>
      </c>
      <c r="AF596" s="5">
        <f t="shared" si="749"/>
        <v>1.0126458901247214E-2</v>
      </c>
      <c r="AG596" s="5">
        <f t="shared" si="750"/>
        <v>4.4200151929598575E-3</v>
      </c>
      <c r="AH596" s="5">
        <f t="shared" si="751"/>
        <v>7.7020697982046011E-3</v>
      </c>
      <c r="AI596" s="5">
        <f t="shared" si="752"/>
        <v>1.1223316072311036E-2</v>
      </c>
      <c r="AJ596" s="5">
        <f t="shared" si="753"/>
        <v>8.1772060601396999E-3</v>
      </c>
      <c r="AK596" s="5">
        <f t="shared" si="754"/>
        <v>3.9718919981205783E-3</v>
      </c>
      <c r="AL596" s="5">
        <f t="shared" si="755"/>
        <v>1.1043642280459575E-4</v>
      </c>
      <c r="AM596" s="5">
        <f t="shared" si="756"/>
        <v>3.4423618073257858E-3</v>
      </c>
      <c r="AN596" s="5">
        <f t="shared" si="757"/>
        <v>4.5075850215036415E-3</v>
      </c>
      <c r="AO596" s="5">
        <f t="shared" si="758"/>
        <v>2.9512183586925694E-3</v>
      </c>
      <c r="AP596" s="5">
        <f t="shared" si="759"/>
        <v>1.2881531550536988E-3</v>
      </c>
      <c r="AQ596" s="5">
        <f t="shared" si="760"/>
        <v>4.2169157341086428E-4</v>
      </c>
      <c r="AR596" s="5">
        <f t="shared" si="761"/>
        <v>2.0170880575701745E-3</v>
      </c>
      <c r="AS596" s="5">
        <f t="shared" si="762"/>
        <v>2.9392640431629351E-3</v>
      </c>
      <c r="AT596" s="5">
        <f t="shared" si="763"/>
        <v>2.1415210612663015E-3</v>
      </c>
      <c r="AU596" s="5">
        <f t="shared" si="764"/>
        <v>1.040195184576894E-3</v>
      </c>
      <c r="AV596" s="5">
        <f t="shared" si="765"/>
        <v>3.7893837758143215E-4</v>
      </c>
      <c r="AW596" s="5">
        <f t="shared" si="766"/>
        <v>5.8534375086052676E-6</v>
      </c>
      <c r="AX596" s="5">
        <f t="shared" si="767"/>
        <v>8.3602450620643993E-4</v>
      </c>
      <c r="AY596" s="5">
        <f t="shared" si="768"/>
        <v>1.0947284895406347E-3</v>
      </c>
      <c r="AZ596" s="5">
        <f t="shared" si="769"/>
        <v>7.1674362229520012E-4</v>
      </c>
      <c r="BA596" s="5">
        <f t="shared" si="770"/>
        <v>3.1284555942963252E-4</v>
      </c>
      <c r="BB596" s="5">
        <f t="shared" si="771"/>
        <v>1.0241354894246583E-4</v>
      </c>
      <c r="BC596" s="5">
        <f t="shared" si="772"/>
        <v>2.6820991229316147E-5</v>
      </c>
      <c r="BD596" s="5">
        <f t="shared" si="773"/>
        <v>4.4021113140053171E-4</v>
      </c>
      <c r="BE596" s="5">
        <f t="shared" si="774"/>
        <v>6.4146765683810133E-4</v>
      </c>
      <c r="BF596" s="5">
        <f t="shared" si="775"/>
        <v>4.6736750324808703E-4</v>
      </c>
      <c r="BG596" s="5">
        <f t="shared" si="776"/>
        <v>2.2701314271404778E-4</v>
      </c>
      <c r="BH596" s="5">
        <f t="shared" si="777"/>
        <v>8.2699856012806092E-5</v>
      </c>
      <c r="BI596" s="5">
        <f t="shared" si="778"/>
        <v>2.4101745309623027E-5</v>
      </c>
      <c r="BJ596" s="8">
        <f t="shared" si="779"/>
        <v>0.40598241404192226</v>
      </c>
      <c r="BK596" s="8">
        <f t="shared" si="780"/>
        <v>0.25485654963032844</v>
      </c>
      <c r="BL596" s="8">
        <f t="shared" si="781"/>
        <v>0.31551711603219795</v>
      </c>
      <c r="BM596" s="8">
        <f t="shared" si="782"/>
        <v>0.52134834650006334</v>
      </c>
      <c r="BN596" s="8">
        <f t="shared" si="783"/>
        <v>0.4774465882199741</v>
      </c>
    </row>
    <row r="597" spans="1:66" x14ac:dyDescent="0.25">
      <c r="A597" t="s">
        <v>24</v>
      </c>
      <c r="B597" t="s">
        <v>327</v>
      </c>
      <c r="C597" t="s">
        <v>290</v>
      </c>
      <c r="D597" t="s">
        <v>501</v>
      </c>
      <c r="E597">
        <f>VLOOKUP(A597,home!$A$2:$E$405,3,FALSE)</f>
        <v>1.62917933130699</v>
      </c>
      <c r="F597">
        <f>VLOOKUP(B597,home!$B$2:$E$405,3,FALSE)</f>
        <v>1.05</v>
      </c>
      <c r="G597">
        <f>VLOOKUP(C597,away!$B$2:$E$405,4,FALSE)</f>
        <v>0.97</v>
      </c>
      <c r="H597">
        <f>VLOOKUP(A597,away!$A$2:$E$405,3,FALSE)</f>
        <v>1.4103343465045599</v>
      </c>
      <c r="I597">
        <f>VLOOKUP(C597,away!$B$2:$E$405,3,FALSE)</f>
        <v>1.01</v>
      </c>
      <c r="J597">
        <f>VLOOKUP(B597,home!$B$2:$E$405,4,FALSE)</f>
        <v>1</v>
      </c>
      <c r="K597" s="3">
        <f t="shared" si="728"/>
        <v>1.6593191489361694</v>
      </c>
      <c r="L597" s="3">
        <f t="shared" si="729"/>
        <v>1.4244376899696056</v>
      </c>
      <c r="M597" s="5">
        <f t="shared" si="730"/>
        <v>4.5786919050577378E-2</v>
      </c>
      <c r="N597" s="5">
        <f t="shared" si="731"/>
        <v>7.597511155141333E-2</v>
      </c>
      <c r="O597" s="5">
        <f t="shared" si="732"/>
        <v>6.5220613203229763E-2</v>
      </c>
      <c r="P597" s="5">
        <f t="shared" si="733"/>
        <v>0.10822181239347831</v>
      </c>
      <c r="Q597" s="5">
        <f t="shared" si="734"/>
        <v>6.3033478719910871E-2</v>
      </c>
      <c r="R597" s="5">
        <f t="shared" si="735"/>
        <v>4.6451349804804892E-2</v>
      </c>
      <c r="S597" s="5">
        <f t="shared" si="736"/>
        <v>6.3948180618966163E-2</v>
      </c>
      <c r="T597" s="5">
        <f t="shared" si="737"/>
        <v>8.9787262818538133E-2</v>
      </c>
      <c r="U597" s="5">
        <f t="shared" si="738"/>
        <v>7.7077614225045152E-2</v>
      </c>
      <c r="V597" s="5">
        <f t="shared" si="739"/>
        <v>1.679419010531847E-2</v>
      </c>
      <c r="W597" s="5">
        <f t="shared" si="740"/>
        <v>3.4864219421336211E-2</v>
      </c>
      <c r="X597" s="5">
        <f t="shared" si="741"/>
        <v>4.9661908175121609E-2</v>
      </c>
      <c r="Y597" s="5">
        <f t="shared" si="742"/>
        <v>3.5370146880226459E-2</v>
      </c>
      <c r="Z597" s="5">
        <f t="shared" si="743"/>
        <v>2.2055684470642115E-2</v>
      </c>
      <c r="AA597" s="5">
        <f t="shared" si="744"/>
        <v>3.6597419585030558E-2</v>
      </c>
      <c r="AB597" s="5">
        <f t="shared" si="745"/>
        <v>3.0363399559546412E-2</v>
      </c>
      <c r="AC597" s="5">
        <f t="shared" si="746"/>
        <v>2.4809183066982136E-3</v>
      </c>
      <c r="AD597" s="5">
        <f t="shared" si="747"/>
        <v>1.4462716724633864E-2</v>
      </c>
      <c r="AE597" s="5">
        <f t="shared" si="748"/>
        <v>2.0601238801922241E-2</v>
      </c>
      <c r="AF597" s="5">
        <f t="shared" si="749"/>
        <v>1.4672590504761164E-2</v>
      </c>
      <c r="AG597" s="5">
        <f t="shared" si="750"/>
        <v>6.9667303081573182E-3</v>
      </c>
      <c r="AH597" s="5">
        <f t="shared" si="751"/>
        <v>7.8542370595149937E-3</v>
      </c>
      <c r="AI597" s="5">
        <f t="shared" si="752"/>
        <v>1.303268595313734E-2</v>
      </c>
      <c r="AJ597" s="5">
        <f t="shared" si="753"/>
        <v>1.0812692682056113E-2</v>
      </c>
      <c r="AK597" s="5">
        <f t="shared" si="754"/>
        <v>5.9805693396325649E-3</v>
      </c>
      <c r="AL597" s="5">
        <f t="shared" si="755"/>
        <v>2.3455561642351153E-4</v>
      </c>
      <c r="AM597" s="5">
        <f t="shared" si="756"/>
        <v>4.7996525613648745E-3</v>
      </c>
      <c r="AN597" s="5">
        <f t="shared" si="757"/>
        <v>6.8368060071672824E-3</v>
      </c>
      <c r="AO597" s="5">
        <f t="shared" si="758"/>
        <v>4.8693020778098443E-3</v>
      </c>
      <c r="AP597" s="5">
        <f t="shared" si="759"/>
        <v>2.3120058011598843E-3</v>
      </c>
      <c r="AQ597" s="5">
        <f t="shared" si="760"/>
        <v>8.2332705065012862E-4</v>
      </c>
      <c r="AR597" s="5">
        <f t="shared" si="761"/>
        <v>2.237574258705841E-3</v>
      </c>
      <c r="AS597" s="5">
        <f t="shared" si="762"/>
        <v>3.7128498146372559E-3</v>
      </c>
      <c r="AT597" s="5">
        <f t="shared" si="763"/>
        <v>3.0804013972758537E-3</v>
      </c>
      <c r="AU597" s="5">
        <f t="shared" si="764"/>
        <v>1.703789674969852E-3</v>
      </c>
      <c r="AV597" s="5">
        <f t="shared" si="765"/>
        <v>7.0678270835930175E-4</v>
      </c>
      <c r="AW597" s="5">
        <f t="shared" si="766"/>
        <v>1.5399858034891096E-5</v>
      </c>
      <c r="AX597" s="5">
        <f t="shared" si="767"/>
        <v>1.3273592338855454E-3</v>
      </c>
      <c r="AY597" s="5">
        <f t="shared" si="768"/>
        <v>1.8907405208757517E-3</v>
      </c>
      <c r="AZ597" s="5">
        <f t="shared" si="769"/>
        <v>1.3466210299440927E-3</v>
      </c>
      <c r="BA597" s="5">
        <f t="shared" si="770"/>
        <v>6.393925830526845E-4</v>
      </c>
      <c r="BB597" s="5">
        <f t="shared" si="771"/>
        <v>2.2769372349681642E-4</v>
      </c>
      <c r="BC597" s="5">
        <f t="shared" si="772"/>
        <v>6.4867104303676658E-5</v>
      </c>
      <c r="BD597" s="5">
        <f t="shared" si="773"/>
        <v>5.3121418470106652E-4</v>
      </c>
      <c r="BE597" s="5">
        <f t="shared" si="774"/>
        <v>8.8145386886099469E-4</v>
      </c>
      <c r="BF597" s="5">
        <f t="shared" si="775"/>
        <v>7.3130664175246002E-4</v>
      </c>
      <c r="BG597" s="5">
        <f t="shared" si="776"/>
        <v>4.0449037146801994E-4</v>
      </c>
      <c r="BH597" s="5">
        <f t="shared" si="777"/>
        <v>1.6779465473429743E-4</v>
      </c>
      <c r="BI597" s="5">
        <f t="shared" si="778"/>
        <v>5.5684976737950575E-5</v>
      </c>
      <c r="BJ597" s="8">
        <f t="shared" si="779"/>
        <v>0.4305331715997317</v>
      </c>
      <c r="BK597" s="8">
        <f t="shared" si="780"/>
        <v>0.23935731661233783</v>
      </c>
      <c r="BL597" s="8">
        <f t="shared" si="781"/>
        <v>0.30760392396420078</v>
      </c>
      <c r="BM597" s="8">
        <f t="shared" si="782"/>
        <v>0.59298547126065682</v>
      </c>
      <c r="BN597" s="8">
        <f t="shared" si="783"/>
        <v>0.40468928472341448</v>
      </c>
    </row>
    <row r="598" spans="1:66" x14ac:dyDescent="0.25">
      <c r="A598" t="s">
        <v>24</v>
      </c>
      <c r="B598" t="s">
        <v>180</v>
      </c>
      <c r="C598" t="s">
        <v>182</v>
      </c>
      <c r="D598" t="s">
        <v>501</v>
      </c>
      <c r="E598">
        <f>VLOOKUP(A598,home!$A$2:$E$405,3,FALSE)</f>
        <v>1.62917933130699</v>
      </c>
      <c r="F598">
        <f>VLOOKUP(B598,home!$B$2:$E$405,3,FALSE)</f>
        <v>1.1100000000000001</v>
      </c>
      <c r="G598">
        <f>VLOOKUP(C598,away!$B$2:$E$405,4,FALSE)</f>
        <v>1.07</v>
      </c>
      <c r="H598">
        <f>VLOOKUP(A598,away!$A$2:$E$405,3,FALSE)</f>
        <v>1.4103343465045599</v>
      </c>
      <c r="I598">
        <f>VLOOKUP(C598,away!$B$2:$E$405,3,FALSE)</f>
        <v>0.88</v>
      </c>
      <c r="J598">
        <f>VLOOKUP(B598,home!$B$2:$E$405,4,FALSE)</f>
        <v>1.06</v>
      </c>
      <c r="K598" s="3">
        <f t="shared" si="728"/>
        <v>1.9349762917933124</v>
      </c>
      <c r="L598" s="3">
        <f t="shared" si="729"/>
        <v>1.3155598784194535</v>
      </c>
      <c r="M598" s="5">
        <f t="shared" si="730"/>
        <v>3.8753423828838583E-2</v>
      </c>
      <c r="N598" s="5">
        <f t="shared" si="731"/>
        <v>7.4986956334620658E-2</v>
      </c>
      <c r="O598" s="5">
        <f t="shared" si="732"/>
        <v>5.0982449540604435E-2</v>
      </c>
      <c r="P598" s="5">
        <f t="shared" si="733"/>
        <v>9.8649831158618417E-2</v>
      </c>
      <c r="Q598" s="5">
        <f t="shared" si="734"/>
        <v>7.2548991350615669E-2</v>
      </c>
      <c r="R598" s="5">
        <f t="shared" si="735"/>
        <v>3.3535232559581761E-2</v>
      </c>
      <c r="S598" s="5">
        <f t="shared" si="736"/>
        <v>6.2780189633089678E-2</v>
      </c>
      <c r="T598" s="5">
        <f t="shared" si="737"/>
        <v>9.5442542240669934E-2</v>
      </c>
      <c r="U598" s="5">
        <f t="shared" si="738"/>
        <v>6.4889879942565856E-2</v>
      </c>
      <c r="V598" s="5">
        <f t="shared" si="739"/>
        <v>1.7756868642580272E-2</v>
      </c>
      <c r="W598" s="5">
        <f t="shared" si="740"/>
        <v>4.6793526085653132E-2</v>
      </c>
      <c r="X598" s="5">
        <f t="shared" si="741"/>
        <v>6.1559685488059353E-2</v>
      </c>
      <c r="Y598" s="5">
        <f t="shared" si="742"/>
        <v>4.0492726178105599E-2</v>
      </c>
      <c r="Z598" s="5">
        <f t="shared" si="743"/>
        <v>1.4705868822950491E-2</v>
      </c>
      <c r="AA598" s="5">
        <f t="shared" si="744"/>
        <v>2.8455507522631623E-2</v>
      </c>
      <c r="AB598" s="5">
        <f t="shared" si="745"/>
        <v>2.7530366213619224E-2</v>
      </c>
      <c r="AC598" s="5">
        <f t="shared" si="746"/>
        <v>2.8250924699470756E-3</v>
      </c>
      <c r="AD598" s="5">
        <f t="shared" si="747"/>
        <v>2.2636090896287694E-2</v>
      </c>
      <c r="AE598" s="5">
        <f t="shared" si="748"/>
        <v>2.9779132987411933E-2</v>
      </c>
      <c r="AF598" s="5">
        <f t="shared" si="749"/>
        <v>1.9588116286178198E-2</v>
      </c>
      <c r="AG598" s="5">
        <f t="shared" si="750"/>
        <v>8.589779959970234E-3</v>
      </c>
      <c r="AH598" s="5">
        <f t="shared" si="751"/>
        <v>4.8366127501932961E-3</v>
      </c>
      <c r="AI598" s="5">
        <f t="shared" si="752"/>
        <v>9.3587310042092774E-3</v>
      </c>
      <c r="AJ598" s="5">
        <f t="shared" si="753"/>
        <v>9.0544613072079862E-3</v>
      </c>
      <c r="AK598" s="5">
        <f t="shared" si="754"/>
        <v>5.8400559881357783E-3</v>
      </c>
      <c r="AL598" s="5">
        <f t="shared" si="755"/>
        <v>2.8765963637036992E-4</v>
      </c>
      <c r="AM598" s="5">
        <f t="shared" si="756"/>
        <v>8.7600598446390225E-3</v>
      </c>
      <c r="AN598" s="5">
        <f t="shared" si="757"/>
        <v>1.152438326416045E-2</v>
      </c>
      <c r="AO598" s="5">
        <f t="shared" si="758"/>
        <v>7.5805081229290564E-3</v>
      </c>
      <c r="AP598" s="5">
        <f t="shared" si="759"/>
        <v>3.3242041148527422E-3</v>
      </c>
      <c r="AQ598" s="5">
        <f t="shared" si="760"/>
        <v>1.0932973902942804E-3</v>
      </c>
      <c r="AR598" s="5">
        <f t="shared" si="761"/>
        <v>1.2725707363212544E-3</v>
      </c>
      <c r="AS598" s="5">
        <f t="shared" si="762"/>
        <v>2.4623942044115854E-3</v>
      </c>
      <c r="AT598" s="5">
        <f t="shared" si="763"/>
        <v>2.382337203292837E-3</v>
      </c>
      <c r="AU598" s="5">
        <f t="shared" si="764"/>
        <v>1.5365886691429413E-3</v>
      </c>
      <c r="AV598" s="5">
        <f t="shared" si="765"/>
        <v>7.4331566125745779E-4</v>
      </c>
      <c r="AW598" s="5">
        <f t="shared" si="766"/>
        <v>2.0340550126774425E-5</v>
      </c>
      <c r="AX598" s="5">
        <f t="shared" si="767"/>
        <v>2.8250846856778507E-3</v>
      </c>
      <c r="AY598" s="5">
        <f t="shared" si="768"/>
        <v>3.7165680656150129E-3</v>
      </c>
      <c r="AZ598" s="5">
        <f t="shared" si="769"/>
        <v>2.4446839162690563E-3</v>
      </c>
      <c r="BA598" s="5">
        <f t="shared" si="770"/>
        <v>1.0720426918869707E-3</v>
      </c>
      <c r="BB598" s="5">
        <f t="shared" si="771"/>
        <v>3.5258408834982179E-4</v>
      </c>
      <c r="BC598" s="5">
        <f t="shared" si="772"/>
        <v>9.2769096080425102E-5</v>
      </c>
      <c r="BD598" s="5">
        <f t="shared" si="773"/>
        <v>2.7902383385915711E-4</v>
      </c>
      <c r="BE598" s="5">
        <f t="shared" si="774"/>
        <v>5.3990450336274495E-4</v>
      </c>
      <c r="BF598" s="5">
        <f t="shared" si="775"/>
        <v>5.2235120691967725E-4</v>
      </c>
      <c r="BG598" s="5">
        <f t="shared" si="776"/>
        <v>3.3691240045973268E-4</v>
      </c>
      <c r="BH598" s="5">
        <f t="shared" si="777"/>
        <v>1.6297937682518935E-4</v>
      </c>
      <c r="BI598" s="5">
        <f t="shared" si="778"/>
        <v>6.3072246041597952E-5</v>
      </c>
      <c r="BJ598" s="8">
        <f t="shared" si="779"/>
        <v>0.51520373308832723</v>
      </c>
      <c r="BK598" s="8">
        <f t="shared" si="780"/>
        <v>0.22476963343505943</v>
      </c>
      <c r="BL598" s="8">
        <f t="shared" si="781"/>
        <v>0.24478474687064347</v>
      </c>
      <c r="BM598" s="8">
        <f t="shared" si="782"/>
        <v>0.62631086992861296</v>
      </c>
      <c r="BN598" s="8">
        <f t="shared" si="783"/>
        <v>0.36945688477287947</v>
      </c>
    </row>
    <row r="599" spans="1:66" x14ac:dyDescent="0.25">
      <c r="A599" t="s">
        <v>24</v>
      </c>
      <c r="B599" t="s">
        <v>288</v>
      </c>
      <c r="C599" t="s">
        <v>184</v>
      </c>
      <c r="D599" t="s">
        <v>501</v>
      </c>
      <c r="E599">
        <f>VLOOKUP(A599,home!$A$2:$E$405,3,FALSE)</f>
        <v>1.62917933130699</v>
      </c>
      <c r="F599">
        <f>VLOOKUP(B599,home!$B$2:$E$405,3,FALSE)</f>
        <v>0.81</v>
      </c>
      <c r="G599">
        <f>VLOOKUP(C599,away!$B$2:$E$405,4,FALSE)</f>
        <v>0.83</v>
      </c>
      <c r="H599">
        <f>VLOOKUP(A599,away!$A$2:$E$405,3,FALSE)</f>
        <v>1.4103343465045599</v>
      </c>
      <c r="I599">
        <f>VLOOKUP(C599,away!$B$2:$E$405,3,FALSE)</f>
        <v>0.65</v>
      </c>
      <c r="J599">
        <f>VLOOKUP(B599,home!$B$2:$E$405,4,FALSE)</f>
        <v>1.42</v>
      </c>
      <c r="K599" s="3">
        <f t="shared" si="728"/>
        <v>1.0952972644376893</v>
      </c>
      <c r="L599" s="3">
        <f t="shared" si="729"/>
        <v>1.3017386018237089</v>
      </c>
      <c r="M599" s="5">
        <f t="shared" si="730"/>
        <v>9.0987252357507542E-2</v>
      </c>
      <c r="N599" s="5">
        <f t="shared" si="731"/>
        <v>9.9658088605879699E-2</v>
      </c>
      <c r="O599" s="5">
        <f t="shared" si="732"/>
        <v>0.11844161866764281</v>
      </c>
      <c r="P599" s="5">
        <f t="shared" si="733"/>
        <v>0.12972878092224113</v>
      </c>
      <c r="Q599" s="5">
        <f t="shared" si="734"/>
        <v>5.4577615914554442E-2</v>
      </c>
      <c r="R599" s="5">
        <f t="shared" si="735"/>
        <v>7.709001354107714E-2</v>
      </c>
      <c r="S599" s="5">
        <f t="shared" si="736"/>
        <v>4.6241523300000489E-2</v>
      </c>
      <c r="T599" s="5">
        <f t="shared" si="737"/>
        <v>7.10457894314835E-2</v>
      </c>
      <c r="U599" s="5">
        <f t="shared" si="738"/>
        <v>8.4436480947006218E-2</v>
      </c>
      <c r="V599" s="5">
        <f t="shared" si="739"/>
        <v>7.3256372492535062E-3</v>
      </c>
      <c r="W599" s="5">
        <f t="shared" si="740"/>
        <v>1.9926237803580795E-2</v>
      </c>
      <c r="X599" s="5">
        <f t="shared" si="741"/>
        <v>2.5938752938039992E-2</v>
      </c>
      <c r="Y599" s="5">
        <f t="shared" si="742"/>
        <v>1.6882737991307403E-2</v>
      </c>
      <c r="Z599" s="5">
        <f t="shared" si="743"/>
        <v>3.3450348813844191E-2</v>
      </c>
      <c r="AA599" s="5">
        <f t="shared" si="744"/>
        <v>3.6638075550290049E-2</v>
      </c>
      <c r="AB599" s="5">
        <f t="shared" si="745"/>
        <v>2.0064791962247037E-2</v>
      </c>
      <c r="AC599" s="5">
        <f t="shared" si="746"/>
        <v>6.5280160489550863E-4</v>
      </c>
      <c r="AD599" s="5">
        <f t="shared" si="747"/>
        <v>5.4562884391992274E-3</v>
      </c>
      <c r="AE599" s="5">
        <f t="shared" si="748"/>
        <v>7.102661283990069E-3</v>
      </c>
      <c r="AF599" s="5">
        <f t="shared" si="749"/>
        <v>4.6229041845243114E-3</v>
      </c>
      <c r="AG599" s="5">
        <f t="shared" si="750"/>
        <v>2.0059376098425508E-3</v>
      </c>
      <c r="AH599" s="5">
        <f t="shared" si="751"/>
        <v>1.0885902573862226E-2</v>
      </c>
      <c r="AI599" s="5">
        <f t="shared" si="752"/>
        <v>1.1923299310086496E-2</v>
      </c>
      <c r="AJ599" s="5">
        <f t="shared" si="753"/>
        <v>6.529778558704763E-3</v>
      </c>
      <c r="AK599" s="5">
        <f t="shared" si="754"/>
        <v>2.3840161975777351E-3</v>
      </c>
      <c r="AL599" s="5">
        <f t="shared" si="755"/>
        <v>3.7230339060871354E-5</v>
      </c>
      <c r="AM599" s="5">
        <f t="shared" si="756"/>
        <v>1.1952515602875811E-3</v>
      </c>
      <c r="AN599" s="5">
        <f t="shared" si="757"/>
        <v>1.5559050949163623E-3</v>
      </c>
      <c r="AO599" s="5">
        <f t="shared" si="758"/>
        <v>1.0126908614134054E-3</v>
      </c>
      <c r="AP599" s="5">
        <f t="shared" si="759"/>
        <v>4.3941959533864468E-4</v>
      </c>
      <c r="AQ599" s="5">
        <f t="shared" si="760"/>
        <v>1.4300236241251684E-4</v>
      </c>
      <c r="AR599" s="5">
        <f t="shared" si="761"/>
        <v>2.8341199192177028E-3</v>
      </c>
      <c r="AS599" s="5">
        <f t="shared" si="762"/>
        <v>3.1042037946075146E-3</v>
      </c>
      <c r="AT599" s="5">
        <f t="shared" si="763"/>
        <v>1.7000129622453525E-3</v>
      </c>
      <c r="AU599" s="5">
        <f t="shared" si="764"/>
        <v>6.2067318235198255E-4</v>
      </c>
      <c r="AV599" s="5">
        <f t="shared" si="765"/>
        <v>1.6995540968499037E-4</v>
      </c>
      <c r="AW599" s="5">
        <f t="shared" si="766"/>
        <v>1.4745186747916561E-6</v>
      </c>
      <c r="AX599" s="5">
        <f t="shared" si="767"/>
        <v>2.1819262738297779E-4</v>
      </c>
      <c r="AY599" s="5">
        <f t="shared" si="768"/>
        <v>2.8402976569775898E-4</v>
      </c>
      <c r="AZ599" s="5">
        <f t="shared" si="769"/>
        <v>1.8486625503785824E-4</v>
      </c>
      <c r="BA599" s="5">
        <f t="shared" si="770"/>
        <v>8.0215846785788953E-5</v>
      </c>
      <c r="BB599" s="5">
        <f t="shared" si="771"/>
        <v>2.610501605975944E-5</v>
      </c>
      <c r="BC599" s="5">
        <f t="shared" si="772"/>
        <v>6.7963814212433374E-6</v>
      </c>
      <c r="BD599" s="5">
        <f t="shared" si="773"/>
        <v>6.1488055017386268E-4</v>
      </c>
      <c r="BE599" s="5">
        <f t="shared" si="774"/>
        <v>6.7347698456137308E-4</v>
      </c>
      <c r="BF599" s="5">
        <f t="shared" si="775"/>
        <v>3.6882874942590791E-4</v>
      </c>
      <c r="BG599" s="5">
        <f t="shared" si="776"/>
        <v>1.3465904009739033E-4</v>
      </c>
      <c r="BH599" s="5">
        <f t="shared" si="777"/>
        <v>3.6872919562619175E-5</v>
      </c>
      <c r="BI599" s="5">
        <f t="shared" si="778"/>
        <v>8.0773615857535508E-6</v>
      </c>
      <c r="BJ599" s="8">
        <f t="shared" si="779"/>
        <v>0.31236348956915599</v>
      </c>
      <c r="BK599" s="8">
        <f t="shared" si="780"/>
        <v>0.27525725553865682</v>
      </c>
      <c r="BL599" s="8">
        <f t="shared" si="781"/>
        <v>0.37865973818200899</v>
      </c>
      <c r="BM599" s="8">
        <f t="shared" si="782"/>
        <v>0.42896490684774019</v>
      </c>
      <c r="BN599" s="8">
        <f t="shared" si="783"/>
        <v>0.57048337000890281</v>
      </c>
    </row>
    <row r="600" spans="1:66" x14ac:dyDescent="0.25">
      <c r="A600" t="s">
        <v>24</v>
      </c>
      <c r="B600" t="s">
        <v>293</v>
      </c>
      <c r="C600" t="s">
        <v>289</v>
      </c>
      <c r="D600" t="s">
        <v>501</v>
      </c>
      <c r="E600">
        <f>VLOOKUP(A600,home!$A$2:$E$405,3,FALSE)</f>
        <v>1.62917933130699</v>
      </c>
      <c r="F600">
        <f>VLOOKUP(B600,home!$B$2:$E$405,3,FALSE)</f>
        <v>0.9</v>
      </c>
      <c r="G600">
        <f>VLOOKUP(C600,away!$B$2:$E$405,4,FALSE)</f>
        <v>1.19</v>
      </c>
      <c r="H600">
        <f>VLOOKUP(A600,away!$A$2:$E$405,3,FALSE)</f>
        <v>1.4103343465045599</v>
      </c>
      <c r="I600">
        <f>VLOOKUP(C600,away!$B$2:$E$405,3,FALSE)</f>
        <v>0.77</v>
      </c>
      <c r="J600">
        <f>VLOOKUP(B600,home!$B$2:$E$405,4,FALSE)</f>
        <v>1</v>
      </c>
      <c r="K600" s="3">
        <f t="shared" si="728"/>
        <v>1.7448510638297863</v>
      </c>
      <c r="L600" s="3">
        <f t="shared" si="729"/>
        <v>1.0859574468085111</v>
      </c>
      <c r="M600" s="5">
        <f t="shared" si="730"/>
        <v>5.8965160432302662E-2</v>
      </c>
      <c r="N600" s="5">
        <f t="shared" si="731"/>
        <v>0.10288542290919732</v>
      </c>
      <c r="O600" s="5">
        <f t="shared" si="732"/>
        <v>6.4033655073717624E-2</v>
      </c>
      <c r="P600" s="5">
        <f t="shared" si="733"/>
        <v>0.1117291911762858</v>
      </c>
      <c r="Q600" s="5">
        <f t="shared" si="734"/>
        <v>8.9759869807845227E-2</v>
      </c>
      <c r="R600" s="5">
        <f t="shared" si="735"/>
        <v>3.4768912286835631E-2</v>
      </c>
      <c r="S600" s="5">
        <f t="shared" si="736"/>
        <v>5.292706773535838E-2</v>
      </c>
      <c r="T600" s="5">
        <f t="shared" si="737"/>
        <v>9.7475399042391941E-2</v>
      </c>
      <c r="U600" s="5">
        <f t="shared" si="738"/>
        <v>6.0666573591889685E-2</v>
      </c>
      <c r="V600" s="5">
        <f t="shared" si="739"/>
        <v>1.1143111977855155E-2</v>
      </c>
      <c r="W600" s="5">
        <f t="shared" si="740"/>
        <v>5.2205868107813934E-2</v>
      </c>
      <c r="X600" s="5">
        <f t="shared" si="741"/>
        <v>5.6693351238783489E-2</v>
      </c>
      <c r="Y600" s="5">
        <f t="shared" si="742"/>
        <v>3.0783283481143734E-2</v>
      </c>
      <c r="Z600" s="5">
        <f t="shared" si="743"/>
        <v>1.2585853071773701E-2</v>
      </c>
      <c r="AA600" s="5">
        <f t="shared" si="744"/>
        <v>2.1960439121489726E-2</v>
      </c>
      <c r="AB600" s="5">
        <f t="shared" si="745"/>
        <v>1.9158847781650307E-2</v>
      </c>
      <c r="AC600" s="5">
        <f t="shared" si="746"/>
        <v>1.3196467195043121E-3</v>
      </c>
      <c r="AD600" s="5">
        <f t="shared" si="747"/>
        <v>2.2772866126519159E-2</v>
      </c>
      <c r="AE600" s="5">
        <f t="shared" si="748"/>
        <v>2.4730363555266772E-2</v>
      </c>
      <c r="AF600" s="5">
        <f t="shared" si="749"/>
        <v>1.3428061232561879E-2</v>
      </c>
      <c r="AG600" s="5">
        <f t="shared" si="750"/>
        <v>4.8607676972337492E-3</v>
      </c>
      <c r="AH600" s="5">
        <f t="shared" si="751"/>
        <v>3.4169252169326059E-3</v>
      </c>
      <c r="AI600" s="5">
        <f t="shared" si="752"/>
        <v>5.9620255997916809E-3</v>
      </c>
      <c r="AJ600" s="5">
        <f t="shared" si="753"/>
        <v>5.2014233551884673E-3</v>
      </c>
      <c r="AK600" s="5">
        <f t="shared" si="754"/>
        <v>3.0252363582432304E-3</v>
      </c>
      <c r="AL600" s="5">
        <f t="shared" si="755"/>
        <v>1.0002045921875075E-4</v>
      </c>
      <c r="AM600" s="5">
        <f t="shared" si="756"/>
        <v>7.9470519374620439E-3</v>
      </c>
      <c r="AN600" s="5">
        <f t="shared" si="757"/>
        <v>8.6301602316609122E-3</v>
      </c>
      <c r="AO600" s="5">
        <f t="shared" si="758"/>
        <v>4.6859933853614167E-3</v>
      </c>
      <c r="AP600" s="5">
        <f t="shared" si="759"/>
        <v>1.6962631375095521E-3</v>
      </c>
      <c r="AQ600" s="5">
        <f t="shared" si="760"/>
        <v>4.6051739648131688E-4</v>
      </c>
      <c r="AR600" s="5">
        <f t="shared" si="761"/>
        <v>7.4212707690315028E-4</v>
      </c>
      <c r="AS600" s="5">
        <f t="shared" si="762"/>
        <v>1.2949012196313513E-3</v>
      </c>
      <c r="AT600" s="5">
        <f t="shared" si="763"/>
        <v>1.1297048853141259E-3</v>
      </c>
      <c r="AU600" s="5">
        <f t="shared" si="764"/>
        <v>6.5705559031801954E-4</v>
      </c>
      <c r="AV600" s="5">
        <f t="shared" si="765"/>
        <v>2.866160364404261E-4</v>
      </c>
      <c r="AW600" s="5">
        <f t="shared" si="766"/>
        <v>5.2645046515889744E-6</v>
      </c>
      <c r="AX600" s="5">
        <f t="shared" si="767"/>
        <v>2.3110703378985378E-3</v>
      </c>
      <c r="AY600" s="5">
        <f t="shared" si="768"/>
        <v>2.5097240435391784E-3</v>
      </c>
      <c r="AZ600" s="5">
        <f t="shared" si="769"/>
        <v>1.3627267572578696E-3</v>
      </c>
      <c r="BA600" s="5">
        <f t="shared" si="770"/>
        <v>4.9328775666979932E-4</v>
      </c>
      <c r="BB600" s="5">
        <f t="shared" si="771"/>
        <v>1.3392237819375832E-4</v>
      </c>
      <c r="BC600" s="5">
        <f t="shared" si="772"/>
        <v>2.9086800778763529E-5</v>
      </c>
      <c r="BD600" s="5">
        <f t="shared" si="773"/>
        <v>1.3431973760686807E-4</v>
      </c>
      <c r="BE600" s="5">
        <f t="shared" si="774"/>
        <v>2.3436793705668152E-4</v>
      </c>
      <c r="BF600" s="5">
        <f t="shared" si="775"/>
        <v>2.0446857215047158E-4</v>
      </c>
      <c r="BG600" s="5">
        <f t="shared" si="776"/>
        <v>1.1892240187883588E-4</v>
      </c>
      <c r="BH600" s="5">
        <f t="shared" si="777"/>
        <v>5.1875469857870033E-5</v>
      </c>
      <c r="BI600" s="5">
        <f t="shared" si="778"/>
        <v>1.810299375363489E-5</v>
      </c>
      <c r="BJ600" s="8">
        <f t="shared" si="779"/>
        <v>0.52585505736157068</v>
      </c>
      <c r="BK600" s="8">
        <f t="shared" si="780"/>
        <v>0.23869392254406424</v>
      </c>
      <c r="BL600" s="8">
        <f t="shared" si="781"/>
        <v>0.2230665003066504</v>
      </c>
      <c r="BM600" s="8">
        <f t="shared" si="782"/>
        <v>0.53555466205898705</v>
      </c>
      <c r="BN600" s="8">
        <f t="shared" si="783"/>
        <v>0.4621422116861843</v>
      </c>
    </row>
    <row r="601" spans="1:66" x14ac:dyDescent="0.25">
      <c r="A601" t="s">
        <v>24</v>
      </c>
      <c r="B601" t="s">
        <v>295</v>
      </c>
      <c r="C601" t="s">
        <v>291</v>
      </c>
      <c r="D601" t="s">
        <v>501</v>
      </c>
      <c r="E601">
        <f>VLOOKUP(A601,home!$A$2:$E$405,3,FALSE)</f>
        <v>1.62917933130699</v>
      </c>
      <c r="F601">
        <f>VLOOKUP(B601,home!$B$2:$E$405,3,FALSE)</f>
        <v>1.34</v>
      </c>
      <c r="G601">
        <f>VLOOKUP(C601,away!$B$2:$E$405,4,FALSE)</f>
        <v>1.5</v>
      </c>
      <c r="H601">
        <f>VLOOKUP(A601,away!$A$2:$E$405,3,FALSE)</f>
        <v>1.4103343465045599</v>
      </c>
      <c r="I601">
        <f>VLOOKUP(C601,away!$B$2:$E$405,3,FALSE)</f>
        <v>0.88</v>
      </c>
      <c r="J601">
        <f>VLOOKUP(B601,home!$B$2:$E$405,4,FALSE)</f>
        <v>0.54</v>
      </c>
      <c r="K601" s="3">
        <f t="shared" si="728"/>
        <v>3.2746504559270502</v>
      </c>
      <c r="L601" s="3">
        <f t="shared" si="729"/>
        <v>0.67019088145896688</v>
      </c>
      <c r="M601" s="5">
        <f t="shared" si="730"/>
        <v>1.9354286927835512E-2</v>
      </c>
      <c r="N601" s="5">
        <f t="shared" si="731"/>
        <v>6.3378524512379492E-2</v>
      </c>
      <c r="O601" s="5">
        <f t="shared" si="732"/>
        <v>1.2971066616175841E-2</v>
      </c>
      <c r="P601" s="5">
        <f t="shared" si="733"/>
        <v>4.2475709208520354E-2</v>
      </c>
      <c r="Q601" s="5">
        <f t="shared" si="734"/>
        <v>0.10377125709522367</v>
      </c>
      <c r="R601" s="5">
        <f t="shared" si="735"/>
        <v>4.3465452844789329E-3</v>
      </c>
      <c r="S601" s="5">
        <f t="shared" si="736"/>
        <v>2.3304731911512392E-2</v>
      </c>
      <c r="T601" s="5">
        <f t="shared" si="737"/>
        <v>6.9546550262753012E-2</v>
      </c>
      <c r="U601" s="5">
        <f t="shared" si="738"/>
        <v>1.4233416497526505E-2</v>
      </c>
      <c r="V601" s="5">
        <f t="shared" si="739"/>
        <v>5.6828352495801341E-3</v>
      </c>
      <c r="W601" s="5">
        <f t="shared" si="740"/>
        <v>0.11327153145299908</v>
      </c>
      <c r="X601" s="5">
        <f t="shared" si="741"/>
        <v>7.5913547508692544E-2</v>
      </c>
      <c r="Y601" s="5">
        <f t="shared" si="742"/>
        <v>2.5438283659763906E-2</v>
      </c>
      <c r="Z601" s="5">
        <f t="shared" si="743"/>
        <v>9.7100500516875046E-4</v>
      </c>
      <c r="AA601" s="5">
        <f t="shared" si="744"/>
        <v>3.1797019828832961E-3</v>
      </c>
      <c r="AB601" s="5">
        <f t="shared" si="745"/>
        <v>5.2062062739804673E-3</v>
      </c>
      <c r="AC601" s="5">
        <f t="shared" si="746"/>
        <v>7.7948640797615939E-4</v>
      </c>
      <c r="AD601" s="5">
        <f t="shared" si="747"/>
        <v>9.2731168029029656E-2</v>
      </c>
      <c r="AE601" s="5">
        <f t="shared" si="748"/>
        <v>6.2147583240094957E-2</v>
      </c>
      <c r="AF601" s="5">
        <f t="shared" si="749"/>
        <v>2.0825371796111877E-2</v>
      </c>
      <c r="AG601" s="5">
        <f t="shared" si="750"/>
        <v>4.6523247602489751E-3</v>
      </c>
      <c r="AH601" s="5">
        <f t="shared" si="751"/>
        <v>1.626896750787784E-4</v>
      </c>
      <c r="AI601" s="5">
        <f t="shared" si="752"/>
        <v>5.3275181867134527E-4</v>
      </c>
      <c r="AJ601" s="5">
        <f t="shared" si="753"/>
        <v>8.7228799295404333E-4</v>
      </c>
      <c r="AK601" s="5">
        <f t="shared" si="754"/>
        <v>9.5214609127554969E-4</v>
      </c>
      <c r="AL601" s="5">
        <f t="shared" si="755"/>
        <v>6.8427709314511411E-5</v>
      </c>
      <c r="AM601" s="5">
        <f t="shared" si="756"/>
        <v>6.0732432332981964E-2</v>
      </c>
      <c r="AN601" s="5">
        <f t="shared" si="757"/>
        <v>4.0702322358388242E-2</v>
      </c>
      <c r="AO601" s="5">
        <f t="shared" si="758"/>
        <v>1.3639162649397615E-2</v>
      </c>
      <c r="AP601" s="5">
        <f t="shared" si="759"/>
        <v>3.0469474794540016E-3</v>
      </c>
      <c r="AQ601" s="5">
        <f t="shared" si="760"/>
        <v>5.1050910425361369E-4</v>
      </c>
      <c r="AR601" s="5">
        <f t="shared" si="761"/>
        <v>2.180662734906389E-5</v>
      </c>
      <c r="AS601" s="5">
        <f t="shared" si="762"/>
        <v>7.1409082190843331E-5</v>
      </c>
      <c r="AT601" s="5">
        <f t="shared" si="763"/>
        <v>1.1691989177678871E-4</v>
      </c>
      <c r="AU601" s="5">
        <f t="shared" si="764"/>
        <v>1.2762392563793413E-4</v>
      </c>
      <c r="AV601" s="5">
        <f t="shared" si="765"/>
        <v>1.0448093656936525E-4</v>
      </c>
      <c r="AW601" s="5">
        <f t="shared" si="766"/>
        <v>4.171506885565503E-6</v>
      </c>
      <c r="AX601" s="5">
        <f t="shared" si="767"/>
        <v>3.3146247871459686E-2</v>
      </c>
      <c r="AY601" s="5">
        <f t="shared" si="768"/>
        <v>2.2214313078030973E-2</v>
      </c>
      <c r="AZ601" s="5">
        <f t="shared" si="769"/>
        <v>7.4439150313855154E-3</v>
      </c>
      <c r="BA601" s="5">
        <f t="shared" si="770"/>
        <v>1.6629479921299705E-3</v>
      </c>
      <c r="BB601" s="5">
        <f t="shared" si="771"/>
        <v>2.7862314516650103E-4</v>
      </c>
      <c r="BC601" s="5">
        <f t="shared" si="772"/>
        <v>3.7346138250801409E-5</v>
      </c>
      <c r="BD601" s="5">
        <f t="shared" si="773"/>
        <v>2.4357671341193889E-6</v>
      </c>
      <c r="BE601" s="5">
        <f t="shared" si="774"/>
        <v>7.9762859562761798E-6</v>
      </c>
      <c r="BF601" s="5">
        <f t="shared" si="775"/>
        <v>1.3059774221662165E-5</v>
      </c>
      <c r="BG601" s="5">
        <f t="shared" si="776"/>
        <v>1.4255398536423445E-5</v>
      </c>
      <c r="BH601" s="5">
        <f t="shared" si="777"/>
        <v>1.1670361829180209E-5</v>
      </c>
      <c r="BI601" s="5">
        <f t="shared" si="778"/>
        <v>7.6432711369517216E-6</v>
      </c>
      <c r="BJ601" s="8">
        <f t="shared" si="779"/>
        <v>0.81509090949819607</v>
      </c>
      <c r="BK601" s="8">
        <f t="shared" si="780"/>
        <v>0.11387979049277003</v>
      </c>
      <c r="BL601" s="8">
        <f t="shared" si="781"/>
        <v>4.2956093555363381E-2</v>
      </c>
      <c r="BM601" s="8">
        <f t="shared" si="782"/>
        <v>0.70439026733573884</v>
      </c>
      <c r="BN601" s="8">
        <f t="shared" si="783"/>
        <v>0.24629738964461378</v>
      </c>
    </row>
    <row r="602" spans="1:66" x14ac:dyDescent="0.25">
      <c r="A602" t="s">
        <v>24</v>
      </c>
      <c r="B602" t="s">
        <v>183</v>
      </c>
      <c r="C602" t="s">
        <v>294</v>
      </c>
      <c r="D602" t="s">
        <v>501</v>
      </c>
      <c r="E602">
        <f>VLOOKUP(A602,home!$A$2:$E$405,3,FALSE)</f>
        <v>1.62917933130699</v>
      </c>
      <c r="F602">
        <f>VLOOKUP(B602,home!$B$2:$E$405,3,FALSE)</f>
        <v>0.81</v>
      </c>
      <c r="G602">
        <f>VLOOKUP(C602,away!$B$2:$E$405,4,FALSE)</f>
        <v>0.51</v>
      </c>
      <c r="H602">
        <f>VLOOKUP(A602,away!$A$2:$E$405,3,FALSE)</f>
        <v>1.4103343465045599</v>
      </c>
      <c r="I602">
        <f>VLOOKUP(C602,away!$B$2:$E$405,3,FALSE)</f>
        <v>1.1599999999999999</v>
      </c>
      <c r="J602">
        <f>VLOOKUP(B602,home!$B$2:$E$405,4,FALSE)</f>
        <v>1.1499999999999999</v>
      </c>
      <c r="K602" s="3">
        <f t="shared" si="728"/>
        <v>0.6730139817629176</v>
      </c>
      <c r="L602" s="3">
        <f t="shared" si="729"/>
        <v>1.8813860182370825</v>
      </c>
      <c r="M602" s="5">
        <f t="shared" si="730"/>
        <v>7.7738861393941858E-2</v>
      </c>
      <c r="N602" s="5">
        <f t="shared" si="731"/>
        <v>5.2319340644452365E-2</v>
      </c>
      <c r="O602" s="5">
        <f t="shared" si="732"/>
        <v>0.14625680690023271</v>
      </c>
      <c r="P602" s="5">
        <f t="shared" si="733"/>
        <v>9.8432875971855779E-2</v>
      </c>
      <c r="Q602" s="5">
        <f t="shared" si="734"/>
        <v>1.7605823885166669E-2</v>
      </c>
      <c r="R602" s="5">
        <f t="shared" si="735"/>
        <v>0.13758275578704937</v>
      </c>
      <c r="S602" s="5">
        <f t="shared" si="736"/>
        <v>3.1158904627479552E-2</v>
      </c>
      <c r="T602" s="5">
        <f t="shared" si="737"/>
        <v>3.3123350897097038E-2</v>
      </c>
      <c r="U602" s="5">
        <f t="shared" si="738"/>
        <v>9.2595118294157189E-2</v>
      </c>
      <c r="V602" s="5">
        <f t="shared" si="739"/>
        <v>4.3837085391039603E-3</v>
      </c>
      <c r="W602" s="5">
        <f t="shared" si="740"/>
        <v>3.9496552117242335E-3</v>
      </c>
      <c r="X602" s="5">
        <f t="shared" si="741"/>
        <v>7.4308260921951957E-3</v>
      </c>
      <c r="Y602" s="5">
        <f t="shared" si="742"/>
        <v>6.9901261569036716E-3</v>
      </c>
      <c r="Z602" s="5">
        <f t="shared" si="743"/>
        <v>8.6282091029427258E-2</v>
      </c>
      <c r="AA602" s="5">
        <f t="shared" si="744"/>
        <v>5.8069053638545358E-2</v>
      </c>
      <c r="AB602" s="5">
        <f t="shared" si="745"/>
        <v>1.9540642503240922E-2</v>
      </c>
      <c r="AC602" s="5">
        <f t="shared" si="746"/>
        <v>3.4691548666032716E-4</v>
      </c>
      <c r="AD602" s="5">
        <f t="shared" si="747"/>
        <v>6.6454329515829621E-4</v>
      </c>
      <c r="AE602" s="5">
        <f t="shared" si="748"/>
        <v>1.2502624640240172E-3</v>
      </c>
      <c r="AF602" s="5">
        <f t="shared" si="749"/>
        <v>1.176113159470715E-3</v>
      </c>
      <c r="AG602" s="5">
        <f t="shared" si="750"/>
        <v>7.3757428469761451E-4</v>
      </c>
      <c r="AH602" s="5">
        <f t="shared" si="751"/>
        <v>4.0582479921755898E-2</v>
      </c>
      <c r="AI602" s="5">
        <f t="shared" si="752"/>
        <v>2.7312576401954593E-2</v>
      </c>
      <c r="AJ602" s="5">
        <f t="shared" si="753"/>
        <v>9.1908728982416799E-3</v>
      </c>
      <c r="AK602" s="5">
        <f t="shared" si="754"/>
        <v>2.0618619883741736E-3</v>
      </c>
      <c r="AL602" s="5">
        <f t="shared" si="755"/>
        <v>1.7570563015121859E-5</v>
      </c>
      <c r="AM602" s="5">
        <f t="shared" si="756"/>
        <v>8.9449385825666965E-5</v>
      </c>
      <c r="AN602" s="5">
        <f t="shared" si="757"/>
        <v>1.6828882383230408E-4</v>
      </c>
      <c r="AO602" s="5">
        <f t="shared" si="758"/>
        <v>1.5830812009183024E-4</v>
      </c>
      <c r="AP602" s="5">
        <f t="shared" si="759"/>
        <v>9.9279561238055483E-5</v>
      </c>
      <c r="AQ602" s="5">
        <f t="shared" si="760"/>
        <v>4.6695794602497427E-5</v>
      </c>
      <c r="AR602" s="5">
        <f t="shared" si="761"/>
        <v>1.5270262062035737E-2</v>
      </c>
      <c r="AS602" s="5">
        <f t="shared" si="762"/>
        <v>1.0277099872933893E-2</v>
      </c>
      <c r="AT602" s="5">
        <f t="shared" si="763"/>
        <v>3.4583159532292065E-3</v>
      </c>
      <c r="AU602" s="5">
        <f t="shared" si="764"/>
        <v>7.7583166329233614E-4</v>
      </c>
      <c r="AV602" s="5">
        <f t="shared" si="765"/>
        <v>1.3053638922253056E-4</v>
      </c>
      <c r="AW602" s="5">
        <f t="shared" si="766"/>
        <v>6.1799530541202802E-7</v>
      </c>
      <c r="AX602" s="5">
        <f t="shared" si="767"/>
        <v>1.00334478867966E-5</v>
      </c>
      <c r="AY602" s="5">
        <f t="shared" si="768"/>
        <v>1.8876788568929526E-5</v>
      </c>
      <c r="AZ602" s="5">
        <f t="shared" si="769"/>
        <v>1.7757263041400801E-5</v>
      </c>
      <c r="BA602" s="5">
        <f t="shared" si="770"/>
        <v>1.1136088802749855E-5</v>
      </c>
      <c r="BB602" s="5">
        <f t="shared" si="771"/>
        <v>5.2378204428350249E-6</v>
      </c>
      <c r="BC602" s="5">
        <f t="shared" si="772"/>
        <v>1.9708724294372362E-6</v>
      </c>
      <c r="BD602" s="5">
        <f t="shared" si="773"/>
        <v>4.7882095897217002E-3</v>
      </c>
      <c r="BE602" s="5">
        <f t="shared" si="774"/>
        <v>3.2225320014939874E-3</v>
      </c>
      <c r="BF602" s="5">
        <f t="shared" si="775"/>
        <v>1.0844045468419463E-3</v>
      </c>
      <c r="BG602" s="5">
        <f t="shared" si="776"/>
        <v>2.4327314063730357E-4</v>
      </c>
      <c r="BH602" s="5">
        <f t="shared" si="777"/>
        <v>4.0931556259070467E-5</v>
      </c>
      <c r="BI602" s="5">
        <f t="shared" si="778"/>
        <v>5.5095019315339779E-6</v>
      </c>
      <c r="BJ602" s="8">
        <f t="shared" si="779"/>
        <v>0.1258746500576523</v>
      </c>
      <c r="BK602" s="8">
        <f t="shared" si="780"/>
        <v>0.21209771337062555</v>
      </c>
      <c r="BL602" s="8">
        <f t="shared" si="781"/>
        <v>0.57248907461115139</v>
      </c>
      <c r="BM602" s="8">
        <f t="shared" si="782"/>
        <v>0.46678880569289399</v>
      </c>
      <c r="BN602" s="8">
        <f t="shared" si="783"/>
        <v>0.52993646458269872</v>
      </c>
    </row>
    <row r="603" spans="1:66" x14ac:dyDescent="0.25">
      <c r="A603" t="s">
        <v>24</v>
      </c>
      <c r="B603" t="s">
        <v>185</v>
      </c>
      <c r="C603" t="s">
        <v>326</v>
      </c>
      <c r="D603" t="s">
        <v>501</v>
      </c>
      <c r="E603">
        <f>VLOOKUP(A603,home!$A$2:$E$405,3,FALSE)</f>
        <v>1.62917933130699</v>
      </c>
      <c r="F603">
        <f>VLOOKUP(B603,home!$B$2:$E$405,3,FALSE)</f>
        <v>0.46</v>
      </c>
      <c r="G603">
        <f>VLOOKUP(C603,away!$B$2:$E$405,4,FALSE)</f>
        <v>0.96</v>
      </c>
      <c r="H603">
        <f>VLOOKUP(A603,away!$A$2:$E$405,3,FALSE)</f>
        <v>1.4103343465045599</v>
      </c>
      <c r="I603">
        <f>VLOOKUP(C603,away!$B$2:$E$405,3,FALSE)</f>
        <v>0.65</v>
      </c>
      <c r="J603">
        <f>VLOOKUP(B603,home!$B$2:$E$405,4,FALSE)</f>
        <v>0.66</v>
      </c>
      <c r="K603" s="3">
        <f t="shared" si="728"/>
        <v>0.71944559270516673</v>
      </c>
      <c r="L603" s="3">
        <f t="shared" si="729"/>
        <v>0.60503343465045623</v>
      </c>
      <c r="M603" s="5">
        <f t="shared" si="730"/>
        <v>0.26594147123679351</v>
      </c>
      <c r="N603" s="5">
        <f t="shared" si="731"/>
        <v>0.19133041939883896</v>
      </c>
      <c r="O603" s="5">
        <f t="shared" si="732"/>
        <v>0.1609034817583927</v>
      </c>
      <c r="P603" s="5">
        <f t="shared" si="733"/>
        <v>0.11576130080199182</v>
      </c>
      <c r="Q603" s="5">
        <f t="shared" si="734"/>
        <v>6.8825913493462912E-2</v>
      </c>
      <c r="R603" s="5">
        <f t="shared" si="735"/>
        <v>4.8675993107748679E-2</v>
      </c>
      <c r="S603" s="5">
        <f t="shared" si="736"/>
        <v>1.2597394739759583E-2</v>
      </c>
      <c r="T603" s="5">
        <f t="shared" si="737"/>
        <v>4.1641978833905045E-2</v>
      </c>
      <c r="U603" s="5">
        <f t="shared" si="738"/>
        <v>3.5019728711916859E-2</v>
      </c>
      <c r="V603" s="5">
        <f t="shared" si="739"/>
        <v>6.0927808873332493E-4</v>
      </c>
      <c r="W603" s="5">
        <f t="shared" si="740"/>
        <v>1.650550004225965E-2</v>
      </c>
      <c r="X603" s="5">
        <f t="shared" si="741"/>
        <v>9.9863793811916079E-3</v>
      </c>
      <c r="Y603" s="5">
        <f t="shared" si="742"/>
        <v>3.0210467083624276E-3</v>
      </c>
      <c r="Z603" s="5">
        <f t="shared" si="743"/>
        <v>9.8168677650010399E-3</v>
      </c>
      <c r="AA603" s="5">
        <f t="shared" si="744"/>
        <v>7.062702247699418E-3</v>
      </c>
      <c r="AB603" s="5">
        <f t="shared" si="745"/>
        <v>2.5406150023481104E-3</v>
      </c>
      <c r="AC603" s="5">
        <f t="shared" si="746"/>
        <v>1.6575739337942667E-5</v>
      </c>
      <c r="AD603" s="5">
        <f t="shared" si="747"/>
        <v>2.9687023151996617E-3</v>
      </c>
      <c r="AE603" s="5">
        <f t="shared" si="748"/>
        <v>1.7961641582200127E-3</v>
      </c>
      <c r="AF603" s="5">
        <f t="shared" si="749"/>
        <v>5.4336968492194981E-4</v>
      </c>
      <c r="AG603" s="5">
        <f t="shared" si="750"/>
        <v>1.0958560891775452E-4</v>
      </c>
      <c r="AH603" s="5">
        <f t="shared" si="751"/>
        <v>1.4848833053419815E-3</v>
      </c>
      <c r="AI603" s="5">
        <f t="shared" si="752"/>
        <v>1.0682927497097691E-3</v>
      </c>
      <c r="AJ603" s="5">
        <f t="shared" si="753"/>
        <v>3.8428925524878853E-4</v>
      </c>
      <c r="AK603" s="5">
        <f t="shared" si="754"/>
        <v>9.2158403670897254E-5</v>
      </c>
      <c r="AL603" s="5">
        <f t="shared" si="755"/>
        <v>2.8860924000927579E-7</v>
      </c>
      <c r="AM603" s="5">
        <f t="shared" si="756"/>
        <v>4.2716395934480449E-4</v>
      </c>
      <c r="AN603" s="5">
        <f t="shared" si="757"/>
        <v>2.5844847748127494E-4</v>
      </c>
      <c r="AO603" s="5">
        <f t="shared" si="758"/>
        <v>7.8184985005338425E-5</v>
      </c>
      <c r="AP603" s="5">
        <f t="shared" si="759"/>
        <v>1.5768176671958108E-5</v>
      </c>
      <c r="AQ603" s="5">
        <f t="shared" si="760"/>
        <v>2.3850685225025033E-6</v>
      </c>
      <c r="AR603" s="5">
        <f t="shared" si="761"/>
        <v>1.7968080925723627E-4</v>
      </c>
      <c r="AS603" s="5">
        <f t="shared" si="762"/>
        <v>1.2927056631381636E-4</v>
      </c>
      <c r="AT603" s="5">
        <f t="shared" si="763"/>
        <v>4.6501569600488081E-5</v>
      </c>
      <c r="AU603" s="5">
        <f t="shared" si="764"/>
        <v>1.1151783100981237E-5</v>
      </c>
      <c r="AV603" s="5">
        <f t="shared" si="765"/>
        <v>2.0057753007012265E-6</v>
      </c>
      <c r="AW603" s="5">
        <f t="shared" si="766"/>
        <v>3.4896756388175374E-9</v>
      </c>
      <c r="AX603" s="5">
        <f t="shared" si="767"/>
        <v>5.122020465218474E-5</v>
      </c>
      <c r="AY603" s="5">
        <f t="shared" si="768"/>
        <v>3.0989936344210613E-5</v>
      </c>
      <c r="AZ603" s="5">
        <f t="shared" si="769"/>
        <v>9.3749738129683741E-6</v>
      </c>
      <c r="BA603" s="5">
        <f t="shared" si="770"/>
        <v>1.8907242019394463E-6</v>
      </c>
      <c r="BB603" s="5">
        <f t="shared" si="771"/>
        <v>2.8598783946904146E-7</v>
      </c>
      <c r="BC603" s="5">
        <f t="shared" si="772"/>
        <v>3.4606440956443499E-8</v>
      </c>
      <c r="BD603" s="5">
        <f t="shared" si="773"/>
        <v>1.8118816194279855E-5</v>
      </c>
      <c r="BE603" s="5">
        <f t="shared" si="774"/>
        <v>1.3035502456009643E-5</v>
      </c>
      <c r="BF603" s="5">
        <f t="shared" si="775"/>
        <v>4.6891673953367569E-6</v>
      </c>
      <c r="BG603" s="5">
        <f t="shared" si="776"/>
        <v>1.124533605343932E-6</v>
      </c>
      <c r="BH603" s="5">
        <f t="shared" si="777"/>
        <v>2.0226018655338576E-7</v>
      </c>
      <c r="BI603" s="5">
        <f t="shared" si="778"/>
        <v>2.9103039959111657E-8</v>
      </c>
      <c r="BJ603" s="8">
        <f t="shared" si="779"/>
        <v>0.33760480672559767</v>
      </c>
      <c r="BK603" s="8">
        <f t="shared" si="780"/>
        <v>0.3949572991522004</v>
      </c>
      <c r="BL603" s="8">
        <f t="shared" si="781"/>
        <v>0.25763795442852788</v>
      </c>
      <c r="BM603" s="8">
        <f t="shared" si="782"/>
        <v>0.14854736182742981</v>
      </c>
      <c r="BN603" s="8">
        <f t="shared" si="783"/>
        <v>0.85143857979722848</v>
      </c>
    </row>
    <row r="604" spans="1:66" x14ac:dyDescent="0.25">
      <c r="A604" t="s">
        <v>32</v>
      </c>
      <c r="B604" t="s">
        <v>310</v>
      </c>
      <c r="C604" t="s">
        <v>309</v>
      </c>
      <c r="D604" t="s">
        <v>501</v>
      </c>
      <c r="E604">
        <f>VLOOKUP(A604,home!$A$2:$E$405,3,FALSE)</f>
        <v>1.23461538461538</v>
      </c>
      <c r="F604">
        <f>VLOOKUP(B604,home!$B$2:$E$405,3,FALSE)</f>
        <v>1.04</v>
      </c>
      <c r="G604">
        <f>VLOOKUP(C604,away!$B$2:$E$405,4,FALSE)</f>
        <v>0.87</v>
      </c>
      <c r="H604">
        <f>VLOOKUP(A604,away!$A$2:$E$405,3,FALSE)</f>
        <v>1.1461538461538501</v>
      </c>
      <c r="I604">
        <f>VLOOKUP(C604,away!$B$2:$E$405,3,FALSE)</f>
        <v>0.57999999999999996</v>
      </c>
      <c r="J604">
        <f>VLOOKUP(B604,home!$B$2:$E$405,4,FALSE)</f>
        <v>0.81</v>
      </c>
      <c r="K604" s="3">
        <f t="shared" si="728"/>
        <v>1.1170799999999959</v>
      </c>
      <c r="L604" s="3">
        <f t="shared" si="729"/>
        <v>0.53846307692307871</v>
      </c>
      <c r="M604" s="5">
        <f t="shared" si="730"/>
        <v>0.19098830619436069</v>
      </c>
      <c r="N604" s="5">
        <f t="shared" si="731"/>
        <v>0.21334921708359564</v>
      </c>
      <c r="O604" s="5">
        <f t="shared" si="732"/>
        <v>0.10284015100974254</v>
      </c>
      <c r="P604" s="5">
        <f t="shared" si="733"/>
        <v>0.11488067588996277</v>
      </c>
      <c r="Q604" s="5">
        <f t="shared" si="734"/>
        <v>0.11916407170987107</v>
      </c>
      <c r="R604" s="5">
        <f t="shared" si="735"/>
        <v>2.7687812071970012E-2</v>
      </c>
      <c r="S604" s="5">
        <f t="shared" si="736"/>
        <v>1.727536354961972E-2</v>
      </c>
      <c r="T604" s="5">
        <f t="shared" si="737"/>
        <v>6.4165452711579571E-2</v>
      </c>
      <c r="U604" s="5">
        <f t="shared" si="738"/>
        <v>3.0929501109356147E-2</v>
      </c>
      <c r="V604" s="5">
        <f t="shared" si="739"/>
        <v>1.1545822885241589E-3</v>
      </c>
      <c r="W604" s="5">
        <f t="shared" si="740"/>
        <v>4.4371933741887429E-2</v>
      </c>
      <c r="X604" s="5">
        <f t="shared" si="741"/>
        <v>2.3892647971683681E-2</v>
      </c>
      <c r="Y604" s="5">
        <f t="shared" si="742"/>
        <v>6.4326543713363743E-3</v>
      </c>
      <c r="Z604" s="5">
        <f t="shared" si="743"/>
        <v>4.9696214938469794E-3</v>
      </c>
      <c r="AA604" s="5">
        <f t="shared" si="744"/>
        <v>5.5514647783465624E-3</v>
      </c>
      <c r="AB604" s="5">
        <f t="shared" si="745"/>
        <v>3.100715137297678E-3</v>
      </c>
      <c r="AC604" s="5">
        <f t="shared" si="746"/>
        <v>4.3405534977248219E-5</v>
      </c>
      <c r="AD604" s="5">
        <f t="shared" si="747"/>
        <v>1.239174993609686E-2</v>
      </c>
      <c r="AE604" s="5">
        <f t="shared" si="748"/>
        <v>6.672499799052079E-3</v>
      </c>
      <c r="AF604" s="5">
        <f t="shared" si="749"/>
        <v>1.7964473862831034E-3</v>
      </c>
      <c r="AG604" s="5">
        <f t="shared" si="750"/>
        <v>3.2244019571614084E-4</v>
      </c>
      <c r="AH604" s="5">
        <f t="shared" si="751"/>
        <v>6.6898942017997777E-4</v>
      </c>
      <c r="AI604" s="5">
        <f t="shared" si="752"/>
        <v>7.4731470149464678E-4</v>
      </c>
      <c r="AJ604" s="5">
        <f t="shared" si="753"/>
        <v>4.1740515337281849E-4</v>
      </c>
      <c r="AK604" s="5">
        <f t="shared" si="754"/>
        <v>1.5542498290990211E-4</v>
      </c>
      <c r="AL604" s="5">
        <f t="shared" si="755"/>
        <v>1.0443481687255112E-6</v>
      </c>
      <c r="AM604" s="5">
        <f t="shared" si="756"/>
        <v>2.7685152037230051E-3</v>
      </c>
      <c r="AN604" s="5">
        <f t="shared" si="757"/>
        <v>1.4907432151050135E-3</v>
      </c>
      <c r="AO604" s="5">
        <f t="shared" si="758"/>
        <v>4.0135508925382427E-4</v>
      </c>
      <c r="AP604" s="5">
        <f t="shared" si="759"/>
        <v>7.2038298766117034E-5</v>
      </c>
      <c r="AQ604" s="5">
        <f t="shared" si="760"/>
        <v>9.69749100247685E-6</v>
      </c>
      <c r="AR604" s="5">
        <f t="shared" si="761"/>
        <v>7.2045220323819443E-5</v>
      </c>
      <c r="AS604" s="5">
        <f t="shared" si="762"/>
        <v>8.048027471933192E-5</v>
      </c>
      <c r="AT604" s="5">
        <f t="shared" si="763"/>
        <v>4.4951452641735485E-5</v>
      </c>
      <c r="AU604" s="5">
        <f t="shared" si="764"/>
        <v>1.6738122905676564E-5</v>
      </c>
      <c r="AV604" s="5">
        <f t="shared" si="765"/>
        <v>4.6744555838682785E-6</v>
      </c>
      <c r="AW604" s="5">
        <f t="shared" si="766"/>
        <v>1.74495010654878E-8</v>
      </c>
      <c r="AX604" s="5">
        <f t="shared" si="767"/>
        <v>5.1544216062914656E-4</v>
      </c>
      <c r="AY604" s="5">
        <f t="shared" si="768"/>
        <v>2.7754657178825004E-4</v>
      </c>
      <c r="AZ604" s="5">
        <f t="shared" si="769"/>
        <v>7.4724290517276629E-5</v>
      </c>
      <c r="BA604" s="5">
        <f t="shared" si="770"/>
        <v>1.3412090464275603E-5</v>
      </c>
      <c r="BB604" s="5">
        <f t="shared" si="771"/>
        <v>1.805478874841131E-6</v>
      </c>
      <c r="BC604" s="5">
        <f t="shared" si="772"/>
        <v>1.9443674205331472E-7</v>
      </c>
      <c r="BD604" s="5">
        <f t="shared" si="773"/>
        <v>6.4656151688608222E-6</v>
      </c>
      <c r="BE604" s="5">
        <f t="shared" si="774"/>
        <v>7.2226093928310201E-6</v>
      </c>
      <c r="BF604" s="5">
        <f t="shared" si="775"/>
        <v>4.0341162502718234E-6</v>
      </c>
      <c r="BG604" s="5">
        <f t="shared" si="776"/>
        <v>1.5021435269512105E-6</v>
      </c>
      <c r="BH604" s="5">
        <f t="shared" si="777"/>
        <v>4.1950362277166319E-7</v>
      </c>
      <c r="BI604" s="5">
        <f t="shared" si="778"/>
        <v>9.3723821385153529E-8</v>
      </c>
      <c r="BJ604" s="8">
        <f t="shared" si="779"/>
        <v>0.4981845892339683</v>
      </c>
      <c r="BK604" s="8">
        <f t="shared" si="780"/>
        <v>0.32462092437740153</v>
      </c>
      <c r="BL604" s="8">
        <f t="shared" si="781"/>
        <v>0.17233740560262784</v>
      </c>
      <c r="BM604" s="8">
        <f t="shared" si="782"/>
        <v>0.23092477762605465</v>
      </c>
      <c r="BN604" s="8">
        <f t="shared" si="783"/>
        <v>0.76891023395950275</v>
      </c>
    </row>
    <row r="605" spans="1:66" x14ac:dyDescent="0.25">
      <c r="A605" t="s">
        <v>32</v>
      </c>
      <c r="B605" t="s">
        <v>313</v>
      </c>
      <c r="C605" t="s">
        <v>34</v>
      </c>
      <c r="D605" t="s">
        <v>501</v>
      </c>
      <c r="E605">
        <f>VLOOKUP(A605,home!$A$2:$E$405,3,FALSE)</f>
        <v>1.23461538461538</v>
      </c>
      <c r="F605">
        <f>VLOOKUP(B605,home!$B$2:$E$405,3,FALSE)</f>
        <v>0.52</v>
      </c>
      <c r="G605">
        <f>VLOOKUP(C605,away!$B$2:$E$405,4,FALSE)</f>
        <v>1.1599999999999999</v>
      </c>
      <c r="H605">
        <f>VLOOKUP(A605,away!$A$2:$E$405,3,FALSE)</f>
        <v>1.1461538461538501</v>
      </c>
      <c r="I605">
        <f>VLOOKUP(C605,away!$B$2:$E$405,3,FALSE)</f>
        <v>0.64</v>
      </c>
      <c r="J605">
        <f>VLOOKUP(B605,home!$B$2:$E$405,4,FALSE)</f>
        <v>1.25</v>
      </c>
      <c r="K605" s="3">
        <f t="shared" si="728"/>
        <v>0.74471999999999716</v>
      </c>
      <c r="L605" s="3">
        <f t="shared" si="729"/>
        <v>0.91692307692308006</v>
      </c>
      <c r="M605" s="5">
        <f t="shared" si="730"/>
        <v>0.18982682364989675</v>
      </c>
      <c r="N605" s="5">
        <f t="shared" si="731"/>
        <v>0.14136783210855058</v>
      </c>
      <c r="O605" s="5">
        <f t="shared" si="732"/>
        <v>0.17405659522359823</v>
      </c>
      <c r="P605" s="5">
        <f t="shared" si="733"/>
        <v>0.1296234275949176</v>
      </c>
      <c r="Q605" s="5">
        <f t="shared" si="734"/>
        <v>5.2639725963939683E-2</v>
      </c>
      <c r="R605" s="5">
        <f t="shared" si="735"/>
        <v>7.9798254425588383E-2</v>
      </c>
      <c r="S605" s="5">
        <f t="shared" si="736"/>
        <v>2.212837029349932E-2</v>
      </c>
      <c r="T605" s="5">
        <f t="shared" si="737"/>
        <v>4.8266579499243324E-2</v>
      </c>
      <c r="U605" s="5">
        <f t="shared" si="738"/>
        <v>5.9427356035823956E-2</v>
      </c>
      <c r="V605" s="5">
        <f t="shared" si="739"/>
        <v>1.6789309735529894E-3</v>
      </c>
      <c r="W605" s="5">
        <f t="shared" si="740"/>
        <v>1.306728557328834E-2</v>
      </c>
      <c r="X605" s="5">
        <f t="shared" si="741"/>
        <v>1.198169569489212E-2</v>
      </c>
      <c r="Y605" s="5">
        <f t="shared" si="742"/>
        <v>5.4931466416582517E-3</v>
      </c>
      <c r="Z605" s="5">
        <f t="shared" si="743"/>
        <v>2.4389620327000434E-2</v>
      </c>
      <c r="AA605" s="5">
        <f t="shared" si="744"/>
        <v>1.8163438049923694E-2</v>
      </c>
      <c r="AB605" s="5">
        <f t="shared" si="745"/>
        <v>6.7633377922695602E-3</v>
      </c>
      <c r="AC605" s="5">
        <f t="shared" si="746"/>
        <v>7.1653726045781872E-5</v>
      </c>
      <c r="AD605" s="5">
        <f t="shared" si="747"/>
        <v>2.4328672280348137E-3</v>
      </c>
      <c r="AE605" s="5">
        <f t="shared" si="748"/>
        <v>2.2307521044750062E-3</v>
      </c>
      <c r="AF605" s="5">
        <f t="shared" si="749"/>
        <v>1.0227140417439294E-3</v>
      </c>
      <c r="AG605" s="5">
        <f t="shared" si="750"/>
        <v>3.1258336865609438E-4</v>
      </c>
      <c r="AH605" s="5">
        <f t="shared" si="751"/>
        <v>5.590851428804733E-3</v>
      </c>
      <c r="AI605" s="5">
        <f t="shared" si="752"/>
        <v>4.1636188760594455E-3</v>
      </c>
      <c r="AJ605" s="5">
        <f t="shared" si="753"/>
        <v>1.5503651246894889E-3</v>
      </c>
      <c r="AK605" s="5">
        <f t="shared" si="754"/>
        <v>3.8486263855291733E-4</v>
      </c>
      <c r="AL605" s="5">
        <f t="shared" si="755"/>
        <v>1.9571526070797259E-6</v>
      </c>
      <c r="AM605" s="5">
        <f t="shared" si="756"/>
        <v>3.6236097641241597E-4</v>
      </c>
      <c r="AN605" s="5">
        <f t="shared" si="757"/>
        <v>3.3225714144892411E-4</v>
      </c>
      <c r="AO605" s="5">
        <f t="shared" si="758"/>
        <v>1.5232712023350724E-4</v>
      </c>
      <c r="AP605" s="5">
        <f t="shared" si="759"/>
        <v>4.6557417261113148E-5</v>
      </c>
      <c r="AQ605" s="5">
        <f t="shared" si="760"/>
        <v>1.0672392572162897E-5</v>
      </c>
      <c r="AR605" s="5">
        <f t="shared" si="761"/>
        <v>1.0252761389438873E-3</v>
      </c>
      <c r="AS605" s="5">
        <f t="shared" si="762"/>
        <v>7.6354364619428882E-4</v>
      </c>
      <c r="AT605" s="5">
        <f t="shared" si="763"/>
        <v>2.8431311209690426E-4</v>
      </c>
      <c r="AU605" s="5">
        <f t="shared" si="764"/>
        <v>7.0577886946935261E-5</v>
      </c>
      <c r="AV605" s="5">
        <f t="shared" si="765"/>
        <v>1.3140190991780355E-5</v>
      </c>
      <c r="AW605" s="5">
        <f t="shared" si="766"/>
        <v>3.7123431237968774E-8</v>
      </c>
      <c r="AX605" s="5">
        <f t="shared" si="767"/>
        <v>4.4976244392308885E-5</v>
      </c>
      <c r="AY605" s="5">
        <f t="shared" si="768"/>
        <v>4.1239756396640292E-5</v>
      </c>
      <c r="AZ605" s="5">
        <f t="shared" si="769"/>
        <v>1.8906842163382842E-5</v>
      </c>
      <c r="BA605" s="5">
        <f t="shared" si="770"/>
        <v>5.7787066304493399E-6</v>
      </c>
      <c r="BB605" s="5">
        <f t="shared" si="771"/>
        <v>1.3246573660568532E-6</v>
      </c>
      <c r="BC605" s="5">
        <f t="shared" si="772"/>
        <v>2.429217815907346E-7</v>
      </c>
      <c r="BD605" s="5">
        <f t="shared" si="773"/>
        <v>1.5668322533604064E-4</v>
      </c>
      <c r="BE605" s="5">
        <f t="shared" si="774"/>
        <v>1.1668513157225573E-4</v>
      </c>
      <c r="BF605" s="5">
        <f t="shared" si="775"/>
        <v>4.3448875592244978E-5</v>
      </c>
      <c r="BG605" s="5">
        <f t="shared" si="776"/>
        <v>1.0785748877018854E-5</v>
      </c>
      <c r="BH605" s="5">
        <f t="shared" si="777"/>
        <v>2.0080907259233625E-6</v>
      </c>
      <c r="BI605" s="5">
        <f t="shared" si="778"/>
        <v>2.9909306508192822E-7</v>
      </c>
      <c r="BJ605" s="8">
        <f t="shared" si="779"/>
        <v>0.27983182640114057</v>
      </c>
      <c r="BK605" s="8">
        <f t="shared" si="780"/>
        <v>0.34337240314691619</v>
      </c>
      <c r="BL605" s="8">
        <f t="shared" si="781"/>
        <v>0.35238544073565276</v>
      </c>
      <c r="BM605" s="8">
        <f t="shared" si="782"/>
        <v>0.23262542901125344</v>
      </c>
      <c r="BN605" s="8">
        <f t="shared" si="783"/>
        <v>0.76731265896649126</v>
      </c>
    </row>
    <row r="606" spans="1:66" x14ac:dyDescent="0.25">
      <c r="A606" t="s">
        <v>32</v>
      </c>
      <c r="B606" t="s">
        <v>208</v>
      </c>
      <c r="C606" t="s">
        <v>212</v>
      </c>
      <c r="D606" t="s">
        <v>501</v>
      </c>
      <c r="E606">
        <f>VLOOKUP(A606,home!$A$2:$E$405,3,FALSE)</f>
        <v>1.23461538461538</v>
      </c>
      <c r="F606">
        <f>VLOOKUP(B606,home!$B$2:$E$405,3,FALSE)</f>
        <v>1.3</v>
      </c>
      <c r="G606">
        <f>VLOOKUP(C606,away!$B$2:$E$405,4,FALSE)</f>
        <v>1.27</v>
      </c>
      <c r="H606">
        <f>VLOOKUP(A606,away!$A$2:$E$405,3,FALSE)</f>
        <v>1.1461538461538501</v>
      </c>
      <c r="I606">
        <f>VLOOKUP(C606,away!$B$2:$E$405,3,FALSE)</f>
        <v>0.98</v>
      </c>
      <c r="J606">
        <f>VLOOKUP(B606,home!$B$2:$E$405,4,FALSE)</f>
        <v>0.76</v>
      </c>
      <c r="K606" s="3">
        <f t="shared" si="728"/>
        <v>2.0383499999999923</v>
      </c>
      <c r="L606" s="3">
        <f t="shared" si="729"/>
        <v>0.85365538461538748</v>
      </c>
      <c r="M606" s="5">
        <f t="shared" si="730"/>
        <v>5.5464872606810593E-2</v>
      </c>
      <c r="N606" s="5">
        <f t="shared" si="731"/>
        <v>0.11305682307809195</v>
      </c>
      <c r="O606" s="5">
        <f t="shared" si="732"/>
        <v>4.734788715781036E-2</v>
      </c>
      <c r="P606" s="5">
        <f t="shared" si="733"/>
        <v>9.651156578812238E-2</v>
      </c>
      <c r="Q606" s="5">
        <f t="shared" si="734"/>
        <v>0.11522468766061396</v>
      </c>
      <c r="R606" s="5">
        <f t="shared" si="735"/>
        <v>2.0209389411213287E-2</v>
      </c>
      <c r="S606" s="5">
        <f t="shared" si="736"/>
        <v>4.1983700192125488E-2</v>
      </c>
      <c r="T606" s="5">
        <f t="shared" si="737"/>
        <v>9.8362175062109286E-2</v>
      </c>
      <c r="U606" s="5">
        <f t="shared" si="738"/>
        <v>4.1193808906346448E-2</v>
      </c>
      <c r="V606" s="5">
        <f t="shared" si="739"/>
        <v>8.1170747311346981E-3</v>
      </c>
      <c r="W606" s="5">
        <f t="shared" si="740"/>
        <v>7.828941403100384E-2</v>
      </c>
      <c r="X606" s="5">
        <f t="shared" si="741"/>
        <v>6.6832179845949885E-2</v>
      </c>
      <c r="Y606" s="5">
        <f t="shared" si="742"/>
        <v>2.8525825095539553E-2</v>
      </c>
      <c r="Z606" s="5">
        <f t="shared" si="743"/>
        <v>5.750618030223806E-3</v>
      </c>
      <c r="AA606" s="5">
        <f t="shared" si="744"/>
        <v>1.1721772261906651E-2</v>
      </c>
      <c r="AB606" s="5">
        <f t="shared" si="745"/>
        <v>1.1946537245028669E-2</v>
      </c>
      <c r="AC606" s="5">
        <f t="shared" si="746"/>
        <v>8.8275645816684285E-4</v>
      </c>
      <c r="AD606" s="5">
        <f t="shared" si="747"/>
        <v>3.9895306772524029E-2</v>
      </c>
      <c r="AE606" s="5">
        <f t="shared" si="748"/>
        <v>3.4056843447247867E-2</v>
      </c>
      <c r="AF606" s="5">
        <f t="shared" si="749"/>
        <v>1.4536403895873211E-2</v>
      </c>
      <c r="AG606" s="5">
        <f t="shared" si="750"/>
        <v>4.1363598195520886E-3</v>
      </c>
      <c r="AH606" s="5">
        <f t="shared" si="751"/>
        <v>1.2272615115917209E-3</v>
      </c>
      <c r="AI606" s="5">
        <f t="shared" si="752"/>
        <v>2.5015885021529749E-3</v>
      </c>
      <c r="AJ606" s="5">
        <f t="shared" si="753"/>
        <v>2.549556461681749E-3</v>
      </c>
      <c r="AK606" s="5">
        <f t="shared" si="754"/>
        <v>1.7322961378896577E-3</v>
      </c>
      <c r="AL606" s="5">
        <f t="shared" si="755"/>
        <v>6.1441560384507485E-5</v>
      </c>
      <c r="AM606" s="5">
        <f t="shared" si="756"/>
        <v>1.6264119711954812E-2</v>
      </c>
      <c r="AN606" s="5">
        <f t="shared" si="757"/>
        <v>1.3883953368139485E-2</v>
      </c>
      <c r="AO606" s="5">
        <f t="shared" si="758"/>
        <v>5.9260557762306097E-3</v>
      </c>
      <c r="AP606" s="5">
        <f t="shared" si="759"/>
        <v>1.6862698076367934E-3</v>
      </c>
      <c r="AQ606" s="5">
        <f t="shared" si="760"/>
        <v>3.598733253008754E-4</v>
      </c>
      <c r="AR606" s="5">
        <f t="shared" si="761"/>
        <v>2.0953167954029854E-4</v>
      </c>
      <c r="AS606" s="5">
        <f t="shared" si="762"/>
        <v>4.2709889899096592E-4</v>
      </c>
      <c r="AT606" s="5">
        <f t="shared" si="763"/>
        <v>4.3528852037911619E-4</v>
      </c>
      <c r="AU606" s="5">
        <f t="shared" si="764"/>
        <v>2.957567851715893E-4</v>
      </c>
      <c r="AV606" s="5">
        <f t="shared" si="765"/>
        <v>1.5071396076362674E-4</v>
      </c>
      <c r="AW606" s="5">
        <f t="shared" si="766"/>
        <v>2.9697581141985287E-6</v>
      </c>
      <c r="AX606" s="5">
        <f t="shared" si="767"/>
        <v>5.5253280691438264E-3</v>
      </c>
      <c r="AY606" s="5">
        <f t="shared" si="768"/>
        <v>4.7167260579911684E-3</v>
      </c>
      <c r="AZ606" s="5">
        <f t="shared" si="769"/>
        <v>2.013229298579936E-3</v>
      </c>
      <c r="BA606" s="5">
        <f t="shared" si="770"/>
        <v>5.7286801039940739E-4</v>
      </c>
      <c r="BB606" s="5">
        <f t="shared" si="771"/>
        <v>1.2225796543783942E-4</v>
      </c>
      <c r="BC606" s="5">
        <f t="shared" si="772"/>
        <v>2.0873234101626723E-5</v>
      </c>
      <c r="BD606" s="5">
        <f t="shared" si="773"/>
        <v>2.981130774784693E-5</v>
      </c>
      <c r="BE606" s="5">
        <f t="shared" si="774"/>
        <v>6.0765879147823563E-5</v>
      </c>
      <c r="BF606" s="5">
        <f t="shared" si="775"/>
        <v>6.1931064880482863E-5</v>
      </c>
      <c r="BG606" s="5">
        <f t="shared" si="776"/>
        <v>4.2079062033043912E-5</v>
      </c>
      <c r="BH606" s="5">
        <f t="shared" si="777"/>
        <v>2.1442964023763692E-5</v>
      </c>
      <c r="BI606" s="5">
        <f t="shared" si="778"/>
        <v>8.7416531435677099E-6</v>
      </c>
      <c r="BJ606" s="8">
        <f t="shared" si="779"/>
        <v>0.64400757333342207</v>
      </c>
      <c r="BK606" s="8">
        <f t="shared" si="780"/>
        <v>0.20773813739473571</v>
      </c>
      <c r="BL606" s="8">
        <f t="shared" si="781"/>
        <v>0.14217325937144371</v>
      </c>
      <c r="BM606" s="8">
        <f t="shared" si="782"/>
        <v>0.54714060612728543</v>
      </c>
      <c r="BN606" s="8">
        <f t="shared" si="783"/>
        <v>0.44781522570266252</v>
      </c>
    </row>
    <row r="607" spans="1:66" x14ac:dyDescent="0.25">
      <c r="A607" t="s">
        <v>32</v>
      </c>
      <c r="B607" t="s">
        <v>33</v>
      </c>
      <c r="C607" t="s">
        <v>331</v>
      </c>
      <c r="D607" t="s">
        <v>501</v>
      </c>
      <c r="E607">
        <f>VLOOKUP(A607,home!$A$2:$E$405,3,FALSE)</f>
        <v>1.23461538461538</v>
      </c>
      <c r="F607">
        <f>VLOOKUP(B607,home!$B$2:$E$405,3,FALSE)</f>
        <v>1.5</v>
      </c>
      <c r="G607">
        <f>VLOOKUP(C607,away!$B$2:$E$405,4,FALSE)</f>
        <v>0.64</v>
      </c>
      <c r="H607">
        <f>VLOOKUP(A607,away!$A$2:$E$405,3,FALSE)</f>
        <v>1.1461538461538501</v>
      </c>
      <c r="I607">
        <f>VLOOKUP(C607,away!$B$2:$E$405,3,FALSE)</f>
        <v>0.4</v>
      </c>
      <c r="J607">
        <f>VLOOKUP(B607,home!$B$2:$E$405,4,FALSE)</f>
        <v>0.56000000000000005</v>
      </c>
      <c r="K607" s="3">
        <f t="shared" si="728"/>
        <v>1.1852307692307649</v>
      </c>
      <c r="L607" s="3">
        <f t="shared" si="729"/>
        <v>0.25673846153846241</v>
      </c>
      <c r="M607" s="5">
        <f t="shared" si="730"/>
        <v>0.23646165233574531</v>
      </c>
      <c r="N607" s="5">
        <f t="shared" si="731"/>
        <v>0.28026162609147315</v>
      </c>
      <c r="O607" s="5">
        <f t="shared" si="732"/>
        <v>6.0708800833522009E-2</v>
      </c>
      <c r="P607" s="5">
        <f t="shared" si="733"/>
        <v>7.1953938710992607E-2</v>
      </c>
      <c r="Q607" s="5">
        <f t="shared" si="734"/>
        <v>0.16608735133913086</v>
      </c>
      <c r="R607" s="5">
        <f t="shared" si="735"/>
        <v>7.7931420639216816E-3</v>
      </c>
      <c r="S607" s="5">
        <f t="shared" si="736"/>
        <v>5.4737937894831215E-3</v>
      </c>
      <c r="T607" s="5">
        <f t="shared" si="737"/>
        <v>4.2641011063806536E-2</v>
      </c>
      <c r="U607" s="5">
        <f t="shared" si="738"/>
        <v>9.236671763146527E-3</v>
      </c>
      <c r="V607" s="5">
        <f t="shared" si="739"/>
        <v>1.8507159803458838E-4</v>
      </c>
      <c r="W607" s="5">
        <f t="shared" si="740"/>
        <v>6.5617279729059466E-2</v>
      </c>
      <c r="X607" s="5">
        <f t="shared" si="741"/>
        <v>1.6846479447977663E-2</v>
      </c>
      <c r="Y607" s="5">
        <f t="shared" si="742"/>
        <v>2.162569607906555E-3</v>
      </c>
      <c r="Z607" s="5">
        <f t="shared" si="743"/>
        <v>6.6693310134731051E-4</v>
      </c>
      <c r="AA607" s="5">
        <f t="shared" si="744"/>
        <v>7.9046963273533258E-4</v>
      </c>
      <c r="AB607" s="5">
        <f t="shared" si="745"/>
        <v>4.6844446543022923E-4</v>
      </c>
      <c r="AC607" s="5">
        <f t="shared" si="746"/>
        <v>3.5197648039824414E-6</v>
      </c>
      <c r="AD607" s="5">
        <f t="shared" si="747"/>
        <v>1.9442904732025857E-2</v>
      </c>
      <c r="AE607" s="5">
        <f t="shared" si="748"/>
        <v>4.991741448739209E-3</v>
      </c>
      <c r="AF607" s="5">
        <f t="shared" si="749"/>
        <v>6.4078600997353997E-4</v>
      </c>
      <c r="AG607" s="5">
        <f t="shared" si="750"/>
        <v>5.4838138125325528E-5</v>
      </c>
      <c r="AH607" s="5">
        <f t="shared" si="751"/>
        <v>4.2806844597245945E-5</v>
      </c>
      <c r="AI607" s="5">
        <f t="shared" si="752"/>
        <v>5.0735989350335632E-5</v>
      </c>
      <c r="AJ607" s="5">
        <f t="shared" si="753"/>
        <v>3.0066927842691096E-5</v>
      </c>
      <c r="AK607" s="5">
        <f t="shared" si="754"/>
        <v>1.1878749338466225E-5</v>
      </c>
      <c r="AL607" s="5">
        <f t="shared" si="755"/>
        <v>4.2841778103328712E-8</v>
      </c>
      <c r="AM607" s="5">
        <f t="shared" si="756"/>
        <v>4.6088657863238985E-3</v>
      </c>
      <c r="AN607" s="5">
        <f t="shared" si="757"/>
        <v>1.1832731114180535E-3</v>
      </c>
      <c r="AO607" s="5">
        <f t="shared" si="758"/>
        <v>1.518958591026503E-4</v>
      </c>
      <c r="AP607" s="5">
        <f t="shared" si="759"/>
        <v>1.2999169726692506E-5</v>
      </c>
      <c r="AQ607" s="5">
        <f t="shared" si="760"/>
        <v>8.3434670922709644E-7</v>
      </c>
      <c r="AR607" s="5">
        <f t="shared" si="761"/>
        <v>2.1980326850425929E-6</v>
      </c>
      <c r="AS607" s="5">
        <f t="shared" si="762"/>
        <v>2.6051759700873964E-6</v>
      </c>
      <c r="AT607" s="5">
        <f t="shared" si="763"/>
        <v>1.5438673595040943E-6</v>
      </c>
      <c r="AU607" s="5">
        <f t="shared" si="764"/>
        <v>6.0994636603176927E-7</v>
      </c>
      <c r="AV607" s="5">
        <f t="shared" si="765"/>
        <v>1.807318001503359E-7</v>
      </c>
      <c r="AW607" s="5">
        <f t="shared" si="766"/>
        <v>3.6212527550179124E-10</v>
      </c>
      <c r="AX607" s="5">
        <f t="shared" si="767"/>
        <v>9.1042825686767082E-4</v>
      </c>
      <c r="AY607" s="5">
        <f t="shared" si="768"/>
        <v>2.3374195000934984E-4</v>
      </c>
      <c r="AZ607" s="5">
        <f t="shared" si="769"/>
        <v>3.0005274321200333E-5</v>
      </c>
      <c r="BA607" s="5">
        <f t="shared" si="770"/>
        <v>2.56783598908817E-6</v>
      </c>
      <c r="BB607" s="5">
        <f t="shared" si="771"/>
        <v>1.6481556533039803E-7</v>
      </c>
      <c r="BC607" s="5">
        <f t="shared" si="772"/>
        <v>8.4628989361036663E-9</v>
      </c>
      <c r="BD607" s="5">
        <f t="shared" si="773"/>
        <v>9.4053254994848584E-8</v>
      </c>
      <c r="BE607" s="5">
        <f t="shared" si="774"/>
        <v>1.1147481176620167E-7</v>
      </c>
      <c r="BF607" s="5">
        <f t="shared" si="775"/>
        <v>6.6061688449754966E-8</v>
      </c>
      <c r="BG607" s="5">
        <f t="shared" si="776"/>
        <v>2.6099448605995407E-8</v>
      </c>
      <c r="BH607" s="5">
        <f t="shared" si="777"/>
        <v>7.7334673869456893E-9</v>
      </c>
      <c r="BI607" s="5">
        <f t="shared" si="778"/>
        <v>1.8331886999701348E-9</v>
      </c>
      <c r="BJ607" s="8">
        <f t="shared" si="779"/>
        <v>0.60588137247715035</v>
      </c>
      <c r="BK607" s="8">
        <f t="shared" si="780"/>
        <v>0.31431176099084712</v>
      </c>
      <c r="BL607" s="8">
        <f t="shared" si="781"/>
        <v>7.9140462279925231E-2</v>
      </c>
      <c r="BM607" s="8">
        <f t="shared" si="782"/>
        <v>0.17650027588660019</v>
      </c>
      <c r="BN607" s="8">
        <f t="shared" si="783"/>
        <v>0.82326651137478568</v>
      </c>
    </row>
    <row r="608" spans="1:66" x14ac:dyDescent="0.25">
      <c r="A608" t="s">
        <v>213</v>
      </c>
      <c r="B608" t="s">
        <v>216</v>
      </c>
      <c r="C608" t="s">
        <v>314</v>
      </c>
      <c r="D608" t="s">
        <v>501</v>
      </c>
      <c r="E608">
        <f>VLOOKUP(A608,home!$A$2:$E$405,3,FALSE)</f>
        <v>1.2619047619047601</v>
      </c>
      <c r="F608">
        <f>VLOOKUP(B608,home!$B$2:$E$405,3,FALSE)</f>
        <v>0.56999999999999995</v>
      </c>
      <c r="G608">
        <f>VLOOKUP(C608,away!$B$2:$E$405,4,FALSE)</f>
        <v>0.97</v>
      </c>
      <c r="H608">
        <f>VLOOKUP(A608,away!$A$2:$E$405,3,FALSE)</f>
        <v>1.14761904761905</v>
      </c>
      <c r="I608">
        <f>VLOOKUP(C608,away!$B$2:$E$405,3,FALSE)</f>
        <v>0.75</v>
      </c>
      <c r="J608">
        <f>VLOOKUP(B608,home!$B$2:$E$405,4,FALSE)</f>
        <v>1.31</v>
      </c>
      <c r="K608" s="3">
        <f t="shared" si="728"/>
        <v>0.69770714285714175</v>
      </c>
      <c r="L608" s="3">
        <f t="shared" si="729"/>
        <v>1.1275357142857168</v>
      </c>
      <c r="M608" s="5">
        <f t="shared" si="730"/>
        <v>0.16117849602723561</v>
      </c>
      <c r="N608" s="5">
        <f t="shared" si="731"/>
        <v>0.11245538795317372</v>
      </c>
      <c r="O608" s="5">
        <f t="shared" si="732"/>
        <v>0.18173451064556667</v>
      </c>
      <c r="P608" s="5">
        <f t="shared" si="733"/>
        <v>0.12679746618105911</v>
      </c>
      <c r="Q608" s="5">
        <f t="shared" si="734"/>
        <v>3.9230463713850139E-2</v>
      </c>
      <c r="R608" s="5">
        <f t="shared" si="735"/>
        <v>0.10245607563555711</v>
      </c>
      <c r="S608" s="5">
        <f t="shared" si="736"/>
        <v>2.4937565845043117E-2</v>
      </c>
      <c r="T608" s="5">
        <f t="shared" si="737"/>
        <v>4.4233748925355913E-2</v>
      </c>
      <c r="U608" s="5">
        <f t="shared" si="738"/>
        <v>7.1484335800039767E-2</v>
      </c>
      <c r="V608" s="5">
        <f t="shared" si="739"/>
        <v>2.1797918593450295E-3</v>
      </c>
      <c r="W608" s="5">
        <f t="shared" si="740"/>
        <v>9.1237915835837204E-3</v>
      </c>
      <c r="X608" s="5">
        <f t="shared" si="741"/>
        <v>1.0287400860190081E-2</v>
      </c>
      <c r="Y608" s="5">
        <f t="shared" si="742"/>
        <v>5.7997059385189601E-3</v>
      </c>
      <c r="Z608" s="5">
        <f t="shared" si="743"/>
        <v>3.8507628141549767E-2</v>
      </c>
      <c r="AA608" s="5">
        <f t="shared" si="744"/>
        <v>2.6867047208845952E-2</v>
      </c>
      <c r="AB608" s="5">
        <f t="shared" si="745"/>
        <v>9.3726653725459269E-3</v>
      </c>
      <c r="AC608" s="5">
        <f t="shared" si="746"/>
        <v>1.0717624069728E-4</v>
      </c>
      <c r="AD608" s="5">
        <f t="shared" si="747"/>
        <v>1.5914336394515583E-3</v>
      </c>
      <c r="AE608" s="5">
        <f t="shared" si="748"/>
        <v>1.7943982653973304E-3</v>
      </c>
      <c r="AF608" s="5">
        <f t="shared" si="749"/>
        <v>1.0116240649439153E-3</v>
      </c>
      <c r="AG608" s="5">
        <f t="shared" si="750"/>
        <v>3.8021408755171921E-4</v>
      </c>
      <c r="AH608" s="5">
        <f t="shared" si="751"/>
        <v>1.0854681500507776E-2</v>
      </c>
      <c r="AI608" s="5">
        <f t="shared" si="752"/>
        <v>7.5733888163435521E-3</v>
      </c>
      <c r="AJ608" s="5">
        <f t="shared" si="753"/>
        <v>2.6420037363986456E-3</v>
      </c>
      <c r="AK608" s="5">
        <f t="shared" si="754"/>
        <v>6.1444829278019741E-4</v>
      </c>
      <c r="AL608" s="5">
        <f t="shared" si="755"/>
        <v>3.3725778786098249E-6</v>
      </c>
      <c r="AM608" s="5">
        <f t="shared" si="756"/>
        <v>2.2207092352569791E-4</v>
      </c>
      <c r="AN608" s="5">
        <f t="shared" si="757"/>
        <v>2.5039289737963658E-4</v>
      </c>
      <c r="AO608" s="5">
        <f t="shared" si="758"/>
        <v>1.4116346719950936E-4</v>
      </c>
      <c r="AP608" s="5">
        <f t="shared" si="759"/>
        <v>5.3055616939949037E-5</v>
      </c>
      <c r="AQ608" s="5">
        <f t="shared" si="760"/>
        <v>1.4955525735813712E-5</v>
      </c>
      <c r="AR608" s="5">
        <f t="shared" si="761"/>
        <v>2.4478082118037968E-3</v>
      </c>
      <c r="AS608" s="5">
        <f t="shared" si="762"/>
        <v>1.7078532737198765E-3</v>
      </c>
      <c r="AT608" s="5">
        <f t="shared" si="763"/>
        <v>5.9579071401315558E-4</v>
      </c>
      <c r="AU608" s="5">
        <f t="shared" si="764"/>
        <v>1.3856247893831176E-4</v>
      </c>
      <c r="AV608" s="5">
        <f t="shared" si="765"/>
        <v>2.4169007821813088E-5</v>
      </c>
      <c r="AW608" s="5">
        <f t="shared" si="766"/>
        <v>7.369923201889103E-8</v>
      </c>
      <c r="AX608" s="5">
        <f t="shared" si="767"/>
        <v>2.5823411594126918E-5</v>
      </c>
      <c r="AY608" s="5">
        <f t="shared" si="768"/>
        <v>2.9116818837077953E-5</v>
      </c>
      <c r="AZ608" s="5">
        <f t="shared" si="769"/>
        <v>1.6415126562596254E-5</v>
      </c>
      <c r="BA608" s="5">
        <f t="shared" si="770"/>
        <v>6.1695471512824681E-6</v>
      </c>
      <c r="BB608" s="5">
        <f t="shared" si="771"/>
        <v>1.7390961885101728E-6</v>
      </c>
      <c r="BC608" s="5">
        <f t="shared" si="772"/>
        <v>3.921786126246768E-7</v>
      </c>
      <c r="BD608" s="5">
        <f t="shared" si="773"/>
        <v>4.5999853008843933E-4</v>
      </c>
      <c r="BE608" s="5">
        <f t="shared" si="774"/>
        <v>3.2094426014648994E-4</v>
      </c>
      <c r="BF608" s="5">
        <f t="shared" si="775"/>
        <v>1.1196255138160336E-4</v>
      </c>
      <c r="BG608" s="5">
        <f t="shared" si="776"/>
        <v>2.6039023943818143E-5</v>
      </c>
      <c r="BH608" s="5">
        <f t="shared" si="777"/>
        <v>4.5419032496575135E-6</v>
      </c>
      <c r="BI608" s="5">
        <f t="shared" si="778"/>
        <v>6.3378366789042244E-7</v>
      </c>
      <c r="BJ608" s="8">
        <f t="shared" si="779"/>
        <v>0.22666946364174384</v>
      </c>
      <c r="BK608" s="8">
        <f t="shared" si="780"/>
        <v>0.31523298555009588</v>
      </c>
      <c r="BL608" s="8">
        <f t="shared" si="781"/>
        <v>0.41943746074736055</v>
      </c>
      <c r="BM608" s="8">
        <f t="shared" si="782"/>
        <v>0.27596609480470258</v>
      </c>
      <c r="BN608" s="8">
        <f t="shared" si="783"/>
        <v>0.72385240015644248</v>
      </c>
    </row>
    <row r="609" spans="1:66" x14ac:dyDescent="0.25">
      <c r="A609" t="s">
        <v>213</v>
      </c>
      <c r="B609" t="s">
        <v>218</v>
      </c>
      <c r="C609" t="s">
        <v>215</v>
      </c>
      <c r="D609" t="s">
        <v>501</v>
      </c>
      <c r="E609">
        <f>VLOOKUP(A609,home!$A$2:$E$405,3,FALSE)</f>
        <v>1.2619047619047601</v>
      </c>
      <c r="F609">
        <f>VLOOKUP(B609,home!$B$2:$E$405,3,FALSE)</f>
        <v>0.98</v>
      </c>
      <c r="G609">
        <f>VLOOKUP(C609,away!$B$2:$E$405,4,FALSE)</f>
        <v>1.28</v>
      </c>
      <c r="H609">
        <f>VLOOKUP(A609,away!$A$2:$E$405,3,FALSE)</f>
        <v>1.14761904761905</v>
      </c>
      <c r="I609">
        <f>VLOOKUP(C609,away!$B$2:$E$405,3,FALSE)</f>
        <v>0.97</v>
      </c>
      <c r="J609">
        <f>VLOOKUP(B609,home!$B$2:$E$405,4,FALSE)</f>
        <v>1.03</v>
      </c>
      <c r="K609" s="3">
        <f t="shared" si="728"/>
        <v>1.5829333333333311</v>
      </c>
      <c r="L609" s="3">
        <f t="shared" si="729"/>
        <v>1.1465861904761929</v>
      </c>
      <c r="M609" s="5">
        <f t="shared" si="730"/>
        <v>6.5250633513355499E-2</v>
      </c>
      <c r="N609" s="5">
        <f t="shared" si="731"/>
        <v>0.10328740280940739</v>
      </c>
      <c r="O609" s="5">
        <f t="shared" si="732"/>
        <v>7.4815475306236487E-2</v>
      </c>
      <c r="P609" s="5">
        <f t="shared" si="733"/>
        <v>0.11842790971141845</v>
      </c>
      <c r="Q609" s="5">
        <f t="shared" si="734"/>
        <v>8.1748536410218869E-2</v>
      </c>
      <c r="R609" s="5">
        <f t="shared" si="735"/>
        <v>4.2891195410021697E-2</v>
      </c>
      <c r="S609" s="5">
        <f t="shared" si="736"/>
        <v>5.3735761031903286E-2</v>
      </c>
      <c r="T609" s="5">
        <f t="shared" si="737"/>
        <v>9.3731742939597198E-2</v>
      </c>
      <c r="U609" s="5">
        <f t="shared" si="738"/>
        <v>6.7893902921036919E-2</v>
      </c>
      <c r="V609" s="5">
        <f t="shared" si="739"/>
        <v>1.083652970623062E-2</v>
      </c>
      <c r="W609" s="5">
        <f t="shared" si="740"/>
        <v>4.3134161078316295E-2</v>
      </c>
      <c r="X609" s="5">
        <f t="shared" si="741"/>
        <v>4.9457033430173158E-2</v>
      </c>
      <c r="Y609" s="5">
        <f t="shared" si="742"/>
        <v>2.8353375776477986E-2</v>
      </c>
      <c r="Z609" s="5">
        <f t="shared" si="743"/>
        <v>1.6392817450048915E-2</v>
      </c>
      <c r="AA609" s="5">
        <f t="shared" si="744"/>
        <v>2.5948737168930727E-2</v>
      </c>
      <c r="AB609" s="5">
        <f t="shared" si="745"/>
        <v>2.0537560511303014E-2</v>
      </c>
      <c r="AC609" s="5">
        <f t="shared" si="746"/>
        <v>1.229248181716799E-3</v>
      </c>
      <c r="AD609" s="5">
        <f t="shared" si="747"/>
        <v>1.7069625344059012E-2</v>
      </c>
      <c r="AE609" s="5">
        <f t="shared" si="748"/>
        <v>1.9571796696100496E-2</v>
      </c>
      <c r="AF609" s="5">
        <f t="shared" si="749"/>
        <v>1.1220375907278205E-2</v>
      </c>
      <c r="AG609" s="5">
        <f t="shared" si="750"/>
        <v>4.2883760224123246E-3</v>
      </c>
      <c r="AH609" s="5">
        <f t="shared" si="751"/>
        <v>4.6989445278058112E-3</v>
      </c>
      <c r="AI609" s="5">
        <f t="shared" si="752"/>
        <v>7.4381159245480687E-3</v>
      </c>
      <c r="AJ609" s="5">
        <f t="shared" si="753"/>
        <v>5.8870208170823043E-3</v>
      </c>
      <c r="AK609" s="5">
        <f t="shared" si="754"/>
        <v>3.106253828462266E-3</v>
      </c>
      <c r="AL609" s="5">
        <f t="shared" si="755"/>
        <v>8.9241918331711207E-5</v>
      </c>
      <c r="AM609" s="5">
        <f t="shared" si="756"/>
        <v>5.4040157889244829E-3</v>
      </c>
      <c r="AN609" s="5">
        <f t="shared" si="757"/>
        <v>6.1961698766961207E-3</v>
      </c>
      <c r="AO609" s="5">
        <f t="shared" si="758"/>
        <v>3.5522214072321741E-3</v>
      </c>
      <c r="AP609" s="5">
        <f t="shared" si="759"/>
        <v>1.3576426703487731E-3</v>
      </c>
      <c r="AQ609" s="5">
        <f t="shared" si="760"/>
        <v>3.8916358435578142E-4</v>
      </c>
      <c r="AR609" s="5">
        <f t="shared" si="761"/>
        <v>1.0775489810791639E-3</v>
      </c>
      <c r="AS609" s="5">
        <f t="shared" si="762"/>
        <v>1.7056882004495755E-3</v>
      </c>
      <c r="AT609" s="5">
        <f t="shared" si="763"/>
        <v>1.349995354382489E-3</v>
      </c>
      <c r="AU609" s="5">
        <f t="shared" si="764"/>
        <v>7.1231754876572803E-4</v>
      </c>
      <c r="AV609" s="5">
        <f t="shared" si="765"/>
        <v>2.8188779796489032E-4</v>
      </c>
      <c r="AW609" s="5">
        <f t="shared" si="766"/>
        <v>4.4992044425891621E-6</v>
      </c>
      <c r="AX609" s="5">
        <f t="shared" si="767"/>
        <v>1.4256994543580316E-3</v>
      </c>
      <c r="AY609" s="5">
        <f t="shared" si="768"/>
        <v>1.6346873061363623E-3</v>
      </c>
      <c r="AZ609" s="5">
        <f t="shared" si="769"/>
        <v>9.3715494548134116E-4</v>
      </c>
      <c r="BA609" s="5">
        <f t="shared" si="770"/>
        <v>3.5817630627512503E-4</v>
      </c>
      <c r="BB609" s="5">
        <f t="shared" si="771"/>
        <v>1.0267000163270743E-4</v>
      </c>
      <c r="BC609" s="5">
        <f t="shared" si="772"/>
        <v>2.3544001209646109E-5</v>
      </c>
      <c r="BD609" s="5">
        <f t="shared" si="773"/>
        <v>2.0591713021117668E-4</v>
      </c>
      <c r="BE609" s="5">
        <f t="shared" si="774"/>
        <v>3.2595308931561152E-4</v>
      </c>
      <c r="BF609" s="5">
        <f t="shared" si="775"/>
        <v>2.5798100509032899E-4</v>
      </c>
      <c r="BG609" s="5">
        <f t="shared" si="776"/>
        <v>1.3612224410810579E-4</v>
      </c>
      <c r="BH609" s="5">
        <f t="shared" si="777"/>
        <v>5.3868109401714318E-5</v>
      </c>
      <c r="BI609" s="5">
        <f t="shared" si="778"/>
        <v>1.7053925195124025E-5</v>
      </c>
      <c r="BJ609" s="8">
        <f t="shared" si="779"/>
        <v>0.47324357175669146</v>
      </c>
      <c r="BK609" s="8">
        <f t="shared" si="780"/>
        <v>0.25120401136909271</v>
      </c>
      <c r="BL609" s="8">
        <f t="shared" si="781"/>
        <v>0.25934153980139119</v>
      </c>
      <c r="BM609" s="8">
        <f t="shared" si="782"/>
        <v>0.51213059911487213</v>
      </c>
      <c r="BN609" s="8">
        <f t="shared" si="783"/>
        <v>0.48642115316065831</v>
      </c>
    </row>
    <row r="610" spans="1:66" x14ac:dyDescent="0.25">
      <c r="A610" t="s">
        <v>213</v>
      </c>
      <c r="B610" t="s">
        <v>222</v>
      </c>
      <c r="C610" t="s">
        <v>315</v>
      </c>
      <c r="D610" t="s">
        <v>501</v>
      </c>
      <c r="E610">
        <f>VLOOKUP(A610,home!$A$2:$E$405,3,FALSE)</f>
        <v>1.2619047619047601</v>
      </c>
      <c r="F610">
        <f>VLOOKUP(B610,home!$B$2:$E$405,3,FALSE)</f>
        <v>0.4</v>
      </c>
      <c r="G610">
        <f>VLOOKUP(C610,away!$B$2:$E$405,4,FALSE)</f>
        <v>0.4</v>
      </c>
      <c r="H610">
        <f>VLOOKUP(A610,away!$A$2:$E$405,3,FALSE)</f>
        <v>1.14761904761905</v>
      </c>
      <c r="I610">
        <f>VLOOKUP(C610,away!$B$2:$E$405,3,FALSE)</f>
        <v>1.41</v>
      </c>
      <c r="J610">
        <f>VLOOKUP(B610,home!$B$2:$E$405,4,FALSE)</f>
        <v>0.73</v>
      </c>
      <c r="K610" s="3">
        <f t="shared" si="728"/>
        <v>0.20190476190476164</v>
      </c>
      <c r="L610" s="3">
        <f t="shared" si="729"/>
        <v>1.1812442857142882</v>
      </c>
      <c r="M610" s="5">
        <f t="shared" si="730"/>
        <v>0.25078756629738169</v>
      </c>
      <c r="N610" s="5">
        <f t="shared" si="731"/>
        <v>5.0635203861947468E-2</v>
      </c>
      <c r="O610" s="5">
        <f t="shared" si="732"/>
        <v>0.29624137961697533</v>
      </c>
      <c r="P610" s="5">
        <f t="shared" si="733"/>
        <v>5.9812545217903509E-2</v>
      </c>
      <c r="Q610" s="5">
        <f t="shared" si="734"/>
        <v>5.1117443898727856E-3</v>
      </c>
      <c r="R610" s="5">
        <f t="shared" si="735"/>
        <v>0.17496671843233472</v>
      </c>
      <c r="S610" s="5">
        <f t="shared" si="736"/>
        <v>3.5663057565636417E-3</v>
      </c>
      <c r="T610" s="5">
        <f t="shared" si="737"/>
        <v>6.0382188505692987E-3</v>
      </c>
      <c r="U610" s="5">
        <f t="shared" si="738"/>
        <v>3.5326613626338009E-2</v>
      </c>
      <c r="V610" s="5">
        <f t="shared" si="739"/>
        <v>9.450664537172086E-5</v>
      </c>
      <c r="W610" s="5">
        <f t="shared" si="740"/>
        <v>3.4402851131842176E-4</v>
      </c>
      <c r="X610" s="5">
        <f t="shared" si="741"/>
        <v>4.0638171311767904E-4</v>
      </c>
      <c r="Y610" s="5">
        <f t="shared" si="742"/>
        <v>2.4001803821952086E-4</v>
      </c>
      <c r="Z610" s="5">
        <f t="shared" si="743"/>
        <v>6.8892812112792051E-2</v>
      </c>
      <c r="AA610" s="5">
        <f t="shared" si="744"/>
        <v>1.3909786826582756E-2</v>
      </c>
      <c r="AB610" s="5">
        <f t="shared" si="745"/>
        <v>1.4042260986835906E-3</v>
      </c>
      <c r="AC610" s="5">
        <f t="shared" si="746"/>
        <v>1.408732867807311E-6</v>
      </c>
      <c r="AD610" s="5">
        <f t="shared" si="747"/>
        <v>1.7365248666548887E-5</v>
      </c>
      <c r="AE610" s="5">
        <f t="shared" si="748"/>
        <v>2.0512600757368537E-5</v>
      </c>
      <c r="AF610" s="5">
        <f t="shared" si="749"/>
        <v>1.2115196214890086E-5</v>
      </c>
      <c r="AG610" s="5">
        <f t="shared" si="750"/>
        <v>4.7703354330487611E-6</v>
      </c>
      <c r="AH610" s="5">
        <f t="shared" si="751"/>
        <v>2.0344810158755926E-2</v>
      </c>
      <c r="AI610" s="5">
        <f t="shared" si="752"/>
        <v>4.1077140511011911E-3</v>
      </c>
      <c r="AJ610" s="5">
        <f t="shared" si="753"/>
        <v>4.1468351373021489E-4</v>
      </c>
      <c r="AK610" s="5">
        <f t="shared" si="754"/>
        <v>2.7908858701842987E-5</v>
      </c>
      <c r="AL610" s="5">
        <f t="shared" si="755"/>
        <v>1.3439246546339081E-8</v>
      </c>
      <c r="AM610" s="5">
        <f t="shared" si="756"/>
        <v>7.0122527948730712E-7</v>
      </c>
      <c r="AN610" s="5">
        <f t="shared" si="757"/>
        <v>8.2831835439278618E-7</v>
      </c>
      <c r="AO610" s="5">
        <f t="shared" si="758"/>
        <v>4.8922316143937088E-7</v>
      </c>
      <c r="AP610" s="5">
        <f t="shared" si="759"/>
        <v>1.9263068796311177E-7</v>
      </c>
      <c r="AQ610" s="5">
        <f t="shared" si="760"/>
        <v>5.6885974852409478E-8</v>
      </c>
      <c r="AR610" s="5">
        <f t="shared" si="761"/>
        <v>4.8064381487944886E-3</v>
      </c>
      <c r="AS610" s="5">
        <f t="shared" si="762"/>
        <v>9.7044275004231446E-4</v>
      </c>
      <c r="AT610" s="5">
        <f t="shared" si="763"/>
        <v>9.7968506194747801E-5</v>
      </c>
      <c r="AU610" s="5">
        <f t="shared" si="764"/>
        <v>6.593435972471904E-6</v>
      </c>
      <c r="AV610" s="5">
        <f t="shared" si="765"/>
        <v>3.3281153003905761E-7</v>
      </c>
      <c r="AW610" s="5">
        <f t="shared" si="766"/>
        <v>8.9034577663484426E-11</v>
      </c>
      <c r="AX610" s="5">
        <f t="shared" si="767"/>
        <v>2.3596787182747402E-8</v>
      </c>
      <c r="AY610" s="5">
        <f t="shared" si="768"/>
        <v>2.7873570020836525E-8</v>
      </c>
      <c r="AZ610" s="5">
        <f t="shared" si="769"/>
        <v>1.6462747654785124E-8</v>
      </c>
      <c r="BA610" s="5">
        <f t="shared" si="770"/>
        <v>6.4821755314570743E-9</v>
      </c>
      <c r="BB610" s="5">
        <f t="shared" si="771"/>
        <v>1.914258201382662E-9</v>
      </c>
      <c r="BC610" s="5">
        <f t="shared" si="772"/>
        <v>4.5224131235299619E-10</v>
      </c>
      <c r="BD610" s="5">
        <f t="shared" si="773"/>
        <v>9.4626293298377391E-4</v>
      </c>
      <c r="BE610" s="5">
        <f t="shared" si="774"/>
        <v>1.9105499218339026E-4</v>
      </c>
      <c r="BF610" s="5">
        <f t="shared" si="775"/>
        <v>1.9287456353751754E-5</v>
      </c>
      <c r="BG610" s="5">
        <f t="shared" si="776"/>
        <v>1.298076427617576E-6</v>
      </c>
      <c r="BH610" s="5">
        <f t="shared" si="777"/>
        <v>6.5521953013077578E-8</v>
      </c>
      <c r="BI610" s="5">
        <f t="shared" si="778"/>
        <v>2.6458388645280834E-9</v>
      </c>
      <c r="BJ610" s="8">
        <f t="shared" si="779"/>
        <v>6.2832703811355042E-2</v>
      </c>
      <c r="BK610" s="8">
        <f t="shared" si="780"/>
        <v>0.31426237396290491</v>
      </c>
      <c r="BL610" s="8">
        <f t="shared" si="781"/>
        <v>0.55378358846147779</v>
      </c>
      <c r="BM610" s="8">
        <f t="shared" si="782"/>
        <v>0.16221629274757912</v>
      </c>
      <c r="BN610" s="8">
        <f t="shared" si="783"/>
        <v>0.83755515781641543</v>
      </c>
    </row>
    <row r="611" spans="1:66" x14ac:dyDescent="0.25">
      <c r="A611" t="s">
        <v>213</v>
      </c>
      <c r="B611" t="s">
        <v>221</v>
      </c>
      <c r="C611" t="s">
        <v>214</v>
      </c>
      <c r="D611" t="s">
        <v>501</v>
      </c>
      <c r="E611">
        <f>VLOOKUP(A611,home!$A$2:$E$405,3,FALSE)</f>
        <v>1.2619047619047601</v>
      </c>
      <c r="F611">
        <f>VLOOKUP(B611,home!$B$2:$E$405,3,FALSE)</f>
        <v>1.01</v>
      </c>
      <c r="G611">
        <f>VLOOKUP(C611,away!$B$2:$E$405,4,FALSE)</f>
        <v>0.65</v>
      </c>
      <c r="H611">
        <f>VLOOKUP(A611,away!$A$2:$E$405,3,FALSE)</f>
        <v>1.14761904761905</v>
      </c>
      <c r="I611">
        <f>VLOOKUP(C611,away!$B$2:$E$405,3,FALSE)</f>
        <v>1.68</v>
      </c>
      <c r="J611">
        <f>VLOOKUP(B611,home!$B$2:$E$405,4,FALSE)</f>
        <v>0.82</v>
      </c>
      <c r="K611" s="3">
        <f t="shared" si="728"/>
        <v>0.82844047619047501</v>
      </c>
      <c r="L611" s="3">
        <f t="shared" si="729"/>
        <v>1.580960000000003</v>
      </c>
      <c r="M611" s="5">
        <f t="shared" si="730"/>
        <v>8.9869157124130766E-2</v>
      </c>
      <c r="N611" s="5">
        <f t="shared" si="731"/>
        <v>7.4451247322751504E-2</v>
      </c>
      <c r="O611" s="5">
        <f t="shared" si="732"/>
        <v>0.14207954264696604</v>
      </c>
      <c r="P611" s="5">
        <f t="shared" si="733"/>
        <v>0.11770444396737745</v>
      </c>
      <c r="Q611" s="5">
        <f t="shared" si="734"/>
        <v>3.0839213392517544E-2</v>
      </c>
      <c r="R611" s="5">
        <f t="shared" si="735"/>
        <v>0.11231103687157394</v>
      </c>
      <c r="S611" s="5">
        <f t="shared" si="736"/>
        <v>3.8540297286123848E-2</v>
      </c>
      <c r="T611" s="5">
        <f t="shared" si="737"/>
        <v>4.8755562805034632E-2</v>
      </c>
      <c r="U611" s="5">
        <f t="shared" si="738"/>
        <v>9.3043008867332716E-2</v>
      </c>
      <c r="V611" s="5">
        <f t="shared" si="739"/>
        <v>5.6086035490893775E-3</v>
      </c>
      <c r="W611" s="5">
        <f t="shared" si="740"/>
        <v>8.5161508760789699E-3</v>
      </c>
      <c r="X611" s="5">
        <f t="shared" si="741"/>
        <v>1.3463693889045834E-2</v>
      </c>
      <c r="Y611" s="5">
        <f t="shared" si="742"/>
        <v>1.0642780745412972E-2</v>
      </c>
      <c r="Z611" s="5">
        <f t="shared" si="743"/>
        <v>5.918641895082799E-2</v>
      </c>
      <c r="AA611" s="5">
        <f t="shared" si="744"/>
        <v>4.903242509963289E-2</v>
      </c>
      <c r="AB611" s="5">
        <f t="shared" si="745"/>
        <v>2.0310222799156837E-2</v>
      </c>
      <c r="AC611" s="5">
        <f t="shared" si="746"/>
        <v>4.5911021040510419E-4</v>
      </c>
      <c r="AD611" s="5">
        <f t="shared" si="747"/>
        <v>1.7637810217721974E-3</v>
      </c>
      <c r="AE611" s="5">
        <f t="shared" si="748"/>
        <v>2.7884672441809786E-3</v>
      </c>
      <c r="AF611" s="5">
        <f t="shared" si="749"/>
        <v>2.2042275871801843E-3</v>
      </c>
      <c r="AG611" s="5">
        <f t="shared" si="750"/>
        <v>1.1615985487427975E-3</v>
      </c>
      <c r="AH611" s="5">
        <f t="shared" si="751"/>
        <v>2.3392840226125297E-2</v>
      </c>
      <c r="AI611" s="5">
        <f t="shared" si="752"/>
        <v>1.937957569637894E-2</v>
      </c>
      <c r="AJ611" s="5">
        <f t="shared" si="753"/>
        <v>8.0274124591387629E-3</v>
      </c>
      <c r="AK611" s="5">
        <f t="shared" si="754"/>
        <v>2.2167444667420895E-3</v>
      </c>
      <c r="AL611" s="5">
        <f t="shared" si="755"/>
        <v>2.4052439686660141E-5</v>
      </c>
      <c r="AM611" s="5">
        <f t="shared" si="756"/>
        <v>2.9223751791453655E-4</v>
      </c>
      <c r="AN611" s="5">
        <f t="shared" si="757"/>
        <v>4.6201582632216659E-4</v>
      </c>
      <c r="AO611" s="5">
        <f t="shared" si="758"/>
        <v>3.6521427039114696E-4</v>
      </c>
      <c r="AP611" s="5">
        <f t="shared" si="759"/>
        <v>1.9246305097252969E-4</v>
      </c>
      <c r="AQ611" s="5">
        <f t="shared" si="760"/>
        <v>7.606909626638277E-5</v>
      </c>
      <c r="AR611" s="5">
        <f t="shared" si="761"/>
        <v>7.3966289367790221E-3</v>
      </c>
      <c r="AS611" s="5">
        <f t="shared" si="762"/>
        <v>6.1276667985894597E-3</v>
      </c>
      <c r="AT611" s="5">
        <f t="shared" si="763"/>
        <v>2.5382036002800077E-3</v>
      </c>
      <c r="AU611" s="5">
        <f t="shared" si="764"/>
        <v>7.0091686642811588E-4</v>
      </c>
      <c r="AV611" s="5">
        <f t="shared" si="765"/>
        <v>1.4516697564841092E-4</v>
      </c>
      <c r="AW611" s="5">
        <f t="shared" si="766"/>
        <v>8.7506200062077743E-7</v>
      </c>
      <c r="AX611" s="5">
        <f t="shared" si="767"/>
        <v>4.0350231416973493E-5</v>
      </c>
      <c r="AY611" s="5">
        <f t="shared" si="768"/>
        <v>6.3792101860978543E-5</v>
      </c>
      <c r="AZ611" s="5">
        <f t="shared" si="769"/>
        <v>5.0426380679066416E-5</v>
      </c>
      <c r="BA611" s="5">
        <f t="shared" si="770"/>
        <v>2.6574030266125675E-5</v>
      </c>
      <c r="BB611" s="5">
        <f t="shared" si="771"/>
        <v>1.0503119722383533E-5</v>
      </c>
      <c r="BC611" s="5">
        <f t="shared" si="772"/>
        <v>3.321002431259899E-6</v>
      </c>
      <c r="BD611" s="5">
        <f t="shared" si="773"/>
        <v>1.9489624139816992E-3</v>
      </c>
      <c r="BE611" s="5">
        <f t="shared" si="774"/>
        <v>1.6145993503163365E-3</v>
      </c>
      <c r="BF611" s="5">
        <f t="shared" si="775"/>
        <v>6.6879972731644869E-4</v>
      </c>
      <c r="BG611" s="5">
        <f t="shared" si="776"/>
        <v>1.8468692152469953E-4</v>
      </c>
      <c r="BH611" s="5">
        <f t="shared" si="777"/>
        <v>3.825053030351873E-5</v>
      </c>
      <c r="BI611" s="5">
        <f t="shared" si="778"/>
        <v>6.3376575078370537E-6</v>
      </c>
      <c r="BJ611" s="8">
        <f t="shared" si="779"/>
        <v>0.19616969006096113</v>
      </c>
      <c r="BK611" s="8">
        <f t="shared" si="780"/>
        <v>0.25226945667867423</v>
      </c>
      <c r="BL611" s="8">
        <f t="shared" si="781"/>
        <v>0.49116302891172298</v>
      </c>
      <c r="BM611" s="8">
        <f t="shared" si="782"/>
        <v>0.43147103623700883</v>
      </c>
      <c r="BN611" s="8">
        <f t="shared" si="783"/>
        <v>0.56725464132531722</v>
      </c>
    </row>
    <row r="612" spans="1:66" x14ac:dyDescent="0.25">
      <c r="A612" t="s">
        <v>213</v>
      </c>
      <c r="B612" t="s">
        <v>219</v>
      </c>
      <c r="C612" t="s">
        <v>217</v>
      </c>
      <c r="D612" t="s">
        <v>501</v>
      </c>
      <c r="E612">
        <f>VLOOKUP(A612,home!$A$2:$E$405,3,FALSE)</f>
        <v>1.2619047619047601</v>
      </c>
      <c r="F612">
        <f>VLOOKUP(B612,home!$B$2:$E$405,3,FALSE)</f>
        <v>1.19</v>
      </c>
      <c r="G612">
        <f>VLOOKUP(C612,away!$B$2:$E$405,4,FALSE)</f>
        <v>1.1399999999999999</v>
      </c>
      <c r="H612">
        <f>VLOOKUP(A612,away!$A$2:$E$405,3,FALSE)</f>
        <v>1.14761904761905</v>
      </c>
      <c r="I612">
        <f>VLOOKUP(C612,away!$B$2:$E$405,3,FALSE)</f>
        <v>0.48</v>
      </c>
      <c r="J612">
        <f>VLOOKUP(B612,home!$B$2:$E$405,4,FALSE)</f>
        <v>1.1599999999999999</v>
      </c>
      <c r="K612" s="3">
        <f t="shared" si="728"/>
        <v>1.7118999999999973</v>
      </c>
      <c r="L612" s="3">
        <f t="shared" si="729"/>
        <v>0.63899428571428696</v>
      </c>
      <c r="M612" s="5">
        <f t="shared" si="730"/>
        <v>9.5283913060429257E-2</v>
      </c>
      <c r="N612" s="5">
        <f t="shared" si="731"/>
        <v>0.16311653076814861</v>
      </c>
      <c r="O612" s="5">
        <f t="shared" si="732"/>
        <v>6.0885875966111204E-2</v>
      </c>
      <c r="P612" s="5">
        <f t="shared" si="733"/>
        <v>0.10423053106638562</v>
      </c>
      <c r="Q612" s="5">
        <f t="shared" si="734"/>
        <v>0.13961959451099662</v>
      </c>
      <c r="R612" s="5">
        <f t="shared" si="735"/>
        <v>1.9452863411526949E-2</v>
      </c>
      <c r="S612" s="5">
        <f t="shared" si="736"/>
        <v>2.8504296416465406E-2</v>
      </c>
      <c r="T612" s="5">
        <f t="shared" si="737"/>
        <v>8.9216123066272648E-2</v>
      </c>
      <c r="U612" s="5">
        <f t="shared" si="738"/>
        <v>3.3301356874192937E-2</v>
      </c>
      <c r="V612" s="5">
        <f t="shared" si="739"/>
        <v>3.4645208756016901E-3</v>
      </c>
      <c r="W612" s="5">
        <f t="shared" si="740"/>
        <v>7.9671594614458247E-2</v>
      </c>
      <c r="X612" s="5">
        <f t="shared" si="741"/>
        <v>5.0909693692383975E-2</v>
      </c>
      <c r="Y612" s="5">
        <f t="shared" si="742"/>
        <v>1.6265501678449021E-2</v>
      </c>
      <c r="Z612" s="5">
        <f t="shared" si="743"/>
        <v>4.1434228535820851E-3</v>
      </c>
      <c r="AA612" s="5">
        <f t="shared" si="744"/>
        <v>7.0931255830471614E-3</v>
      </c>
      <c r="AB612" s="5">
        <f t="shared" si="745"/>
        <v>6.0713608428092092E-3</v>
      </c>
      <c r="AC612" s="5">
        <f t="shared" si="746"/>
        <v>2.3686373121395053E-4</v>
      </c>
      <c r="AD612" s="5">
        <f t="shared" si="747"/>
        <v>3.4097450705122691E-2</v>
      </c>
      <c r="AE612" s="5">
        <f t="shared" si="748"/>
        <v>2.1788076157997983E-2</v>
      </c>
      <c r="AF612" s="5">
        <f t="shared" si="749"/>
        <v>6.9612280808342038E-3</v>
      </c>
      <c r="AG612" s="5">
        <f t="shared" si="750"/>
        <v>1.4827283217356301E-3</v>
      </c>
      <c r="AH612" s="5">
        <f t="shared" si="751"/>
        <v>6.6190588168423404E-4</v>
      </c>
      <c r="AI612" s="5">
        <f t="shared" si="752"/>
        <v>1.1331166788552387E-3</v>
      </c>
      <c r="AJ612" s="5">
        <f t="shared" si="753"/>
        <v>9.6989122126614024E-4</v>
      </c>
      <c r="AK612" s="5">
        <f t="shared" si="754"/>
        <v>5.5345226056183433E-4</v>
      </c>
      <c r="AL612" s="5">
        <f t="shared" si="755"/>
        <v>1.0364155585901792E-5</v>
      </c>
      <c r="AM612" s="5">
        <f t="shared" si="756"/>
        <v>1.1674285172419901E-2</v>
      </c>
      <c r="AN612" s="5">
        <f t="shared" si="757"/>
        <v>7.4598015149753456E-3</v>
      </c>
      <c r="AO612" s="5">
        <f t="shared" si="758"/>
        <v>2.3833852703160131E-3</v>
      </c>
      <c r="AP612" s="5">
        <f t="shared" si="759"/>
        <v>5.0765652279584469E-4</v>
      </c>
      <c r="AQ612" s="5">
        <f t="shared" si="760"/>
        <v>8.1097404293032334E-5</v>
      </c>
      <c r="AR612" s="5">
        <f t="shared" si="761"/>
        <v>8.4590815215380527E-5</v>
      </c>
      <c r="AS612" s="5">
        <f t="shared" si="762"/>
        <v>1.4481101656720971E-4</v>
      </c>
      <c r="AT612" s="5">
        <f t="shared" si="763"/>
        <v>1.2395098963070296E-4</v>
      </c>
      <c r="AU612" s="5">
        <f t="shared" si="764"/>
        <v>7.0730566382933374E-5</v>
      </c>
      <c r="AV612" s="5">
        <f t="shared" si="765"/>
        <v>3.0270914147735841E-5</v>
      </c>
      <c r="AW612" s="5">
        <f t="shared" si="766"/>
        <v>3.1492474731457642E-7</v>
      </c>
      <c r="AX612" s="5">
        <f t="shared" si="767"/>
        <v>3.3308681311109345E-3</v>
      </c>
      <c r="AY612" s="5">
        <f t="shared" si="768"/>
        <v>2.128405702247713E-3</v>
      </c>
      <c r="AZ612" s="5">
        <f t="shared" si="769"/>
        <v>6.8001954070899637E-4</v>
      </c>
      <c r="BA612" s="5">
        <f t="shared" si="770"/>
        <v>1.4484286689570093E-4</v>
      </c>
      <c r="BB612" s="5">
        <f t="shared" si="771"/>
        <v>2.3138441068206983E-5</v>
      </c>
      <c r="BC612" s="5">
        <f t="shared" si="772"/>
        <v>2.9570663245842095E-6</v>
      </c>
      <c r="BD612" s="5">
        <f t="shared" si="773"/>
        <v>9.0088412577568842E-6</v>
      </c>
      <c r="BE612" s="5">
        <f t="shared" si="774"/>
        <v>1.5422235349153989E-5</v>
      </c>
      <c r="BF612" s="5">
        <f t="shared" si="775"/>
        <v>1.3200662347108338E-5</v>
      </c>
      <c r="BG612" s="5">
        <f t="shared" si="776"/>
        <v>7.5327379573382434E-6</v>
      </c>
      <c r="BH612" s="5">
        <f t="shared" si="777"/>
        <v>3.2238235272918277E-6</v>
      </c>
      <c r="BI612" s="5">
        <f t="shared" si="778"/>
        <v>1.1037726992741753E-6</v>
      </c>
      <c r="BJ612" s="8">
        <f t="shared" si="779"/>
        <v>0.63154497922955588</v>
      </c>
      <c r="BK612" s="8">
        <f t="shared" si="780"/>
        <v>0.23385889500792953</v>
      </c>
      <c r="BL612" s="8">
        <f t="shared" si="781"/>
        <v>0.13062679509513681</v>
      </c>
      <c r="BM612" s="8">
        <f t="shared" si="782"/>
        <v>0.41545669262510587</v>
      </c>
      <c r="BN612" s="8">
        <f t="shared" si="783"/>
        <v>0.58258930878359827</v>
      </c>
    </row>
    <row r="613" spans="1:66" x14ac:dyDescent="0.25">
      <c r="A613" t="s">
        <v>213</v>
      </c>
      <c r="B613" t="s">
        <v>220</v>
      </c>
      <c r="C613" t="s">
        <v>223</v>
      </c>
      <c r="D613" t="s">
        <v>501</v>
      </c>
      <c r="E613">
        <f>VLOOKUP(A613,home!$A$2:$E$405,3,FALSE)</f>
        <v>1.2619047619047601</v>
      </c>
      <c r="F613">
        <f>VLOOKUP(B613,home!$B$2:$E$405,3,FALSE)</f>
        <v>0.75</v>
      </c>
      <c r="G613">
        <f>VLOOKUP(C613,away!$B$2:$E$405,4,FALSE)</f>
        <v>0.84</v>
      </c>
      <c r="H613">
        <f>VLOOKUP(A613,away!$A$2:$E$405,3,FALSE)</f>
        <v>1.14761904761905</v>
      </c>
      <c r="I613">
        <f>VLOOKUP(C613,away!$B$2:$E$405,3,FALSE)</f>
        <v>0.84</v>
      </c>
      <c r="J613">
        <f>VLOOKUP(B613,home!$B$2:$E$405,4,FALSE)</f>
        <v>1.65</v>
      </c>
      <c r="K613" s="3">
        <f t="shared" si="728"/>
        <v>0.79499999999999882</v>
      </c>
      <c r="L613" s="3">
        <f t="shared" si="729"/>
        <v>1.5906000000000031</v>
      </c>
      <c r="M613" s="5">
        <f t="shared" si="730"/>
        <v>9.2033742764235038E-2</v>
      </c>
      <c r="N613" s="5">
        <f t="shared" si="731"/>
        <v>7.3166825497566743E-2</v>
      </c>
      <c r="O613" s="5">
        <f t="shared" si="732"/>
        <v>0.14638887124079253</v>
      </c>
      <c r="P613" s="5">
        <f t="shared" si="733"/>
        <v>0.11637915263642988</v>
      </c>
      <c r="Q613" s="5">
        <f t="shared" si="734"/>
        <v>2.9083813135282736E-2</v>
      </c>
      <c r="R613" s="5">
        <f t="shared" si="735"/>
        <v>0.11642306929780258</v>
      </c>
      <c r="S613" s="5">
        <f t="shared" si="736"/>
        <v>3.6791145186471724E-2</v>
      </c>
      <c r="T613" s="5">
        <f t="shared" si="737"/>
        <v>4.6260713172980812E-2</v>
      </c>
      <c r="U613" s="5">
        <f t="shared" si="738"/>
        <v>9.2556340091752898E-2</v>
      </c>
      <c r="V613" s="5">
        <f t="shared" si="739"/>
        <v>5.1692662721348395E-3</v>
      </c>
      <c r="W613" s="5">
        <f t="shared" si="740"/>
        <v>7.7072104808499145E-3</v>
      </c>
      <c r="X613" s="5">
        <f t="shared" si="741"/>
        <v>1.2259088990839898E-2</v>
      </c>
      <c r="Y613" s="5">
        <f t="shared" si="742"/>
        <v>9.7496534744149939E-3</v>
      </c>
      <c r="Z613" s="5">
        <f t="shared" si="743"/>
        <v>6.1727511341695046E-2</v>
      </c>
      <c r="AA613" s="5">
        <f t="shared" si="744"/>
        <v>4.9073371516647486E-2</v>
      </c>
      <c r="AB613" s="5">
        <f t="shared" si="745"/>
        <v>1.9506665177867345E-2</v>
      </c>
      <c r="AC613" s="5">
        <f t="shared" si="746"/>
        <v>4.0854229820649115E-4</v>
      </c>
      <c r="AD613" s="5">
        <f t="shared" si="747"/>
        <v>1.531808083068918E-3</v>
      </c>
      <c r="AE613" s="5">
        <f t="shared" si="748"/>
        <v>2.4364939369294256E-3</v>
      </c>
      <c r="AF613" s="5">
        <f t="shared" si="749"/>
        <v>1.9377436280399768E-3</v>
      </c>
      <c r="AG613" s="5">
        <f t="shared" si="750"/>
        <v>1.0273916715867978E-3</v>
      </c>
      <c r="AH613" s="5">
        <f t="shared" si="751"/>
        <v>2.4545944885025095E-2</v>
      </c>
      <c r="AI613" s="5">
        <f t="shared" si="752"/>
        <v>1.9514026183594921E-2</v>
      </c>
      <c r="AJ613" s="5">
        <f t="shared" si="753"/>
        <v>7.7568254079789694E-3</v>
      </c>
      <c r="AK613" s="5">
        <f t="shared" si="754"/>
        <v>2.0555587331144241E-3</v>
      </c>
      <c r="AL613" s="5">
        <f t="shared" si="755"/>
        <v>2.0664510668966387E-5</v>
      </c>
      <c r="AM613" s="5">
        <f t="shared" si="756"/>
        <v>2.4355748520795767E-4</v>
      </c>
      <c r="AN613" s="5">
        <f t="shared" si="757"/>
        <v>3.8740253597177826E-4</v>
      </c>
      <c r="AO613" s="5">
        <f t="shared" si="758"/>
        <v>3.0810123685835592E-4</v>
      </c>
      <c r="AP613" s="5">
        <f t="shared" si="759"/>
        <v>1.6335527578230065E-4</v>
      </c>
      <c r="AQ613" s="5">
        <f t="shared" si="760"/>
        <v>6.4958225414832007E-5</v>
      </c>
      <c r="AR613" s="5">
        <f t="shared" si="761"/>
        <v>7.8085559868241944E-3</v>
      </c>
      <c r="AS613" s="5">
        <f t="shared" si="762"/>
        <v>6.2078020095252245E-3</v>
      </c>
      <c r="AT613" s="5">
        <f t="shared" si="763"/>
        <v>2.4676012987862733E-3</v>
      </c>
      <c r="AU613" s="5">
        <f t="shared" si="764"/>
        <v>6.539143441783615E-4</v>
      </c>
      <c r="AV613" s="5">
        <f t="shared" si="765"/>
        <v>1.2996547590544914E-4</v>
      </c>
      <c r="AW613" s="5">
        <f t="shared" si="766"/>
        <v>7.2585643563044636E-7</v>
      </c>
      <c r="AX613" s="5">
        <f t="shared" si="767"/>
        <v>3.2271366790054333E-5</v>
      </c>
      <c r="AY613" s="5">
        <f t="shared" si="768"/>
        <v>5.1330836016260517E-5</v>
      </c>
      <c r="AZ613" s="5">
        <f t="shared" si="769"/>
        <v>4.0823413883732088E-5</v>
      </c>
      <c r="BA613" s="5">
        <f t="shared" si="770"/>
        <v>2.1644574041154795E-5</v>
      </c>
      <c r="BB613" s="5">
        <f t="shared" si="771"/>
        <v>8.6069648674652257E-6</v>
      </c>
      <c r="BC613" s="5">
        <f t="shared" si="772"/>
        <v>2.7380476636380412E-6</v>
      </c>
      <c r="BD613" s="5">
        <f t="shared" si="773"/>
        <v>2.0700481921070986E-3</v>
      </c>
      <c r="BE613" s="5">
        <f t="shared" si="774"/>
        <v>1.6456883127251407E-3</v>
      </c>
      <c r="BF613" s="5">
        <f t="shared" si="775"/>
        <v>6.5416110430824249E-4</v>
      </c>
      <c r="BG613" s="5">
        <f t="shared" si="776"/>
        <v>1.7335269264168402E-4</v>
      </c>
      <c r="BH613" s="5">
        <f t="shared" si="777"/>
        <v>3.4453847662534644E-5</v>
      </c>
      <c r="BI613" s="5">
        <f t="shared" si="778"/>
        <v>5.4781617783430013E-6</v>
      </c>
      <c r="BJ613" s="8">
        <f t="shared" si="779"/>
        <v>0.18648553203405768</v>
      </c>
      <c r="BK613" s="8">
        <f t="shared" si="780"/>
        <v>0.2508538445041632</v>
      </c>
      <c r="BL613" s="8">
        <f t="shared" si="781"/>
        <v>0.49967169396101874</v>
      </c>
      <c r="BM613" s="8">
        <f t="shared" si="782"/>
        <v>0.42521250228924462</v>
      </c>
      <c r="BN613" s="8">
        <f t="shared" si="783"/>
        <v>0.57347547457210957</v>
      </c>
    </row>
    <row r="614" spans="1:66" x14ac:dyDescent="0.25">
      <c r="A614" t="s">
        <v>340</v>
      </c>
      <c r="B614" t="s">
        <v>394</v>
      </c>
      <c r="C614" t="s">
        <v>415</v>
      </c>
      <c r="D614" t="s">
        <v>501</v>
      </c>
      <c r="E614">
        <f>VLOOKUP(A614,home!$A$2:$E$405,3,FALSE)</f>
        <v>1.34756097560976</v>
      </c>
      <c r="F614">
        <f>VLOOKUP(B614,home!$B$2:$E$405,3,FALSE)</f>
        <v>0.96</v>
      </c>
      <c r="G614">
        <f>VLOOKUP(C614,away!$B$2:$E$405,4,FALSE)</f>
        <v>0.7</v>
      </c>
      <c r="H614">
        <f>VLOOKUP(A614,away!$A$2:$E$405,3,FALSE)</f>
        <v>1.1341463414634101</v>
      </c>
      <c r="I614">
        <f>VLOOKUP(C614,away!$B$2:$E$405,3,FALSE)</f>
        <v>1.05</v>
      </c>
      <c r="J614">
        <f>VLOOKUP(B614,home!$B$2:$E$405,4,FALSE)</f>
        <v>1.3</v>
      </c>
      <c r="K614" s="3">
        <f t="shared" si="728"/>
        <v>0.90556097560975857</v>
      </c>
      <c r="L614" s="3">
        <f t="shared" si="729"/>
        <v>1.5481097560975547</v>
      </c>
      <c r="M614" s="5">
        <f t="shared" si="730"/>
        <v>8.5977406556165301E-2</v>
      </c>
      <c r="N614" s="5">
        <f t="shared" si="731"/>
        <v>7.7857784161397894E-2</v>
      </c>
      <c r="O614" s="5">
        <f t="shared" si="732"/>
        <v>0.13310246189356537</v>
      </c>
      <c r="P614" s="5">
        <f t="shared" si="733"/>
        <v>0.12053239524839776</v>
      </c>
      <c r="Q614" s="5">
        <f t="shared" si="734"/>
        <v>3.5252485492004743E-2</v>
      </c>
      <c r="R614" s="5">
        <f t="shared" si="735"/>
        <v>0.10302860990901579</v>
      </c>
      <c r="S614" s="5">
        <f t="shared" si="736"/>
        <v>4.2243825692815686E-2</v>
      </c>
      <c r="T614" s="5">
        <f t="shared" si="737"/>
        <v>5.4574716716860053E-2</v>
      </c>
      <c r="U614" s="5">
        <f t="shared" si="738"/>
        <v>9.3298688504925578E-2</v>
      </c>
      <c r="V614" s="5">
        <f t="shared" si="739"/>
        <v>6.5802164379398943E-3</v>
      </c>
      <c r="W614" s="5">
        <f t="shared" si="740"/>
        <v>1.064109171826956E-2</v>
      </c>
      <c r="X614" s="5">
        <f t="shared" si="741"/>
        <v>1.6473577904581999E-2</v>
      </c>
      <c r="Y614" s="5">
        <f t="shared" si="742"/>
        <v>1.2751453335958254E-2</v>
      </c>
      <c r="Z614" s="5">
        <f t="shared" si="743"/>
        <v>5.3166532052438847E-2</v>
      </c>
      <c r="AA614" s="5">
        <f t="shared" si="744"/>
        <v>4.8145536635194018E-2</v>
      </c>
      <c r="AB614" s="5">
        <f t="shared" si="745"/>
        <v>2.1799359563310833E-2</v>
      </c>
      <c r="AC614" s="5">
        <f t="shared" si="746"/>
        <v>5.7655353909725896E-4</v>
      </c>
      <c r="AD614" s="5">
        <f t="shared" si="747"/>
        <v>2.4090393494872759E-3</v>
      </c>
      <c r="AE614" s="5">
        <f t="shared" si="748"/>
        <v>3.7294573197641586E-3</v>
      </c>
      <c r="AF614" s="5">
        <f t="shared" si="749"/>
        <v>2.8868046308381662E-3</v>
      </c>
      <c r="AG614" s="5">
        <f t="shared" si="750"/>
        <v>1.4896968043160549E-3</v>
      </c>
      <c r="AH614" s="5">
        <f t="shared" si="751"/>
        <v>2.0576906742063493E-2</v>
      </c>
      <c r="AI614" s="5">
        <f t="shared" si="752"/>
        <v>1.8633643744374036E-2</v>
      </c>
      <c r="AJ614" s="5">
        <f t="shared" si="753"/>
        <v>8.4369503041600118E-3</v>
      </c>
      <c r="AK614" s="5">
        <f t="shared" si="754"/>
        <v>2.5467243162020639E-3</v>
      </c>
      <c r="AL614" s="5">
        <f t="shared" si="755"/>
        <v>3.2330995706848343E-5</v>
      </c>
      <c r="AM614" s="5">
        <f t="shared" si="756"/>
        <v>4.3630640472079921E-4</v>
      </c>
      <c r="AN614" s="5">
        <f t="shared" si="757"/>
        <v>6.7545020179611743E-4</v>
      </c>
      <c r="AO614" s="5">
        <f t="shared" si="758"/>
        <v>5.2283552357931579E-4</v>
      </c>
      <c r="AP614" s="5">
        <f t="shared" si="759"/>
        <v>2.6980225829583728E-4</v>
      </c>
      <c r="AQ614" s="5">
        <f t="shared" si="760"/>
        <v>1.044208770712346E-4</v>
      </c>
      <c r="AR614" s="5">
        <f t="shared" si="761"/>
        <v>6.3710620155396089E-3</v>
      </c>
      <c r="AS614" s="5">
        <f t="shared" si="762"/>
        <v>5.7693851344623225E-3</v>
      </c>
      <c r="AT614" s="5">
        <f t="shared" si="763"/>
        <v>2.6122650155160692E-3</v>
      </c>
      <c r="AU614" s="5">
        <f t="shared" si="764"/>
        <v>7.8852175200065774E-4</v>
      </c>
      <c r="AV614" s="5">
        <f t="shared" si="765"/>
        <v>1.785136317578079E-4</v>
      </c>
      <c r="AW614" s="5">
        <f t="shared" si="766"/>
        <v>1.259029845877267E-6</v>
      </c>
      <c r="AX614" s="5">
        <f t="shared" si="767"/>
        <v>6.5850342253958831E-5</v>
      </c>
      <c r="AY614" s="5">
        <f t="shared" si="768"/>
        <v>1.0194355728571672E-4</v>
      </c>
      <c r="AZ614" s="5">
        <f t="shared" si="769"/>
        <v>7.8909907802653998E-5</v>
      </c>
      <c r="BA614" s="5">
        <f t="shared" si="770"/>
        <v>4.0720399374015741E-5</v>
      </c>
      <c r="BB614" s="5">
        <f t="shared" si="771"/>
        <v>1.5759911885775639E-5</v>
      </c>
      <c r="BC614" s="5">
        <f t="shared" si="772"/>
        <v>4.8796146691214158E-6</v>
      </c>
      <c r="BD614" s="5">
        <f t="shared" si="773"/>
        <v>1.6438505438265691E-3</v>
      </c>
      <c r="BE614" s="5">
        <f t="shared" si="774"/>
        <v>1.4886069022242202E-3</v>
      </c>
      <c r="BF614" s="5">
        <f t="shared" si="775"/>
        <v>6.7401215933879258E-4</v>
      </c>
      <c r="BG614" s="5">
        <f t="shared" si="776"/>
        <v>2.0345303619455905E-4</v>
      </c>
      <c r="BH614" s="5">
        <f t="shared" si="777"/>
        <v>4.6059782486778098E-5</v>
      </c>
      <c r="BI614" s="5">
        <f t="shared" si="778"/>
        <v>8.3419883130200105E-6</v>
      </c>
      <c r="BJ614" s="8">
        <f t="shared" si="779"/>
        <v>0.22038298643221274</v>
      </c>
      <c r="BK614" s="8">
        <f t="shared" si="780"/>
        <v>0.25604467202740849</v>
      </c>
      <c r="BL614" s="8">
        <f t="shared" si="781"/>
        <v>0.4693529535744716</v>
      </c>
      <c r="BM614" s="8">
        <f t="shared" si="782"/>
        <v>0.44309531629854498</v>
      </c>
      <c r="BN614" s="8">
        <f t="shared" si="783"/>
        <v>0.55575114326054686</v>
      </c>
    </row>
    <row r="615" spans="1:66" x14ac:dyDescent="0.25">
      <c r="A615" t="s">
        <v>340</v>
      </c>
      <c r="B615" t="s">
        <v>405</v>
      </c>
      <c r="C615" t="s">
        <v>428</v>
      </c>
      <c r="D615" t="s">
        <v>501</v>
      </c>
      <c r="E615">
        <f>VLOOKUP(A615,home!$A$2:$E$405,3,FALSE)</f>
        <v>1.34756097560976</v>
      </c>
      <c r="F615">
        <f>VLOOKUP(B615,home!$B$2:$E$405,3,FALSE)</f>
        <v>0.79</v>
      </c>
      <c r="G615">
        <f>VLOOKUP(C615,away!$B$2:$E$405,4,FALSE)</f>
        <v>1.27</v>
      </c>
      <c r="H615">
        <f>VLOOKUP(A615,away!$A$2:$E$405,3,FALSE)</f>
        <v>1.1341463414634101</v>
      </c>
      <c r="I615">
        <f>VLOOKUP(C615,away!$B$2:$E$405,3,FALSE)</f>
        <v>0.7</v>
      </c>
      <c r="J615">
        <f>VLOOKUP(B615,home!$B$2:$E$405,4,FALSE)</f>
        <v>1.04</v>
      </c>
      <c r="K615" s="3">
        <f t="shared" si="728"/>
        <v>1.3520079268292722</v>
      </c>
      <c r="L615" s="3">
        <f t="shared" si="729"/>
        <v>0.82565853658536259</v>
      </c>
      <c r="M615" s="5">
        <f t="shared" si="730"/>
        <v>0.11330562520518789</v>
      </c>
      <c r="N615" s="5">
        <f t="shared" si="731"/>
        <v>0.15319010343176062</v>
      </c>
      <c r="O615" s="5">
        <f t="shared" si="732"/>
        <v>9.3551756693805013E-2</v>
      </c>
      <c r="P615" s="5">
        <f t="shared" si="733"/>
        <v>0.12648271661882782</v>
      </c>
      <c r="Q615" s="5">
        <f t="shared" si="734"/>
        <v>0.10355711707576823</v>
      </c>
      <c r="R615" s="5">
        <f t="shared" si="735"/>
        <v>3.8620903263398468E-2</v>
      </c>
      <c r="S615" s="5">
        <f t="shared" si="736"/>
        <v>3.5298065683649321E-2</v>
      </c>
      <c r="T615" s="5">
        <f t="shared" si="737"/>
        <v>8.5502817737777875E-2</v>
      </c>
      <c r="U615" s="5">
        <f t="shared" si="738"/>
        <v>5.2215767353421233E-2</v>
      </c>
      <c r="V615" s="5">
        <f t="shared" si="739"/>
        <v>4.378124535077136E-3</v>
      </c>
      <c r="W615" s="5">
        <f t="shared" si="740"/>
        <v>4.6670014388675206E-2</v>
      </c>
      <c r="X615" s="5">
        <f t="shared" si="741"/>
        <v>3.8533495782571384E-2</v>
      </c>
      <c r="Y615" s="5">
        <f t="shared" si="742"/>
        <v>1.5907754868678063E-2</v>
      </c>
      <c r="Z615" s="5">
        <f t="shared" si="743"/>
        <v>1.0629226156687478E-2</v>
      </c>
      <c r="AA615" s="5">
        <f t="shared" si="744"/>
        <v>1.4370798019902511E-2</v>
      </c>
      <c r="AB615" s="5">
        <f t="shared" si="745"/>
        <v>9.7147164188853032E-3</v>
      </c>
      <c r="AC615" s="5">
        <f t="shared" si="746"/>
        <v>3.0545542415109933E-4</v>
      </c>
      <c r="AD615" s="5">
        <f t="shared" si="747"/>
        <v>1.5774557349681268E-2</v>
      </c>
      <c r="AE615" s="5">
        <f t="shared" si="748"/>
        <v>1.3024397936619712E-2</v>
      </c>
      <c r="AF615" s="5">
        <f t="shared" si="749"/>
        <v>5.3768526701274228E-3</v>
      </c>
      <c r="AG615" s="5">
        <f t="shared" si="750"/>
        <v>1.4798147690175025E-3</v>
      </c>
      <c r="AH615" s="5">
        <f t="shared" si="751"/>
        <v>2.1940278283913597E-3</v>
      </c>
      <c r="AI615" s="5">
        <f t="shared" si="752"/>
        <v>2.9663430156691328E-3</v>
      </c>
      <c r="AJ615" s="5">
        <f t="shared" si="753"/>
        <v>2.005259635439658E-3</v>
      </c>
      <c r="AK615" s="5">
        <f t="shared" si="754"/>
        <v>9.0370897415506459E-4</v>
      </c>
      <c r="AL615" s="5">
        <f t="shared" si="755"/>
        <v>1.3639157555548577E-5</v>
      </c>
      <c r="AM615" s="5">
        <f t="shared" si="756"/>
        <v>4.2654653157984035E-3</v>
      </c>
      <c r="AN615" s="5">
        <f t="shared" si="757"/>
        <v>3.5218178504977317E-3</v>
      </c>
      <c r="AO615" s="5">
        <f t="shared" si="758"/>
        <v>1.453909486281082E-3</v>
      </c>
      <c r="AP615" s="5">
        <f t="shared" si="759"/>
        <v>4.0014425959013813E-4</v>
      </c>
      <c r="AQ615" s="5">
        <f t="shared" si="760"/>
        <v>8.2595630949056705E-5</v>
      </c>
      <c r="AR615" s="5">
        <f t="shared" si="761"/>
        <v>3.6230356120343444E-4</v>
      </c>
      <c r="AS615" s="5">
        <f t="shared" si="762"/>
        <v>4.8983728666551773E-4</v>
      </c>
      <c r="AT615" s="5">
        <f t="shared" si="763"/>
        <v>3.311319472141613E-4</v>
      </c>
      <c r="AU615" s="5">
        <f t="shared" si="764"/>
        <v>1.4923100581998604E-4</v>
      </c>
      <c r="AV615" s="5">
        <f t="shared" si="765"/>
        <v>5.0440375699331601E-5</v>
      </c>
      <c r="AW615" s="5">
        <f t="shared" si="766"/>
        <v>4.2292636420152585E-7</v>
      </c>
      <c r="AX615" s="5">
        <f t="shared" si="767"/>
        <v>9.6115715309579334E-4</v>
      </c>
      <c r="AY615" s="5">
        <f t="shared" si="768"/>
        <v>7.9358760845362614E-4</v>
      </c>
      <c r="AZ615" s="5">
        <f t="shared" si="769"/>
        <v>3.2761619172404926E-4</v>
      </c>
      <c r="BA615" s="5">
        <f t="shared" si="770"/>
        <v>9.0166368473516039E-5</v>
      </c>
      <c r="BB615" s="5">
        <f t="shared" si="771"/>
        <v>1.8611657960764951E-5</v>
      </c>
      <c r="BC615" s="5">
        <f t="shared" si="772"/>
        <v>3.0733748550625026E-6</v>
      </c>
      <c r="BD615" s="5">
        <f t="shared" si="773"/>
        <v>4.985650469048214E-5</v>
      </c>
      <c r="BE615" s="5">
        <f t="shared" si="774"/>
        <v>6.7406389545532643E-5</v>
      </c>
      <c r="BF615" s="5">
        <f t="shared" si="775"/>
        <v>4.5566986492250969E-5</v>
      </c>
      <c r="BG615" s="5">
        <f t="shared" si="776"/>
        <v>2.0535642313081889E-5</v>
      </c>
      <c r="BH615" s="5">
        <f t="shared" si="777"/>
        <v>6.9410877974543315E-6</v>
      </c>
      <c r="BI615" s="5">
        <f t="shared" si="778"/>
        <v>1.8768811445952369E-6</v>
      </c>
      <c r="BJ615" s="8">
        <f t="shared" si="779"/>
        <v>0.49093507090835642</v>
      </c>
      <c r="BK615" s="8">
        <f t="shared" si="780"/>
        <v>0.28057721423290238</v>
      </c>
      <c r="BL615" s="8">
        <f t="shared" si="781"/>
        <v>0.21811840887165354</v>
      </c>
      <c r="BM615" s="8">
        <f t="shared" si="782"/>
        <v>0.37075853319876251</v>
      </c>
      <c r="BN615" s="8">
        <f t="shared" si="783"/>
        <v>0.62870822228874801</v>
      </c>
    </row>
    <row r="616" spans="1:66" x14ac:dyDescent="0.25">
      <c r="A616" t="s">
        <v>340</v>
      </c>
      <c r="B616" t="s">
        <v>356</v>
      </c>
      <c r="C616" t="s">
        <v>352</v>
      </c>
      <c r="D616" t="s">
        <v>501</v>
      </c>
      <c r="E616">
        <f>VLOOKUP(A616,home!$A$2:$E$405,3,FALSE)</f>
        <v>1.34756097560976</v>
      </c>
      <c r="F616">
        <f>VLOOKUP(B616,home!$B$2:$E$405,3,FALSE)</f>
        <v>1.05</v>
      </c>
      <c r="G616">
        <f>VLOOKUP(C616,away!$B$2:$E$405,4,FALSE)</f>
        <v>0.93</v>
      </c>
      <c r="H616">
        <f>VLOOKUP(A616,away!$A$2:$E$405,3,FALSE)</f>
        <v>1.1341463414634101</v>
      </c>
      <c r="I616">
        <f>VLOOKUP(C616,away!$B$2:$E$405,3,FALSE)</f>
        <v>0.74</v>
      </c>
      <c r="J616">
        <f>VLOOKUP(B616,home!$B$2:$E$405,4,FALSE)</f>
        <v>1.04</v>
      </c>
      <c r="K616" s="3">
        <f t="shared" si="728"/>
        <v>1.3158932926829308</v>
      </c>
      <c r="L616" s="3">
        <f t="shared" si="729"/>
        <v>0.87283902439024041</v>
      </c>
      <c r="M616" s="5">
        <f t="shared" si="730"/>
        <v>0.11205871353301547</v>
      </c>
      <c r="N616" s="5">
        <f t="shared" si="731"/>
        <v>0.14745730952477301</v>
      </c>
      <c r="O616" s="5">
        <f t="shared" si="732"/>
        <v>9.7809218194582645E-2</v>
      </c>
      <c r="P616" s="5">
        <f t="shared" si="733"/>
        <v>0.12870649418481256</v>
      </c>
      <c r="Q616" s="5">
        <f t="shared" si="734"/>
        <v>9.7019042280359846E-2</v>
      </c>
      <c r="R616" s="5">
        <f t="shared" si="735"/>
        <v>4.2685851292665826E-2</v>
      </c>
      <c r="S616" s="5">
        <f t="shared" si="736"/>
        <v>3.6956879842424302E-2</v>
      </c>
      <c r="T616" s="5">
        <f t="shared" si="737"/>
        <v>8.4682006211264774E-2</v>
      </c>
      <c r="U616" s="5">
        <f t="shared" si="738"/>
        <v>5.617002540847997E-2</v>
      </c>
      <c r="V616" s="5">
        <f t="shared" si="739"/>
        <v>4.7163672710897253E-3</v>
      </c>
      <c r="W616" s="5">
        <f t="shared" si="740"/>
        <v>4.2555568999749049E-2</v>
      </c>
      <c r="X616" s="5">
        <f t="shared" si="741"/>
        <v>3.7144161328112518E-2</v>
      </c>
      <c r="Y616" s="5">
        <f t="shared" si="742"/>
        <v>1.6210436767711712E-2</v>
      </c>
      <c r="Z616" s="5">
        <f t="shared" si="743"/>
        <v>1.2419292265852444E-2</v>
      </c>
      <c r="AA616" s="5">
        <f t="shared" si="744"/>
        <v>1.6342463392504225E-2</v>
      </c>
      <c r="AB616" s="5">
        <f t="shared" si="745"/>
        <v>1.0752468982056326E-2</v>
      </c>
      <c r="AC616" s="5">
        <f t="shared" si="746"/>
        <v>3.3856531411717474E-4</v>
      </c>
      <c r="AD616" s="5">
        <f t="shared" si="747"/>
        <v>1.3999646953268862E-2</v>
      </c>
      <c r="AE616" s="5">
        <f t="shared" si="748"/>
        <v>1.2219438188498995E-2</v>
      </c>
      <c r="AF616" s="5">
        <f t="shared" si="749"/>
        <v>5.3328012535231537E-3</v>
      </c>
      <c r="AG616" s="5">
        <f t="shared" si="750"/>
        <v>1.5515590144640672E-3</v>
      </c>
      <c r="AH616" s="5">
        <f t="shared" si="751"/>
        <v>2.7100107362359755E-3</v>
      </c>
      <c r="AI616" s="5">
        <f t="shared" si="752"/>
        <v>3.5660849509116513E-3</v>
      </c>
      <c r="AJ616" s="5">
        <f t="shared" si="753"/>
        <v>2.3462936340210906E-3</v>
      </c>
      <c r="AK616" s="5">
        <f t="shared" si="754"/>
        <v>1.0291573518910039E-3</v>
      </c>
      <c r="AL616" s="5">
        <f t="shared" si="755"/>
        <v>1.5554543956017443E-5</v>
      </c>
      <c r="AM616" s="5">
        <f t="shared" si="756"/>
        <v>3.6844083051471035E-3</v>
      </c>
      <c r="AN616" s="5">
        <f t="shared" si="757"/>
        <v>3.2158953505198968E-3</v>
      </c>
      <c r="AO616" s="5">
        <f t="shared" si="758"/>
        <v>1.4034794801444483E-3</v>
      </c>
      <c r="AP616" s="5">
        <f t="shared" si="759"/>
        <v>4.0833722006700075E-4</v>
      </c>
      <c r="AQ616" s="5">
        <f t="shared" si="760"/>
        <v>8.9103165196375937E-5</v>
      </c>
      <c r="AR616" s="5">
        <f t="shared" si="761"/>
        <v>4.7308062542065734E-4</v>
      </c>
      <c r="AS616" s="5">
        <f t="shared" si="762"/>
        <v>6.2252362188928892E-4</v>
      </c>
      <c r="AT616" s="5">
        <f t="shared" si="763"/>
        <v>4.0958732929040023E-4</v>
      </c>
      <c r="AU616" s="5">
        <f t="shared" si="764"/>
        <v>1.7965773979371747E-4</v>
      </c>
      <c r="AV616" s="5">
        <f t="shared" si="765"/>
        <v>5.9102603693282034E-5</v>
      </c>
      <c r="AW616" s="5">
        <f t="shared" si="766"/>
        <v>4.9626038740067708E-7</v>
      </c>
      <c r="AX616" s="5">
        <f t="shared" si="767"/>
        <v>8.08048029374725E-4</v>
      </c>
      <c r="AY616" s="5">
        <f t="shared" si="768"/>
        <v>7.0529585361989134E-4</v>
      </c>
      <c r="AZ616" s="5">
        <f t="shared" si="769"/>
        <v>3.0780487239003381E-4</v>
      </c>
      <c r="BA616" s="5">
        <f t="shared" si="770"/>
        <v>8.9554701506493211E-5</v>
      </c>
      <c r="BB616" s="5">
        <f t="shared" si="771"/>
        <v>1.9541709573121677E-5</v>
      </c>
      <c r="BC616" s="5">
        <f t="shared" si="772"/>
        <v>3.4113533437441899E-6</v>
      </c>
      <c r="BD616" s="5">
        <f t="shared" si="773"/>
        <v>6.8820538591681869E-5</v>
      </c>
      <c r="BE616" s="5">
        <f t="shared" si="774"/>
        <v>9.0560485131620951E-5</v>
      </c>
      <c r="BF616" s="5">
        <f t="shared" si="775"/>
        <v>5.9583967483406162E-5</v>
      </c>
      <c r="BG616" s="5">
        <f t="shared" si="776"/>
        <v>2.6135381054283996E-5</v>
      </c>
      <c r="BH616" s="5">
        <f t="shared" si="777"/>
        <v>8.5978431577612165E-6</v>
      </c>
      <c r="BI616" s="5">
        <f t="shared" si="778"/>
        <v>2.2627688285675618E-6</v>
      </c>
      <c r="BJ616" s="8">
        <f t="shared" si="779"/>
        <v>0.46890685056260895</v>
      </c>
      <c r="BK616" s="8">
        <f t="shared" si="780"/>
        <v>0.28349787054303516</v>
      </c>
      <c r="BL616" s="8">
        <f t="shared" si="781"/>
        <v>0.23541148684768332</v>
      </c>
      <c r="BM616" s="8">
        <f t="shared" si="782"/>
        <v>0.37379407161573824</v>
      </c>
      <c r="BN616" s="8">
        <f t="shared" si="783"/>
        <v>0.62573662901020932</v>
      </c>
    </row>
    <row r="617" spans="1:66" x14ac:dyDescent="0.25">
      <c r="A617" t="s">
        <v>340</v>
      </c>
      <c r="B617" t="s">
        <v>341</v>
      </c>
      <c r="C617" t="s">
        <v>431</v>
      </c>
      <c r="D617" t="s">
        <v>501</v>
      </c>
      <c r="E617">
        <f>VLOOKUP(A617,home!$A$2:$E$405,3,FALSE)</f>
        <v>1.34756097560976</v>
      </c>
      <c r="F617">
        <f>VLOOKUP(B617,home!$B$2:$E$405,3,FALSE)</f>
        <v>0.65</v>
      </c>
      <c r="G617">
        <f>VLOOKUP(C617,away!$B$2:$E$405,4,FALSE)</f>
        <v>0.83</v>
      </c>
      <c r="H617">
        <f>VLOOKUP(A617,away!$A$2:$E$405,3,FALSE)</f>
        <v>1.1341463414634101</v>
      </c>
      <c r="I617">
        <f>VLOOKUP(C617,away!$B$2:$E$405,3,FALSE)</f>
        <v>1.22</v>
      </c>
      <c r="J617">
        <f>VLOOKUP(B617,home!$B$2:$E$405,4,FALSE)</f>
        <v>1.0900000000000001</v>
      </c>
      <c r="K617" s="3">
        <f t="shared" si="728"/>
        <v>0.72700914634146541</v>
      </c>
      <c r="L617" s="3">
        <f t="shared" si="729"/>
        <v>1.5081878048780428</v>
      </c>
      <c r="M617" s="5">
        <f t="shared" si="730"/>
        <v>0.10697105969762664</v>
      </c>
      <c r="N617" s="5">
        <f t="shared" si="731"/>
        <v>7.7768938794013476E-2</v>
      </c>
      <c r="O617" s="5">
        <f t="shared" si="732"/>
        <v>0.1613324477108416</v>
      </c>
      <c r="P617" s="5">
        <f t="shared" si="733"/>
        <v>0.11729016508743804</v>
      </c>
      <c r="Q617" s="5">
        <f t="shared" si="734"/>
        <v>2.82693649022587E-2</v>
      </c>
      <c r="R617" s="5">
        <f t="shared" si="735"/>
        <v>0.12165981508430794</v>
      </c>
      <c r="S617" s="5">
        <f t="shared" si="736"/>
        <v>3.2151179172023522E-2</v>
      </c>
      <c r="T617" s="5">
        <f t="shared" si="737"/>
        <v>4.2635511397233934E-2</v>
      </c>
      <c r="U617" s="5">
        <f t="shared" si="738"/>
        <v>8.8447798308503245E-2</v>
      </c>
      <c r="V617" s="5">
        <f t="shared" si="739"/>
        <v>3.9169650428005813E-3</v>
      </c>
      <c r="W617" s="5">
        <f t="shared" si="740"/>
        <v>6.8506956150688287E-3</v>
      </c>
      <c r="X617" s="5">
        <f t="shared" si="741"/>
        <v>1.033213558157829E-2</v>
      </c>
      <c r="Y617" s="5">
        <f t="shared" si="742"/>
        <v>7.7914004412414431E-3</v>
      </c>
      <c r="Z617" s="5">
        <f t="shared" si="743"/>
        <v>6.116194981795698E-2</v>
      </c>
      <c r="AA617" s="5">
        <f t="shared" si="744"/>
        <v>4.446529692573245E-2</v>
      </c>
      <c r="AB617" s="5">
        <f t="shared" si="745"/>
        <v>1.6163338779898263E-2</v>
      </c>
      <c r="AC617" s="5">
        <f t="shared" si="746"/>
        <v>2.684262674704046E-4</v>
      </c>
      <c r="AD617" s="5">
        <f t="shared" si="747"/>
        <v>1.2451295927391024E-3</v>
      </c>
      <c r="AE617" s="5">
        <f t="shared" si="748"/>
        <v>1.877889267261878E-3</v>
      </c>
      <c r="AF617" s="5">
        <f t="shared" si="749"/>
        <v>1.4161048458978646E-3</v>
      </c>
      <c r="AG617" s="5">
        <f t="shared" si="750"/>
        <v>7.1191735300395295E-4</v>
      </c>
      <c r="AH617" s="5">
        <f t="shared" si="751"/>
        <v>2.3060926709501387E-2</v>
      </c>
      <c r="AI617" s="5">
        <f t="shared" si="752"/>
        <v>1.6765504640917701E-2</v>
      </c>
      <c r="AJ617" s="5">
        <f t="shared" si="753"/>
        <v>6.0943376084887264E-3</v>
      </c>
      <c r="AK617" s="5">
        <f t="shared" si="754"/>
        <v>1.4768797274213592E-3</v>
      </c>
      <c r="AL617" s="5">
        <f t="shared" si="755"/>
        <v>1.1772814559153923E-5</v>
      </c>
      <c r="AM617" s="5">
        <f t="shared" si="756"/>
        <v>1.8104412046035027E-4</v>
      </c>
      <c r="AN617" s="5">
        <f t="shared" si="757"/>
        <v>2.730485346231716E-4</v>
      </c>
      <c r="AO617" s="5">
        <f t="shared" si="758"/>
        <v>2.0590423502924381E-4</v>
      </c>
      <c r="AP617" s="5">
        <f t="shared" si="759"/>
        <v>1.0351408541461592E-4</v>
      </c>
      <c r="AQ617" s="5">
        <f t="shared" si="760"/>
        <v>3.9029670313856947E-5</v>
      </c>
      <c r="AR617" s="5">
        <f t="shared" si="761"/>
        <v>6.9560416864912636E-3</v>
      </c>
      <c r="AS617" s="5">
        <f t="shared" si="762"/>
        <v>5.057105928411661E-3</v>
      </c>
      <c r="AT617" s="5">
        <f t="shared" si="763"/>
        <v>1.8382811319864623E-3</v>
      </c>
      <c r="AU617" s="5">
        <f t="shared" si="764"/>
        <v>4.4548239883370036E-4</v>
      </c>
      <c r="AV617" s="5">
        <f t="shared" si="765"/>
        <v>8.0967444621559174E-5</v>
      </c>
      <c r="AW617" s="5">
        <f t="shared" si="766"/>
        <v>3.5856929878722534E-7</v>
      </c>
      <c r="AX617" s="5">
        <f t="shared" si="767"/>
        <v>2.1936788577670111E-5</v>
      </c>
      <c r="AY617" s="5">
        <f t="shared" si="768"/>
        <v>3.3084797011030006E-5</v>
      </c>
      <c r="AZ617" s="5">
        <f t="shared" si="769"/>
        <v>2.4949043689450496E-5</v>
      </c>
      <c r="BA617" s="5">
        <f t="shared" si="770"/>
        <v>1.2542614478599572E-5</v>
      </c>
      <c r="BB617" s="5">
        <f t="shared" si="771"/>
        <v>4.7291545494776619E-6</v>
      </c>
      <c r="BC617" s="5">
        <f t="shared" si="772"/>
        <v>1.4264906437811447E-6</v>
      </c>
      <c r="BD617" s="5">
        <f t="shared" si="773"/>
        <v>1.7485028736315708E-3</v>
      </c>
      <c r="BE617" s="5">
        <f t="shared" si="774"/>
        <v>1.2711775815344875E-3</v>
      </c>
      <c r="BF617" s="5">
        <f t="shared" si="775"/>
        <v>4.6207886419989805E-4</v>
      </c>
      <c r="BG617" s="5">
        <f t="shared" si="776"/>
        <v>1.119785202014673E-4</v>
      </c>
      <c r="BH617" s="5">
        <f t="shared" si="777"/>
        <v>2.0352352095062318E-5</v>
      </c>
      <c r="BI617" s="5">
        <f t="shared" si="778"/>
        <v>2.9592692245344388E-6</v>
      </c>
      <c r="BJ617" s="8">
        <f t="shared" si="779"/>
        <v>0.17980029732508868</v>
      </c>
      <c r="BK617" s="8">
        <f t="shared" si="780"/>
        <v>0.2606426528789294</v>
      </c>
      <c r="BL617" s="8">
        <f t="shared" si="781"/>
        <v>0.49746127354684438</v>
      </c>
      <c r="BM617" s="8">
        <f t="shared" si="782"/>
        <v>0.38574165606462085</v>
      </c>
      <c r="BN617" s="8">
        <f t="shared" si="783"/>
        <v>0.61329179127648636</v>
      </c>
    </row>
    <row r="618" spans="1:66" x14ac:dyDescent="0.25">
      <c r="A618" t="s">
        <v>340</v>
      </c>
      <c r="B618" t="s">
        <v>378</v>
      </c>
      <c r="C618" t="s">
        <v>429</v>
      </c>
      <c r="D618" t="s">
        <v>501</v>
      </c>
      <c r="E618">
        <f>VLOOKUP(A618,home!$A$2:$E$405,3,FALSE)</f>
        <v>1.34756097560976</v>
      </c>
      <c r="F618">
        <f>VLOOKUP(B618,home!$B$2:$E$405,3,FALSE)</f>
        <v>0.74</v>
      </c>
      <c r="G618">
        <f>VLOOKUP(C618,away!$B$2:$E$405,4,FALSE)</f>
        <v>0.83</v>
      </c>
      <c r="H618">
        <f>VLOOKUP(A618,away!$A$2:$E$405,3,FALSE)</f>
        <v>1.1341463414634101</v>
      </c>
      <c r="I618">
        <f>VLOOKUP(C618,away!$B$2:$E$405,3,FALSE)</f>
        <v>0.56000000000000005</v>
      </c>
      <c r="J618">
        <f>VLOOKUP(B618,home!$B$2:$E$405,4,FALSE)</f>
        <v>1.1000000000000001</v>
      </c>
      <c r="K618" s="3">
        <f t="shared" si="728"/>
        <v>0.82767195121951453</v>
      </c>
      <c r="L618" s="3">
        <f t="shared" si="729"/>
        <v>0.69863414634146082</v>
      </c>
      <c r="M618" s="5">
        <f t="shared" si="730"/>
        <v>0.21733700807174219</v>
      </c>
      <c r="N618" s="5">
        <f t="shared" si="731"/>
        <v>0.17988374554295022</v>
      </c>
      <c r="O618" s="5">
        <f t="shared" si="732"/>
        <v>0.15183905510260878</v>
      </c>
      <c r="P618" s="5">
        <f t="shared" si="733"/>
        <v>0.12567292700810359</v>
      </c>
      <c r="Q618" s="5">
        <f t="shared" si="734"/>
        <v>7.4442365333104124E-2</v>
      </c>
      <c r="R618" s="5">
        <f t="shared" si="735"/>
        <v>5.3039974321452556E-2</v>
      </c>
      <c r="S618" s="5">
        <f t="shared" si="736"/>
        <v>1.8167274780890849E-2</v>
      </c>
      <c r="T618" s="5">
        <f t="shared" si="737"/>
        <v>5.2007978356132363E-2</v>
      </c>
      <c r="U618" s="5">
        <f t="shared" si="738"/>
        <v>4.3899699039269581E-2</v>
      </c>
      <c r="V618" s="5">
        <f t="shared" si="739"/>
        <v>1.1672269908948672E-3</v>
      </c>
      <c r="W618" s="5">
        <f t="shared" si="740"/>
        <v>2.0537952589548752E-2</v>
      </c>
      <c r="X618" s="5">
        <f t="shared" si="741"/>
        <v>1.4348514975000788E-2</v>
      </c>
      <c r="Y618" s="5">
        <f t="shared" si="742"/>
        <v>5.0121812554136712E-3</v>
      </c>
      <c r="Z618" s="5">
        <f t="shared" si="743"/>
        <v>1.2351845727347004E-2</v>
      </c>
      <c r="AA618" s="5">
        <f t="shared" si="744"/>
        <v>1.0223276254315718E-2</v>
      </c>
      <c r="AB618" s="5">
        <f t="shared" si="745"/>
        <v>4.2307595026328092E-3</v>
      </c>
      <c r="AC618" s="5">
        <f t="shared" si="746"/>
        <v>4.2183575214039681E-5</v>
      </c>
      <c r="AD618" s="5">
        <f t="shared" si="747"/>
        <v>4.2496718234614232E-3</v>
      </c>
      <c r="AE618" s="5">
        <f t="shared" si="748"/>
        <v>2.9689658466153309E-3</v>
      </c>
      <c r="AF618" s="5">
        <f t="shared" si="749"/>
        <v>1.037110459883527E-3</v>
      </c>
      <c r="AG618" s="5">
        <f t="shared" si="750"/>
        <v>2.4152026026750926E-4</v>
      </c>
      <c r="AH618" s="5">
        <f t="shared" si="751"/>
        <v>2.157355298866623E-3</v>
      </c>
      <c r="AI618" s="5">
        <f t="shared" si="752"/>
        <v>1.7855824696866966E-3</v>
      </c>
      <c r="AJ618" s="5">
        <f t="shared" si="753"/>
        <v>7.3893826337447389E-4</v>
      </c>
      <c r="AK618" s="5">
        <f t="shared" si="754"/>
        <v>2.0386615809263683E-4</v>
      </c>
      <c r="AL618" s="5">
        <f t="shared" si="755"/>
        <v>9.7568903075446924E-7</v>
      </c>
      <c r="AM618" s="5">
        <f t="shared" si="756"/>
        <v>7.0346683403338188E-4</v>
      </c>
      <c r="AN618" s="5">
        <f t="shared" si="757"/>
        <v>4.9146595107444192E-4</v>
      </c>
      <c r="AO618" s="5">
        <f t="shared" si="758"/>
        <v>1.7167744759239342E-4</v>
      </c>
      <c r="AP618" s="5">
        <f t="shared" si="759"/>
        <v>3.9979909014930885E-5</v>
      </c>
      <c r="AQ618" s="5">
        <f t="shared" si="760"/>
        <v>6.9828324013638764E-6</v>
      </c>
      <c r="AR618" s="5">
        <f t="shared" si="761"/>
        <v>3.0144041551578214E-4</v>
      </c>
      <c r="AS618" s="5">
        <f t="shared" si="762"/>
        <v>2.494937768863686E-4</v>
      </c>
      <c r="AT618" s="5">
        <f t="shared" si="763"/>
        <v>1.0324950056633345E-4</v>
      </c>
      <c r="AU618" s="5">
        <f t="shared" si="764"/>
        <v>2.8485571865392537E-5</v>
      </c>
      <c r="AV618" s="5">
        <f t="shared" si="765"/>
        <v>5.8941772118582848E-6</v>
      </c>
      <c r="AW618" s="5">
        <f t="shared" si="766"/>
        <v>1.5671730971650211E-8</v>
      </c>
      <c r="AX618" s="5">
        <f t="shared" si="767"/>
        <v>9.7039961190437251E-5</v>
      </c>
      <c r="AY618" s="5">
        <f t="shared" si="768"/>
        <v>6.7795430447289626E-5</v>
      </c>
      <c r="AZ618" s="5">
        <f t="shared" si="769"/>
        <v>2.3682101338197028E-5</v>
      </c>
      <c r="BA618" s="5">
        <f t="shared" si="770"/>
        <v>5.5150415506610828E-6</v>
      </c>
      <c r="BB618" s="5">
        <f t="shared" si="771"/>
        <v>9.6324908644594773E-7</v>
      </c>
      <c r="BC618" s="5">
        <f t="shared" si="772"/>
        <v>1.3459174064467138E-7</v>
      </c>
      <c r="BD618" s="5">
        <f t="shared" si="773"/>
        <v>3.5099427894447275E-5</v>
      </c>
      <c r="BE618" s="5">
        <f t="shared" si="774"/>
        <v>2.9050811972085829E-5</v>
      </c>
      <c r="BF618" s="5">
        <f t="shared" si="775"/>
        <v>1.2022271114723754E-5</v>
      </c>
      <c r="BG618" s="5">
        <f t="shared" si="776"/>
        <v>3.3168321972044737E-6</v>
      </c>
      <c r="BH618" s="5">
        <f t="shared" si="777"/>
        <v>6.8631224413198398E-7</v>
      </c>
      <c r="BI618" s="5">
        <f t="shared" si="778"/>
        <v>1.1360827884931263E-7</v>
      </c>
      <c r="BJ618" s="8">
        <f t="shared" si="779"/>
        <v>0.3563387097918479</v>
      </c>
      <c r="BK618" s="8">
        <f t="shared" si="780"/>
        <v>0.36245539154632356</v>
      </c>
      <c r="BL618" s="8">
        <f t="shared" si="781"/>
        <v>0.26888735911604705</v>
      </c>
      <c r="BM618" s="8">
        <f t="shared" si="782"/>
        <v>0.19775045104288769</v>
      </c>
      <c r="BN618" s="8">
        <f t="shared" si="783"/>
        <v>0.80221507537996151</v>
      </c>
    </row>
    <row r="619" spans="1:66" x14ac:dyDescent="0.25">
      <c r="A619" t="s">
        <v>340</v>
      </c>
      <c r="B619" t="s">
        <v>361</v>
      </c>
      <c r="C619" t="s">
        <v>413</v>
      </c>
      <c r="D619" t="s">
        <v>501</v>
      </c>
      <c r="E619">
        <f>VLOOKUP(A619,home!$A$2:$E$405,3,FALSE)</f>
        <v>1.34756097560976</v>
      </c>
      <c r="F619">
        <f>VLOOKUP(B619,home!$B$2:$E$405,3,FALSE)</f>
        <v>0.61</v>
      </c>
      <c r="G619">
        <f>VLOOKUP(C619,away!$B$2:$E$405,4,FALSE)</f>
        <v>0.61</v>
      </c>
      <c r="H619">
        <f>VLOOKUP(A619,away!$A$2:$E$405,3,FALSE)</f>
        <v>1.1341463414634101</v>
      </c>
      <c r="I619">
        <f>VLOOKUP(C619,away!$B$2:$E$405,3,FALSE)</f>
        <v>1.27</v>
      </c>
      <c r="J619">
        <f>VLOOKUP(B619,home!$B$2:$E$405,4,FALSE)</f>
        <v>1.35</v>
      </c>
      <c r="K619" s="3">
        <f t="shared" si="728"/>
        <v>0.50142743902439169</v>
      </c>
      <c r="L619" s="3">
        <f t="shared" si="729"/>
        <v>1.9444939024390169</v>
      </c>
      <c r="M619" s="5">
        <f t="shared" si="730"/>
        <v>8.6646267315993925E-2</v>
      </c>
      <c r="N619" s="5">
        <f t="shared" si="731"/>
        <v>4.3446815921281683E-2</v>
      </c>
      <c r="O619" s="5">
        <f t="shared" si="732"/>
        <v>0.16848313846505125</v>
      </c>
      <c r="P619" s="5">
        <f t="shared" si="733"/>
        <v>8.4482068639322616E-2</v>
      </c>
      <c r="Q619" s="5">
        <f t="shared" si="734"/>
        <v>1.0892712820586221E-2</v>
      </c>
      <c r="R619" s="5">
        <f t="shared" si="735"/>
        <v>0.16380721770454043</v>
      </c>
      <c r="S619" s="5">
        <f t="shared" si="736"/>
        <v>2.0592981505914716E-2</v>
      </c>
      <c r="T619" s="5">
        <f t="shared" si="737"/>
        <v>2.1180813660649209E-2</v>
      </c>
      <c r="U619" s="5">
        <f t="shared" si="738"/>
        <v>8.2137433667298698E-2</v>
      </c>
      <c r="V619" s="5">
        <f t="shared" si="739"/>
        <v>2.2309580358061097E-3</v>
      </c>
      <c r="W619" s="5">
        <f t="shared" si="740"/>
        <v>1.8206350312182356E-3</v>
      </c>
      <c r="X619" s="5">
        <f t="shared" si="741"/>
        <v>3.5402137167707278E-3</v>
      </c>
      <c r="Y619" s="5">
        <f t="shared" si="742"/>
        <v>3.4419619927958255E-3</v>
      </c>
      <c r="Z619" s="5">
        <f t="shared" si="743"/>
        <v>0.10617404533399312</v>
      </c>
      <c r="AA619" s="5">
        <f t="shared" si="744"/>
        <v>5.3238579642683831E-2</v>
      </c>
      <c r="AB619" s="5">
        <f t="shared" si="745"/>
        <v>1.3347642323763533E-2</v>
      </c>
      <c r="AC619" s="5">
        <f t="shared" si="746"/>
        <v>1.3595215621425681E-4</v>
      </c>
      <c r="AD619" s="5">
        <f t="shared" si="747"/>
        <v>2.2822909027546331E-4</v>
      </c>
      <c r="AE619" s="5">
        <f t="shared" si="748"/>
        <v>4.4379007439984225E-4</v>
      </c>
      <c r="AF619" s="5">
        <f t="shared" si="749"/>
        <v>4.3147354681672561E-4</v>
      </c>
      <c r="AG619" s="5">
        <f t="shared" si="750"/>
        <v>2.7966589361628613E-4</v>
      </c>
      <c r="AH619" s="5">
        <f t="shared" si="751"/>
        <v>5.1613695937308343E-2</v>
      </c>
      <c r="AI619" s="5">
        <f t="shared" si="752"/>
        <v>2.5880523372428171E-2</v>
      </c>
      <c r="AJ619" s="5">
        <f t="shared" si="753"/>
        <v>6.4886022776237855E-3</v>
      </c>
      <c r="AK619" s="5">
        <f t="shared" si="754"/>
        <v>1.0845210743055766E-3</v>
      </c>
      <c r="AL619" s="5">
        <f t="shared" si="755"/>
        <v>5.3022569805897088E-6</v>
      </c>
      <c r="AM619" s="5">
        <f t="shared" si="756"/>
        <v>2.2888065649538464E-5</v>
      </c>
      <c r="AN619" s="5">
        <f t="shared" si="757"/>
        <v>4.4505704094151453E-5</v>
      </c>
      <c r="AO619" s="5">
        <f t="shared" si="758"/>
        <v>4.3270535117416359E-5</v>
      </c>
      <c r="AP619" s="5">
        <f t="shared" si="759"/>
        <v>2.8046430563696481E-5</v>
      </c>
      <c r="AQ619" s="5">
        <f t="shared" si="760"/>
        <v>1.3634028304071772E-5</v>
      </c>
      <c r="AR619" s="5">
        <f t="shared" si="761"/>
        <v>2.0072503406487516E-2</v>
      </c>
      <c r="AS619" s="5">
        <f t="shared" si="762"/>
        <v>1.0064903977923412E-2</v>
      </c>
      <c r="AT619" s="5">
        <f t="shared" si="763"/>
        <v>2.5234095128382748E-3</v>
      </c>
      <c r="AU619" s="5">
        <f t="shared" si="764"/>
        <v>4.2176892321076125E-4</v>
      </c>
      <c r="AV619" s="5">
        <f t="shared" si="765"/>
        <v>5.2871627756411831E-5</v>
      </c>
      <c r="AW619" s="5">
        <f t="shared" si="766"/>
        <v>1.4360612152443861E-7</v>
      </c>
      <c r="AX619" s="5">
        <f t="shared" si="767"/>
        <v>1.9127840238117018E-6</v>
      </c>
      <c r="AY619" s="5">
        <f t="shared" si="768"/>
        <v>3.719396870984621E-6</v>
      </c>
      <c r="AZ619" s="5">
        <f t="shared" si="769"/>
        <v>3.6161722681901784E-6</v>
      </c>
      <c r="BA619" s="5">
        <f t="shared" si="770"/>
        <v>2.3438749752216229E-6</v>
      </c>
      <c r="BB619" s="5">
        <f t="shared" si="771"/>
        <v>1.139412649349462E-6</v>
      </c>
      <c r="BC619" s="5">
        <f t="shared" si="772"/>
        <v>4.431161898043831E-7</v>
      </c>
      <c r="BD619" s="5">
        <f t="shared" si="773"/>
        <v>6.505143413433551E-3</v>
      </c>
      <c r="BE619" s="5">
        <f t="shared" si="774"/>
        <v>3.2618574022843746E-3</v>
      </c>
      <c r="BF619" s="5">
        <f t="shared" si="775"/>
        <v>8.1779240184510452E-4</v>
      </c>
      <c r="BG619" s="5">
        <f t="shared" si="776"/>
        <v>1.3668784990359897E-4</v>
      </c>
      <c r="BH619" s="5">
        <f t="shared" si="777"/>
        <v>1.7134759630728019E-5</v>
      </c>
      <c r="BI619" s="5">
        <f t="shared" si="778"/>
        <v>1.7183677279868974E-6</v>
      </c>
      <c r="BJ619" s="8">
        <f t="shared" si="779"/>
        <v>8.5871831269116489E-2</v>
      </c>
      <c r="BK619" s="8">
        <f t="shared" si="780"/>
        <v>0.1940972493071032</v>
      </c>
      <c r="BL619" s="8">
        <f t="shared" si="781"/>
        <v>0.60995714610804519</v>
      </c>
      <c r="BM619" s="8">
        <f t="shared" si="782"/>
        <v>0.43833847536073256</v>
      </c>
      <c r="BN619" s="8">
        <f t="shared" si="783"/>
        <v>0.55775822086677618</v>
      </c>
    </row>
    <row r="620" spans="1:66" x14ac:dyDescent="0.25">
      <c r="A620" t="s">
        <v>342</v>
      </c>
      <c r="B620" t="s">
        <v>402</v>
      </c>
      <c r="C620" t="s">
        <v>426</v>
      </c>
      <c r="D620" t="s">
        <v>501</v>
      </c>
      <c r="E620">
        <f>VLOOKUP(A620,home!$A$2:$E$405,3,FALSE)</f>
        <v>1.1717171717171699</v>
      </c>
      <c r="F620">
        <f>VLOOKUP(B620,home!$B$2:$E$405,3,FALSE)</f>
        <v>0.81</v>
      </c>
      <c r="G620">
        <f>VLOOKUP(C620,away!$B$2:$E$405,4,FALSE)</f>
        <v>0.95</v>
      </c>
      <c r="H620">
        <f>VLOOKUP(A620,away!$A$2:$E$405,3,FALSE)</f>
        <v>0.85606060606060597</v>
      </c>
      <c r="I620">
        <f>VLOOKUP(C620,away!$B$2:$E$405,3,FALSE)</f>
        <v>0.43</v>
      </c>
      <c r="J620">
        <f>VLOOKUP(B620,home!$B$2:$E$405,4,FALSE)</f>
        <v>0.97</v>
      </c>
      <c r="K620" s="3">
        <f t="shared" si="728"/>
        <v>0.90163636363636235</v>
      </c>
      <c r="L620" s="3">
        <f t="shared" si="729"/>
        <v>0.35706287878787873</v>
      </c>
      <c r="M620" s="5">
        <f t="shared" si="730"/>
        <v>0.2840232316948047</v>
      </c>
      <c r="N620" s="5">
        <f t="shared" si="731"/>
        <v>0.25608567381355174</v>
      </c>
      <c r="O620" s="5">
        <f t="shared" si="732"/>
        <v>0.10141415275158365</v>
      </c>
      <c r="P620" s="5">
        <f t="shared" si="733"/>
        <v>9.1438687908200478E-2</v>
      </c>
      <c r="Q620" s="5">
        <f t="shared" si="734"/>
        <v>0.11544807785830917</v>
      </c>
      <c r="R620" s="5">
        <f t="shared" si="735"/>
        <v>1.8105614665657063E-2</v>
      </c>
      <c r="S620" s="5">
        <f t="shared" si="736"/>
        <v>7.3594628126736989E-3</v>
      </c>
      <c r="T620" s="5">
        <f t="shared" si="737"/>
        <v>4.1222223030615041E-2</v>
      </c>
      <c r="U620" s="5">
        <f t="shared" si="738"/>
        <v>1.6324680568544227E-2</v>
      </c>
      <c r="V620" s="5">
        <f t="shared" si="739"/>
        <v>2.6325687800041983E-4</v>
      </c>
      <c r="W620" s="5">
        <f t="shared" si="740"/>
        <v>3.4697395036324512E-2</v>
      </c>
      <c r="X620" s="5">
        <f t="shared" si="741"/>
        <v>1.2389151758110286E-2</v>
      </c>
      <c r="Y620" s="5">
        <f t="shared" si="742"/>
        <v>2.2118530962453834E-3</v>
      </c>
      <c r="Z620" s="5">
        <f t="shared" si="743"/>
        <v>2.1549476315811818E-3</v>
      </c>
      <c r="AA620" s="5">
        <f t="shared" si="744"/>
        <v>1.9429791463656486E-3</v>
      </c>
      <c r="AB620" s="5">
        <f t="shared" si="745"/>
        <v>8.7593032607520321E-4</v>
      </c>
      <c r="AC620" s="5">
        <f t="shared" si="746"/>
        <v>5.2970718635249391E-6</v>
      </c>
      <c r="AD620" s="5">
        <f t="shared" si="747"/>
        <v>7.8211082720514996E-3</v>
      </c>
      <c r="AE620" s="5">
        <f t="shared" si="748"/>
        <v>2.7926274349304005E-3</v>
      </c>
      <c r="AF620" s="5">
        <f t="shared" si="749"/>
        <v>4.98571795649129E-4</v>
      </c>
      <c r="AG620" s="5">
        <f t="shared" si="750"/>
        <v>5.934049354563999E-5</v>
      </c>
      <c r="AH620" s="5">
        <f t="shared" si="751"/>
        <v>1.9236295124237451E-4</v>
      </c>
      <c r="AI620" s="5">
        <f t="shared" si="752"/>
        <v>1.7344143185653345E-4</v>
      </c>
      <c r="AJ620" s="5">
        <f t="shared" si="753"/>
        <v>7.8190550961504361E-5</v>
      </c>
      <c r="AK620" s="5">
        <f t="shared" si="754"/>
        <v>2.3499814679884825E-5</v>
      </c>
      <c r="AL620" s="5">
        <f t="shared" si="755"/>
        <v>6.8213758158576294E-8</v>
      </c>
      <c r="AM620" s="5">
        <f t="shared" si="756"/>
        <v>1.4103591244037578E-3</v>
      </c>
      <c r="AN620" s="5">
        <f t="shared" si="757"/>
        <v>5.0358688908435788E-4</v>
      </c>
      <c r="AO620" s="5">
        <f t="shared" si="758"/>
        <v>8.9906092168146477E-5</v>
      </c>
      <c r="AP620" s="5">
        <f t="shared" si="759"/>
        <v>1.0700709363375578E-5</v>
      </c>
      <c r="AQ620" s="5">
        <f t="shared" si="760"/>
        <v>9.5520652258982348E-7</v>
      </c>
      <c r="AR620" s="5">
        <f t="shared" si="761"/>
        <v>1.3737133828546929E-5</v>
      </c>
      <c r="AS620" s="5">
        <f t="shared" si="762"/>
        <v>1.2385899391957114E-5</v>
      </c>
      <c r="AT620" s="5">
        <f t="shared" si="763"/>
        <v>5.5837886440650205E-6</v>
      </c>
      <c r="AU620" s="5">
        <f t="shared" si="764"/>
        <v>1.6781822961162667E-6</v>
      </c>
      <c r="AV620" s="5">
        <f t="shared" si="765"/>
        <v>3.782775457472979E-7</v>
      </c>
      <c r="AW620" s="5">
        <f t="shared" si="766"/>
        <v>6.100221397469898E-10</v>
      </c>
      <c r="AX620" s="5">
        <f t="shared" si="767"/>
        <v>2.11938512058128E-4</v>
      </c>
      <c r="AY620" s="5">
        <f t="shared" si="768"/>
        <v>7.5675375241494733E-5</v>
      </c>
      <c r="AZ620" s="5">
        <f t="shared" si="769"/>
        <v>1.3510433668540536E-5</v>
      </c>
      <c r="BA620" s="5">
        <f t="shared" si="770"/>
        <v>1.6080247797872545E-6</v>
      </c>
      <c r="BB620" s="5">
        <f t="shared" si="771"/>
        <v>1.4354148925827051E-7</v>
      </c>
      <c r="BC620" s="5">
        <f t="shared" si="772"/>
        <v>1.0250667476011494E-8</v>
      </c>
      <c r="BD620" s="5">
        <f t="shared" si="773"/>
        <v>8.1750342518588577E-7</v>
      </c>
      <c r="BE620" s="5">
        <f t="shared" si="774"/>
        <v>7.3709081554487314E-7</v>
      </c>
      <c r="BF620" s="5">
        <f t="shared" si="775"/>
        <v>3.3229394129881996E-7</v>
      </c>
      <c r="BG620" s="5">
        <f t="shared" si="776"/>
        <v>9.9869433630354311E-8</v>
      </c>
      <c r="BH620" s="5">
        <f t="shared" si="777"/>
        <v>2.251147824422392E-8</v>
      </c>
      <c r="BI620" s="5">
        <f t="shared" si="778"/>
        <v>4.0594334768402285E-9</v>
      </c>
      <c r="BJ620" s="8">
        <f t="shared" si="779"/>
        <v>0.47554441674877973</v>
      </c>
      <c r="BK620" s="8">
        <f t="shared" si="780"/>
        <v>0.38316567995454248</v>
      </c>
      <c r="BL620" s="8">
        <f t="shared" si="781"/>
        <v>0.13916662881719993</v>
      </c>
      <c r="BM620" s="8">
        <f t="shared" si="782"/>
        <v>0.13344055969477722</v>
      </c>
      <c r="BN620" s="8">
        <f t="shared" si="783"/>
        <v>0.86651543869210679</v>
      </c>
    </row>
    <row r="621" spans="1:66" x14ac:dyDescent="0.25">
      <c r="A621" t="s">
        <v>40</v>
      </c>
      <c r="B621" t="s">
        <v>333</v>
      </c>
      <c r="C621" t="s">
        <v>316</v>
      </c>
      <c r="D621" t="s">
        <v>501</v>
      </c>
      <c r="E621">
        <f>VLOOKUP(A621,home!$A$2:$E$405,3,FALSE)</f>
        <v>1.4783783783783799</v>
      </c>
      <c r="F621">
        <f>VLOOKUP(B621,home!$B$2:$E$405,3,FALSE)</f>
        <v>0.99</v>
      </c>
      <c r="G621">
        <f>VLOOKUP(C621,away!$B$2:$E$405,4,FALSE)</f>
        <v>1.51</v>
      </c>
      <c r="H621">
        <f>VLOOKUP(A621,away!$A$2:$E$405,3,FALSE)</f>
        <v>1.1756756756756801</v>
      </c>
      <c r="I621">
        <f>VLOOKUP(C621,away!$B$2:$E$405,3,FALSE)</f>
        <v>0.68</v>
      </c>
      <c r="J621">
        <f>VLOOKUP(B621,home!$B$2:$E$405,4,FALSE)</f>
        <v>1.05</v>
      </c>
      <c r="K621" s="3">
        <f t="shared" si="728"/>
        <v>2.2100278378378402</v>
      </c>
      <c r="L621" s="3">
        <f t="shared" si="729"/>
        <v>0.8394324324324357</v>
      </c>
      <c r="M621" s="5">
        <f t="shared" si="730"/>
        <v>4.7384492309864829E-2</v>
      </c>
      <c r="N621" s="5">
        <f t="shared" si="731"/>
        <v>0.10472104708661432</v>
      </c>
      <c r="O621" s="5">
        <f t="shared" si="732"/>
        <v>3.9776079639245877E-2</v>
      </c>
      <c r="P621" s="5">
        <f t="shared" si="733"/>
        <v>8.7906243282788302E-2</v>
      </c>
      <c r="Q621" s="5">
        <f t="shared" si="734"/>
        <v>0.11571821463447247</v>
      </c>
      <c r="R621" s="5">
        <f t="shared" si="735"/>
        <v>1.6694665642099222E-2</v>
      </c>
      <c r="S621" s="5">
        <f t="shared" si="736"/>
        <v>4.0770235320659959E-2</v>
      </c>
      <c r="T621" s="5">
        <f t="shared" si="737"/>
        <v>9.7137622387353906E-2</v>
      </c>
      <c r="U621" s="5">
        <f t="shared" si="738"/>
        <v>3.689567581243422E-2</v>
      </c>
      <c r="V621" s="5">
        <f t="shared" si="739"/>
        <v>8.4039642744006861E-3</v>
      </c>
      <c r="W621" s="5">
        <f t="shared" si="740"/>
        <v>8.5246825229026102E-2</v>
      </c>
      <c r="X621" s="5">
        <f t="shared" si="741"/>
        <v>7.1558949859144114E-2</v>
      </c>
      <c r="Y621" s="5">
        <f t="shared" si="742"/>
        <v>3.003445167128602E-2</v>
      </c>
      <c r="Z621" s="5">
        <f t="shared" si="743"/>
        <v>4.6713479295311874E-3</v>
      </c>
      <c r="AA621" s="5">
        <f t="shared" si="744"/>
        <v>1.032380896449008E-2</v>
      </c>
      <c r="AB621" s="5">
        <f t="shared" si="745"/>
        <v>1.1407952602021465E-2</v>
      </c>
      <c r="AC621" s="5">
        <f t="shared" si="746"/>
        <v>9.7442339786809327E-4</v>
      </c>
      <c r="AD621" s="5">
        <f t="shared" si="747"/>
        <v>4.7099464210861218E-2</v>
      </c>
      <c r="AE621" s="5">
        <f t="shared" si="748"/>
        <v>3.9536817808787685E-2</v>
      </c>
      <c r="AF621" s="5">
        <f t="shared" si="749"/>
        <v>1.6594243571934345E-2</v>
      </c>
      <c r="AG621" s="5">
        <f t="shared" si="750"/>
        <v>4.6432487486550529E-3</v>
      </c>
      <c r="AH621" s="5">
        <f t="shared" si="751"/>
        <v>9.8032023880614653E-4</v>
      </c>
      <c r="AI621" s="5">
        <f t="shared" si="752"/>
        <v>2.166535017757423E-3</v>
      </c>
      <c r="AJ621" s="5">
        <f t="shared" si="753"/>
        <v>2.3940513504472024E-3</v>
      </c>
      <c r="AK621" s="5">
        <f t="shared" si="754"/>
        <v>1.7636400432338641E-3</v>
      </c>
      <c r="AL621" s="5">
        <f t="shared" si="755"/>
        <v>7.2308804925700162E-5</v>
      </c>
      <c r="AM621" s="5">
        <f t="shared" si="756"/>
        <v>2.0818225410650079E-2</v>
      </c>
      <c r="AN621" s="5">
        <f t="shared" si="757"/>
        <v>1.747549359538874E-2</v>
      </c>
      <c r="AO621" s="5">
        <f t="shared" si="758"/>
        <v>7.3347480483673105E-3</v>
      </c>
      <c r="AP621" s="5">
        <f t="shared" si="759"/>
        <v>2.0523417985066775E-3</v>
      </c>
      <c r="AQ621" s="5">
        <f t="shared" si="760"/>
        <v>4.307005670258049E-4</v>
      </c>
      <c r="AR621" s="5">
        <f t="shared" si="761"/>
        <v>1.6458252052475801E-4</v>
      </c>
      <c r="AS621" s="5">
        <f t="shared" si="762"/>
        <v>3.6373195198123283E-4</v>
      </c>
      <c r="AT621" s="5">
        <f t="shared" si="763"/>
        <v>4.0192886969481065E-4</v>
      </c>
      <c r="AU621" s="5">
        <f t="shared" si="764"/>
        <v>2.9609133028540976E-4</v>
      </c>
      <c r="AV621" s="5">
        <f t="shared" si="765"/>
        <v>1.6359252061829855E-4</v>
      </c>
      <c r="AW621" s="5">
        <f t="shared" si="766"/>
        <v>3.7262515689494615E-6</v>
      </c>
      <c r="AX621" s="5">
        <f t="shared" si="767"/>
        <v>7.6681429486532881E-3</v>
      </c>
      <c r="AY621" s="5">
        <f t="shared" si="768"/>
        <v>6.4368878876276594E-3</v>
      </c>
      <c r="AZ621" s="5">
        <f t="shared" si="769"/>
        <v>2.7016662284030848E-3</v>
      </c>
      <c r="BA621" s="5">
        <f t="shared" si="770"/>
        <v>7.5595541790965523E-4</v>
      </c>
      <c r="BB621" s="5">
        <f t="shared" si="771"/>
        <v>1.5864337381659506E-4</v>
      </c>
      <c r="BC621" s="5">
        <f t="shared" si="772"/>
        <v>2.663407863443052E-5</v>
      </c>
      <c r="BD621" s="5">
        <f t="shared" si="773"/>
        <v>2.3025984256659808E-5</v>
      </c>
      <c r="BE621" s="5">
        <f t="shared" si="774"/>
        <v>5.0888066200834018E-5</v>
      </c>
      <c r="BF621" s="5">
        <f t="shared" si="775"/>
        <v>5.623202145878905E-5</v>
      </c>
      <c r="BG621" s="5">
        <f t="shared" si="776"/>
        <v>4.1424777600606195E-5</v>
      </c>
      <c r="BH621" s="5">
        <f t="shared" si="777"/>
        <v>2.2887477918395284E-5</v>
      </c>
      <c r="BI621" s="5">
        <f t="shared" si="778"/>
        <v>1.0116392667510492E-5</v>
      </c>
      <c r="BJ621" s="8">
        <f t="shared" si="779"/>
        <v>0.67815032456311841</v>
      </c>
      <c r="BK621" s="8">
        <f t="shared" si="780"/>
        <v>0.19194855527813526</v>
      </c>
      <c r="BL621" s="8">
        <f t="shared" si="781"/>
        <v>0.1239972312237428</v>
      </c>
      <c r="BM621" s="8">
        <f t="shared" si="782"/>
        <v>0.58013355476338357</v>
      </c>
      <c r="BN621" s="8">
        <f t="shared" si="783"/>
        <v>0.41220074259508499</v>
      </c>
    </row>
    <row r="622" spans="1:66" x14ac:dyDescent="0.25">
      <c r="A622" t="s">
        <v>40</v>
      </c>
      <c r="B622" t="s">
        <v>335</v>
      </c>
      <c r="C622" t="s">
        <v>318</v>
      </c>
      <c r="D622" t="s">
        <v>501</v>
      </c>
      <c r="E622">
        <f>VLOOKUP(A622,home!$A$2:$E$405,3,FALSE)</f>
        <v>1.4783783783783799</v>
      </c>
      <c r="F622">
        <f>VLOOKUP(B622,home!$B$2:$E$405,3,FALSE)</f>
        <v>0.64</v>
      </c>
      <c r="G622">
        <f>VLOOKUP(C622,away!$B$2:$E$405,4,FALSE)</f>
        <v>1.07</v>
      </c>
      <c r="H622">
        <f>VLOOKUP(A622,away!$A$2:$E$405,3,FALSE)</f>
        <v>1.1756756756756801</v>
      </c>
      <c r="I622">
        <f>VLOOKUP(C622,away!$B$2:$E$405,3,FALSE)</f>
        <v>0.72</v>
      </c>
      <c r="J622">
        <f>VLOOKUP(B622,home!$B$2:$E$405,4,FALSE)</f>
        <v>1.28</v>
      </c>
      <c r="K622" s="3">
        <f t="shared" si="728"/>
        <v>1.0123935135135147</v>
      </c>
      <c r="L622" s="3">
        <f t="shared" si="729"/>
        <v>1.0835027027027067</v>
      </c>
      <c r="M622" s="5">
        <f t="shared" si="730"/>
        <v>0.12295999551633442</v>
      </c>
      <c r="N622" s="5">
        <f t="shared" si="731"/>
        <v>0.1244839018823878</v>
      </c>
      <c r="O622" s="5">
        <f t="shared" si="732"/>
        <v>0.13322748746626101</v>
      </c>
      <c r="P622" s="5">
        <f t="shared" si="733"/>
        <v>0.13487864413254572</v>
      </c>
      <c r="Q622" s="5">
        <f t="shared" si="734"/>
        <v>6.3013347401291109E-2</v>
      </c>
      <c r="R622" s="5">
        <f t="shared" si="735"/>
        <v>7.2176171371992393E-2</v>
      </c>
      <c r="S622" s="5">
        <f t="shared" si="736"/>
        <v>3.698814514151718E-2</v>
      </c>
      <c r="T622" s="5">
        <f t="shared" si="737"/>
        <v>6.8275132215643491E-2</v>
      </c>
      <c r="U622" s="5">
        <f t="shared" si="738"/>
        <v>7.3070687727244926E-2</v>
      </c>
      <c r="V622" s="5">
        <f t="shared" si="739"/>
        <v>4.5081607818110809E-3</v>
      </c>
      <c r="W622" s="5">
        <f t="shared" si="740"/>
        <v>2.1264768057946935E-2</v>
      </c>
      <c r="X622" s="5">
        <f t="shared" si="741"/>
        <v>2.3040433663131688E-2</v>
      </c>
      <c r="Y622" s="5">
        <f t="shared" si="742"/>
        <v>1.2482186072722804E-2</v>
      </c>
      <c r="Z622" s="5">
        <f t="shared" si="743"/>
        <v>2.6067692250762498E-2</v>
      </c>
      <c r="AA622" s="5">
        <f t="shared" si="744"/>
        <v>2.6390762546938461E-2</v>
      </c>
      <c r="AB622" s="5">
        <f t="shared" si="745"/>
        <v>1.3358918409597952E-2</v>
      </c>
      <c r="AC622" s="5">
        <f t="shared" si="746"/>
        <v>3.090713626151584E-4</v>
      </c>
      <c r="AD622" s="5">
        <f t="shared" si="747"/>
        <v>5.3820783120587133E-3</v>
      </c>
      <c r="AE622" s="5">
        <f t="shared" si="748"/>
        <v>5.8314963972732371E-3</v>
      </c>
      <c r="AF622" s="5">
        <f t="shared" si="749"/>
        <v>3.1592210536233243E-3</v>
      </c>
      <c r="AG622" s="5">
        <f t="shared" si="750"/>
        <v>1.1410081833453883E-3</v>
      </c>
      <c r="AH622" s="5">
        <f t="shared" si="751"/>
        <v>7.0611037517308911E-3</v>
      </c>
      <c r="AI622" s="5">
        <f t="shared" si="752"/>
        <v>7.1486156364982964E-3</v>
      </c>
      <c r="AJ622" s="5">
        <f t="shared" si="753"/>
        <v>3.6186060504960807E-3</v>
      </c>
      <c r="AK622" s="5">
        <f t="shared" si="754"/>
        <v>1.2211510978276633E-3</v>
      </c>
      <c r="AL622" s="5">
        <f t="shared" si="755"/>
        <v>1.3561199690900484E-5</v>
      </c>
      <c r="AM622" s="5">
        <f t="shared" si="756"/>
        <v>1.0897562344700019E-3</v>
      </c>
      <c r="AN622" s="5">
        <f t="shared" si="757"/>
        <v>1.1807538253353713E-3</v>
      </c>
      <c r="AO622" s="5">
        <f t="shared" si="758"/>
        <v>6.3967498048871725E-4</v>
      </c>
      <c r="AP622" s="5">
        <f t="shared" si="759"/>
        <v>2.3102985673694213E-4</v>
      </c>
      <c r="AQ622" s="5">
        <f t="shared" si="760"/>
        <v>6.2580368544873968E-5</v>
      </c>
      <c r="AR622" s="5">
        <f t="shared" si="761"/>
        <v>1.5301449998129291E-3</v>
      </c>
      <c r="AS622" s="5">
        <f t="shared" si="762"/>
        <v>1.5491088725457472E-3</v>
      </c>
      <c r="AT622" s="5">
        <f t="shared" si="763"/>
        <v>7.8415388714577438E-4</v>
      </c>
      <c r="AU622" s="5">
        <f t="shared" si="764"/>
        <v>2.6462410298093019E-4</v>
      </c>
      <c r="AV622" s="5">
        <f t="shared" si="765"/>
        <v>6.6975931344306501E-5</v>
      </c>
      <c r="AW622" s="5">
        <f t="shared" si="766"/>
        <v>4.1321393899936438E-7</v>
      </c>
      <c r="AX622" s="5">
        <f t="shared" si="767"/>
        <v>1.8387702384805703E-4</v>
      </c>
      <c r="AY622" s="5">
        <f t="shared" si="768"/>
        <v>1.9923125230429981E-4</v>
      </c>
      <c r="AZ622" s="5">
        <f t="shared" si="769"/>
        <v>1.0793380016727685E-4</v>
      </c>
      <c r="BA622" s="5">
        <f t="shared" si="770"/>
        <v>3.8982188064739441E-5</v>
      </c>
      <c r="BB622" s="5">
        <f t="shared" si="771"/>
        <v>1.0559326531352594E-5</v>
      </c>
      <c r="BC622" s="5">
        <f t="shared" si="772"/>
        <v>2.2882117670881871E-6</v>
      </c>
      <c r="BD622" s="5">
        <f t="shared" si="773"/>
        <v>2.7631937380405674E-4</v>
      </c>
      <c r="BE622" s="5">
        <f t="shared" si="774"/>
        <v>2.797439416973432E-4</v>
      </c>
      <c r="BF622" s="5">
        <f t="shared" si="775"/>
        <v>1.4160547600954656E-4</v>
      </c>
      <c r="BG622" s="5">
        <f t="shared" si="776"/>
        <v>4.7786821796686182E-5</v>
      </c>
      <c r="BH622" s="5">
        <f t="shared" si="777"/>
        <v>1.2094767104597832E-5</v>
      </c>
      <c r="BI622" s="5">
        <f t="shared" si="778"/>
        <v>2.4489327528302966E-6</v>
      </c>
      <c r="BJ622" s="8">
        <f t="shared" si="779"/>
        <v>0.3318202403076832</v>
      </c>
      <c r="BK622" s="8">
        <f t="shared" si="780"/>
        <v>0.2998568093868188</v>
      </c>
      <c r="BL622" s="8">
        <f t="shared" si="781"/>
        <v>0.34222851116558239</v>
      </c>
      <c r="BM622" s="8">
        <f t="shared" si="782"/>
        <v>0.34903488730166926</v>
      </c>
      <c r="BN622" s="8">
        <f t="shared" si="783"/>
        <v>0.65073954777081244</v>
      </c>
    </row>
    <row r="623" spans="1:66" x14ac:dyDescent="0.25">
      <c r="A623" t="s">
        <v>40</v>
      </c>
      <c r="B623" t="s">
        <v>321</v>
      </c>
      <c r="C623" t="s">
        <v>239</v>
      </c>
      <c r="D623" t="s">
        <v>501</v>
      </c>
      <c r="E623">
        <f>VLOOKUP(A623,home!$A$2:$E$405,3,FALSE)</f>
        <v>1.4783783783783799</v>
      </c>
      <c r="F623">
        <f>VLOOKUP(B623,home!$B$2:$E$405,3,FALSE)</f>
        <v>1.51</v>
      </c>
      <c r="G623">
        <f>VLOOKUP(C623,away!$B$2:$E$405,4,FALSE)</f>
        <v>0.41</v>
      </c>
      <c r="H623">
        <f>VLOOKUP(A623,away!$A$2:$E$405,3,FALSE)</f>
        <v>1.1756756756756801</v>
      </c>
      <c r="I623">
        <f>VLOOKUP(C623,away!$B$2:$E$405,3,FALSE)</f>
        <v>0.68</v>
      </c>
      <c r="J623">
        <f>VLOOKUP(B623,home!$B$2:$E$405,4,FALSE)</f>
        <v>0.75</v>
      </c>
      <c r="K623" s="3">
        <f t="shared" si="728"/>
        <v>0.91526405405405498</v>
      </c>
      <c r="L623" s="3">
        <f t="shared" si="729"/>
        <v>0.59959459459459685</v>
      </c>
      <c r="M623" s="5">
        <f t="shared" si="730"/>
        <v>0.21983925722773703</v>
      </c>
      <c r="N623" s="5">
        <f t="shared" si="731"/>
        <v>0.2012109698104908</v>
      </c>
      <c r="O623" s="5">
        <f t="shared" si="732"/>
        <v>0.13181443031344228</v>
      </c>
      <c r="P623" s="5">
        <f t="shared" si="733"/>
        <v>0.12064500987150689</v>
      </c>
      <c r="Q623" s="5">
        <f t="shared" si="734"/>
        <v>9.2080583974448918E-2</v>
      </c>
      <c r="R623" s="5">
        <f t="shared" si="735"/>
        <v>3.9517609952753073E-2</v>
      </c>
      <c r="S623" s="5">
        <f t="shared" si="736"/>
        <v>1.6552114702400349E-2</v>
      </c>
      <c r="T623" s="5">
        <f t="shared" si="737"/>
        <v>5.5211020418193431E-2</v>
      </c>
      <c r="U623" s="5">
        <f t="shared" si="738"/>
        <v>3.6169047891883653E-2</v>
      </c>
      <c r="V623" s="5">
        <f t="shared" si="739"/>
        <v>1.0092879612977781E-3</v>
      </c>
      <c r="W623" s="5">
        <f t="shared" si="740"/>
        <v>2.8092682862706327E-2</v>
      </c>
      <c r="X623" s="5">
        <f t="shared" si="741"/>
        <v>1.6844220792138976E-2</v>
      </c>
      <c r="Y623" s="5">
        <f t="shared" si="742"/>
        <v>5.049851868562224E-3</v>
      </c>
      <c r="Z623" s="5">
        <f t="shared" si="743"/>
        <v>7.898181772989463E-3</v>
      </c>
      <c r="AA623" s="5">
        <f t="shared" si="744"/>
        <v>7.22892186920218E-3</v>
      </c>
      <c r="AB623" s="5">
        <f t="shared" si="745"/>
        <v>3.3081861682230014E-3</v>
      </c>
      <c r="AC623" s="5">
        <f t="shared" si="746"/>
        <v>3.4617780961154575E-5</v>
      </c>
      <c r="AD623" s="5">
        <f t="shared" si="747"/>
        <v>6.4280557015438666E-3</v>
      </c>
      <c r="AE623" s="5">
        <f t="shared" si="748"/>
        <v>3.854227452398681E-3</v>
      </c>
      <c r="AF623" s="5">
        <f t="shared" si="749"/>
        <v>1.1554869733981764E-3</v>
      </c>
      <c r="AG623" s="5">
        <f t="shared" si="750"/>
        <v>2.3094124779133912E-4</v>
      </c>
      <c r="AH623" s="5">
        <f t="shared" si="751"/>
        <v>1.1839267745525125E-3</v>
      </c>
      <c r="AI623" s="5">
        <f t="shared" si="752"/>
        <v>1.0836056193800738E-3</v>
      </c>
      <c r="AJ623" s="5">
        <f t="shared" si="753"/>
        <v>4.9589263609478075E-4</v>
      </c>
      <c r="AK623" s="5">
        <f t="shared" si="754"/>
        <v>1.5129090149588708E-4</v>
      </c>
      <c r="AL623" s="5">
        <f t="shared" si="755"/>
        <v>7.5991205182460331E-7</v>
      </c>
      <c r="AM623" s="5">
        <f t="shared" si="756"/>
        <v>1.1766736642160644E-3</v>
      </c>
      <c r="AN623" s="5">
        <f t="shared" si="757"/>
        <v>7.0552716866576989E-4</v>
      </c>
      <c r="AO623" s="5">
        <f t="shared" si="758"/>
        <v>2.11515138335813E-4</v>
      </c>
      <c r="AP623" s="5">
        <f t="shared" si="759"/>
        <v>4.2274444540360627E-5</v>
      </c>
      <c r="AQ623" s="5">
        <f t="shared" si="760"/>
        <v>6.3368821089723237E-6</v>
      </c>
      <c r="AR623" s="5">
        <f t="shared" si="761"/>
        <v>1.4197521888350057E-4</v>
      </c>
      <c r="AS623" s="5">
        <f t="shared" si="762"/>
        <v>1.2994481441052456E-4</v>
      </c>
      <c r="AT623" s="5">
        <f t="shared" si="763"/>
        <v>5.9466908820339232E-5</v>
      </c>
      <c r="AU623" s="5">
        <f t="shared" si="764"/>
        <v>1.8142641349655513E-5</v>
      </c>
      <c r="AV623" s="5">
        <f t="shared" si="765"/>
        <v>4.1513268682336083E-6</v>
      </c>
      <c r="AW623" s="5">
        <f t="shared" si="766"/>
        <v>1.1584170653439831E-8</v>
      </c>
      <c r="AX623" s="5">
        <f t="shared" si="767"/>
        <v>1.7949451803483911E-4</v>
      </c>
      <c r="AY623" s="5">
        <f t="shared" si="768"/>
        <v>1.076239427730519E-4</v>
      </c>
      <c r="AZ623" s="5">
        <f t="shared" si="769"/>
        <v>3.2265367167840067E-5</v>
      </c>
      <c r="BA623" s="5">
        <f t="shared" si="770"/>
        <v>6.4487132488156287E-6</v>
      </c>
      <c r="BB623" s="5">
        <f t="shared" si="771"/>
        <v>9.6665340152010284E-7</v>
      </c>
      <c r="BC623" s="5">
        <f t="shared" si="772"/>
        <v>1.1592003087958688E-7</v>
      </c>
      <c r="BD623" s="5">
        <f t="shared" si="773"/>
        <v>1.4187928968155267E-5</v>
      </c>
      <c r="BE623" s="5">
        <f t="shared" si="774"/>
        <v>1.2985701386024755E-5</v>
      </c>
      <c r="BF623" s="5">
        <f t="shared" si="775"/>
        <v>5.9426728476541874E-6</v>
      </c>
      <c r="BG623" s="5">
        <f t="shared" si="776"/>
        <v>1.8130382808203095E-6</v>
      </c>
      <c r="BH623" s="5">
        <f t="shared" si="777"/>
        <v>4.1485219176469758E-7</v>
      </c>
      <c r="BI623" s="5">
        <f t="shared" si="778"/>
        <v>7.5939859773553483E-8</v>
      </c>
      <c r="BJ623" s="8">
        <f t="shared" si="779"/>
        <v>0.4126272835141967</v>
      </c>
      <c r="BK623" s="8">
        <f t="shared" si="780"/>
        <v>0.35818867139872812</v>
      </c>
      <c r="BL623" s="8">
        <f t="shared" si="781"/>
        <v>0.22134201317089389</v>
      </c>
      <c r="BM623" s="8">
        <f t="shared" si="782"/>
        <v>0.19484067634782659</v>
      </c>
      <c r="BN623" s="8">
        <f t="shared" si="783"/>
        <v>0.80510786115037913</v>
      </c>
    </row>
    <row r="624" spans="1:66" x14ac:dyDescent="0.25">
      <c r="A624" t="s">
        <v>16</v>
      </c>
      <c r="B624" t="s">
        <v>257</v>
      </c>
      <c r="C624" t="s">
        <v>322</v>
      </c>
      <c r="D624" t="s">
        <v>502</v>
      </c>
      <c r="E624">
        <f>VLOOKUP(A624,home!$A$2:$E$405,3,FALSE)</f>
        <v>1.54779411764706</v>
      </c>
      <c r="F624">
        <f>VLOOKUP(B624,home!$B$2:$E$405,3,FALSE)</f>
        <v>1.0900000000000001</v>
      </c>
      <c r="G624">
        <f>VLOOKUP(C624,away!$B$2:$E$405,4,FALSE)</f>
        <v>1.01</v>
      </c>
      <c r="H624">
        <f>VLOOKUP(A624,away!$A$2:$E$405,3,FALSE)</f>
        <v>1.29411764705882</v>
      </c>
      <c r="I624">
        <f>VLOOKUP(C624,away!$B$2:$E$405,3,FALSE)</f>
        <v>1.17</v>
      </c>
      <c r="J624">
        <f>VLOOKUP(B624,home!$B$2:$E$405,4,FALSE)</f>
        <v>1.01</v>
      </c>
      <c r="K624" s="3">
        <f t="shared" si="728"/>
        <v>1.7039665441176486</v>
      </c>
      <c r="L624" s="3">
        <f t="shared" si="729"/>
        <v>1.5292588235294076</v>
      </c>
      <c r="M624" s="5">
        <f t="shared" si="730"/>
        <v>3.9430116848830979E-2</v>
      </c>
      <c r="N624" s="5">
        <f t="shared" si="731"/>
        <v>6.7187599941057594E-2</v>
      </c>
      <c r="O624" s="5">
        <f t="shared" si="732"/>
        <v>6.0298854103870335E-2</v>
      </c>
      <c r="P624" s="5">
        <f t="shared" si="733"/>
        <v>0.10274723004162623</v>
      </c>
      <c r="Q624" s="5">
        <f t="shared" si="734"/>
        <v>5.7242711239561525E-2</v>
      </c>
      <c r="R624" s="5">
        <f t="shared" si="735"/>
        <v>4.6106277343528082E-2</v>
      </c>
      <c r="S624" s="5">
        <f t="shared" si="736"/>
        <v>6.6934833858727547E-2</v>
      </c>
      <c r="T624" s="5">
        <f t="shared" si="737"/>
        <v>8.7538921245845447E-2</v>
      </c>
      <c r="U624" s="5">
        <f t="shared" si="738"/>
        <v>7.8563554067181379E-2</v>
      </c>
      <c r="V624" s="5">
        <f t="shared" si="739"/>
        <v>1.9379909238884836E-2</v>
      </c>
      <c r="W624" s="5">
        <f t="shared" si="740"/>
        <v>3.2513221615600045E-2</v>
      </c>
      <c r="X624" s="5">
        <f t="shared" si="741"/>
        <v>4.9721131037023428E-2</v>
      </c>
      <c r="Y624" s="5">
        <f t="shared" si="742"/>
        <v>3.8018239177114992E-2</v>
      </c>
      <c r="Z624" s="5">
        <f t="shared" si="743"/>
        <v>2.3502810482561445E-2</v>
      </c>
      <c r="AA624" s="5">
        <f t="shared" si="744"/>
        <v>4.0048002755022273E-2</v>
      </c>
      <c r="AB624" s="5">
        <f t="shared" si="745"/>
        <v>3.4120228426644687E-2</v>
      </c>
      <c r="AC624" s="5">
        <f t="shared" si="746"/>
        <v>3.1562675815602044E-3</v>
      </c>
      <c r="AD624" s="5">
        <f t="shared" si="747"/>
        <v>1.385036046861631E-2</v>
      </c>
      <c r="AE624" s="5">
        <f t="shared" si="748"/>
        <v>2.1180785955694392E-2</v>
      </c>
      <c r="AF624" s="5">
        <f t="shared" si="749"/>
        <v>1.6195451906016706E-2</v>
      </c>
      <c r="AG624" s="5">
        <f t="shared" si="750"/>
        <v>8.2556792427740701E-3</v>
      </c>
      <c r="AH624" s="5">
        <f t="shared" si="751"/>
        <v>8.9854700770491316E-3</v>
      </c>
      <c r="AI624" s="5">
        <f t="shared" si="752"/>
        <v>1.5310940394461948E-2</v>
      </c>
      <c r="AJ624" s="5">
        <f t="shared" si="753"/>
        <v>1.3044665095571319E-2</v>
      </c>
      <c r="AK624" s="5">
        <f t="shared" si="754"/>
        <v>7.4092243006909251E-3</v>
      </c>
      <c r="AL624" s="5">
        <f t="shared" si="755"/>
        <v>3.2898482397990486E-4</v>
      </c>
      <c r="AM624" s="5">
        <f t="shared" si="756"/>
        <v>4.720110172498365E-3</v>
      </c>
      <c r="AN624" s="5">
        <f t="shared" si="757"/>
        <v>7.218270129324039E-3</v>
      </c>
      <c r="AO624" s="5">
        <f t="shared" si="758"/>
        <v>5.5193016429437736E-3</v>
      </c>
      <c r="AP624" s="5">
        <f t="shared" si="759"/>
        <v>2.8134802457307076E-3</v>
      </c>
      <c r="AQ624" s="5">
        <f t="shared" si="760"/>
        <v>1.0756348726523419E-3</v>
      </c>
      <c r="AR624" s="5">
        <f t="shared" si="761"/>
        <v>2.7482218797773698E-3</v>
      </c>
      <c r="AS624" s="5">
        <f t="shared" si="762"/>
        <v>4.6828781389527526E-3</v>
      </c>
      <c r="AT624" s="5">
        <f t="shared" si="763"/>
        <v>3.989733839477704E-3</v>
      </c>
      <c r="AU624" s="5">
        <f t="shared" si="764"/>
        <v>2.2661243274680202E-3</v>
      </c>
      <c r="AV624" s="5">
        <f t="shared" si="765"/>
        <v>9.653500097041533E-4</v>
      </c>
      <c r="AW624" s="5">
        <f t="shared" si="766"/>
        <v>2.3813071842224888E-5</v>
      </c>
      <c r="AX624" s="5">
        <f t="shared" si="767"/>
        <v>1.3404849697477674E-3</v>
      </c>
      <c r="AY624" s="5">
        <f t="shared" si="768"/>
        <v>2.0499484677953244E-3</v>
      </c>
      <c r="AZ624" s="5">
        <f t="shared" si="769"/>
        <v>1.5674508910782951E-3</v>
      </c>
      <c r="BA624" s="5">
        <f t="shared" si="770"/>
        <v>7.9901270187683843E-4</v>
      </c>
      <c r="BB624" s="5">
        <f t="shared" si="771"/>
        <v>3.0547430611430662E-4</v>
      </c>
      <c r="BC624" s="5">
        <f t="shared" si="772"/>
        <v>9.3429855597365326E-5</v>
      </c>
      <c r="BD624" s="5">
        <f t="shared" si="773"/>
        <v>7.0045709311101947E-4</v>
      </c>
      <c r="BE624" s="5">
        <f t="shared" si="774"/>
        <v>1.1935554522510777E-3</v>
      </c>
      <c r="BF624" s="5">
        <f t="shared" si="775"/>
        <v>1.0168892795925232E-3</v>
      </c>
      <c r="BG624" s="5">
        <f t="shared" si="776"/>
        <v>5.7758177049918569E-4</v>
      </c>
      <c r="BH624" s="5">
        <f t="shared" si="777"/>
        <v>2.4604500335571259E-4</v>
      </c>
      <c r="BI624" s="5">
        <f t="shared" si="778"/>
        <v>8.3850490813089761E-5</v>
      </c>
      <c r="BJ624" s="8">
        <f t="shared" si="779"/>
        <v>0.4192067000846636</v>
      </c>
      <c r="BK624" s="8">
        <f t="shared" si="780"/>
        <v>0.23402729086140503</v>
      </c>
      <c r="BL624" s="8">
        <f t="shared" si="781"/>
        <v>0.32235790384902269</v>
      </c>
      <c r="BM624" s="8">
        <f t="shared" si="782"/>
        <v>0.62405578036322484</v>
      </c>
      <c r="BN624" s="8">
        <f t="shared" si="783"/>
        <v>0.37301278951847472</v>
      </c>
    </row>
    <row r="625" spans="1:66" x14ac:dyDescent="0.25">
      <c r="A625" t="s">
        <v>69</v>
      </c>
      <c r="B625" t="s">
        <v>78</v>
      </c>
      <c r="C625" t="s">
        <v>71</v>
      </c>
      <c r="D625" t="s">
        <v>502</v>
      </c>
      <c r="E625">
        <f>VLOOKUP(A625,home!$A$2:$E$405,3,FALSE)</f>
        <v>1.3323170731707299</v>
      </c>
      <c r="F625">
        <f>VLOOKUP(B625,home!$B$2:$E$405,3,FALSE)</f>
        <v>1.32</v>
      </c>
      <c r="G625">
        <f>VLOOKUP(C625,away!$B$2:$E$405,4,FALSE)</f>
        <v>1.37</v>
      </c>
      <c r="H625">
        <f>VLOOKUP(A625,away!$A$2:$E$405,3,FALSE)</f>
        <v>1.3201219512195099</v>
      </c>
      <c r="I625">
        <f>VLOOKUP(C625,away!$B$2:$E$405,3,FALSE)</f>
        <v>0.79</v>
      </c>
      <c r="J625">
        <f>VLOOKUP(B625,home!$B$2:$E$405,4,FALSE)</f>
        <v>0.98</v>
      </c>
      <c r="K625" s="3">
        <f t="shared" si="728"/>
        <v>2.4093621951219482</v>
      </c>
      <c r="L625" s="3">
        <f t="shared" si="729"/>
        <v>1.0220384146341446</v>
      </c>
      <c r="M625" s="5">
        <f t="shared" si="730"/>
        <v>3.2341611059720082E-2</v>
      </c>
      <c r="N625" s="5">
        <f t="shared" si="731"/>
        <v>7.7922655016627443E-2</v>
      </c>
      <c r="O625" s="5">
        <f t="shared" si="732"/>
        <v>3.3054368894190431E-2</v>
      </c>
      <c r="P625" s="5">
        <f t="shared" si="733"/>
        <v>7.9639946797277289E-2</v>
      </c>
      <c r="Q625" s="5">
        <f t="shared" si="734"/>
        <v>9.3871949570295918E-2</v>
      </c>
      <c r="R625" s="5">
        <f t="shared" si="735"/>
        <v>1.6891417390675283E-2</v>
      </c>
      <c r="S625" s="5">
        <f t="shared" si="736"/>
        <v>4.902756014659751E-2</v>
      </c>
      <c r="T625" s="5">
        <f t="shared" si="737"/>
        <v>9.5940738517441601E-2</v>
      </c>
      <c r="U625" s="5">
        <f t="shared" si="738"/>
        <v>4.0697542483118444E-2</v>
      </c>
      <c r="V625" s="5">
        <f t="shared" si="739"/>
        <v>1.341427121881064E-2</v>
      </c>
      <c r="W625" s="5">
        <f t="shared" si="740"/>
        <v>7.5390508825688318E-2</v>
      </c>
      <c r="X625" s="5">
        <f t="shared" si="741"/>
        <v>7.7051996118667976E-2</v>
      </c>
      <c r="Y625" s="5">
        <f t="shared" si="742"/>
        <v>3.9375049978759839E-2</v>
      </c>
      <c r="Z625" s="5">
        <f t="shared" si="743"/>
        <v>5.7545591502964621E-3</v>
      </c>
      <c r="AA625" s="5">
        <f t="shared" si="744"/>
        <v>1.3864817266317378E-2</v>
      </c>
      <c r="AB625" s="5">
        <f t="shared" si="745"/>
        <v>1.6702683281869565E-2</v>
      </c>
      <c r="AC625" s="5">
        <f t="shared" si="746"/>
        <v>2.0645072462099345E-3</v>
      </c>
      <c r="AD625" s="5">
        <f t="shared" si="747"/>
        <v>4.5410760458905269E-2</v>
      </c>
      <c r="AE625" s="5">
        <f t="shared" si="748"/>
        <v>4.6411541626750444E-2</v>
      </c>
      <c r="AF625" s="5">
        <f t="shared" si="749"/>
        <v>2.3717189212465312E-2</v>
      </c>
      <c r="AG625" s="5">
        <f t="shared" si="750"/>
        <v>8.0799594874286958E-3</v>
      </c>
      <c r="AH625" s="5">
        <f t="shared" si="751"/>
        <v>1.4703451277218514E-3</v>
      </c>
      <c r="AI625" s="5">
        <f t="shared" si="752"/>
        <v>3.5425939645147811E-3</v>
      </c>
      <c r="AJ625" s="5">
        <f t="shared" si="753"/>
        <v>4.2676959853845502E-3</v>
      </c>
      <c r="AK625" s="5">
        <f t="shared" si="754"/>
        <v>3.4274751224864148E-3</v>
      </c>
      <c r="AL625" s="5">
        <f t="shared" si="755"/>
        <v>2.0335071984775235E-4</v>
      </c>
      <c r="AM625" s="5">
        <f t="shared" si="756"/>
        <v>2.1882193900284994E-2</v>
      </c>
      <c r="AN625" s="5">
        <f t="shared" si="757"/>
        <v>2.2364442762564222E-2</v>
      </c>
      <c r="AO625" s="5">
        <f t="shared" si="758"/>
        <v>1.1428659812613602E-2</v>
      </c>
      <c r="AP625" s="5">
        <f t="shared" si="759"/>
        <v>3.8935097854255227E-3</v>
      </c>
      <c r="AQ625" s="5">
        <f t="shared" si="760"/>
        <v>9.948291421147074E-4</v>
      </c>
      <c r="AR625" s="5">
        <f t="shared" si="761"/>
        <v>3.0054984066037605E-4</v>
      </c>
      <c r="AS625" s="5">
        <f t="shared" si="762"/>
        <v>7.2413342383703531E-4</v>
      </c>
      <c r="AT625" s="5">
        <f t="shared" si="763"/>
        <v>8.7234984780858594E-4</v>
      </c>
      <c r="AU625" s="5">
        <f t="shared" si="764"/>
        <v>7.0060224807679732E-4</v>
      </c>
      <c r="AV625" s="5">
        <f t="shared" si="765"/>
        <v>4.2200114258342112E-4</v>
      </c>
      <c r="AW625" s="5">
        <f t="shared" si="766"/>
        <v>1.3909532212197165E-5</v>
      </c>
      <c r="AX625" s="5">
        <f t="shared" si="767"/>
        <v>8.7870217882791233E-3</v>
      </c>
      <c r="AY625" s="5">
        <f t="shared" si="768"/>
        <v>8.9806738178484814E-3</v>
      </c>
      <c r="AZ625" s="5">
        <f t="shared" si="769"/>
        <v>4.5892968155701163E-3</v>
      </c>
      <c r="BA625" s="5">
        <f t="shared" si="770"/>
        <v>1.5634792138902701E-3</v>
      </c>
      <c r="BB625" s="5">
        <f t="shared" si="771"/>
        <v>3.9948395426946251E-4</v>
      </c>
      <c r="BC625" s="5">
        <f t="shared" si="772"/>
        <v>8.1657589458668136E-5</v>
      </c>
      <c r="BD625" s="5">
        <f t="shared" si="773"/>
        <v>5.1195580444512564E-5</v>
      </c>
      <c r="BE625" s="5">
        <f t="shared" si="774"/>
        <v>1.2334869608033309E-4</v>
      </c>
      <c r="BF625" s="5">
        <f t="shared" si="775"/>
        <v>1.4859584257677071E-4</v>
      </c>
      <c r="BG625" s="5">
        <f t="shared" si="776"/>
        <v>1.1934040181892123E-4</v>
      </c>
      <c r="BH625" s="5">
        <f t="shared" si="777"/>
        <v>7.1883563123292872E-5</v>
      </c>
      <c r="BI625" s="5">
        <f t="shared" si="778"/>
        <v>3.4638707887984805E-5</v>
      </c>
      <c r="BJ625" s="8">
        <f t="shared" si="779"/>
        <v>0.66813759739535006</v>
      </c>
      <c r="BK625" s="8">
        <f t="shared" si="780"/>
        <v>0.18567192100631169</v>
      </c>
      <c r="BL625" s="8">
        <f t="shared" si="781"/>
        <v>0.13748757881117671</v>
      </c>
      <c r="BM625" s="8">
        <f t="shared" si="782"/>
        <v>0.65436294334871214</v>
      </c>
      <c r="BN625" s="8">
        <f t="shared" si="783"/>
        <v>0.33372194872878647</v>
      </c>
    </row>
    <row r="626" spans="1:66" x14ac:dyDescent="0.25">
      <c r="A626" t="s">
        <v>24</v>
      </c>
      <c r="B626" t="s">
        <v>26</v>
      </c>
      <c r="C626" t="s">
        <v>292</v>
      </c>
      <c r="D626" t="s">
        <v>502</v>
      </c>
      <c r="E626">
        <f>VLOOKUP(A626,home!$A$2:$E$405,3,FALSE)</f>
        <v>1.62917933130699</v>
      </c>
      <c r="F626">
        <f>VLOOKUP(B626,home!$B$2:$E$405,3,FALSE)</f>
        <v>1.26</v>
      </c>
      <c r="G626">
        <f>VLOOKUP(C626,away!$B$2:$E$405,4,FALSE)</f>
        <v>0.65</v>
      </c>
      <c r="H626">
        <f>VLOOKUP(A626,away!$A$2:$E$405,3,FALSE)</f>
        <v>1.4103343465045599</v>
      </c>
      <c r="I626">
        <f>VLOOKUP(C626,away!$B$2:$E$405,3,FALSE)</f>
        <v>1.19</v>
      </c>
      <c r="J626">
        <f>VLOOKUP(B626,home!$B$2:$E$405,4,FALSE)</f>
        <v>0.75</v>
      </c>
      <c r="K626" s="3">
        <f t="shared" si="728"/>
        <v>1.3342978723404251</v>
      </c>
      <c r="L626" s="3">
        <f t="shared" si="729"/>
        <v>1.2587234042553197</v>
      </c>
      <c r="M626" s="5">
        <f t="shared" si="730"/>
        <v>7.4793725845115733E-2</v>
      </c>
      <c r="N626" s="5">
        <f t="shared" si="731"/>
        <v>9.9797109259550973E-2</v>
      </c>
      <c r="O626" s="5">
        <f t="shared" si="732"/>
        <v>9.4144613212703163E-2</v>
      </c>
      <c r="P626" s="5">
        <f t="shared" si="733"/>
        <v>0.12561695710202209</v>
      </c>
      <c r="Q626" s="5">
        <f t="shared" si="734"/>
        <v>6.6579535275371915E-2</v>
      </c>
      <c r="R626" s="5">
        <f t="shared" si="735"/>
        <v>5.925101401769705E-2</v>
      </c>
      <c r="S626" s="5">
        <f t="shared" si="736"/>
        <v>5.2743795463031234E-2</v>
      </c>
      <c r="T626" s="5">
        <f t="shared" si="737"/>
        <v>8.380521929555329E-2</v>
      </c>
      <c r="U626" s="5">
        <f t="shared" si="738"/>
        <v>7.9058501937825876E-2</v>
      </c>
      <c r="V626" s="5">
        <f t="shared" si="739"/>
        <v>9.8426483671722621E-3</v>
      </c>
      <c r="W626" s="5">
        <f t="shared" si="740"/>
        <v>2.9612310753114348E-2</v>
      </c>
      <c r="X626" s="5">
        <f t="shared" si="741"/>
        <v>3.7273708599026505E-2</v>
      </c>
      <c r="Y626" s="5">
        <f t="shared" si="742"/>
        <v>2.3458644688493718E-2</v>
      </c>
      <c r="Z626" s="5">
        <f t="shared" si="743"/>
        <v>2.4860212689978432E-2</v>
      </c>
      <c r="AA626" s="5">
        <f t="shared" si="744"/>
        <v>3.3170928898168653E-2</v>
      </c>
      <c r="AB626" s="5">
        <f t="shared" si="745"/>
        <v>2.2129949926190984E-2</v>
      </c>
      <c r="AC626" s="5">
        <f t="shared" si="746"/>
        <v>1.0331778532715213E-3</v>
      </c>
      <c r="AD626" s="5">
        <f t="shared" si="747"/>
        <v>9.8779108082409899E-3</v>
      </c>
      <c r="AE626" s="5">
        <f t="shared" si="748"/>
        <v>1.2433557519479516E-2</v>
      </c>
      <c r="AF626" s="5">
        <f t="shared" si="749"/>
        <v>7.8252049239617948E-3</v>
      </c>
      <c r="AG626" s="5">
        <f t="shared" si="750"/>
        <v>3.2832561936282268E-3</v>
      </c>
      <c r="AH626" s="5">
        <f t="shared" si="751"/>
        <v>7.8230328869102386E-3</v>
      </c>
      <c r="AI626" s="5">
        <f t="shared" si="752"/>
        <v>1.0438256136253505E-2</v>
      </c>
      <c r="AJ626" s="5">
        <f t="shared" si="753"/>
        <v>6.9638714767737211E-3</v>
      </c>
      <c r="AK626" s="5">
        <f t="shared" si="754"/>
        <v>3.0972929649037838E-3</v>
      </c>
      <c r="AL626" s="5">
        <f t="shared" si="755"/>
        <v>6.9409382461800808E-5</v>
      </c>
      <c r="AM626" s="5">
        <f t="shared" si="756"/>
        <v>2.6360150749208874E-3</v>
      </c>
      <c r="AN626" s="5">
        <f t="shared" si="757"/>
        <v>3.3180138687727615E-3</v>
      </c>
      <c r="AO626" s="5">
        <f t="shared" si="758"/>
        <v>2.0882308561340074E-3</v>
      </c>
      <c r="AP626" s="5">
        <f t="shared" si="759"/>
        <v>8.7616835070133275E-4</v>
      </c>
      <c r="AQ626" s="5">
        <f t="shared" si="760"/>
        <v>2.7571340227388767E-4</v>
      </c>
      <c r="AR626" s="5">
        <f t="shared" si="761"/>
        <v>1.9694069174025939E-3</v>
      </c>
      <c r="AS626" s="5">
        <f t="shared" si="762"/>
        <v>2.6277754596627963E-3</v>
      </c>
      <c r="AT626" s="5">
        <f t="shared" si="763"/>
        <v>1.7531176024082264E-3</v>
      </c>
      <c r="AU626" s="5">
        <f t="shared" si="764"/>
        <v>7.7972702895194807E-4</v>
      </c>
      <c r="AV626" s="5">
        <f t="shared" si="765"/>
        <v>2.6009702893422631E-4</v>
      </c>
      <c r="AW626" s="5">
        <f t="shared" si="766"/>
        <v>3.2381635553366776E-6</v>
      </c>
      <c r="AX626" s="5">
        <f t="shared" si="767"/>
        <v>5.8620488432070477E-4</v>
      </c>
      <c r="AY626" s="5">
        <f t="shared" si="768"/>
        <v>7.3786980758325346E-4</v>
      </c>
      <c r="AZ626" s="5">
        <f t="shared" si="769"/>
        <v>4.6438699804920536E-4</v>
      </c>
      <c r="BA626" s="5">
        <f t="shared" si="770"/>
        <v>1.9484492769213473E-4</v>
      </c>
      <c r="BB626" s="5">
        <f t="shared" si="771"/>
        <v>6.1313967671631369E-5</v>
      </c>
      <c r="BC626" s="5">
        <f t="shared" si="772"/>
        <v>1.5435465223207282E-5</v>
      </c>
      <c r="BD626" s="5">
        <f t="shared" si="773"/>
        <v>4.1315642990616142E-4</v>
      </c>
      <c r="BE626" s="5">
        <f t="shared" si="774"/>
        <v>5.5127374536755708E-4</v>
      </c>
      <c r="BF626" s="5">
        <f t="shared" si="775"/>
        <v>3.6778169276053445E-4</v>
      </c>
      <c r="BG626" s="5">
        <f t="shared" si="776"/>
        <v>1.6357677671204705E-4</v>
      </c>
      <c r="BH626" s="5">
        <f t="shared" si="777"/>
        <v>5.4565036282797286E-5</v>
      </c>
      <c r="BI626" s="5">
        <f t="shared" si="778"/>
        <v>1.4561202363262899E-5</v>
      </c>
      <c r="BJ626" s="8">
        <f t="shared" si="779"/>
        <v>0.38520065491976424</v>
      </c>
      <c r="BK626" s="8">
        <f t="shared" si="780"/>
        <v>0.26483758382065786</v>
      </c>
      <c r="BL626" s="8">
        <f t="shared" si="781"/>
        <v>0.3250325003781791</v>
      </c>
      <c r="BM626" s="8">
        <f t="shared" si="782"/>
        <v>0.47901336545209083</v>
      </c>
      <c r="BN626" s="8">
        <f t="shared" si="783"/>
        <v>0.5201829547124609</v>
      </c>
    </row>
    <row r="627" spans="1:66" x14ac:dyDescent="0.25">
      <c r="A627" t="s">
        <v>24</v>
      </c>
      <c r="B627" t="s">
        <v>286</v>
      </c>
      <c r="C627" t="s">
        <v>25</v>
      </c>
      <c r="D627" t="s">
        <v>502</v>
      </c>
      <c r="E627">
        <f>VLOOKUP(A627,home!$A$2:$E$405,3,FALSE)</f>
        <v>1.62917933130699</v>
      </c>
      <c r="F627">
        <f>VLOOKUP(B627,home!$B$2:$E$405,3,FALSE)</f>
        <v>1.65</v>
      </c>
      <c r="G627">
        <f>VLOOKUP(C627,away!$B$2:$E$405,4,FALSE)</f>
        <v>1</v>
      </c>
      <c r="H627">
        <f>VLOOKUP(A627,away!$A$2:$E$405,3,FALSE)</f>
        <v>1.4103343465045599</v>
      </c>
      <c r="I627">
        <f>VLOOKUP(C627,away!$B$2:$E$405,3,FALSE)</f>
        <v>0.96</v>
      </c>
      <c r="J627">
        <f>VLOOKUP(B627,home!$B$2:$E$405,4,FALSE)</f>
        <v>0.75</v>
      </c>
      <c r="K627" s="3">
        <f t="shared" si="728"/>
        <v>2.6881458966565335</v>
      </c>
      <c r="L627" s="3">
        <f t="shared" si="729"/>
        <v>1.015440729483283</v>
      </c>
      <c r="M627" s="5">
        <f t="shared" si="730"/>
        <v>2.4635011254413489E-2</v>
      </c>
      <c r="N627" s="5">
        <f t="shared" si="731"/>
        <v>6.6222504417639147E-2</v>
      </c>
      <c r="O627" s="5">
        <f t="shared" si="732"/>
        <v>2.5015393799010518E-2</v>
      </c>
      <c r="P627" s="5">
        <f t="shared" si="733"/>
        <v>6.7245028194057421E-2</v>
      </c>
      <c r="Q627" s="5">
        <f t="shared" si="734"/>
        <v>8.9007876758297924E-2</v>
      </c>
      <c r="R627" s="5">
        <f t="shared" si="735"/>
        <v>1.2700824863789414E-2</v>
      </c>
      <c r="S627" s="5">
        <f t="shared" si="736"/>
        <v>4.5888895382678756E-2</v>
      </c>
      <c r="T627" s="5">
        <f t="shared" si="737"/>
        <v>9.0382223305204193E-2</v>
      </c>
      <c r="U627" s="5">
        <f t="shared" si="738"/>
        <v>3.4141670241748794E-2</v>
      </c>
      <c r="V627" s="5">
        <f t="shared" si="739"/>
        <v>1.3917861462084548E-2</v>
      </c>
      <c r="W627" s="5">
        <f t="shared" si="740"/>
        <v>7.9755386225976346E-2</v>
      </c>
      <c r="X627" s="5">
        <f t="shared" si="741"/>
        <v>8.0986867569526388E-2</v>
      </c>
      <c r="Y627" s="5">
        <f t="shared" si="742"/>
        <v>4.1118681941682951E-2</v>
      </c>
      <c r="Z627" s="5">
        <f t="shared" si="743"/>
        <v>4.2989782882419149E-3</v>
      </c>
      <c r="AA627" s="5">
        <f t="shared" si="744"/>
        <v>1.1556280845353033E-2</v>
      </c>
      <c r="AB627" s="5">
        <f t="shared" si="745"/>
        <v>1.5532484467523129E-2</v>
      </c>
      <c r="AC627" s="5">
        <f t="shared" si="746"/>
        <v>2.3744331206952156E-3</v>
      </c>
      <c r="AD627" s="5">
        <f t="shared" si="747"/>
        <v>5.3598528554903831E-2</v>
      </c>
      <c r="AE627" s="5">
        <f t="shared" si="748"/>
        <v>5.4426128935022119E-2</v>
      </c>
      <c r="AF627" s="5">
        <f t="shared" si="749"/>
        <v>2.7633254034365031E-2</v>
      </c>
      <c r="AG627" s="5">
        <f t="shared" si="750"/>
        <v>9.3533105448841691E-3</v>
      </c>
      <c r="AH627" s="5">
        <f t="shared" si="751"/>
        <v>1.0913394122612911E-3</v>
      </c>
      <c r="AI627" s="5">
        <f t="shared" si="752"/>
        <v>2.933679562929743E-3</v>
      </c>
      <c r="AJ627" s="5">
        <f t="shared" si="753"/>
        <v>3.943079339597361E-3</v>
      </c>
      <c r="AK627" s="5">
        <f t="shared" si="754"/>
        <v>3.5331908489766002E-3</v>
      </c>
      <c r="AL627" s="5">
        <f t="shared" si="755"/>
        <v>2.5925512352659971E-4</v>
      </c>
      <c r="AM627" s="5">
        <f t="shared" si="756"/>
        <v>2.8816132920338553E-2</v>
      </c>
      <c r="AN627" s="5">
        <f t="shared" si="757"/>
        <v>2.9261075033515827E-2</v>
      </c>
      <c r="AO627" s="5">
        <f t="shared" si="758"/>
        <v>1.4856443688749192E-2</v>
      </c>
      <c r="AP627" s="5">
        <f t="shared" si="759"/>
        <v>5.0286126722769329E-3</v>
      </c>
      <c r="AQ627" s="5">
        <f t="shared" si="760"/>
        <v>1.2765645300564421E-3</v>
      </c>
      <c r="AR627" s="5">
        <f t="shared" si="761"/>
        <v>2.2163809778009264E-4</v>
      </c>
      <c r="AS627" s="5">
        <f t="shared" si="762"/>
        <v>5.9579554309031565E-4</v>
      </c>
      <c r="AT627" s="5">
        <f t="shared" si="763"/>
        <v>8.007926722022415E-4</v>
      </c>
      <c r="AU627" s="5">
        <f t="shared" si="764"/>
        <v>7.1754917861769209E-4</v>
      </c>
      <c r="AV627" s="5">
        <f t="shared" si="765"/>
        <v>4.8221922003760374E-4</v>
      </c>
      <c r="AW627" s="5">
        <f t="shared" si="766"/>
        <v>1.9657680047038198E-5</v>
      </c>
      <c r="AX627" s="5">
        <f t="shared" si="767"/>
        <v>1.2910328244552894E-2</v>
      </c>
      <c r="AY627" s="5">
        <f t="shared" si="768"/>
        <v>1.3109673130517422E-2</v>
      </c>
      <c r="AZ627" s="5">
        <f t="shared" si="769"/>
        <v>6.6560480234700015E-3</v>
      </c>
      <c r="BA627" s="5">
        <f t="shared" si="770"/>
        <v>2.2529407534760482E-3</v>
      </c>
      <c r="BB627" s="5">
        <f t="shared" si="771"/>
        <v>5.7193195054808374E-4</v>
      </c>
      <c r="BC627" s="5">
        <f t="shared" si="772"/>
        <v>1.1615259941586866E-4</v>
      </c>
      <c r="BD627" s="5">
        <f t="shared" si="773"/>
        <v>3.7510058615184062E-5</v>
      </c>
      <c r="BE627" s="5">
        <f t="shared" si="774"/>
        <v>1.008325101497531E-4</v>
      </c>
      <c r="BF627" s="5">
        <f t="shared" si="775"/>
        <v>1.3552624920431855E-4</v>
      </c>
      <c r="BG627" s="5">
        <f t="shared" si="776"/>
        <v>1.2143811022927991E-4</v>
      </c>
      <c r="BH627" s="5">
        <f t="shared" si="777"/>
        <v>8.1610839427640651E-5</v>
      </c>
      <c r="BI627" s="5">
        <f t="shared" si="778"/>
        <v>4.387636862602149E-5</v>
      </c>
      <c r="BJ627" s="8">
        <f t="shared" si="779"/>
        <v>0.70734066583441924</v>
      </c>
      <c r="BK627" s="8">
        <f t="shared" si="780"/>
        <v>0.16743015766797342</v>
      </c>
      <c r="BL627" s="8">
        <f t="shared" si="781"/>
        <v>0.11378673222917003</v>
      </c>
      <c r="BM627" s="8">
        <f t="shared" si="782"/>
        <v>0.69493987928212642</v>
      </c>
      <c r="BN627" s="8">
        <f t="shared" si="783"/>
        <v>0.28482663928720792</v>
      </c>
    </row>
    <row r="628" spans="1:66" x14ac:dyDescent="0.25">
      <c r="A628" t="s">
        <v>196</v>
      </c>
      <c r="B628" t="s">
        <v>306</v>
      </c>
      <c r="C628" t="s">
        <v>201</v>
      </c>
      <c r="D628" t="s">
        <v>502</v>
      </c>
      <c r="E628">
        <f>VLOOKUP(A628,home!$A$2:$E$405,3,FALSE)</f>
        <v>1.5814814814814799</v>
      </c>
      <c r="F628">
        <f>VLOOKUP(B628,home!$B$2:$E$405,3,FALSE)</f>
        <v>1.94</v>
      </c>
      <c r="G628">
        <f>VLOOKUP(C628,away!$B$2:$E$405,4,FALSE)</f>
        <v>0.67</v>
      </c>
      <c r="H628">
        <f>VLOOKUP(A628,away!$A$2:$E$405,3,FALSE)</f>
        <v>1.3925925925925899</v>
      </c>
      <c r="I628">
        <f>VLOOKUP(C628,away!$B$2:$E$405,3,FALSE)</f>
        <v>1.05</v>
      </c>
      <c r="J628">
        <f>VLOOKUP(B628,home!$B$2:$E$405,4,FALSE)</f>
        <v>0.62</v>
      </c>
      <c r="K628" s="3">
        <f t="shared" si="728"/>
        <v>2.0556096296296276</v>
      </c>
      <c r="L628" s="3">
        <f t="shared" si="729"/>
        <v>0.90657777777777604</v>
      </c>
      <c r="M628" s="5">
        <f t="shared" si="730"/>
        <v>5.170569196942898E-2</v>
      </c>
      <c r="N628" s="5">
        <f t="shared" si="731"/>
        <v>0.10628671831902148</v>
      </c>
      <c r="O628" s="5">
        <f t="shared" si="732"/>
        <v>4.6875231324107119E-2</v>
      </c>
      <c r="P628" s="5">
        <f t="shared" si="733"/>
        <v>9.6357176900950928E-2</v>
      </c>
      <c r="Q628" s="5">
        <f t="shared" si="734"/>
        <v>0.10924200083915619</v>
      </c>
      <c r="R628" s="5">
        <f t="shared" si="735"/>
        <v>2.1248021523314113E-2</v>
      </c>
      <c r="S628" s="5">
        <f t="shared" si="736"/>
        <v>4.4892086280417368E-2</v>
      </c>
      <c r="T628" s="5">
        <f t="shared" si="737"/>
        <v>9.9036370360760156E-2</v>
      </c>
      <c r="U628" s="5">
        <f t="shared" si="738"/>
        <v>4.367763765390207E-2</v>
      </c>
      <c r="V628" s="5">
        <f t="shared" si="739"/>
        <v>9.2955050754319445E-3</v>
      </c>
      <c r="W628" s="5">
        <f t="shared" si="740"/>
        <v>7.4852969628325758E-2</v>
      </c>
      <c r="X628" s="5">
        <f t="shared" si="741"/>
        <v>6.7860038865714928E-2</v>
      </c>
      <c r="Y628" s="5">
        <f t="shared" si="742"/>
        <v>3.0760201617396673E-2</v>
      </c>
      <c r="Z628" s="5">
        <f t="shared" si="743"/>
        <v>6.42099471159349E-3</v>
      </c>
      <c r="AA628" s="5">
        <f t="shared" si="744"/>
        <v>1.3199058560952487E-2</v>
      </c>
      <c r="AB628" s="5">
        <f t="shared" si="745"/>
        <v>1.356605593996966E-2</v>
      </c>
      <c r="AC628" s="5">
        <f t="shared" si="746"/>
        <v>1.0826765304033884E-3</v>
      </c>
      <c r="AD628" s="5">
        <f t="shared" si="747"/>
        <v>3.8467121293590131E-2</v>
      </c>
      <c r="AE628" s="5">
        <f t="shared" si="748"/>
        <v>3.4873437339851106E-2</v>
      </c>
      <c r="AF628" s="5">
        <f t="shared" si="749"/>
        <v>1.5807741663517366E-2</v>
      </c>
      <c r="AG628" s="5">
        <f t="shared" si="750"/>
        <v>4.7769824363322472E-3</v>
      </c>
      <c r="AH628" s="5">
        <f t="shared" si="751"/>
        <v>1.455282779189819E-3</v>
      </c>
      <c r="AI628" s="5">
        <f t="shared" si="752"/>
        <v>2.9914932947367585E-3</v>
      </c>
      <c r="AJ628" s="5">
        <f t="shared" si="753"/>
        <v>3.074671211816672E-3</v>
      </c>
      <c r="AK628" s="5">
        <f t="shared" si="754"/>
        <v>2.1067745836517819E-3</v>
      </c>
      <c r="AL628" s="5">
        <f t="shared" si="755"/>
        <v>8.0705740503980489E-5</v>
      </c>
      <c r="AM628" s="5">
        <f t="shared" si="756"/>
        <v>1.5814676991046946E-2</v>
      </c>
      <c r="AN628" s="5">
        <f t="shared" si="757"/>
        <v>1.4337234722816663E-2</v>
      </c>
      <c r="AO628" s="5">
        <f t="shared" si="758"/>
        <v>6.4989091972447498E-3</v>
      </c>
      <c r="AP628" s="5">
        <f t="shared" si="759"/>
        <v>1.9639222193392324E-3</v>
      </c>
      <c r="AQ628" s="5">
        <f t="shared" si="760"/>
        <v>4.4511206033423967E-4</v>
      </c>
      <c r="AR628" s="5">
        <f t="shared" si="761"/>
        <v>2.6386540559923449E-4</v>
      </c>
      <c r="AS628" s="5">
        <f t="shared" si="762"/>
        <v>5.4240426867591368E-4</v>
      </c>
      <c r="AT628" s="5">
        <f t="shared" si="763"/>
        <v>5.574857189212122E-4</v>
      </c>
      <c r="AU628" s="5">
        <f t="shared" si="764"/>
        <v>3.8199100406514648E-4</v>
      </c>
      <c r="AV628" s="5">
        <f t="shared" si="765"/>
        <v>1.9630609659705139E-4</v>
      </c>
      <c r="AW628" s="5">
        <f t="shared" si="766"/>
        <v>4.1777999344090017E-6</v>
      </c>
      <c r="AX628" s="5">
        <f t="shared" si="767"/>
        <v>5.418133718713033E-3</v>
      </c>
      <c r="AY628" s="5">
        <f t="shared" si="768"/>
        <v>4.9119596264136992E-3</v>
      </c>
      <c r="AZ628" s="5">
        <f t="shared" si="769"/>
        <v>2.2265367213241427E-3</v>
      </c>
      <c r="BA628" s="5">
        <f t="shared" si="770"/>
        <v>6.728429043195525E-4</v>
      </c>
      <c r="BB628" s="5">
        <f t="shared" si="771"/>
        <v>1.5249610624789111E-4</v>
      </c>
      <c r="BC628" s="5">
        <f t="shared" si="772"/>
        <v>2.7649916224395357E-5</v>
      </c>
      <c r="BD628" s="5">
        <f t="shared" si="773"/>
        <v>3.9869085506764247E-5</v>
      </c>
      <c r="BE628" s="5">
        <f t="shared" si="774"/>
        <v>8.195527609223158E-5</v>
      </c>
      <c r="BF628" s="5">
        <f t="shared" si="775"/>
        <v>8.4234027367073052E-5</v>
      </c>
      <c r="BG628" s="5">
        <f t="shared" si="776"/>
        <v>5.7717425932746968E-5</v>
      </c>
      <c r="BH628" s="5">
        <f t="shared" si="777"/>
        <v>2.966112413619737E-5</v>
      </c>
      <c r="BI628" s="5">
        <f t="shared" si="778"/>
        <v>1.2194338480001411E-5</v>
      </c>
      <c r="BJ628" s="8">
        <f t="shared" si="779"/>
        <v>0.63443305654769067</v>
      </c>
      <c r="BK628" s="8">
        <f t="shared" si="780"/>
        <v>0.20832580212355026</v>
      </c>
      <c r="BL628" s="8">
        <f t="shared" si="781"/>
        <v>0.15044191064301402</v>
      </c>
      <c r="BM628" s="8">
        <f t="shared" si="782"/>
        <v>0.56299914132339046</v>
      </c>
      <c r="BN628" s="8">
        <f t="shared" si="783"/>
        <v>0.43171484087597883</v>
      </c>
    </row>
    <row r="629" spans="1:66" x14ac:dyDescent="0.25">
      <c r="A629" t="s">
        <v>32</v>
      </c>
      <c r="B629" t="s">
        <v>211</v>
      </c>
      <c r="C629" t="s">
        <v>308</v>
      </c>
      <c r="D629" t="s">
        <v>502</v>
      </c>
      <c r="E629">
        <f>VLOOKUP(A629,home!$A$2:$E$405,3,FALSE)</f>
        <v>1.23461538461538</v>
      </c>
      <c r="F629">
        <f>VLOOKUP(B629,home!$B$2:$E$405,3,FALSE)</f>
        <v>0.87</v>
      </c>
      <c r="G629">
        <f>VLOOKUP(C629,away!$B$2:$E$405,4,FALSE)</f>
        <v>1.27</v>
      </c>
      <c r="H629">
        <f>VLOOKUP(A629,away!$A$2:$E$405,3,FALSE)</f>
        <v>1.1461538461538501</v>
      </c>
      <c r="I629">
        <f>VLOOKUP(C629,away!$B$2:$E$405,3,FALSE)</f>
        <v>0.52</v>
      </c>
      <c r="J629">
        <f>VLOOKUP(B629,home!$B$2:$E$405,4,FALSE)</f>
        <v>0.81</v>
      </c>
      <c r="K629" s="3">
        <f t="shared" si="728"/>
        <v>1.3641265384615333</v>
      </c>
      <c r="L629" s="3">
        <f t="shared" si="729"/>
        <v>0.48276000000000174</v>
      </c>
      <c r="M629" s="5">
        <f t="shared" si="730"/>
        <v>0.15772748107536055</v>
      </c>
      <c r="N629" s="5">
        <f t="shared" si="731"/>
        <v>0.21516024277958862</v>
      </c>
      <c r="O629" s="5">
        <f t="shared" si="732"/>
        <v>7.6144518763941335E-2</v>
      </c>
      <c r="P629" s="5">
        <f t="shared" si="733"/>
        <v>0.10387075880427457</v>
      </c>
      <c r="Q629" s="5">
        <f t="shared" si="734"/>
        <v>0.1467528985987317</v>
      </c>
      <c r="R629" s="5">
        <f t="shared" si="735"/>
        <v>1.8379763939240224E-2</v>
      </c>
      <c r="S629" s="5">
        <f t="shared" si="736"/>
        <v>1.7100911111077793E-2</v>
      </c>
      <c r="T629" s="5">
        <f t="shared" si="737"/>
        <v>7.0846429327523955E-2</v>
      </c>
      <c r="U629" s="5">
        <f t="shared" si="738"/>
        <v>2.5072323760175885E-2</v>
      </c>
      <c r="V629" s="5">
        <f t="shared" si="739"/>
        <v>1.2513035502343662E-3</v>
      </c>
      <c r="W629" s="5">
        <f t="shared" si="740"/>
        <v>6.6729841191561459E-2</v>
      </c>
      <c r="X629" s="5">
        <f t="shared" si="741"/>
        <v>3.2214498133638324E-2</v>
      </c>
      <c r="Y629" s="5">
        <f t="shared" si="742"/>
        <v>7.7759355594976464E-3</v>
      </c>
      <c r="Z629" s="5">
        <f t="shared" si="743"/>
        <v>2.9576716131025482E-3</v>
      </c>
      <c r="AA629" s="5">
        <f t="shared" si="744"/>
        <v>4.0346383394875189E-3</v>
      </c>
      <c r="AB629" s="5">
        <f t="shared" si="745"/>
        <v>2.7518786159946491E-3</v>
      </c>
      <c r="AC629" s="5">
        <f t="shared" si="746"/>
        <v>5.1502537942019301E-5</v>
      </c>
      <c r="AD629" s="5">
        <f t="shared" si="747"/>
        <v>2.2756986819183134E-2</v>
      </c>
      <c r="AE629" s="5">
        <f t="shared" si="748"/>
        <v>1.0986162956828889E-2</v>
      </c>
      <c r="AF629" s="5">
        <f t="shared" si="749"/>
        <v>2.6518400145193665E-3</v>
      </c>
      <c r="AG629" s="5">
        <f t="shared" si="750"/>
        <v>4.2673409513645813E-4</v>
      </c>
      <c r="AH629" s="5">
        <f t="shared" si="751"/>
        <v>3.5696138698534772E-4</v>
      </c>
      <c r="AI629" s="5">
        <f t="shared" si="752"/>
        <v>4.8694050119275022E-4</v>
      </c>
      <c r="AJ629" s="5">
        <f t="shared" si="753"/>
        <v>3.3212423016439529E-4</v>
      </c>
      <c r="AK629" s="5">
        <f t="shared" si="754"/>
        <v>1.5101982547778615E-4</v>
      </c>
      <c r="AL629" s="5">
        <f t="shared" si="755"/>
        <v>1.3566710531128055E-6</v>
      </c>
      <c r="AM629" s="5">
        <f t="shared" si="756"/>
        <v>6.2086819310934052E-3</v>
      </c>
      <c r="AN629" s="5">
        <f t="shared" si="757"/>
        <v>2.9973032890546632E-3</v>
      </c>
      <c r="AO629" s="5">
        <f t="shared" si="758"/>
        <v>7.2348906791201717E-4</v>
      </c>
      <c r="AP629" s="5">
        <f t="shared" si="759"/>
        <v>1.1642386080840225E-4</v>
      </c>
      <c r="AQ629" s="5">
        <f t="shared" si="760"/>
        <v>1.4051195760966114E-5</v>
      </c>
      <c r="AR629" s="5">
        <f t="shared" si="761"/>
        <v>3.4465335836209424E-5</v>
      </c>
      <c r="AS629" s="5">
        <f t="shared" si="762"/>
        <v>4.7015079271162601E-5</v>
      </c>
      <c r="AT629" s="5">
        <f t="shared" si="763"/>
        <v>3.2067258670832817E-5</v>
      </c>
      <c r="AU629" s="5">
        <f t="shared" si="764"/>
        <v>1.4581266189531265E-5</v>
      </c>
      <c r="AV629" s="5">
        <f t="shared" si="765"/>
        <v>4.9726730433778669E-6</v>
      </c>
      <c r="AW629" s="5">
        <f t="shared" si="766"/>
        <v>2.4817497942559251E-8</v>
      </c>
      <c r="AX629" s="5">
        <f t="shared" si="767"/>
        <v>1.4115712985118517E-3</v>
      </c>
      <c r="AY629" s="5">
        <f t="shared" si="768"/>
        <v>6.81450160069584E-4</v>
      </c>
      <c r="AZ629" s="5">
        <f t="shared" si="769"/>
        <v>1.6448843963759674E-4</v>
      </c>
      <c r="BA629" s="5">
        <f t="shared" si="770"/>
        <v>2.6469479706482172E-5</v>
      </c>
      <c r="BB629" s="5">
        <f t="shared" si="771"/>
        <v>3.194601505775344E-6</v>
      </c>
      <c r="BC629" s="5">
        <f t="shared" si="772"/>
        <v>3.0844516458562219E-7</v>
      </c>
      <c r="BD629" s="5">
        <f t="shared" si="773"/>
        <v>2.7730809213814201E-6</v>
      </c>
      <c r="BE629" s="5">
        <f t="shared" si="774"/>
        <v>3.7828332781577563E-6</v>
      </c>
      <c r="BF629" s="5">
        <f t="shared" si="775"/>
        <v>2.5801316326552177E-6</v>
      </c>
      <c r="BG629" s="5">
        <f t="shared" si="776"/>
        <v>1.1732086776096897E-6</v>
      </c>
      <c r="BH629" s="5">
        <f t="shared" si="777"/>
        <v>4.0010127307018457E-7</v>
      </c>
      <c r="BI629" s="5">
        <f t="shared" si="778"/>
        <v>1.0915775293345672E-7</v>
      </c>
      <c r="BJ629" s="8">
        <f t="shared" si="779"/>
        <v>0.58864900124543484</v>
      </c>
      <c r="BK629" s="8">
        <f t="shared" si="780"/>
        <v>0.28068476391001201</v>
      </c>
      <c r="BL629" s="8">
        <f t="shared" si="781"/>
        <v>0.12785408948920679</v>
      </c>
      <c r="BM629" s="8">
        <f t="shared" si="782"/>
        <v>0.28142843695404768</v>
      </c>
      <c r="BN629" s="8">
        <f t="shared" si="783"/>
        <v>0.71803566396113694</v>
      </c>
    </row>
    <row r="630" spans="1:66" x14ac:dyDescent="0.25">
      <c r="A630" t="s">
        <v>32</v>
      </c>
      <c r="B630" t="s">
        <v>312</v>
      </c>
      <c r="C630" t="s">
        <v>311</v>
      </c>
      <c r="D630" t="s">
        <v>502</v>
      </c>
      <c r="E630">
        <f>VLOOKUP(A630,home!$A$2:$E$405,3,FALSE)</f>
        <v>1.23461538461538</v>
      </c>
      <c r="F630">
        <f>VLOOKUP(B630,home!$B$2:$E$405,3,FALSE)</f>
        <v>0.64</v>
      </c>
      <c r="G630">
        <f>VLOOKUP(C630,away!$B$2:$E$405,4,FALSE)</f>
        <v>0.98</v>
      </c>
      <c r="H630">
        <f>VLOOKUP(A630,away!$A$2:$E$405,3,FALSE)</f>
        <v>1.1461538461538501</v>
      </c>
      <c r="I630">
        <f>VLOOKUP(C630,away!$B$2:$E$405,3,FALSE)</f>
        <v>0.98</v>
      </c>
      <c r="J630">
        <f>VLOOKUP(B630,home!$B$2:$E$405,4,FALSE)</f>
        <v>1.06</v>
      </c>
      <c r="K630" s="3">
        <f t="shared" si="728"/>
        <v>0.77435076923076629</v>
      </c>
      <c r="L630" s="3">
        <f t="shared" si="729"/>
        <v>1.1906246153846194</v>
      </c>
      <c r="M630" s="5">
        <f t="shared" si="730"/>
        <v>0.14015933664933214</v>
      </c>
      <c r="N630" s="5">
        <f t="shared" si="731"/>
        <v>0.10853249014928427</v>
      </c>
      <c r="O630" s="5">
        <f t="shared" si="732"/>
        <v>0.16687715629067448</v>
      </c>
      <c r="P630" s="5">
        <f t="shared" si="733"/>
        <v>0.12922145434072657</v>
      </c>
      <c r="Q630" s="5">
        <f t="shared" si="734"/>
        <v>4.202110861681442E-2</v>
      </c>
      <c r="R630" s="5">
        <f t="shared" si="735"/>
        <v>9.9344025012531686E-2</v>
      </c>
      <c r="S630" s="5">
        <f t="shared" si="736"/>
        <v>2.9784288120080896E-2</v>
      </c>
      <c r="T630" s="5">
        <f t="shared" si="737"/>
        <v>5.0031366284929983E-2</v>
      </c>
      <c r="U630" s="5">
        <f t="shared" si="738"/>
        <v>7.6927122186934399E-2</v>
      </c>
      <c r="V630" s="5">
        <f t="shared" si="739"/>
        <v>3.0511060716001811E-3</v>
      </c>
      <c r="W630" s="5">
        <f t="shared" si="740"/>
        <v>1.0846359260453277E-2</v>
      </c>
      <c r="X630" s="5">
        <f t="shared" si="741"/>
        <v>1.2913942322800588E-2</v>
      </c>
      <c r="Y630" s="5">
        <f t="shared" si="742"/>
        <v>7.6878288055918067E-3</v>
      </c>
      <c r="Z630" s="5">
        <f t="shared" si="743"/>
        <v>3.9427147190435184E-2</v>
      </c>
      <c r="AA630" s="5">
        <f t="shared" si="744"/>
        <v>3.0530441755488129E-2</v>
      </c>
      <c r="AB630" s="5">
        <f t="shared" si="745"/>
        <v>1.1820635529158669E-2</v>
      </c>
      <c r="AC630" s="5">
        <f t="shared" si="746"/>
        <v>1.7581256685490453E-4</v>
      </c>
      <c r="AD630" s="5">
        <f t="shared" si="747"/>
        <v>2.0997216591713097E-3</v>
      </c>
      <c r="AE630" s="5">
        <f t="shared" si="748"/>
        <v>2.4999802928655957E-3</v>
      </c>
      <c r="AF630" s="5">
        <f t="shared" si="749"/>
        <v>1.4882690373311143E-3</v>
      </c>
      <c r="AG630" s="5">
        <f t="shared" si="750"/>
        <v>5.9065658338706528E-4</v>
      </c>
      <c r="AH630" s="5">
        <f t="shared" si="751"/>
        <v>1.1735732989831171E-2</v>
      </c>
      <c r="AI630" s="5">
        <f t="shared" si="752"/>
        <v>9.0875738681626475E-3</v>
      </c>
      <c r="AJ630" s="5">
        <f t="shared" si="753"/>
        <v>3.5184849076265777E-3</v>
      </c>
      <c r="AK630" s="5">
        <f t="shared" si="754"/>
        <v>9.0818049824916086E-4</v>
      </c>
      <c r="AL630" s="5">
        <f t="shared" si="755"/>
        <v>6.4836938083425882E-6</v>
      </c>
      <c r="AM630" s="5">
        <f t="shared" si="756"/>
        <v>3.2518421638996103E-4</v>
      </c>
      <c r="AN630" s="5">
        <f t="shared" si="757"/>
        <v>3.8717233256844622E-4</v>
      </c>
      <c r="AO630" s="5">
        <f t="shared" si="758"/>
        <v>2.3048845477593617E-4</v>
      </c>
      <c r="AP630" s="5">
        <f t="shared" si="759"/>
        <v>9.1475075939398081E-5</v>
      </c>
      <c r="AQ630" s="5">
        <f t="shared" si="760"/>
        <v>2.722811927690618E-5</v>
      </c>
      <c r="AR630" s="5">
        <f t="shared" si="761"/>
        <v>2.7945705154548634E-3</v>
      </c>
      <c r="AS630" s="5">
        <f t="shared" si="762"/>
        <v>2.1639778283120922E-3</v>
      </c>
      <c r="AT630" s="5">
        <f t="shared" si="763"/>
        <v>8.3783894797589584E-4</v>
      </c>
      <c r="AU630" s="5">
        <f t="shared" si="764"/>
        <v>2.1626041128554367E-4</v>
      </c>
      <c r="AV630" s="5">
        <f t="shared" si="765"/>
        <v>4.1865353958280647E-5</v>
      </c>
      <c r="AW630" s="5">
        <f t="shared" si="766"/>
        <v>1.6604759416503404E-7</v>
      </c>
      <c r="AX630" s="5">
        <f t="shared" si="767"/>
        <v>4.1967774683878366E-5</v>
      </c>
      <c r="AY630" s="5">
        <f t="shared" si="768"/>
        <v>4.9967865591541048E-5</v>
      </c>
      <c r="AZ630" s="5">
        <f t="shared" si="769"/>
        <v>2.9746485375759468E-5</v>
      </c>
      <c r="BA630" s="5">
        <f t="shared" si="770"/>
        <v>1.1805632569852606E-5</v>
      </c>
      <c r="BB630" s="5">
        <f t="shared" si="771"/>
        <v>3.5140191844632248E-6</v>
      </c>
      <c r="BC630" s="5">
        <f t="shared" si="772"/>
        <v>8.3677554799113961E-7</v>
      </c>
      <c r="BD630" s="5">
        <f t="shared" si="773"/>
        <v>5.5454740752144038E-4</v>
      </c>
      <c r="BE630" s="5">
        <f t="shared" si="774"/>
        <v>4.294142115891546E-4</v>
      </c>
      <c r="BF630" s="5">
        <f t="shared" si="775"/>
        <v>1.6625861253134243E-4</v>
      </c>
      <c r="BG630" s="5">
        <f t="shared" si="776"/>
        <v>4.2914161501628317E-5</v>
      </c>
      <c r="BH630" s="5">
        <f t="shared" si="777"/>
        <v>8.3076534924198051E-6</v>
      </c>
      <c r="BI630" s="5">
        <f t="shared" si="778"/>
        <v>1.286607574471588E-6</v>
      </c>
      <c r="BJ630" s="8">
        <f t="shared" si="779"/>
        <v>0.23991110976453359</v>
      </c>
      <c r="BK630" s="8">
        <f t="shared" si="780"/>
        <v>0.30244844930799458</v>
      </c>
      <c r="BL630" s="8">
        <f t="shared" si="781"/>
        <v>0.41800659474985402</v>
      </c>
      <c r="BM630" s="8">
        <f t="shared" si="782"/>
        <v>0.31358792813545633</v>
      </c>
      <c r="BN630" s="8">
        <f t="shared" si="783"/>
        <v>0.68615557105936353</v>
      </c>
    </row>
    <row r="631" spans="1:66" x14ac:dyDescent="0.25">
      <c r="A631" t="s">
        <v>32</v>
      </c>
      <c r="B631" t="s">
        <v>330</v>
      </c>
      <c r="C631" t="s">
        <v>36</v>
      </c>
      <c r="D631" t="s">
        <v>502</v>
      </c>
      <c r="E631">
        <f>VLOOKUP(A631,home!$A$2:$E$405,3,FALSE)</f>
        <v>1.23461538461538</v>
      </c>
      <c r="F631">
        <f>VLOOKUP(B631,home!$B$2:$E$405,3,FALSE)</f>
        <v>1.1000000000000001</v>
      </c>
      <c r="G631">
        <f>VLOOKUP(C631,away!$B$2:$E$405,4,FALSE)</f>
        <v>0.57999999999999996</v>
      </c>
      <c r="H631">
        <f>VLOOKUP(A631,away!$A$2:$E$405,3,FALSE)</f>
        <v>1.1461538461538501</v>
      </c>
      <c r="I631">
        <f>VLOOKUP(C631,away!$B$2:$E$405,3,FALSE)</f>
        <v>1.74</v>
      </c>
      <c r="J631">
        <f>VLOOKUP(B631,home!$B$2:$E$405,4,FALSE)</f>
        <v>0.93</v>
      </c>
      <c r="K631" s="3">
        <f t="shared" si="728"/>
        <v>0.78768461538461243</v>
      </c>
      <c r="L631" s="3">
        <f t="shared" si="729"/>
        <v>1.8547061538461604</v>
      </c>
      <c r="M631" s="5">
        <f t="shared" si="730"/>
        <v>7.1190865009002291E-2</v>
      </c>
      <c r="N631" s="5">
        <f t="shared" si="731"/>
        <v>5.6075949123513831E-2</v>
      </c>
      <c r="O631" s="5">
        <f t="shared" si="732"/>
        <v>0.13203813542982784</v>
      </c>
      <c r="P631" s="5">
        <f t="shared" si="733"/>
        <v>0.10400440792214531</v>
      </c>
      <c r="Q631" s="5">
        <f t="shared" si="734"/>
        <v>2.2085081208841045E-2</v>
      </c>
      <c r="R631" s="5">
        <f t="shared" si="735"/>
        <v>0.12244597116203726</v>
      </c>
      <c r="S631" s="5">
        <f t="shared" si="736"/>
        <v>3.7985620998804329E-2</v>
      </c>
      <c r="T631" s="5">
        <f t="shared" si="737"/>
        <v>4.0961336026229693E-2</v>
      </c>
      <c r="U631" s="5">
        <f t="shared" si="738"/>
        <v>9.644880770016466E-2</v>
      </c>
      <c r="V631" s="5">
        <f t="shared" si="739"/>
        <v>6.1660096122290097E-3</v>
      </c>
      <c r="W631" s="5">
        <f t="shared" si="740"/>
        <v>5.7986928992412963E-3</v>
      </c>
      <c r="X631" s="5">
        <f t="shared" si="741"/>
        <v>1.0754871404486867E-2</v>
      </c>
      <c r="Y631" s="5">
        <f t="shared" si="742"/>
        <v>9.9735630888629478E-3</v>
      </c>
      <c r="Z631" s="5">
        <f t="shared" si="743"/>
        <v>7.5700432075966662E-2</v>
      </c>
      <c r="AA631" s="5">
        <f t="shared" si="744"/>
        <v>5.9628065724206779E-2</v>
      </c>
      <c r="AB631" s="5">
        <f t="shared" si="745"/>
        <v>2.3484055008050106E-2</v>
      </c>
      <c r="AC631" s="5">
        <f t="shared" si="746"/>
        <v>5.6300427281035415E-4</v>
      </c>
      <c r="AD631" s="5">
        <f t="shared" si="747"/>
        <v>1.1418852965180907E-3</v>
      </c>
      <c r="AE631" s="5">
        <f t="shared" si="748"/>
        <v>2.1178616864385509E-3</v>
      </c>
      <c r="AF631" s="5">
        <f t="shared" si="749"/>
        <v>1.9640055514162941E-3</v>
      </c>
      <c r="AG631" s="5">
        <f t="shared" si="750"/>
        <v>1.2142177274666074E-3</v>
      </c>
      <c r="AH631" s="5">
        <f t="shared" si="751"/>
        <v>3.5100514305027156E-2</v>
      </c>
      <c r="AI631" s="5">
        <f t="shared" si="752"/>
        <v>2.7648135110157401E-2</v>
      </c>
      <c r="AJ631" s="5">
        <f t="shared" si="753"/>
        <v>1.0889005335173067E-2</v>
      </c>
      <c r="AK631" s="5">
        <f t="shared" si="754"/>
        <v>2.8590339931189299E-3</v>
      </c>
      <c r="AL631" s="5">
        <f t="shared" si="755"/>
        <v>3.2900246987516987E-5</v>
      </c>
      <c r="AM631" s="5">
        <f t="shared" si="756"/>
        <v>1.7988909612023937E-4</v>
      </c>
      <c r="AN631" s="5">
        <f t="shared" si="757"/>
        <v>3.3364141358403147E-4</v>
      </c>
      <c r="AO631" s="5">
        <f t="shared" si="758"/>
        <v>3.0940339147611761E-4</v>
      </c>
      <c r="AP631" s="5">
        <f t="shared" si="759"/>
        <v>1.9128412473054266E-4</v>
      </c>
      <c r="AQ631" s="5">
        <f t="shared" si="760"/>
        <v>8.8693960817703488E-5</v>
      </c>
      <c r="AR631" s="5">
        <f t="shared" si="761"/>
        <v>1.3020227976939814E-2</v>
      </c>
      <c r="AS631" s="5">
        <f t="shared" si="762"/>
        <v>1.0255833266235808E-2</v>
      </c>
      <c r="AT631" s="5">
        <f t="shared" si="763"/>
        <v>4.0391810408818337E-3</v>
      </c>
      <c r="AU631" s="5">
        <f t="shared" si="764"/>
        <v>1.0605335882186086E-3</v>
      </c>
      <c r="AV631" s="5">
        <f t="shared" si="765"/>
        <v>2.0884149788460936E-4</v>
      </c>
      <c r="AW631" s="5">
        <f t="shared" si="766"/>
        <v>1.3351317803658096E-6</v>
      </c>
      <c r="AX631" s="5">
        <f t="shared" si="767"/>
        <v>2.3615978914892709E-5</v>
      </c>
      <c r="AY631" s="5">
        <f t="shared" si="768"/>
        <v>4.3800701422552684E-5</v>
      </c>
      <c r="AZ631" s="5">
        <f t="shared" si="769"/>
        <v>4.061871523559337E-5</v>
      </c>
      <c r="BA631" s="5">
        <f t="shared" si="770"/>
        <v>2.5111927036259942E-5</v>
      </c>
      <c r="BB631" s="5">
        <f t="shared" si="771"/>
        <v>1.164381140227177E-5</v>
      </c>
      <c r="BC631" s="5">
        <f t="shared" si="772"/>
        <v>4.3191697324035104E-6</v>
      </c>
      <c r="BD631" s="5">
        <f t="shared" si="773"/>
        <v>4.0247828255517001E-3</v>
      </c>
      <c r="BE631" s="5">
        <f t="shared" si="774"/>
        <v>3.1702595119512847E-3</v>
      </c>
      <c r="BF631" s="5">
        <f t="shared" si="775"/>
        <v>1.2485823221703785E-3</v>
      </c>
      <c r="BG631" s="5">
        <f t="shared" si="776"/>
        <v>3.2782969540493358E-4</v>
      </c>
      <c r="BH631" s="5">
        <f t="shared" si="777"/>
        <v>6.4556601884172436E-5</v>
      </c>
      <c r="BI631" s="5">
        <f t="shared" si="778"/>
        <v>1.0170048425134387E-5</v>
      </c>
      <c r="BJ631" s="8">
        <f t="shared" si="779"/>
        <v>0.15333948630348779</v>
      </c>
      <c r="BK631" s="8">
        <f t="shared" si="780"/>
        <v>0.21998660876340137</v>
      </c>
      <c r="BL631" s="8">
        <f t="shared" si="781"/>
        <v>0.54797252214331149</v>
      </c>
      <c r="BM631" s="8">
        <f t="shared" si="782"/>
        <v>0.48911617386115758</v>
      </c>
      <c r="BN631" s="8">
        <f t="shared" si="783"/>
        <v>0.5078404098553676</v>
      </c>
    </row>
    <row r="632" spans="1:66" x14ac:dyDescent="0.25">
      <c r="A632" t="s">
        <v>32</v>
      </c>
      <c r="B632" t="s">
        <v>35</v>
      </c>
      <c r="C632" t="s">
        <v>209</v>
      </c>
      <c r="D632" t="s">
        <v>502</v>
      </c>
      <c r="E632">
        <f>VLOOKUP(A632,home!$A$2:$E$405,3,FALSE)</f>
        <v>1.23461538461538</v>
      </c>
      <c r="F632">
        <f>VLOOKUP(B632,home!$B$2:$E$405,3,FALSE)</f>
        <v>1.62</v>
      </c>
      <c r="G632">
        <f>VLOOKUP(C632,away!$B$2:$E$405,4,FALSE)</f>
        <v>0.81</v>
      </c>
      <c r="H632">
        <f>VLOOKUP(A632,away!$A$2:$E$405,3,FALSE)</f>
        <v>1.1461538461538501</v>
      </c>
      <c r="I632">
        <f>VLOOKUP(C632,away!$B$2:$E$405,3,FALSE)</f>
        <v>0.76</v>
      </c>
      <c r="J632">
        <f>VLOOKUP(B632,home!$B$2:$E$405,4,FALSE)</f>
        <v>0.75</v>
      </c>
      <c r="K632" s="3">
        <f t="shared" si="728"/>
        <v>1.620062307692302</v>
      </c>
      <c r="L632" s="3">
        <f t="shared" si="729"/>
        <v>0.65330769230769459</v>
      </c>
      <c r="M632" s="5">
        <f t="shared" si="730"/>
        <v>0.10296460403081741</v>
      </c>
      <c r="N632" s="5">
        <f t="shared" si="731"/>
        <v>0.16680907401679015</v>
      </c>
      <c r="O632" s="5">
        <f t="shared" si="732"/>
        <v>6.7267567848748877E-2</v>
      </c>
      <c r="P632" s="5">
        <f t="shared" si="733"/>
        <v>0.10897765120189261</v>
      </c>
      <c r="Q632" s="5">
        <f t="shared" si="734"/>
        <v>0.13512054669782855</v>
      </c>
      <c r="R632" s="5">
        <f t="shared" si="735"/>
        <v>2.1973209759208696E-2</v>
      </c>
      <c r="S632" s="5">
        <f t="shared" si="736"/>
        <v>2.883546383067434E-2</v>
      </c>
      <c r="T632" s="5">
        <f t="shared" si="737"/>
        <v>8.8275292546512465E-2</v>
      </c>
      <c r="U632" s="5">
        <f t="shared" si="738"/>
        <v>3.5597968909910654E-2</v>
      </c>
      <c r="V632" s="5">
        <f t="shared" si="739"/>
        <v>3.391047879633458E-3</v>
      </c>
      <c r="W632" s="5">
        <f t="shared" si="740"/>
        <v>7.2967901566643179E-2</v>
      </c>
      <c r="X632" s="5">
        <f t="shared" si="741"/>
        <v>4.767049138503867E-2</v>
      </c>
      <c r="Y632" s="5">
        <f t="shared" si="742"/>
        <v>1.5571749358966722E-2</v>
      </c>
      <c r="Z632" s="5">
        <f t="shared" si="743"/>
        <v>4.7850889867938505E-3</v>
      </c>
      <c r="AA632" s="5">
        <f t="shared" si="744"/>
        <v>7.7521423064582642E-3</v>
      </c>
      <c r="AB632" s="5">
        <f t="shared" si="745"/>
        <v>6.2794767772799513E-3</v>
      </c>
      <c r="AC632" s="5">
        <f t="shared" si="746"/>
        <v>2.2431764082551017E-4</v>
      </c>
      <c r="AD632" s="5">
        <f t="shared" si="747"/>
        <v>2.9553136749880173E-2</v>
      </c>
      <c r="AE632" s="5">
        <f t="shared" si="748"/>
        <v>1.9307291570517939E-2</v>
      </c>
      <c r="AF632" s="5">
        <f t="shared" si="749"/>
        <v>6.3068010503234389E-3</v>
      </c>
      <c r="AG632" s="5">
        <f t="shared" si="750"/>
        <v>1.3734272133435171E-3</v>
      </c>
      <c r="AH632" s="5">
        <f t="shared" si="751"/>
        <v>7.8153386086231356E-4</v>
      </c>
      <c r="AI632" s="5">
        <f t="shared" si="752"/>
        <v>1.2661335501682742E-3</v>
      </c>
      <c r="AJ632" s="5">
        <f t="shared" si="753"/>
        <v>1.0256076205661308E-3</v>
      </c>
      <c r="AK632" s="5">
        <f t="shared" si="754"/>
        <v>5.538494161870587E-4</v>
      </c>
      <c r="AL632" s="5">
        <f t="shared" si="755"/>
        <v>9.4967041734059531E-6</v>
      </c>
      <c r="AM632" s="5">
        <f t="shared" si="756"/>
        <v>9.5755845845114113E-3</v>
      </c>
      <c r="AN632" s="5">
        <f t="shared" si="757"/>
        <v>6.2558030674042852E-3</v>
      </c>
      <c r="AO632" s="5">
        <f t="shared" si="758"/>
        <v>2.0434821327486451E-3</v>
      </c>
      <c r="AP632" s="5">
        <f t="shared" si="759"/>
        <v>4.4500753213934125E-4</v>
      </c>
      <c r="AQ632" s="5">
        <f t="shared" si="760"/>
        <v>7.2681710970373792E-5</v>
      </c>
      <c r="AR632" s="5">
        <f t="shared" si="761"/>
        <v>1.0211641662005623E-4</v>
      </c>
      <c r="AS632" s="5">
        <f t="shared" si="762"/>
        <v>1.6543495756275682E-4</v>
      </c>
      <c r="AT632" s="5">
        <f t="shared" si="763"/>
        <v>1.3400746956104896E-4</v>
      </c>
      <c r="AU632" s="5">
        <f t="shared" si="764"/>
        <v>7.2366816795026273E-5</v>
      </c>
      <c r="AV632" s="5">
        <f t="shared" si="765"/>
        <v>2.9309688054324077E-5</v>
      </c>
      <c r="AW632" s="5">
        <f t="shared" si="766"/>
        <v>2.7920288312197194E-7</v>
      </c>
      <c r="AX632" s="5">
        <f t="shared" si="767"/>
        <v>2.5855072765810657E-3</v>
      </c>
      <c r="AY632" s="5">
        <f t="shared" si="768"/>
        <v>1.6891317923079284E-3</v>
      </c>
      <c r="AZ632" s="5">
        <f t="shared" si="769"/>
        <v>5.5176139661812637E-4</v>
      </c>
      <c r="BA632" s="5">
        <f t="shared" si="770"/>
        <v>1.2015665490968628E-4</v>
      </c>
      <c r="BB632" s="5">
        <f t="shared" si="771"/>
        <v>1.9624816733614784E-5</v>
      </c>
      <c r="BC632" s="5">
        <f t="shared" si="772"/>
        <v>2.5642087464398618E-6</v>
      </c>
      <c r="BD632" s="5">
        <f t="shared" si="773"/>
        <v>1.1118906748130002E-5</v>
      </c>
      <c r="BE632" s="5">
        <f t="shared" si="774"/>
        <v>1.8013321725391E-5</v>
      </c>
      <c r="BF632" s="5">
        <f t="shared" si="775"/>
        <v>1.4591351781820414E-5</v>
      </c>
      <c r="BG632" s="5">
        <f t="shared" si="776"/>
        <v>7.8796330133353854E-6</v>
      </c>
      <c r="BH632" s="5">
        <f t="shared" si="777"/>
        <v>3.1913741108381429E-6</v>
      </c>
      <c r="BI632" s="5">
        <f t="shared" si="778"/>
        <v>1.0340449813427824E-6</v>
      </c>
      <c r="BJ632" s="8">
        <f t="shared" si="779"/>
        <v>0.60631701732951582</v>
      </c>
      <c r="BK632" s="8">
        <f t="shared" si="780"/>
        <v>0.24609171308032465</v>
      </c>
      <c r="BL632" s="8">
        <f t="shared" si="781"/>
        <v>0.14305655403034426</v>
      </c>
      <c r="BM632" s="8">
        <f t="shared" si="782"/>
        <v>0.39544886728226747</v>
      </c>
      <c r="BN632" s="8">
        <f t="shared" si="783"/>
        <v>0.60311265355528632</v>
      </c>
    </row>
    <row r="633" spans="1:66" x14ac:dyDescent="0.25">
      <c r="A633" t="s">
        <v>340</v>
      </c>
      <c r="B633" t="s">
        <v>353</v>
      </c>
      <c r="C633" t="s">
        <v>390</v>
      </c>
      <c r="D633" t="s">
        <v>502</v>
      </c>
      <c r="E633">
        <f>VLOOKUP(A633,home!$A$2:$E$405,3,FALSE)</f>
        <v>1.34756097560976</v>
      </c>
      <c r="F633">
        <f>VLOOKUP(B633,home!$B$2:$E$405,3,FALSE)</f>
        <v>1.62</v>
      </c>
      <c r="G633">
        <f>VLOOKUP(C633,away!$B$2:$E$405,4,FALSE)</f>
        <v>1.27</v>
      </c>
      <c r="H633">
        <f>VLOOKUP(A633,away!$A$2:$E$405,3,FALSE)</f>
        <v>1.1341463414634101</v>
      </c>
      <c r="I633">
        <f>VLOOKUP(C633,away!$B$2:$E$405,3,FALSE)</f>
        <v>0.7</v>
      </c>
      <c r="J633">
        <f>VLOOKUP(B633,home!$B$2:$E$405,4,FALSE)</f>
        <v>0.47</v>
      </c>
      <c r="K633" s="3">
        <f t="shared" si="728"/>
        <v>2.7724719512195204</v>
      </c>
      <c r="L633" s="3">
        <f t="shared" si="729"/>
        <v>0.37313414634146191</v>
      </c>
      <c r="M633" s="5">
        <f t="shared" si="730"/>
        <v>4.304082919801807E-2</v>
      </c>
      <c r="N633" s="5">
        <f t="shared" si="731"/>
        <v>0.11932949170873529</v>
      </c>
      <c r="O633" s="5">
        <f t="shared" si="732"/>
        <v>1.6060003060631139E-2</v>
      </c>
      <c r="P633" s="5">
        <f t="shared" si="733"/>
        <v>4.4525908022099492E-2</v>
      </c>
      <c r="Q633" s="5">
        <f t="shared" si="734"/>
        <v>0.16541883435787544</v>
      </c>
      <c r="R633" s="5">
        <f t="shared" si="735"/>
        <v>2.9962677661349332E-3</v>
      </c>
      <c r="S633" s="5">
        <f t="shared" si="736"/>
        <v>1.151555698469069E-2</v>
      </c>
      <c r="T633" s="5">
        <f t="shared" si="737"/>
        <v>6.1723415546925536E-2</v>
      </c>
      <c r="U633" s="5">
        <f t="shared" si="738"/>
        <v>8.3070683399522737E-3</v>
      </c>
      <c r="V633" s="5">
        <f t="shared" si="739"/>
        <v>1.3236543602319138E-3</v>
      </c>
      <c r="W633" s="5">
        <f t="shared" si="740"/>
        <v>0.15287302615354587</v>
      </c>
      <c r="X633" s="5">
        <f t="shared" si="741"/>
        <v>5.704214611243931E-2</v>
      </c>
      <c r="Y633" s="5">
        <f t="shared" si="742"/>
        <v>1.0642186247574991E-2</v>
      </c>
      <c r="Z633" s="5">
        <f t="shared" si="743"/>
        <v>3.7266993837573254E-4</v>
      </c>
      <c r="AA633" s="5">
        <f t="shared" si="744"/>
        <v>1.0332169512094259E-3</v>
      </c>
      <c r="AB633" s="5">
        <f t="shared" si="745"/>
        <v>1.4322825083763404E-3</v>
      </c>
      <c r="AC633" s="5">
        <f t="shared" si="746"/>
        <v>8.5582854400855507E-5</v>
      </c>
      <c r="AD633" s="5">
        <f t="shared" si="747"/>
        <v>0.10595904427718854</v>
      </c>
      <c r="AE633" s="5">
        <f t="shared" si="748"/>
        <v>3.9536937533525905E-2</v>
      </c>
      <c r="AF633" s="5">
        <f t="shared" si="749"/>
        <v>7.3762907177639479E-3</v>
      </c>
      <c r="AG633" s="5">
        <f t="shared" si="750"/>
        <v>9.1744864671310013E-4</v>
      </c>
      <c r="AH633" s="5">
        <f t="shared" si="751"/>
        <v>3.4763969830738537E-5</v>
      </c>
      <c r="AI633" s="5">
        <f t="shared" si="752"/>
        <v>9.6382131268764223E-5</v>
      </c>
      <c r="AJ633" s="5">
        <f t="shared" si="753"/>
        <v>1.3360837777070335E-4</v>
      </c>
      <c r="AK633" s="5">
        <f t="shared" si="754"/>
        <v>1.2347515993907222E-4</v>
      </c>
      <c r="AL633" s="5">
        <f t="shared" si="755"/>
        <v>3.5414320535411056E-6</v>
      </c>
      <c r="AM633" s="5">
        <f t="shared" si="756"/>
        <v>5.8753695647306502E-2</v>
      </c>
      <c r="AN633" s="5">
        <f t="shared" si="757"/>
        <v>2.1923010069763774E-2</v>
      </c>
      <c r="AO633" s="5">
        <f t="shared" si="758"/>
        <v>4.0901118238082903E-3</v>
      </c>
      <c r="AP633" s="5">
        <f t="shared" si="759"/>
        <v>5.0872012793927554E-4</v>
      </c>
      <c r="AQ633" s="5">
        <f t="shared" si="760"/>
        <v>4.7455212666335204E-5</v>
      </c>
      <c r="AR633" s="5">
        <f t="shared" si="761"/>
        <v>2.5943248412465938E-6</v>
      </c>
      <c r="AS633" s="5">
        <f t="shared" si="762"/>
        <v>7.1926928547082173E-6</v>
      </c>
      <c r="AT633" s="5">
        <f t="shared" si="763"/>
        <v>9.9707695967077957E-6</v>
      </c>
      <c r="AU633" s="5">
        <f t="shared" si="764"/>
        <v>9.2145596796482451E-6</v>
      </c>
      <c r="AV633" s="5">
        <f t="shared" si="765"/>
        <v>6.3867770636657729E-6</v>
      </c>
      <c r="AW633" s="5">
        <f t="shared" si="766"/>
        <v>1.0176737402642996E-7</v>
      </c>
      <c r="AX633" s="5">
        <f t="shared" si="767"/>
        <v>2.7148828868774282E-2</v>
      </c>
      <c r="AY633" s="5">
        <f t="shared" si="768"/>
        <v>1.0130155084120527E-2</v>
      </c>
      <c r="AZ633" s="5">
        <f t="shared" si="769"/>
        <v>1.8899533848099669E-3</v>
      </c>
      <c r="BA633" s="5">
        <f t="shared" si="770"/>
        <v>2.350687142887412E-4</v>
      </c>
      <c r="BB633" s="5">
        <f t="shared" si="771"/>
        <v>2.1928041009428608E-5</v>
      </c>
      <c r="BC633" s="5">
        <f t="shared" si="772"/>
        <v>1.6364201725987437E-6</v>
      </c>
      <c r="BD633" s="5">
        <f t="shared" si="773"/>
        <v>1.6133853082849937E-7</v>
      </c>
      <c r="BE633" s="5">
        <f t="shared" si="774"/>
        <v>4.4730655137298041E-7</v>
      </c>
      <c r="BF633" s="5">
        <f t="shared" si="775"/>
        <v>6.2007243363916085E-7</v>
      </c>
      <c r="BG633" s="5">
        <f t="shared" si="776"/>
        <v>5.7304447666300025E-7</v>
      </c>
      <c r="BH633" s="5">
        <f t="shared" si="777"/>
        <v>3.9718743458735941E-7</v>
      </c>
      <c r="BI633" s="5">
        <f t="shared" si="778"/>
        <v>2.2023820435405841E-7</v>
      </c>
      <c r="BJ633" s="8">
        <f t="shared" si="779"/>
        <v>0.84556938469694742</v>
      </c>
      <c r="BK633" s="8">
        <f t="shared" si="780"/>
        <v>0.11062522793561509</v>
      </c>
      <c r="BL633" s="8">
        <f t="shared" si="781"/>
        <v>3.0254846576780816E-2</v>
      </c>
      <c r="BM633" s="8">
        <f t="shared" si="782"/>
        <v>0.5853207417174785</v>
      </c>
      <c r="BN633" s="8">
        <f t="shared" si="783"/>
        <v>0.39137133411349434</v>
      </c>
    </row>
    <row r="634" spans="1:66" x14ac:dyDescent="0.25">
      <c r="A634" t="s">
        <v>340</v>
      </c>
      <c r="B634" t="s">
        <v>387</v>
      </c>
      <c r="C634" t="s">
        <v>377</v>
      </c>
      <c r="D634" t="s">
        <v>502</v>
      </c>
      <c r="E634">
        <f>VLOOKUP(A634,home!$A$2:$E$405,3,FALSE)</f>
        <v>1.34756097560976</v>
      </c>
      <c r="F634">
        <f>VLOOKUP(B634,home!$B$2:$E$405,3,FALSE)</f>
        <v>1.1100000000000001</v>
      </c>
      <c r="G634">
        <f>VLOOKUP(C634,away!$B$2:$E$405,4,FALSE)</f>
        <v>1.18</v>
      </c>
      <c r="H634">
        <f>VLOOKUP(A634,away!$A$2:$E$405,3,FALSE)</f>
        <v>1.1341463414634101</v>
      </c>
      <c r="I634">
        <f>VLOOKUP(C634,away!$B$2:$E$405,3,FALSE)</f>
        <v>0.65</v>
      </c>
      <c r="J634">
        <f>VLOOKUP(B634,home!$B$2:$E$405,4,FALSE)</f>
        <v>1.1000000000000001</v>
      </c>
      <c r="K634" s="3">
        <f t="shared" si="728"/>
        <v>1.7650353658536637</v>
      </c>
      <c r="L634" s="3">
        <f t="shared" si="729"/>
        <v>0.81091463414633835</v>
      </c>
      <c r="M634" s="5">
        <f t="shared" si="730"/>
        <v>7.6081511020484549E-2</v>
      </c>
      <c r="N634" s="5">
        <f t="shared" si="731"/>
        <v>0.13428655763874051</v>
      </c>
      <c r="O634" s="5">
        <f t="shared" si="732"/>
        <v>6.1695610674476833E-2</v>
      </c>
      <c r="P634" s="5">
        <f t="shared" si="733"/>
        <v>0.1088949347583904</v>
      </c>
      <c r="Q634" s="5">
        <f t="shared" si="734"/>
        <v>0.11851026169556175</v>
      </c>
      <c r="R634" s="5">
        <f t="shared" si="735"/>
        <v>2.5014936779264151E-2</v>
      </c>
      <c r="S634" s="5">
        <f t="shared" si="736"/>
        <v>3.8965139680392835E-2</v>
      </c>
      <c r="T634" s="5">
        <f t="shared" si="737"/>
        <v>9.6101705505443252E-2</v>
      </c>
      <c r="U634" s="5">
        <f t="shared" si="738"/>
        <v>4.4152248089994767E-2</v>
      </c>
      <c r="V634" s="5">
        <f t="shared" si="739"/>
        <v>6.1967257753997159E-3</v>
      </c>
      <c r="W634" s="5">
        <f t="shared" si="740"/>
        <v>6.9724934369746416E-2</v>
      </c>
      <c r="X634" s="5">
        <f t="shared" si="741"/>
        <v>5.6540969645320363E-2</v>
      </c>
      <c r="Y634" s="5">
        <f t="shared" si="742"/>
        <v>2.292494985710709E-2</v>
      </c>
      <c r="Z634" s="5">
        <f t="shared" si="743"/>
        <v>6.7616594355169252E-3</v>
      </c>
      <c r="AA634" s="5">
        <f t="shared" si="744"/>
        <v>1.1934568035545493E-2</v>
      </c>
      <c r="AB634" s="5">
        <f t="shared" si="745"/>
        <v>1.0532467329462242E-2</v>
      </c>
      <c r="AC634" s="5">
        <f t="shared" si="746"/>
        <v>5.543331421596178E-4</v>
      </c>
      <c r="AD634" s="5">
        <f t="shared" si="747"/>
        <v>3.0766743761107027E-2</v>
      </c>
      <c r="AE634" s="5">
        <f t="shared" si="748"/>
        <v>2.494920276091224E-2</v>
      </c>
      <c r="AF634" s="5">
        <f t="shared" si="749"/>
        <v>1.0115836814553981E-2</v>
      </c>
      <c r="AG634" s="5">
        <f t="shared" si="750"/>
        <v>2.7343600365193677E-3</v>
      </c>
      <c r="AH634" s="5">
        <f t="shared" si="751"/>
        <v>1.3707821468435858E-3</v>
      </c>
      <c r="AI634" s="5">
        <f t="shared" si="752"/>
        <v>2.4194789680597388E-3</v>
      </c>
      <c r="AJ634" s="5">
        <f t="shared" si="753"/>
        <v>2.1352329727822835E-3</v>
      </c>
      <c r="AK634" s="5">
        <f t="shared" si="754"/>
        <v>1.2562539037658611E-3</v>
      </c>
      <c r="AL634" s="5">
        <f t="shared" si="755"/>
        <v>3.1736526018066272E-5</v>
      </c>
      <c r="AM634" s="5">
        <f t="shared" si="756"/>
        <v>1.0860878166102282E-2</v>
      </c>
      <c r="AN634" s="5">
        <f t="shared" si="757"/>
        <v>8.8072450445727847E-3</v>
      </c>
      <c r="AO634" s="5">
        <f t="shared" si="758"/>
        <v>3.5709619465784455E-3</v>
      </c>
      <c r="AP634" s="5">
        <f t="shared" si="759"/>
        <v>9.6524843348671889E-4</v>
      </c>
      <c r="AQ634" s="5">
        <f t="shared" si="760"/>
        <v>1.9568352007530218E-4</v>
      </c>
      <c r="AR634" s="5">
        <f t="shared" si="761"/>
        <v>2.2231746062039977E-4</v>
      </c>
      <c r="AS634" s="5">
        <f t="shared" si="762"/>
        <v>3.923981804417848E-4</v>
      </c>
      <c r="AT634" s="5">
        <f t="shared" si="763"/>
        <v>3.4629833298818887E-4</v>
      </c>
      <c r="AU634" s="5">
        <f t="shared" si="764"/>
        <v>2.037429349534406E-4</v>
      </c>
      <c r="AV634" s="5">
        <f t="shared" si="765"/>
        <v>8.9903371433911348E-5</v>
      </c>
      <c r="AW634" s="5">
        <f t="shared" si="766"/>
        <v>1.2617852162913921E-6</v>
      </c>
      <c r="AX634" s="5">
        <f t="shared" si="767"/>
        <v>3.1949723445664048E-3</v>
      </c>
      <c r="AY634" s="5">
        <f t="shared" si="768"/>
        <v>2.5908498299017347E-3</v>
      </c>
      <c r="AZ634" s="5">
        <f t="shared" si="769"/>
        <v>1.050479020971434E-3</v>
      </c>
      <c r="BA634" s="5">
        <f t="shared" si="770"/>
        <v>2.8394960365648469E-4</v>
      </c>
      <c r="BB634" s="5">
        <f t="shared" si="771"/>
        <v>5.7564722241274009E-5</v>
      </c>
      <c r="BC634" s="5">
        <f t="shared" si="772"/>
        <v>9.3360151352036627E-6</v>
      </c>
      <c r="BD634" s="5">
        <f t="shared" si="773"/>
        <v>3.0046747040555734E-5</v>
      </c>
      <c r="BE634" s="5">
        <f t="shared" si="774"/>
        <v>5.3033571155439776E-5</v>
      </c>
      <c r="BF634" s="5">
        <f t="shared" si="775"/>
        <v>4.6803064333433992E-5</v>
      </c>
      <c r="BG634" s="5">
        <f t="shared" si="776"/>
        <v>2.7536354592945073E-5</v>
      </c>
      <c r="BH634" s="5">
        <f t="shared" si="777"/>
        <v>1.215065992580876E-5</v>
      </c>
      <c r="BI634" s="5">
        <f t="shared" si="778"/>
        <v>4.2892688975026589E-6</v>
      </c>
      <c r="BJ634" s="8">
        <f t="shared" si="779"/>
        <v>0.59824269073230008</v>
      </c>
      <c r="BK634" s="8">
        <f t="shared" si="780"/>
        <v>0.2333152307327469</v>
      </c>
      <c r="BL634" s="8">
        <f t="shared" si="781"/>
        <v>0.16194009884657834</v>
      </c>
      <c r="BM634" s="8">
        <f t="shared" si="782"/>
        <v>0.47318627913553868</v>
      </c>
      <c r="BN634" s="8">
        <f t="shared" si="783"/>
        <v>0.52448381256691823</v>
      </c>
    </row>
    <row r="635" spans="1:66" s="10" customFormat="1" x14ac:dyDescent="0.25">
      <c r="A635" t="s">
        <v>340</v>
      </c>
      <c r="B635" t="s">
        <v>418</v>
      </c>
      <c r="C635" t="s">
        <v>365</v>
      </c>
      <c r="D635" t="s">
        <v>502</v>
      </c>
      <c r="E635">
        <f>VLOOKUP(A635,home!$A$2:$E$405,3,FALSE)</f>
        <v>1.34756097560976</v>
      </c>
      <c r="F635">
        <f>VLOOKUP(B635,home!$B$2:$E$405,3,FALSE)</f>
        <v>1.22</v>
      </c>
      <c r="G635">
        <f>VLOOKUP(C635,away!$B$2:$E$405,4,FALSE)</f>
        <v>1.05</v>
      </c>
      <c r="H635">
        <f>VLOOKUP(A635,away!$A$2:$E$405,3,FALSE)</f>
        <v>1.1341463414634101</v>
      </c>
      <c r="I635">
        <f>VLOOKUP(C635,away!$B$2:$E$405,3,FALSE)</f>
        <v>0.83</v>
      </c>
      <c r="J635">
        <f>VLOOKUP(B635,home!$B$2:$E$405,4,FALSE)</f>
        <v>1.04</v>
      </c>
      <c r="K635" s="3">
        <f t="shared" ref="K635:K638" si="784">E635*F635*G635</f>
        <v>1.7262256097561026</v>
      </c>
      <c r="L635" s="3">
        <f t="shared" ref="L635:L638" si="785">H635*I635*J635</f>
        <v>0.97899512195121552</v>
      </c>
      <c r="M635" s="5">
        <f t="shared" ref="M635:M638" si="786">_xlfn.POISSON.DIST(0,K635,FALSE) * _xlfn.POISSON.DIST(0,L635,FALSE)</f>
        <v>6.6855565074766615E-2</v>
      </c>
      <c r="N635" s="5">
        <f t="shared" ref="N635:N638" si="787">_xlfn.POISSON.DIST(1,K635,FALSE) * _xlfn.POISSON.DIST(0,L635,FALSE)</f>
        <v>0.11540778858677778</v>
      </c>
      <c r="O635" s="5">
        <f t="shared" ref="O635:O638" si="788">_xlfn.POISSON.DIST(0,K635,FALSE) * _xlfn.POISSON.DIST(1,L635,FALSE)</f>
        <v>6.5451272083488568E-2</v>
      </c>
      <c r="P635" s="5">
        <f t="shared" ref="P635:P638" si="789">_xlfn.POISSON.DIST(1,K635,FALSE) * _xlfn.POISSON.DIST(1,L635,FALSE)</f>
        <v>0.1129836620616326</v>
      </c>
      <c r="Q635" s="5">
        <f t="shared" ref="Q635:Q638" si="790">_xlfn.POISSON.DIST(2,K635,FALSE) * _xlfn.POISSON.DIST(0,L635,FALSE)</f>
        <v>9.960994011190695E-2</v>
      </c>
      <c r="R635" s="5">
        <f t="shared" ref="R635:R638" si="791">_xlfn.POISSON.DIST(0,K635,FALSE) * _xlfn.POISSON.DIST(2,L635,FALSE)</f>
        <v>3.2038238047618531E-2</v>
      </c>
      <c r="S635" s="5">
        <f t="shared" ref="S635:S638" si="792">_xlfn.POISSON.DIST(2,K635,FALSE) * _xlfn.POISSON.DIST(2,L635,FALSE)</f>
        <v>4.773464960838103E-2</v>
      </c>
      <c r="T635" s="5">
        <f t="shared" ref="T635:T638" si="793">_xlfn.POISSON.DIST(2,K635,FALSE) * _xlfn.POISSON.DIST(1,L635,FALSE)</f>
        <v>9.7517645467409611E-2</v>
      </c>
      <c r="U635" s="5">
        <f t="shared" ref="U635:U638" si="794">_xlfn.POISSON.DIST(1,K635,FALSE) * _xlfn.POISSON.DIST(2,L635,FALSE)</f>
        <v>5.5305227009261458E-2</v>
      </c>
      <c r="V635" s="5">
        <f t="shared" ref="V635:V638" si="795">_xlfn.POISSON.DIST(3,K635,FALSE) * _xlfn.POISSON.DIST(3,L635,FALSE)</f>
        <v>8.9633284893957613E-3</v>
      </c>
      <c r="W635" s="5">
        <f t="shared" ref="W635:W638" si="796">_xlfn.POISSON.DIST(3,K635,FALSE) * _xlfn.POISSON.DIST(0,L635,FALSE)</f>
        <v>5.7316409869148509E-2</v>
      </c>
      <c r="X635" s="5">
        <f t="shared" ref="X635:X638" si="797">_xlfn.POISSON.DIST(3,K635,FALSE) * _xlfn.POISSON.DIST(1,L635,FALSE)</f>
        <v>5.6112485669652892E-2</v>
      </c>
      <c r="Y635" s="5">
        <f t="shared" ref="Y635:Y638" si="798">_xlfn.POISSON.DIST(3,K635,FALSE) * _xlfn.POISSON.DIST(2,L635,FALSE)</f>
        <v>2.7466924875573829E-2</v>
      </c>
      <c r="Z635" s="5">
        <f t="shared" ref="Z635:Z638" si="799">_xlfn.POISSON.DIST(0,K635,FALSE) * _xlfn.POISSON.DIST(3,L635,FALSE)</f>
        <v>1.0455092921510128E-2</v>
      </c>
      <c r="AA635" s="5">
        <f t="shared" ref="AA635:AA638" si="800">_xlfn.POISSON.DIST(1,K635,FALSE) * _xlfn.POISSON.DIST(3,L635,FALSE)</f>
        <v>1.8047849153490531E-2</v>
      </c>
      <c r="AB635" s="5">
        <f t="shared" ref="AB635:AB638" si="801">_xlfn.POISSON.DIST(2,K635,FALSE) * _xlfn.POISSON.DIST(3,L635,FALSE)</f>
        <v>1.5577329704885179E-2</v>
      </c>
      <c r="AC635" s="5">
        <f t="shared" ref="AC635:AC638" si="802">_xlfn.POISSON.DIST(4,K635,FALSE) * _xlfn.POISSON.DIST(4,L635,FALSE)</f>
        <v>9.4673277746283114E-4</v>
      </c>
      <c r="AD635" s="5">
        <f t="shared" ref="AD635:AD638" si="803">_xlfn.POISSON.DIST(4,K635,FALSE) * _xlfn.POISSON.DIST(0,L635,FALSE)</f>
        <v>2.4735263643850373E-2</v>
      </c>
      <c r="AE635" s="5">
        <f t="shared" ref="AE635:AE638" si="804">_xlfn.POISSON.DIST(4,K635,FALSE) * _xlfn.POISSON.DIST(1,L635,FALSE)</f>
        <v>2.4215702447506763E-2</v>
      </c>
      <c r="AF635" s="5">
        <f t="shared" ref="AF635:AF638" si="805">_xlfn.POISSON.DIST(4,K635,FALSE) * _xlfn.POISSON.DIST(2,L635,FALSE)</f>
        <v>1.1853527285365614E-2</v>
      </c>
      <c r="AG635" s="5">
        <f t="shared" ref="AG635:AG638" si="806">_xlfn.POISSON.DIST(4,K635,FALSE) * _xlfn.POISSON.DIST(3,L635,FALSE)</f>
        <v>3.8681817967628571E-3</v>
      </c>
      <c r="AH635" s="5">
        <f t="shared" ref="AH635:AH638" si="807">_xlfn.POISSON.DIST(0,K635,FALSE) * _xlfn.POISSON.DIST(4,L635,FALSE)</f>
        <v>2.5588712424262738E-3</v>
      </c>
      <c r="AI635" s="5">
        <f t="shared" ref="AI635:AI638" si="808">_xlfn.POISSON.DIST(1,K635,FALSE) * _xlfn.POISSON.DIST(4,L635,FALSE)</f>
        <v>4.4171890707446499E-3</v>
      </c>
      <c r="AJ635" s="5">
        <f t="shared" ref="AJ635:AJ638" si="809">_xlfn.POISSON.DIST(2,K635,FALSE) * _xlfn.POISSON.DIST(4,L635,FALSE)</f>
        <v>3.8125324485270887E-3</v>
      </c>
      <c r="AK635" s="5">
        <f t="shared" ref="AK635:AK638" si="810">_xlfn.POISSON.DIST(3,K635,FALSE) * _xlfn.POISSON.DIST(4,L635,FALSE)</f>
        <v>2.1937637168912014E-3</v>
      </c>
      <c r="AL635" s="5">
        <f t="shared" ref="AL635:AL638" si="811">_xlfn.POISSON.DIST(5,K635,FALSE) * _xlfn.POISSON.DIST(5,L635,FALSE)</f>
        <v>6.3997865291787594E-5</v>
      </c>
      <c r="AM635" s="5">
        <f t="shared" ref="AM635:AM638" si="812">_xlfn.POISSON.DIST(5,K635,FALSE) * _xlfn.POISSON.DIST(0,L635,FALSE)</f>
        <v>8.539729113216708E-3</v>
      </c>
      <c r="AN635" s="5">
        <f t="shared" ref="AN635:AN638" si="813">_xlfn.POISSON.DIST(5,K635,FALSE) * _xlfn.POISSON.DIST(1,L635,FALSE)</f>
        <v>8.360353144623937E-3</v>
      </c>
      <c r="AO635" s="5">
        <f t="shared" ref="AO635:AO638" si="814">_xlfn.POISSON.DIST(5,K635,FALSE) * _xlfn.POISSON.DIST(2,L635,FALSE)</f>
        <v>4.0923724731881687E-3</v>
      </c>
      <c r="AP635" s="5">
        <f t="shared" ref="AP635:AP638" si="815">_xlfn.POISSON.DIST(5,K635,FALSE) * _xlfn.POISSON.DIST(3,L635,FALSE)</f>
        <v>1.3354708961528833E-3</v>
      </c>
      <c r="AQ635" s="5">
        <f t="shared" ref="AQ635:AQ638" si="816">_xlfn.POISSON.DIST(5,K635,FALSE) * _xlfn.POISSON.DIST(4,L635,FALSE)</f>
        <v>3.2685487321037267E-4</v>
      </c>
      <c r="AR635" s="5">
        <f t="shared" ref="AR635:AR638" si="817">_xlfn.POISSON.DIST(0,K635,FALSE) * _xlfn.POISSON.DIST(5,L635,FALSE)</f>
        <v>5.0102449280731382E-4</v>
      </c>
      <c r="AS635" s="5">
        <f t="shared" ref="AS635:AS638" si="818">_xlfn.POISSON.DIST(1,K635,FALSE) * _xlfn.POISSON.DIST(5,L635,FALSE)</f>
        <v>8.648813105990472E-4</v>
      </c>
      <c r="AT635" s="5">
        <f t="shared" ref="AT635:AT638" si="819">_xlfn.POISSON.DIST(2,K635,FALSE) * _xlfn.POISSON.DIST(5,L635,FALSE)</f>
        <v>7.4649013387774888E-4</v>
      </c>
      <c r="AU635" s="5">
        <f t="shared" ref="AU635:AU638" si="820">_xlfn.POISSON.DIST(3,K635,FALSE) * _xlfn.POISSON.DIST(5,L635,FALSE)</f>
        <v>4.2953679551001079E-4</v>
      </c>
      <c r="AV635" s="5">
        <f t="shared" ref="AV635:AV638" si="821">_xlfn.POISSON.DIST(4,K635,FALSE) * _xlfn.POISSON.DIST(5,L635,FALSE)</f>
        <v>1.853693541854875E-4</v>
      </c>
      <c r="AW635" s="5">
        <f t="shared" ref="AW635:AW638" si="822">_xlfn.POISSON.DIST(6,K635,FALSE) * _xlfn.POISSON.DIST(6,L635,FALSE)</f>
        <v>3.0042845916778024E-6</v>
      </c>
      <c r="AX635" s="5">
        <f t="shared" ref="AX635:AX638" si="823">_xlfn.POISSON.DIST(6,K635,FALSE) * _xlfn.POISSON.DIST(0,L635,FALSE)</f>
        <v>2.456916515935745E-3</v>
      </c>
      <c r="AY635" s="5">
        <f t="shared" ref="AY635:AY638" si="824">_xlfn.POISSON.DIST(6,K635,FALSE) * _xlfn.POISSON.DIST(1,L635,FALSE)</f>
        <v>2.4053092841424704E-3</v>
      </c>
      <c r="AZ635" s="5">
        <f t="shared" ref="AZ635:AZ638" si="825">_xlfn.POISSON.DIST(6,K635,FALSE) * _xlfn.POISSON.DIST(2,L635,FALSE)</f>
        <v>1.1773930279797241E-3</v>
      </c>
      <c r="BA635" s="5">
        <f t="shared" ref="BA635:BA638" si="826">_xlfn.POISSON.DIST(6,K635,FALSE) * _xlfn.POISSON.DIST(3,L635,FALSE)</f>
        <v>3.8422067700384042E-4</v>
      </c>
      <c r="BB635" s="5">
        <f t="shared" ref="BB635:BB638" si="827">_xlfn.POISSON.DIST(6,K635,FALSE) * _xlfn.POISSON.DIST(4,L635,FALSE)</f>
        <v>9.4037542134888313E-5</v>
      </c>
      <c r="BC635" s="5">
        <f t="shared" ref="BC635:BC638" si="828">_xlfn.POISSON.DIST(6,K635,FALSE) * _xlfn.POISSON.DIST(5,L635,FALSE)</f>
        <v>1.8412459006067512E-5</v>
      </c>
      <c r="BD635" s="5">
        <f t="shared" ref="BD635:BD638" si="829">_xlfn.POISSON.DIST(0,K635,FALSE) * _xlfn.POISSON.DIST(6,L635,FALSE)</f>
        <v>8.1750089072740308E-5</v>
      </c>
      <c r="BE635" s="5">
        <f t="shared" ref="BE635:BE638" si="830">_xlfn.POISSON.DIST(1,K635,FALSE) * _xlfn.POISSON.DIST(6,L635,FALSE)</f>
        <v>1.4111909735720684E-4</v>
      </c>
      <c r="BF635" s="5">
        <f t="shared" ref="BF635:BF638" si="831">_xlfn.POISSON.DIST(2,K635,FALSE) * _xlfn.POISSON.DIST(6,L635,FALSE)</f>
        <v>1.2180169994183761E-4</v>
      </c>
      <c r="BG635" s="5">
        <f t="shared" ref="BG635:BG638" si="832">_xlfn.POISSON.DIST(3,K635,FALSE) * _xlfn.POISSON.DIST(6,L635,FALSE)</f>
        <v>7.0085737917142867E-5</v>
      </c>
      <c r="BH635" s="5">
        <f t="shared" ref="BH635:BH638" si="833">_xlfn.POISSON.DIST(4,K635,FALSE) * _xlfn.POISSON.DIST(6,L635,FALSE)</f>
        <v>3.0245948917806557E-5</v>
      </c>
      <c r="BI635" s="5">
        <f t="shared" ref="BI635:BI638" si="834">_xlfn.POISSON.DIST(5,K635,FALSE) * _xlfn.POISSON.DIST(6,L635,FALSE)</f>
        <v>1.0442266322658506E-5</v>
      </c>
      <c r="BJ635" s="8">
        <f t="shared" ref="BJ635:BJ638" si="835">SUM(N635,Q635,T635,W635,X635,Y635,AD635,AE635,AF635,AG635,AM635,AN635,AO635,AP635,AQ635,AX635,AY635,AZ635,BA635,BB635,BC635)</f>
        <v>0.54729493976054988</v>
      </c>
      <c r="BK635" s="8">
        <f t="shared" ref="BK635:BK638" si="836">SUM(M635,P635,S635,V635,AC635,AL635,AY635)</f>
        <v>0.23995324516107311</v>
      </c>
      <c r="BL635" s="8">
        <f t="shared" ref="BL635:BL638" si="837">SUM(O635,R635,U635,AA635,AB635,AH635,AI635,AJ635,AK635,AR635,AS635,AT635,AU635,AV635,BD635,BE635,BF635,BG635,BH635,BI635)</f>
        <v>0.20258501940384246</v>
      </c>
      <c r="BM635" s="8">
        <f t="shared" ref="BM635:BM638" si="838">SUM(S635:BI635)</f>
        <v>0.50553952628123355</v>
      </c>
      <c r="BN635" s="8">
        <f t="shared" ref="BN635:BN638" si="839">SUM(M635:R635)</f>
        <v>0.49234646596619103</v>
      </c>
    </row>
    <row r="636" spans="1:66" x14ac:dyDescent="0.25">
      <c r="A636" t="s">
        <v>340</v>
      </c>
      <c r="B636" t="s">
        <v>354</v>
      </c>
      <c r="C636" t="s">
        <v>385</v>
      </c>
      <c r="D636" t="s">
        <v>502</v>
      </c>
      <c r="E636">
        <f>VLOOKUP(A636,home!$A$2:$E$405,3,FALSE)</f>
        <v>1.34756097560976</v>
      </c>
      <c r="F636">
        <f>VLOOKUP(B636,home!$B$2:$E$405,3,FALSE)</f>
        <v>1.95</v>
      </c>
      <c r="G636">
        <f>VLOOKUP(C636,away!$B$2:$E$405,4,FALSE)</f>
        <v>1.3</v>
      </c>
      <c r="H636">
        <f>VLOOKUP(A636,away!$A$2:$E$405,3,FALSE)</f>
        <v>1.1341463414634101</v>
      </c>
      <c r="I636">
        <f>VLOOKUP(C636,away!$B$2:$E$405,3,FALSE)</f>
        <v>0.6</v>
      </c>
      <c r="J636">
        <f>VLOOKUP(B636,home!$B$2:$E$405,4,FALSE)</f>
        <v>0.88</v>
      </c>
      <c r="K636" s="3">
        <f t="shared" si="784"/>
        <v>3.4160670731707414</v>
      </c>
      <c r="L636" s="3">
        <f t="shared" si="785"/>
        <v>0.59882926829268057</v>
      </c>
      <c r="M636" s="5">
        <f t="shared" si="786"/>
        <v>1.8044824953954441E-2</v>
      </c>
      <c r="N636" s="5">
        <f t="shared" si="787"/>
        <v>6.1642332366333506E-2</v>
      </c>
      <c r="O636" s="5">
        <f t="shared" si="788"/>
        <v>1.0805769323646042E-2</v>
      </c>
      <c r="P636" s="5">
        <f t="shared" si="789"/>
        <v>3.6913232786785717E-2</v>
      </c>
      <c r="Q636" s="5">
        <f t="shared" si="790"/>
        <v>0.10528717095503952</v>
      </c>
      <c r="R636" s="5">
        <f t="shared" si="791"/>
        <v>3.2354054687092257E-3</v>
      </c>
      <c r="S636" s="5">
        <f t="shared" si="792"/>
        <v>1.887780510822893E-2</v>
      </c>
      <c r="T636" s="5">
        <f t="shared" si="793"/>
        <v>6.3049039543612684E-2</v>
      </c>
      <c r="U636" s="5">
        <f t="shared" si="794"/>
        <v>1.1052362090014136E-2</v>
      </c>
      <c r="V636" s="5">
        <f t="shared" si="795"/>
        <v>4.2908012330514457E-3</v>
      </c>
      <c r="W636" s="5">
        <f t="shared" si="796"/>
        <v>0.11988934597560309</v>
      </c>
      <c r="X636" s="5">
        <f t="shared" si="797"/>
        <v>7.1793249326658426E-2</v>
      </c>
      <c r="Y636" s="5">
        <f t="shared" si="798"/>
        <v>2.1495949481318419E-2</v>
      </c>
      <c r="Z636" s="5">
        <f t="shared" si="799"/>
        <v>6.4581849648576108E-4</v>
      </c>
      <c r="AA636" s="5">
        <f t="shared" si="800"/>
        <v>2.2061593010896424E-3</v>
      </c>
      <c r="AB636" s="5">
        <f t="shared" si="801"/>
        <v>3.7681940733108529E-3</v>
      </c>
      <c r="AC636" s="5">
        <f t="shared" si="802"/>
        <v>5.4858991830627774E-4</v>
      </c>
      <c r="AD636" s="5">
        <f t="shared" si="803"/>
        <v>0.10238751180280822</v>
      </c>
      <c r="AE636" s="5">
        <f t="shared" si="804"/>
        <v>6.1312638775183843E-2</v>
      </c>
      <c r="AF636" s="5">
        <f t="shared" si="805"/>
        <v>1.8357901307418385E-2</v>
      </c>
      <c r="AG636" s="5">
        <f t="shared" si="806"/>
        <v>3.6644162024368656E-3</v>
      </c>
      <c r="AH636" s="5">
        <f t="shared" si="807"/>
        <v>9.6683754425111842E-5</v>
      </c>
      <c r="AI636" s="5">
        <f t="shared" si="808"/>
        <v>3.302781900021505E-4</v>
      </c>
      <c r="AJ636" s="5">
        <f t="shared" si="809"/>
        <v>5.6412622492638825E-4</v>
      </c>
      <c r="AK636" s="5">
        <f t="shared" si="810"/>
        <v>6.4236434069438208E-4</v>
      </c>
      <c r="AL636" s="5">
        <f t="shared" si="811"/>
        <v>4.4888719975054416E-5</v>
      </c>
      <c r="AM636" s="5">
        <f t="shared" si="812"/>
        <v>6.9952521554690741E-2</v>
      </c>
      <c r="AN636" s="5">
        <f t="shared" si="813"/>
        <v>4.1889617297823423E-2</v>
      </c>
      <c r="AO636" s="5">
        <f t="shared" si="814"/>
        <v>1.2542364437758005E-2</v>
      </c>
      <c r="AP636" s="5">
        <f t="shared" si="815"/>
        <v>2.5035783063075885E-3</v>
      </c>
      <c r="AQ636" s="5">
        <f t="shared" si="816"/>
        <v>3.7480399131990035E-4</v>
      </c>
      <c r="AR636" s="5">
        <f t="shared" si="817"/>
        <v>1.1579412383635786E-5</v>
      </c>
      <c r="AS636" s="5">
        <f t="shared" si="818"/>
        <v>3.9556049370403733E-5</v>
      </c>
      <c r="AT636" s="5">
        <f t="shared" si="819"/>
        <v>6.7563058899476242E-5</v>
      </c>
      <c r="AU636" s="5">
        <f t="shared" si="820"/>
        <v>7.6933313623065388E-5</v>
      </c>
      <c r="AV636" s="5">
        <f t="shared" si="821"/>
        <v>6.5702339874417932E-5</v>
      </c>
      <c r="AW636" s="5">
        <f t="shared" si="822"/>
        <v>2.5507278774573425E-6</v>
      </c>
      <c r="AX636" s="5">
        <f t="shared" si="823"/>
        <v>3.9827084261374282E-2</v>
      </c>
      <c r="AY636" s="5">
        <f t="shared" si="824"/>
        <v>2.3849623726469694E-2</v>
      </c>
      <c r="AZ636" s="5">
        <f t="shared" si="825"/>
        <v>7.140926362588799E-3</v>
      </c>
      <c r="BA636" s="5">
        <f t="shared" si="826"/>
        <v>1.4253985695469879E-3</v>
      </c>
      <c r="BB636" s="5">
        <f t="shared" si="827"/>
        <v>2.1339259560681405E-4</v>
      </c>
      <c r="BC636" s="5">
        <f t="shared" si="828"/>
        <v>2.5557146377260864E-5</v>
      </c>
      <c r="BD636" s="5">
        <f t="shared" si="829"/>
        <v>1.1556818408253036E-6</v>
      </c>
      <c r="BE636" s="5">
        <f t="shared" si="830"/>
        <v>3.947886683504669E-6</v>
      </c>
      <c r="BF636" s="5">
        <f t="shared" si="831"/>
        <v>6.7431228540647726E-6</v>
      </c>
      <c r="BG636" s="5">
        <f t="shared" si="832"/>
        <v>7.6783199840385928E-6</v>
      </c>
      <c r="BH636" s="5">
        <f t="shared" si="833"/>
        <v>6.5574140186857832E-6</v>
      </c>
      <c r="BI636" s="5">
        <f t="shared" si="834"/>
        <v>4.480113222876145E-6</v>
      </c>
      <c r="BJ636" s="8">
        <f t="shared" si="835"/>
        <v>0.82862442398627667</v>
      </c>
      <c r="BK636" s="8">
        <f t="shared" si="836"/>
        <v>0.10256976644677157</v>
      </c>
      <c r="BL636" s="8">
        <f t="shared" si="837"/>
        <v>3.2993239479572931E-2</v>
      </c>
      <c r="BM636" s="8">
        <f t="shared" si="838"/>
        <v>0.70505743955604616</v>
      </c>
      <c r="BN636" s="8">
        <f t="shared" si="839"/>
        <v>0.23592873585446847</v>
      </c>
    </row>
    <row r="637" spans="1:66" x14ac:dyDescent="0.25">
      <c r="A637" t="s">
        <v>40</v>
      </c>
      <c r="B637" t="s">
        <v>339</v>
      </c>
      <c r="C637" t="s">
        <v>236</v>
      </c>
      <c r="D637" t="s">
        <v>502</v>
      </c>
      <c r="E637">
        <f>VLOOKUP(A637,home!$A$2:$E$405,3,FALSE)</f>
        <v>1.4783783783783799</v>
      </c>
      <c r="F637">
        <f>VLOOKUP(B637,home!$B$2:$E$405,3,FALSE)</f>
        <v>1.5</v>
      </c>
      <c r="G637">
        <f>VLOOKUP(C637,away!$B$2:$E$405,4,FALSE)</f>
        <v>1.07</v>
      </c>
      <c r="H637">
        <f>VLOOKUP(A637,away!$A$2:$E$405,3,FALSE)</f>
        <v>1.1756756756756801</v>
      </c>
      <c r="I637">
        <f>VLOOKUP(C637,away!$B$2:$E$405,3,FALSE)</f>
        <v>0.8</v>
      </c>
      <c r="J637">
        <f>VLOOKUP(B637,home!$B$2:$E$405,4,FALSE)</f>
        <v>0.85</v>
      </c>
      <c r="K637" s="3">
        <f t="shared" si="784"/>
        <v>2.3727972972972995</v>
      </c>
      <c r="L637" s="3">
        <f t="shared" si="785"/>
        <v>0.79945945945946251</v>
      </c>
      <c r="M637" s="5">
        <f t="shared" si="786"/>
        <v>4.1908912880786471E-2</v>
      </c>
      <c r="N637" s="5">
        <f t="shared" si="787"/>
        <v>9.944135521619811E-2</v>
      </c>
      <c r="O637" s="5">
        <f t="shared" si="788"/>
        <v>3.3504476838207252E-2</v>
      </c>
      <c r="P637" s="5">
        <f t="shared" si="789"/>
        <v>7.9499332089058128E-2</v>
      </c>
      <c r="Q637" s="5">
        <f t="shared" si="790"/>
        <v>0.11797708944828784</v>
      </c>
      <c r="R637" s="5">
        <f t="shared" si="791"/>
        <v>1.3392735471272624E-2</v>
      </c>
      <c r="S637" s="5">
        <f t="shared" si="792"/>
        <v>3.7701668739204393E-2</v>
      </c>
      <c r="T637" s="5">
        <f t="shared" si="793"/>
        <v>9.4317900158928838E-2</v>
      </c>
      <c r="U637" s="5">
        <f t="shared" si="794"/>
        <v>3.1778246529653352E-2</v>
      </c>
      <c r="V637" s="5">
        <f t="shared" si="795"/>
        <v>7.9464864721036834E-3</v>
      </c>
      <c r="W637" s="5">
        <f t="shared" si="796"/>
        <v>9.3311906328633051E-2</v>
      </c>
      <c r="X637" s="5">
        <f t="shared" si="797"/>
        <v>7.4599086194620953E-2</v>
      </c>
      <c r="Y637" s="5">
        <f t="shared" si="798"/>
        <v>2.9819472562660758E-2</v>
      </c>
      <c r="Z637" s="5">
        <f t="shared" si="799"/>
        <v>3.5689830201823948E-3</v>
      </c>
      <c r="AA637" s="5">
        <f t="shared" si="800"/>
        <v>8.468473264388739E-3</v>
      </c>
      <c r="AB637" s="5">
        <f t="shared" si="801"/>
        <v>1.0046985236988023E-2</v>
      </c>
      <c r="AC637" s="5">
        <f t="shared" si="802"/>
        <v>9.4213307438924005E-4</v>
      </c>
      <c r="AD637" s="5">
        <f t="shared" si="803"/>
        <v>5.5352559785559835E-2</v>
      </c>
      <c r="AE637" s="5">
        <f t="shared" si="804"/>
        <v>4.4252127525861239E-2</v>
      </c>
      <c r="AF637" s="5">
        <f t="shared" si="805"/>
        <v>1.7688890975878113E-2</v>
      </c>
      <c r="AG637" s="5">
        <f t="shared" si="806"/>
        <v>4.7138504060042948E-3</v>
      </c>
      <c r="AH637" s="5">
        <f t="shared" si="807"/>
        <v>7.1331430903375415E-4</v>
      </c>
      <c r="AI637" s="5">
        <f t="shared" si="808"/>
        <v>1.6925502645987825E-3</v>
      </c>
      <c r="AJ637" s="5">
        <f t="shared" si="809"/>
        <v>2.0080393466899108E-3</v>
      </c>
      <c r="AK637" s="5">
        <f t="shared" si="810"/>
        <v>1.5882234448974851E-3</v>
      </c>
      <c r="AL637" s="5">
        <f t="shared" si="811"/>
        <v>7.1487371066877395E-5</v>
      </c>
      <c r="AM637" s="5">
        <f t="shared" si="812"/>
        <v>2.6268080851532691E-2</v>
      </c>
      <c r="AN637" s="5">
        <f t="shared" si="813"/>
        <v>2.1000265718603778E-2</v>
      </c>
      <c r="AO637" s="5">
        <f t="shared" si="814"/>
        <v>8.3944305399500287E-3</v>
      </c>
      <c r="AP637" s="5">
        <f t="shared" si="815"/>
        <v>2.2370023006461517E-3</v>
      </c>
      <c r="AQ637" s="5">
        <f t="shared" si="816"/>
        <v>4.4709816252103655E-4</v>
      </c>
      <c r="AR637" s="5">
        <f t="shared" si="817"/>
        <v>1.1405317438496507E-4</v>
      </c>
      <c r="AS637" s="5">
        <f t="shared" si="818"/>
        <v>2.7062506392882272E-4</v>
      </c>
      <c r="AT637" s="5">
        <f t="shared" si="819"/>
        <v>3.2106921013560981E-4</v>
      </c>
      <c r="AU637" s="5">
        <f t="shared" si="820"/>
        <v>2.5394405135171789E-4</v>
      </c>
      <c r="AV637" s="5">
        <f t="shared" si="821"/>
        <v>1.5063943967802076E-4</v>
      </c>
      <c r="AW637" s="5">
        <f t="shared" si="822"/>
        <v>3.7668984298729496E-6</v>
      </c>
      <c r="AX637" s="5">
        <f t="shared" si="823"/>
        <v>1.0388138541617277E-2</v>
      </c>
      <c r="AY637" s="5">
        <f t="shared" si="824"/>
        <v>8.3048956232713543E-3</v>
      </c>
      <c r="AZ637" s="5">
        <f t="shared" si="825"/>
        <v>3.3197136829238865E-3</v>
      </c>
      <c r="BA637" s="5">
        <f t="shared" si="826"/>
        <v>8.8465883550350414E-4</v>
      </c>
      <c r="BB637" s="5">
        <f t="shared" si="827"/>
        <v>1.768122186094172E-4</v>
      </c>
      <c r="BC637" s="5">
        <f t="shared" si="828"/>
        <v>2.8270840143062611E-5</v>
      </c>
      <c r="BD637" s="5">
        <f t="shared" si="829"/>
        <v>1.5196814857239991E-5</v>
      </c>
      <c r="BE637" s="5">
        <f t="shared" si="830"/>
        <v>3.6058961220786498E-5</v>
      </c>
      <c r="BF637" s="5">
        <f t="shared" si="831"/>
        <v>4.2780302864015178E-5</v>
      </c>
      <c r="BG637" s="5">
        <f t="shared" si="832"/>
        <v>3.383632900443171E-5</v>
      </c>
      <c r="BH637" s="5">
        <f t="shared" si="833"/>
        <v>2.0071687503044455E-5</v>
      </c>
      <c r="BI637" s="5">
        <f t="shared" si="834"/>
        <v>9.5252091718839655E-6</v>
      </c>
      <c r="BJ637" s="8">
        <f t="shared" si="835"/>
        <v>0.71292360591795523</v>
      </c>
      <c r="BK637" s="8">
        <f t="shared" si="836"/>
        <v>0.17637491624988014</v>
      </c>
      <c r="BL637" s="8">
        <f t="shared" si="837"/>
        <v>0.10446084494983049</v>
      </c>
      <c r="BM637" s="8">
        <f t="shared" si="838"/>
        <v>0.60330331946919624</v>
      </c>
      <c r="BN637" s="8">
        <f t="shared" si="839"/>
        <v>0.3857239019438104</v>
      </c>
    </row>
    <row r="638" spans="1:66" s="15" customFormat="1" x14ac:dyDescent="0.25">
      <c r="A638" s="15" t="s">
        <v>40</v>
      </c>
      <c r="B638" s="15" t="s">
        <v>334</v>
      </c>
      <c r="C638" s="15" t="s">
        <v>234</v>
      </c>
      <c r="D638" s="15" t="s">
        <v>502</v>
      </c>
      <c r="E638" s="15">
        <f>VLOOKUP(A638,home!$A$2:$E$405,3,FALSE)</f>
        <v>1.4783783783783799</v>
      </c>
      <c r="F638" s="15">
        <f>VLOOKUP(B638,home!$B$2:$E$405,3,FALSE)</f>
        <v>0.75</v>
      </c>
      <c r="G638" s="15">
        <f>VLOOKUP(C638,away!$B$2:$E$405,4,FALSE)</f>
        <v>1.03</v>
      </c>
      <c r="H638" s="15">
        <f>VLOOKUP(A638,away!$A$2:$E$405,3,FALSE)</f>
        <v>1.1756756756756801</v>
      </c>
      <c r="I638" s="15">
        <f>VLOOKUP(C638,away!$B$2:$E$405,3,FALSE)</f>
        <v>0.52</v>
      </c>
      <c r="J638" s="15">
        <f>VLOOKUP(B638,home!$B$2:$E$405,4,FALSE)</f>
        <v>1.1299999999999999</v>
      </c>
      <c r="K638" s="17">
        <f t="shared" si="784"/>
        <v>1.1420472972972984</v>
      </c>
      <c r="L638" s="17">
        <f t="shared" si="785"/>
        <v>0.69082702702702958</v>
      </c>
      <c r="M638" s="18">
        <f t="shared" si="786"/>
        <v>0.15995314916855272</v>
      </c>
      <c r="N638" s="18">
        <f t="shared" si="787"/>
        <v>0.18267406170213726</v>
      </c>
      <c r="O638" s="18">
        <f t="shared" si="788"/>
        <v>0.11049995850372228</v>
      </c>
      <c r="P638" s="18">
        <f t="shared" si="789"/>
        <v>0.12619617896063967</v>
      </c>
      <c r="Q638" s="18">
        <f t="shared" si="790"/>
        <v>0.10431120922662292</v>
      </c>
      <c r="R638" s="18">
        <f t="shared" si="791"/>
        <v>3.8168178909868296E-2</v>
      </c>
      <c r="S638" s="18">
        <f t="shared" si="792"/>
        <v>2.4890844080043887E-2</v>
      </c>
      <c r="T638" s="18">
        <f t="shared" si="793"/>
        <v>7.206100255562238E-2</v>
      </c>
      <c r="U638" s="18">
        <f t="shared" si="794"/>
        <v>4.3589865566774834E-2</v>
      </c>
      <c r="V638" s="18">
        <f t="shared" si="795"/>
        <v>2.1819787928419447E-3</v>
      </c>
      <c r="W638" s="18">
        <f t="shared" si="796"/>
        <v>3.9709444858359227E-2</v>
      </c>
      <c r="X638" s="18">
        <f t="shared" si="797"/>
        <v>2.7432357736394075E-2</v>
      </c>
      <c r="Y638" s="18">
        <f t="shared" si="798"/>
        <v>9.4755070696875259E-3</v>
      </c>
      <c r="Z638" s="18">
        <f t="shared" si="799"/>
        <v>8.7892031877800283E-3</v>
      </c>
      <c r="AA638" s="18">
        <f t="shared" si="800"/>
        <v>1.0037685746000983E-2</v>
      </c>
      <c r="AB638" s="18">
        <f t="shared" si="801"/>
        <v>5.73175593867002E-3</v>
      </c>
      <c r="AC638" s="18">
        <f t="shared" si="802"/>
        <v>1.0759298412579278E-4</v>
      </c>
      <c r="AD638" s="18">
        <f t="shared" si="803"/>
        <v>1.1337516044416317E-2</v>
      </c>
      <c r="AE638" s="18">
        <f t="shared" si="804"/>
        <v>7.8322625028353736E-3</v>
      </c>
      <c r="AF638" s="18">
        <f t="shared" si="805"/>
        <v>2.7053693098645208E-3</v>
      </c>
      <c r="AG638" s="18">
        <f t="shared" si="806"/>
        <v>6.229807457812913E-4</v>
      </c>
      <c r="AH638" s="18">
        <f t="shared" si="807"/>
        <v>1.5179547770376419E-3</v>
      </c>
      <c r="AI638" s="18">
        <f t="shared" si="808"/>
        <v>1.7335761505353623E-3</v>
      </c>
      <c r="AJ638" s="18">
        <f t="shared" si="809"/>
        <v>9.8991297868898263E-4</v>
      </c>
      <c r="AK638" s="18">
        <f t="shared" si="810"/>
        <v>3.7684248062375684E-4</v>
      </c>
      <c r="AL638" s="18">
        <f t="shared" si="811"/>
        <v>3.3954501177941761E-6</v>
      </c>
      <c r="AM638" s="18">
        <f t="shared" si="812"/>
        <v>2.5895959113180793E-3</v>
      </c>
      <c r="AN638" s="18">
        <f t="shared" si="813"/>
        <v>1.7889628446172202E-3</v>
      </c>
      <c r="AO638" s="18">
        <f t="shared" si="814"/>
        <v>6.1793194170436591E-4</v>
      </c>
      <c r="AP638" s="18">
        <f t="shared" si="815"/>
        <v>1.4229469539755565E-4</v>
      </c>
      <c r="AQ638" s="18">
        <f t="shared" si="816"/>
        <v>2.4575255345802524E-5</v>
      </c>
      <c r="AR638" s="18">
        <f t="shared" si="817"/>
        <v>2.0972883715647843E-4</v>
      </c>
      <c r="AS638" s="18">
        <f t="shared" si="818"/>
        <v>2.3952025163986141E-4</v>
      </c>
      <c r="AT638" s="18">
        <f t="shared" si="819"/>
        <v>1.3677172801663628E-4</v>
      </c>
      <c r="AU638" s="18">
        <f t="shared" si="820"/>
        <v>5.2066594109360211E-5</v>
      </c>
      <c r="AV638" s="18">
        <f t="shared" si="821"/>
        <v>1.4865628270517568E-5</v>
      </c>
      <c r="AW638" s="18">
        <f t="shared" si="822"/>
        <v>7.4412905859624309E-8</v>
      </c>
      <c r="AX638" s="18">
        <f t="shared" si="823"/>
        <v>4.9290683526882436E-4</v>
      </c>
      <c r="AY638" s="18">
        <f t="shared" si="824"/>
        <v>3.4051336361006379E-4</v>
      </c>
      <c r="AZ638" s="18">
        <f t="shared" si="825"/>
        <v>1.1761791732285713E-4</v>
      </c>
      <c r="BA638" s="18">
        <f t="shared" si="826"/>
        <v>2.7084545383086786E-5</v>
      </c>
      <c r="BB638" s="18">
        <f t="shared" si="827"/>
        <v>4.6776839913441251E-6</v>
      </c>
      <c r="BC638" s="18">
        <f t="shared" si="828"/>
        <v>6.462941050224386E-7</v>
      </c>
      <c r="BD638" s="18">
        <f t="shared" si="829"/>
        <v>2.414772484244099E-5</v>
      </c>
      <c r="BE638" s="18">
        <f t="shared" si="830"/>
        <v>2.7577843892188565E-5</v>
      </c>
      <c r="BF638" s="18">
        <f t="shared" si="831"/>
        <v>1.5747601041180381E-5</v>
      </c>
      <c r="BG638" s="18">
        <f t="shared" si="832"/>
        <v>5.9948350693320579E-6</v>
      </c>
      <c r="BH638" s="18">
        <f t="shared" si="833"/>
        <v>1.7115962971684351E-6</v>
      </c>
      <c r="BI638" s="18">
        <f t="shared" si="834"/>
        <v>3.9094478504905446E-7</v>
      </c>
      <c r="BJ638" s="19">
        <f t="shared" si="835"/>
        <v>0.46430851903978504</v>
      </c>
      <c r="BK638" s="19">
        <f t="shared" si="836"/>
        <v>0.31367365279993181</v>
      </c>
      <c r="BL638" s="19">
        <f t="shared" si="837"/>
        <v>0.21337425463704229</v>
      </c>
      <c r="BM638" s="19">
        <f t="shared" si="838"/>
        <v>0.27800245424229192</v>
      </c>
      <c r="BN638" s="19">
        <f t="shared" si="839"/>
        <v>0.72180273647154325</v>
      </c>
    </row>
    <row r="639" spans="1:66" x14ac:dyDescent="0.25">
      <c r="A639" t="s">
        <v>13</v>
      </c>
      <c r="B639" t="s">
        <v>58</v>
      </c>
      <c r="C639" t="s">
        <v>53</v>
      </c>
      <c r="D639" t="s">
        <v>503</v>
      </c>
      <c r="E639">
        <f>VLOOKUP(A639,home!$A$2:$E$405,3,FALSE)</f>
        <v>1.64492753623188</v>
      </c>
      <c r="F639">
        <f>VLOOKUP(B639,home!$B$2:$E$405,3,FALSE)</f>
        <v>0.72</v>
      </c>
      <c r="G639">
        <f>VLOOKUP(C639,away!$B$2:$E$405,4,FALSE)</f>
        <v>1.1000000000000001</v>
      </c>
      <c r="H639">
        <f>VLOOKUP(A639,away!$A$2:$E$405,3,FALSE)</f>
        <v>1.35144927536232</v>
      </c>
      <c r="I639">
        <f>VLOOKUP(C639,away!$B$2:$E$405,3,FALSE)</f>
        <v>0.53</v>
      </c>
      <c r="J639">
        <f>VLOOKUP(B639,home!$B$2:$E$405,4,FALSE)</f>
        <v>1.1599999999999999</v>
      </c>
      <c r="K639" s="3">
        <f t="shared" ref="K639:K702" si="840">E639*F639*G639</f>
        <v>1.3027826086956491</v>
      </c>
      <c r="L639" s="3">
        <f t="shared" ref="L639:L702" si="841">H639*I639*J639</f>
        <v>0.83087101449275436</v>
      </c>
      <c r="M639" s="5">
        <f t="shared" ref="M639:M702" si="842">_xlfn.POISSON.DIST(0,K639,FALSE) * _xlfn.POISSON.DIST(0,L639,FALSE)</f>
        <v>0.11840389937211861</v>
      </c>
      <c r="N639" s="5">
        <f t="shared" ref="N639:N702" si="843">_xlfn.POISSON.DIST(1,K639,FALSE) * _xlfn.POISSON.DIST(0,L639,FALSE)</f>
        <v>0.15425454090374577</v>
      </c>
      <c r="O639" s="5">
        <f t="shared" ref="O639:O702" si="844">_xlfn.POISSON.DIST(0,K639,FALSE) * _xlfn.POISSON.DIST(1,L639,FALSE)</f>
        <v>9.8378367991210192E-2</v>
      </c>
      <c r="P639" s="5">
        <f t="shared" ref="P639:P702" si="845">_xlfn.POISSON.DIST(1,K639,FALSE) * _xlfn.POISSON.DIST(1,L639,FALSE)</f>
        <v>0.12816562689080935</v>
      </c>
      <c r="Q639" s="5">
        <f t="shared" ref="Q639:Q702" si="846">_xlfn.POISSON.DIST(2,K639,FALSE) * _xlfn.POISSON.DIST(0,L639,FALSE)</f>
        <v>0.10048006660086584</v>
      </c>
      <c r="R639" s="5">
        <f t="shared" ref="R639:R702" si="847">_xlfn.POISSON.DIST(0,K639,FALSE) * _xlfn.POISSON.DIST(2,L639,FALSE)</f>
        <v>4.0869867208499153E-2</v>
      </c>
      <c r="S639" s="5">
        <f t="shared" ref="S639:S702" si="848">_xlfn.POISSON.DIST(2,K639,FALSE) * _xlfn.POISSON.DIST(2,L639,FALSE)</f>
        <v>3.4683038319306816E-2</v>
      </c>
      <c r="T639" s="5">
        <f t="shared" ref="T639:T702" si="849">_xlfn.POISSON.DIST(2,K639,FALSE) * _xlfn.POISSON.DIST(1,L639,FALSE)</f>
        <v>8.348597487296093E-2</v>
      </c>
      <c r="U639" s="5">
        <f t="shared" ref="U639:U702" si="850">_xlfn.POISSON.DIST(1,K639,FALSE) * _xlfn.POISSON.DIST(2,L639,FALSE)</f>
        <v>5.3244552218933282E-2</v>
      </c>
      <c r="V639" s="5">
        <f t="shared" ref="V639:V702" si="851">_xlfn.POISSON.DIST(3,K639,FALSE) * _xlfn.POISSON.DIST(3,L639,FALSE)</f>
        <v>4.171384156025016E-3</v>
      </c>
      <c r="W639" s="5">
        <f t="shared" ref="W639:W702" si="852">_xlfn.POISSON.DIST(3,K639,FALSE) * _xlfn.POISSON.DIST(0,L639,FALSE)</f>
        <v>4.3634561096062868E-2</v>
      </c>
      <c r="X639" s="5">
        <f t="shared" ref="X639:X702" si="853">_xlfn.POISSON.DIST(3,K639,FALSE) * _xlfn.POISSON.DIST(1,L639,FALSE)</f>
        <v>3.6254692044831831E-2</v>
      </c>
      <c r="Y639" s="5">
        <f t="shared" ref="Y639:Y702" si="854">_xlfn.POISSON.DIST(3,K639,FALSE) * _xlfn.POISSON.DIST(2,L639,FALSE)</f>
        <v>1.5061486379705903E-2</v>
      </c>
      <c r="Z639" s="5">
        <f t="shared" ref="Z639:Z702" si="855">_xlfn.POISSON.DIST(0,K639,FALSE) * _xlfn.POISSON.DIST(3,L639,FALSE)</f>
        <v>1.1319196009903285E-2</v>
      </c>
      <c r="AA639" s="5">
        <f t="shared" ref="AA639:AA702" si="856">_xlfn.POISSON.DIST(1,K639,FALSE) * _xlfn.POISSON.DIST(3,L639,FALSE)</f>
        <v>1.4746451706119179E-2</v>
      </c>
      <c r="AB639" s="5">
        <f t="shared" ref="AB639:AB702" si="857">_xlfn.POISSON.DIST(2,K639,FALSE) * _xlfn.POISSON.DIST(3,L639,FALSE)</f>
        <v>9.605710411351177E-3</v>
      </c>
      <c r="AC639" s="5">
        <f t="shared" ref="AC639:AC702" si="858">_xlfn.POISSON.DIST(4,K639,FALSE) * _xlfn.POISSON.DIST(4,L639,FALSE)</f>
        <v>2.8220568969561122E-4</v>
      </c>
      <c r="AD639" s="5">
        <f t="shared" ref="AD639:AD702" si="859">_xlfn.POISSON.DIST(4,K639,FALSE) * _xlfn.POISSON.DIST(0,L639,FALSE)</f>
        <v>1.4211586833504613E-2</v>
      </c>
      <c r="AE639" s="5">
        <f t="shared" ref="AE639:AE702" si="860">_xlfn.POISSON.DIST(4,K639,FALSE) * _xlfn.POISSON.DIST(1,L639,FALSE)</f>
        <v>1.1807995569905848E-2</v>
      </c>
      <c r="AF639" s="5">
        <f t="shared" ref="AF639:AF702" si="861">_xlfn.POISSON.DIST(4,K639,FALSE) * _xlfn.POISSON.DIST(2,L639,FALSE)</f>
        <v>4.9054606291468097E-3</v>
      </c>
      <c r="AG639" s="5">
        <f t="shared" ref="AG639:AG702" si="862">_xlfn.POISSON.DIST(4,K639,FALSE) * _xlfn.POISSON.DIST(3,L639,FALSE)</f>
        <v>1.3586016831644919E-3</v>
      </c>
      <c r="AH639" s="5">
        <f t="shared" ref="AH639:AH702" si="863">_xlfn.POISSON.DIST(0,K639,FALSE) * _xlfn.POISSON.DIST(4,L639,FALSE)</f>
        <v>2.3511979679976696E-3</v>
      </c>
      <c r="AI639" s="5">
        <f t="shared" ref="AI639:AI702" si="864">_xlfn.POISSON.DIST(1,K639,FALSE) * _xlfn.POISSON.DIST(4,L639,FALSE)</f>
        <v>3.0630998223079124E-3</v>
      </c>
      <c r="AJ639" s="5">
        <f t="shared" ref="AJ639:AJ702" si="865">_xlfn.POISSON.DIST(2,K639,FALSE) * _xlfn.POISSON.DIST(4,L639,FALSE)</f>
        <v>1.9952765886007413E-3</v>
      </c>
      <c r="AK639" s="5">
        <f t="shared" ref="AK639:AK702" si="866">_xlfn.POISSON.DIST(3,K639,FALSE) * _xlfn.POISSON.DIST(4,L639,FALSE)</f>
        <v>8.6647054638887657E-4</v>
      </c>
      <c r="AL639" s="5">
        <f t="shared" ref="AL639:AL702" si="867">_xlfn.POISSON.DIST(5,K639,FALSE) * _xlfn.POISSON.DIST(5,L639,FALSE)</f>
        <v>1.2218877697032402E-5</v>
      </c>
      <c r="AM639" s="5">
        <f t="shared" ref="AM639:AM702" si="868">_xlfn.POISSON.DIST(5,K639,FALSE) * _xlfn.POISSON.DIST(0,L639,FALSE)</f>
        <v>3.7029216337315742E-3</v>
      </c>
      <c r="AN639" s="5">
        <f t="shared" ref="AN639:AN702" si="869">_xlfn.POISSON.DIST(5,K639,FALSE) * _xlfn.POISSON.DIST(1,L639,FALSE)</f>
        <v>3.0766502544057211E-3</v>
      </c>
      <c r="AO639" s="5">
        <f t="shared" ref="AO639:AO702" si="870">_xlfn.POISSON.DIST(5,K639,FALSE) * _xlfn.POISSON.DIST(2,L639,FALSE)</f>
        <v>1.2781497590587357E-3</v>
      </c>
      <c r="AP639" s="5">
        <f t="shared" ref="AP639:AP702" si="871">_xlfn.POISSON.DIST(5,K639,FALSE) * _xlfn.POISSON.DIST(3,L639,FALSE)</f>
        <v>3.5399252899426714E-4</v>
      </c>
      <c r="AQ639" s="5">
        <f t="shared" ref="AQ639:AQ702" si="872">_xlfn.POISSON.DIST(5,K639,FALSE) * _xlfn.POISSON.DIST(4,L639,FALSE)</f>
        <v>7.353053292208062E-5</v>
      </c>
      <c r="AR639" s="5">
        <f t="shared" ref="AR639:AR702" si="873">_xlfn.POISSON.DIST(0,K639,FALSE) * _xlfn.POISSON.DIST(5,L639,FALSE)</f>
        <v>3.9070844818870536E-4</v>
      </c>
      <c r="AS639" s="5">
        <f t="shared" ref="AS639:AS702" si="874">_xlfn.POISSON.DIST(1,K639,FALSE) * _xlfn.POISSON.DIST(5,L639,FALSE)</f>
        <v>5.090081713707103E-4</v>
      </c>
      <c r="AT639" s="5">
        <f t="shared" ref="AT639:AT702" si="875">_xlfn.POISSON.DIST(2,K639,FALSE) * _xlfn.POISSON.DIST(5,L639,FALSE)</f>
        <v>3.3156349667286803E-4</v>
      </c>
      <c r="AU639" s="5">
        <f t="shared" ref="AU639:AU702" si="876">_xlfn.POISSON.DIST(3,K639,FALSE) * _xlfn.POISSON.DIST(5,L639,FALSE)</f>
        <v>1.4398505238124345E-4</v>
      </c>
      <c r="AV639" s="5">
        <f t="shared" ref="AV639:AV702" si="877">_xlfn.POISSON.DIST(4,K639,FALSE) * _xlfn.POISSON.DIST(5,L639,FALSE)</f>
        <v>4.6895305538603997E-5</v>
      </c>
      <c r="AW639" s="5">
        <f t="shared" ref="AW639:AW702" si="878">_xlfn.POISSON.DIST(6,K639,FALSE) * _xlfn.POISSON.DIST(6,L639,FALSE)</f>
        <v>3.6739596139588576E-7</v>
      </c>
      <c r="AX639" s="5">
        <f t="shared" ref="AX639:AX702" si="879">_xlfn.POISSON.DIST(6,K639,FALSE) * _xlfn.POISSON.DIST(0,L639,FALSE)</f>
        <v>8.0401698429806152E-4</v>
      </c>
      <c r="AY639" s="5">
        <f t="shared" ref="AY639:AY702" si="880">_xlfn.POISSON.DIST(6,K639,FALSE) * _xlfn.POISSON.DIST(1,L639,FALSE)</f>
        <v>6.6803440741313542E-4</v>
      </c>
      <c r="AZ639" s="5">
        <f t="shared" ref="AZ639:AZ702" si="881">_xlfn.POISSON.DIST(6,K639,FALSE) * _xlfn.POISSON.DIST(2,L639,FALSE)</f>
        <v>2.7752521290170883E-4</v>
      </c>
      <c r="BA639" s="5">
        <f t="shared" ref="BA639:BA702" si="882">_xlfn.POISSON.DIST(6,K639,FALSE) * _xlfn.POISSON.DIST(3,L639,FALSE)</f>
        <v>7.686255173032016E-5</v>
      </c>
      <c r="BB639" s="5">
        <f t="shared" ref="BB639:BB702" si="883">_xlfn.POISSON.DIST(6,K639,FALSE) * _xlfn.POISSON.DIST(4,L639,FALSE)</f>
        <v>1.5965716583168231E-5</v>
      </c>
      <c r="BC639" s="5">
        <f t="shared" ref="BC639:BC702" si="884">_xlfn.POISSON.DIST(6,K639,FALSE) * _xlfn.POISSON.DIST(5,L639,FALSE)</f>
        <v>2.6530902269121566E-6</v>
      </c>
      <c r="BD639" s="5">
        <f t="shared" ref="BD639:BD702" si="885">_xlfn.POISSON.DIST(0,K639,FALSE) * _xlfn.POISSON.DIST(6,L639,FALSE)</f>
        <v>5.4104720786239873E-5</v>
      </c>
      <c r="BE639" s="5">
        <f t="shared" ref="BE639:BE702" si="886">_xlfn.POISSON.DIST(1,K639,FALSE) * _xlfn.POISSON.DIST(6,L639,FALSE)</f>
        <v>7.048668928864728E-5</v>
      </c>
      <c r="BF639" s="5">
        <f t="shared" ref="BF639:BF702" si="887">_xlfn.POISSON.DIST(2,K639,FALSE) * _xlfn.POISSON.DIST(6,L639,FALSE)</f>
        <v>4.5914416474891792E-5</v>
      </c>
      <c r="BG639" s="5">
        <f t="shared" ref="BG639:BG702" si="888">_xlfn.POISSON.DIST(3,K639,FALSE) * _xlfn.POISSON.DIST(6,L639,FALSE)</f>
        <v>1.9938834423966014E-5</v>
      </c>
      <c r="BH639" s="5">
        <f t="shared" ref="BH639:BH702" si="889">_xlfn.POISSON.DIST(4,K639,FALSE) * _xlfn.POISSON.DIST(6,L639,FALSE)</f>
        <v>6.4939916813012615E-6</v>
      </c>
      <c r="BI639" s="5">
        <f t="shared" ref="BI639:BI702" si="890">_xlfn.POISSON.DIST(5,K639,FALSE) * _xlfn.POISSON.DIST(6,L639,FALSE)</f>
        <v>1.6920518846826999E-6</v>
      </c>
      <c r="BJ639" s="8">
        <f t="shared" ref="BJ639:BJ702" si="891">SUM(N639,Q639,T639,W639,X639,Y639,AD639,AE639,AF639,AG639,AM639,AN639,AO639,AP639,AQ639,AX639,AY639,AZ639,BA639,BB639,BC639)</f>
        <v>0.47578526928616066</v>
      </c>
      <c r="BK639" s="8">
        <f t="shared" ref="BK639:BK702" si="892">SUM(M639,P639,S639,V639,AC639,AL639,AY639)</f>
        <v>0.28638640771306556</v>
      </c>
      <c r="BL639" s="8">
        <f t="shared" ref="BL639:BL702" si="893">SUM(O639,R639,U639,AA639,AB639,AH639,AI639,AJ639,AK639,AR639,AS639,AT639,AU639,AV639,BD639,BE639,BF639,BG639,BH639,BI639)</f>
        <v>0.22674178564010006</v>
      </c>
      <c r="BM639" s="8">
        <f t="shared" ref="BM639:BM702" si="894">SUM(S639:BI639)</f>
        <v>0.35901262267052875</v>
      </c>
      <c r="BN639" s="8">
        <f t="shared" ref="BN639:BN702" si="895">SUM(M639:R639)</f>
        <v>0.64055236896724888</v>
      </c>
    </row>
    <row r="640" spans="1:66" x14ac:dyDescent="0.25">
      <c r="A640" t="s">
        <v>16</v>
      </c>
      <c r="B640" t="s">
        <v>20</v>
      </c>
      <c r="C640" t="s">
        <v>65</v>
      </c>
      <c r="D640" t="s">
        <v>503</v>
      </c>
      <c r="E640">
        <f>VLOOKUP(A640,home!$A$2:$E$405,3,FALSE)</f>
        <v>1.54779411764706</v>
      </c>
      <c r="F640">
        <f>VLOOKUP(B640,home!$B$2:$E$405,3,FALSE)</f>
        <v>0.65</v>
      </c>
      <c r="G640">
        <f>VLOOKUP(C640,away!$B$2:$E$405,4,FALSE)</f>
        <v>0.89</v>
      </c>
      <c r="H640">
        <f>VLOOKUP(A640,away!$A$2:$E$405,3,FALSE)</f>
        <v>1.29411764705882</v>
      </c>
      <c r="I640">
        <f>VLOOKUP(C640,away!$B$2:$E$405,3,FALSE)</f>
        <v>0.61</v>
      </c>
      <c r="J640">
        <f>VLOOKUP(B640,home!$B$2:$E$405,4,FALSE)</f>
        <v>1.01</v>
      </c>
      <c r="K640" s="3">
        <f t="shared" si="840"/>
        <v>0.89539889705882414</v>
      </c>
      <c r="L640" s="3">
        <f t="shared" si="841"/>
        <v>0.79730588235293909</v>
      </c>
      <c r="M640" s="5">
        <f t="shared" si="842"/>
        <v>0.18402111373218777</v>
      </c>
      <c r="N640" s="5">
        <f t="shared" si="843"/>
        <v>0.16477230227133738</v>
      </c>
      <c r="O640" s="5">
        <f t="shared" si="844"/>
        <v>0.14672111645581254</v>
      </c>
      <c r="P640" s="5">
        <f t="shared" si="845"/>
        <v>0.13137392584977384</v>
      </c>
      <c r="Q640" s="5">
        <f t="shared" si="846"/>
        <v>7.3768468859799333E-2</v>
      </c>
      <c r="R640" s="5">
        <f t="shared" si="847"/>
        <v>5.8490804607804966E-2</v>
      </c>
      <c r="S640" s="5">
        <f t="shared" si="848"/>
        <v>2.3447185003862711E-2</v>
      </c>
      <c r="T640" s="5">
        <f t="shared" si="849"/>
        <v>5.8816034154087614E-2</v>
      </c>
      <c r="U640" s="5">
        <f t="shared" si="850"/>
        <v>5.2372601933911758E-2</v>
      </c>
      <c r="V640" s="5">
        <f t="shared" si="851"/>
        <v>1.8599005550141664E-3</v>
      </c>
      <c r="W640" s="5">
        <f t="shared" si="852"/>
        <v>2.2017401884927516E-2</v>
      </c>
      <c r="X640" s="5">
        <f t="shared" si="853"/>
        <v>1.7554604036981395E-2</v>
      </c>
      <c r="Y640" s="5">
        <f t="shared" si="854"/>
        <v>6.9981945305309587E-3</v>
      </c>
      <c r="Z640" s="5">
        <f t="shared" si="855"/>
        <v>1.5545020859119766E-2</v>
      </c>
      <c r="AA640" s="5">
        <f t="shared" si="856"/>
        <v>1.3918994532012254E-2</v>
      </c>
      <c r="AB640" s="5">
        <f t="shared" si="857"/>
        <v>6.2315261760657872E-3</v>
      </c>
      <c r="AC640" s="5">
        <f t="shared" si="858"/>
        <v>8.2987229239216555E-5</v>
      </c>
      <c r="AD640" s="5">
        <f t="shared" si="859"/>
        <v>4.9285893409662411E-3</v>
      </c>
      <c r="AE640" s="5">
        <f t="shared" si="860"/>
        <v>3.9295932732543795E-3</v>
      </c>
      <c r="AF640" s="5">
        <f t="shared" si="861"/>
        <v>1.5665439160101285E-3</v>
      </c>
      <c r="AG640" s="5">
        <f t="shared" si="862"/>
        <v>4.1633822639969471E-4</v>
      </c>
      <c r="AH640" s="5">
        <f t="shared" si="863"/>
        <v>3.0985341430688315E-3</v>
      </c>
      <c r="AI640" s="5">
        <f t="shared" si="864"/>
        <v>2.7744240542029405E-3</v>
      </c>
      <c r="AJ640" s="5">
        <f t="shared" si="865"/>
        <v>1.2421081190533919E-3</v>
      </c>
      <c r="AK640" s="5">
        <f t="shared" si="866"/>
        <v>3.7072741327607266E-4</v>
      </c>
      <c r="AL640" s="5">
        <f t="shared" si="867"/>
        <v>2.3698059161662506E-6</v>
      </c>
      <c r="AM640" s="5">
        <f t="shared" si="868"/>
        <v>8.8261069199141028E-4</v>
      </c>
      <c r="AN640" s="5">
        <f t="shared" si="869"/>
        <v>7.0371069655234951E-4</v>
      </c>
      <c r="AO640" s="5">
        <f t="shared" si="870"/>
        <v>2.8053633891793615E-4</v>
      </c>
      <c r="AP640" s="5">
        <f t="shared" si="871"/>
        <v>7.4557757744342761E-5</v>
      </c>
      <c r="AQ640" s="5">
        <f t="shared" si="872"/>
        <v>1.4861334706152468E-5</v>
      </c>
      <c r="AR640" s="5">
        <f t="shared" si="873"/>
        <v>4.9409589978804068E-4</v>
      </c>
      <c r="AS640" s="5">
        <f t="shared" si="874"/>
        <v>4.4241292371149888E-4</v>
      </c>
      <c r="AT640" s="5">
        <f t="shared" si="875"/>
        <v>1.9806802196792287E-4</v>
      </c>
      <c r="AU640" s="5">
        <f t="shared" si="876"/>
        <v>5.9116629470900379E-5</v>
      </c>
      <c r="AV640" s="5">
        <f t="shared" si="877"/>
        <v>1.3233241206519841E-5</v>
      </c>
      <c r="AW640" s="5">
        <f t="shared" si="878"/>
        <v>4.6995016011808529E-8</v>
      </c>
      <c r="AX640" s="5">
        <f t="shared" si="879"/>
        <v>1.3171477335690565E-4</v>
      </c>
      <c r="AY640" s="5">
        <f t="shared" si="880"/>
        <v>1.0501696359024506E-4</v>
      </c>
      <c r="AZ640" s="5">
        <f t="shared" si="881"/>
        <v>4.1865321408673405E-5</v>
      </c>
      <c r="BA640" s="5">
        <f t="shared" si="882"/>
        <v>1.1126489008577246E-5</v>
      </c>
      <c r="BB640" s="5">
        <f t="shared" si="883"/>
        <v>2.2178037841184897E-6</v>
      </c>
      <c r="BC640" s="5">
        <f t="shared" si="884"/>
        <v>3.5365360059645601E-7</v>
      </c>
      <c r="BD640" s="5">
        <f t="shared" si="885"/>
        <v>6.5657594557912166E-5</v>
      </c>
      <c r="BE640" s="5">
        <f t="shared" si="886"/>
        <v>5.8789737750690009E-5</v>
      </c>
      <c r="BF640" s="5">
        <f t="shared" si="887"/>
        <v>2.6320133170172672E-5</v>
      </c>
      <c r="BG640" s="5">
        <f t="shared" si="888"/>
        <v>7.8556727370046635E-6</v>
      </c>
      <c r="BH640" s="5">
        <f t="shared" si="889"/>
        <v>1.7584901760922617E-6</v>
      </c>
      <c r="BI640" s="5">
        <f t="shared" si="890"/>
        <v>3.1491003283235785E-7</v>
      </c>
      <c r="BJ640" s="8">
        <f t="shared" si="891"/>
        <v>0.3570166423189558</v>
      </c>
      <c r="BK640" s="8">
        <f t="shared" si="892"/>
        <v>0.34089249913958408</v>
      </c>
      <c r="BL640" s="8">
        <f t="shared" si="893"/>
        <v>0.286588460689778</v>
      </c>
      <c r="BM640" s="8">
        <f t="shared" si="894"/>
        <v>0.2407899212621479</v>
      </c>
      <c r="BN640" s="8">
        <f t="shared" si="895"/>
        <v>0.75914773177671591</v>
      </c>
    </row>
    <row r="641" spans="1:66" x14ac:dyDescent="0.25">
      <c r="A641" t="s">
        <v>16</v>
      </c>
      <c r="B641" t="s">
        <v>255</v>
      </c>
      <c r="C641" t="s">
        <v>19</v>
      </c>
      <c r="D641" t="s">
        <v>503</v>
      </c>
      <c r="E641">
        <f>VLOOKUP(A641,home!$A$2:$E$405,3,FALSE)</f>
        <v>1.54779411764706</v>
      </c>
      <c r="F641">
        <f>VLOOKUP(B641,home!$B$2:$E$405,3,FALSE)</f>
        <v>0.65</v>
      </c>
      <c r="G641">
        <f>VLOOKUP(C641,away!$B$2:$E$405,4,FALSE)</f>
        <v>1.41</v>
      </c>
      <c r="H641">
        <f>VLOOKUP(A641,away!$A$2:$E$405,3,FALSE)</f>
        <v>1.29411764705882</v>
      </c>
      <c r="I641">
        <f>VLOOKUP(C641,away!$B$2:$E$405,3,FALSE)</f>
        <v>0.52</v>
      </c>
      <c r="J641">
        <f>VLOOKUP(B641,home!$B$2:$E$405,4,FALSE)</f>
        <v>0.77</v>
      </c>
      <c r="K641" s="3">
        <f t="shared" si="840"/>
        <v>1.4185533088235303</v>
      </c>
      <c r="L641" s="3">
        <f t="shared" si="841"/>
        <v>0.51816470588235164</v>
      </c>
      <c r="M641" s="5">
        <f t="shared" si="842"/>
        <v>0.14417635882330704</v>
      </c>
      <c r="N641" s="5">
        <f t="shared" si="843"/>
        <v>0.20452185086293079</v>
      </c>
      <c r="O641" s="5">
        <f t="shared" si="844"/>
        <v>7.4707100564867263E-2</v>
      </c>
      <c r="P641" s="5">
        <f t="shared" si="845"/>
        <v>0.1059760046989047</v>
      </c>
      <c r="Q641" s="5">
        <f t="shared" si="846"/>
        <v>0.14506257413416157</v>
      </c>
      <c r="R641" s="5">
        <f t="shared" si="847"/>
        <v>1.9355291395758853E-2</v>
      </c>
      <c r="S641" s="5">
        <f t="shared" si="848"/>
        <v>1.9474263436119466E-2</v>
      </c>
      <c r="T641" s="5">
        <f t="shared" si="849"/>
        <v>7.5166306060764645E-2</v>
      </c>
      <c r="U641" s="5">
        <f t="shared" si="850"/>
        <v>2.7456512652697329E-2</v>
      </c>
      <c r="V641" s="5">
        <f t="shared" si="851"/>
        <v>1.5904939464861045E-3</v>
      </c>
      <c r="W641" s="5">
        <f t="shared" si="852"/>
        <v>6.8592998174824504E-2</v>
      </c>
      <c r="X641" s="5">
        <f t="shared" si="853"/>
        <v>3.5542470724846613E-2</v>
      </c>
      <c r="Y641" s="5">
        <f t="shared" si="854"/>
        <v>9.2084269447361179E-3</v>
      </c>
      <c r="Z641" s="5">
        <f t="shared" si="855"/>
        <v>3.3430762911168667E-3</v>
      </c>
      <c r="AA641" s="5">
        <f t="shared" si="856"/>
        <v>4.7423319344133269E-3</v>
      </c>
      <c r="AB641" s="5">
        <f t="shared" si="857"/>
        <v>3.3636253285507598E-3</v>
      </c>
      <c r="AC641" s="5">
        <f t="shared" si="858"/>
        <v>7.306771517624453E-5</v>
      </c>
      <c r="AD641" s="5">
        <f t="shared" si="859"/>
        <v>2.4325706130755912E-2</v>
      </c>
      <c r="AE641" s="5">
        <f t="shared" si="860"/>
        <v>1.2604722362623652E-2</v>
      </c>
      <c r="AF641" s="5">
        <f t="shared" si="861"/>
        <v>3.2656611278787922E-3</v>
      </c>
      <c r="AG641" s="5">
        <f t="shared" si="862"/>
        <v>5.640501126129144E-4</v>
      </c>
      <c r="AH641" s="5">
        <f t="shared" si="863"/>
        <v>4.3306603578220849E-4</v>
      </c>
      <c r="AI641" s="5">
        <f t="shared" si="864"/>
        <v>6.1432725799794128E-4</v>
      </c>
      <c r="AJ641" s="5">
        <f t="shared" si="865"/>
        <v>4.3572798226673319E-4</v>
      </c>
      <c r="AK641" s="5">
        <f t="shared" si="866"/>
        <v>2.0603445699715825E-4</v>
      </c>
      <c r="AL641" s="5">
        <f t="shared" si="867"/>
        <v>2.1483201795505878E-6</v>
      </c>
      <c r="AM641" s="5">
        <f t="shared" si="868"/>
        <v>6.901462184250526E-3</v>
      </c>
      <c r="AN641" s="5">
        <f t="shared" si="869"/>
        <v>3.5760941228603453E-3</v>
      </c>
      <c r="AO641" s="5">
        <f t="shared" si="870"/>
        <v>9.2650287968976846E-4</v>
      </c>
      <c r="AP641" s="5">
        <f t="shared" si="871"/>
        <v>1.6002703071786692E-4</v>
      </c>
      <c r="AQ641" s="5">
        <f t="shared" si="872"/>
        <v>2.0730089826287389E-5</v>
      </c>
      <c r="AR641" s="5">
        <f t="shared" si="873"/>
        <v>4.4879907011744819E-5</v>
      </c>
      <c r="AS641" s="5">
        <f t="shared" si="874"/>
        <v>6.3664540591202979E-5</v>
      </c>
      <c r="AT641" s="5">
        <f t="shared" si="875"/>
        <v>4.5155772355190482E-5</v>
      </c>
      <c r="AU641" s="5">
        <f t="shared" si="876"/>
        <v>2.1351956762312513E-5</v>
      </c>
      <c r="AV641" s="5">
        <f t="shared" si="877"/>
        <v>7.5722222287588397E-6</v>
      </c>
      <c r="AW641" s="5">
        <f t="shared" si="878"/>
        <v>4.3864178122800566E-8</v>
      </c>
      <c r="AX641" s="5">
        <f t="shared" si="879"/>
        <v>1.6316820028648405E-3</v>
      </c>
      <c r="AY641" s="5">
        <f t="shared" si="880"/>
        <v>8.4548002510798634E-4</v>
      </c>
      <c r="AZ641" s="5">
        <f t="shared" si="881"/>
        <v>2.1904895426974149E-4</v>
      </c>
      <c r="BA641" s="5">
        <f t="shared" si="882"/>
        <v>3.7834478987672439E-5</v>
      </c>
      <c r="BB641" s="5">
        <f t="shared" si="883"/>
        <v>4.9011229192148247E-6</v>
      </c>
      <c r="BC641" s="5">
        <f t="shared" si="884"/>
        <v>5.0791778318564068E-7</v>
      </c>
      <c r="BD641" s="5">
        <f t="shared" si="885"/>
        <v>3.8758639694613387E-6</v>
      </c>
      <c r="BE641" s="5">
        <f t="shared" si="886"/>
        <v>5.4981196584292846E-6</v>
      </c>
      <c r="BF641" s="5">
        <f t="shared" si="887"/>
        <v>3.899687916886281E-6</v>
      </c>
      <c r="BG641" s="5">
        <f t="shared" si="888"/>
        <v>1.8439717326260577E-6</v>
      </c>
      <c r="BH641" s="5">
        <f t="shared" si="889"/>
        <v>6.5394305067343788E-7</v>
      </c>
      <c r="BI641" s="5">
        <f t="shared" si="890"/>
        <v>1.8553061566299175E-7</v>
      </c>
      <c r="BJ641" s="8">
        <f t="shared" si="891"/>
        <v>0.59317903744541256</v>
      </c>
      <c r="BK641" s="8">
        <f t="shared" si="892"/>
        <v>0.272137816965281</v>
      </c>
      <c r="BL641" s="8">
        <f t="shared" si="893"/>
        <v>0.13151259912522456</v>
      </c>
      <c r="BM641" s="8">
        <f t="shared" si="894"/>
        <v>0.30552791318617528</v>
      </c>
      <c r="BN641" s="8">
        <f t="shared" si="895"/>
        <v>0.69379918047993017</v>
      </c>
    </row>
    <row r="642" spans="1:66" x14ac:dyDescent="0.25">
      <c r="A642" t="s">
        <v>69</v>
      </c>
      <c r="B642" t="s">
        <v>324</v>
      </c>
      <c r="C642" t="s">
        <v>381</v>
      </c>
      <c r="D642" t="s">
        <v>503</v>
      </c>
      <c r="E642">
        <f>VLOOKUP(A642,home!$A$2:$E$405,3,FALSE)</f>
        <v>1.3323170731707299</v>
      </c>
      <c r="F642">
        <f>VLOOKUP(B642,home!$B$2:$E$405,3,FALSE)</f>
        <v>0.84</v>
      </c>
      <c r="G642">
        <f>VLOOKUP(C642,away!$B$2:$E$405,4,FALSE)</f>
        <v>0.7</v>
      </c>
      <c r="H642">
        <f>VLOOKUP(A642,away!$A$2:$E$405,3,FALSE)</f>
        <v>1.3201219512195099</v>
      </c>
      <c r="I642">
        <f>VLOOKUP(C642,away!$B$2:$E$405,3,FALSE)</f>
        <v>1.03</v>
      </c>
      <c r="J642">
        <f>VLOOKUP(B642,home!$B$2:$E$405,4,FALSE)</f>
        <v>0.89</v>
      </c>
      <c r="K642" s="3">
        <f t="shared" si="840"/>
        <v>0.78340243902438911</v>
      </c>
      <c r="L642" s="3">
        <f t="shared" si="841"/>
        <v>1.2101557926829247</v>
      </c>
      <c r="M642" s="5">
        <f t="shared" si="842"/>
        <v>0.13620989577426906</v>
      </c>
      <c r="N642" s="5">
        <f t="shared" si="843"/>
        <v>0.10670716456882021</v>
      </c>
      <c r="O642" s="5">
        <f t="shared" si="844"/>
        <v>0.16483519439196911</v>
      </c>
      <c r="P642" s="5">
        <f t="shared" si="845"/>
        <v>0.12913229332372791</v>
      </c>
      <c r="Q642" s="5">
        <f t="shared" si="846"/>
        <v>4.1797326492295318E-2</v>
      </c>
      <c r="R642" s="5">
        <f t="shared" si="847"/>
        <v>9.9738132665728715E-2</v>
      </c>
      <c r="S642" s="5">
        <f t="shared" si="848"/>
        <v>3.0605612544260082E-2</v>
      </c>
      <c r="T642" s="5">
        <f t="shared" si="849"/>
        <v>5.0581276773310646E-2</v>
      </c>
      <c r="U642" s="5">
        <f t="shared" si="850"/>
        <v>7.8135096394069958E-2</v>
      </c>
      <c r="V642" s="5">
        <f t="shared" si="851"/>
        <v>3.2239238109129701E-3</v>
      </c>
      <c r="W642" s="5">
        <f t="shared" si="852"/>
        <v>1.0914709172920953E-2</v>
      </c>
      <c r="X642" s="5">
        <f t="shared" si="853"/>
        <v>1.3208498531059746E-2</v>
      </c>
      <c r="Y642" s="5">
        <f t="shared" si="854"/>
        <v>7.9921705050029282E-3</v>
      </c>
      <c r="Z642" s="5">
        <f t="shared" si="855"/>
        <v>4.0232892998936551E-2</v>
      </c>
      <c r="AA642" s="5">
        <f t="shared" si="856"/>
        <v>3.1518546504374162E-2</v>
      </c>
      <c r="AB642" s="5">
        <f t="shared" si="857"/>
        <v>1.2345853103015177E-2</v>
      </c>
      <c r="AC642" s="5">
        <f t="shared" si="858"/>
        <v>1.9102534402772468E-4</v>
      </c>
      <c r="AD642" s="5">
        <f t="shared" si="859"/>
        <v>2.137652446827037E-3</v>
      </c>
      <c r="AE642" s="5">
        <f t="shared" si="860"/>
        <v>2.5868924912705663E-3</v>
      </c>
      <c r="AF642" s="5">
        <f t="shared" si="861"/>
        <v>1.5652714666795193E-3</v>
      </c>
      <c r="AG642" s="5">
        <f t="shared" si="862"/>
        <v>6.3140744417450605E-4</v>
      </c>
      <c r="AH642" s="5">
        <f t="shared" si="863"/>
        <v>1.2172017129763835E-2</v>
      </c>
      <c r="AI642" s="5">
        <f t="shared" si="864"/>
        <v>9.5355879073036314E-3</v>
      </c>
      <c r="AJ642" s="5">
        <f t="shared" si="865"/>
        <v>3.7351014120565679E-3</v>
      </c>
      <c r="AK642" s="5">
        <f t="shared" si="866"/>
        <v>9.7536251873618488E-4</v>
      </c>
      <c r="AL642" s="5">
        <f t="shared" si="867"/>
        <v>7.2439790419145213E-6</v>
      </c>
      <c r="AM642" s="5">
        <f t="shared" si="868"/>
        <v>3.3492842812615081E-4</v>
      </c>
      <c r="AN642" s="5">
        <f t="shared" si="869"/>
        <v>4.0531557743104802E-4</v>
      </c>
      <c r="AO642" s="5">
        <f t="shared" si="870"/>
        <v>2.4524749694640371E-4</v>
      </c>
      <c r="AP642" s="5">
        <f t="shared" si="871"/>
        <v>9.8929226356892785E-5</v>
      </c>
      <c r="AQ642" s="5">
        <f t="shared" si="872"/>
        <v>2.9929944085358512E-5</v>
      </c>
      <c r="AR642" s="5">
        <f t="shared" si="873"/>
        <v>2.9460074076438957E-3</v>
      </c>
      <c r="AS642" s="5">
        <f t="shared" si="874"/>
        <v>2.3079093885321452E-3</v>
      </c>
      <c r="AT642" s="5">
        <f t="shared" si="875"/>
        <v>9.0401092201168457E-4</v>
      </c>
      <c r="AU642" s="5">
        <f t="shared" si="876"/>
        <v>2.3606812040288013E-4</v>
      </c>
      <c r="AV642" s="5">
        <f t="shared" si="877"/>
        <v>4.6234085324879864E-5</v>
      </c>
      <c r="AW642" s="5">
        <f t="shared" si="878"/>
        <v>1.9076596233133297E-7</v>
      </c>
      <c r="AX642" s="5">
        <f t="shared" si="879"/>
        <v>4.3730624582105216E-5</v>
      </c>
      <c r="AY642" s="5">
        <f t="shared" si="880"/>
        <v>5.2920868655676931E-5</v>
      </c>
      <c r="AZ642" s="5">
        <f t="shared" si="881"/>
        <v>3.2021247878739836E-5</v>
      </c>
      <c r="BA642" s="5">
        <f t="shared" si="882"/>
        <v>1.2916899536464279E-5</v>
      </c>
      <c r="BB642" s="5">
        <f t="shared" si="883"/>
        <v>3.9078651993889067E-6</v>
      </c>
      <c r="BC642" s="5">
        <f t="shared" si="884"/>
        <v>9.4582514161289869E-7</v>
      </c>
      <c r="BD642" s="5">
        <f t="shared" si="885"/>
        <v>5.9418798827451152E-4</v>
      </c>
      <c r="BE642" s="5">
        <f t="shared" si="886"/>
        <v>4.6548831925324744E-4</v>
      </c>
      <c r="BF642" s="5">
        <f t="shared" si="887"/>
        <v>1.823323423201788E-4</v>
      </c>
      <c r="BG642" s="5">
        <f t="shared" si="888"/>
        <v>4.7613200562219291E-5</v>
      </c>
      <c r="BH642" s="5">
        <f t="shared" si="889"/>
        <v>9.325074362550002E-6</v>
      </c>
      <c r="BI642" s="5">
        <f t="shared" si="890"/>
        <v>1.4610571999410946E-6</v>
      </c>
      <c r="BJ642" s="8">
        <f t="shared" si="891"/>
        <v>0.23938316389630124</v>
      </c>
      <c r="BK642" s="8">
        <f t="shared" si="892"/>
        <v>0.29942291564489532</v>
      </c>
      <c r="BL642" s="8">
        <f t="shared" si="893"/>
        <v>0.42073152993290552</v>
      </c>
      <c r="BM642" s="8">
        <f t="shared" si="894"/>
        <v>0.32129776515353498</v>
      </c>
      <c r="BN642" s="8">
        <f t="shared" si="895"/>
        <v>0.67842000721681028</v>
      </c>
    </row>
    <row r="643" spans="1:66" x14ac:dyDescent="0.25">
      <c r="A643" t="s">
        <v>21</v>
      </c>
      <c r="B643" t="s">
        <v>273</v>
      </c>
      <c r="C643" t="s">
        <v>150</v>
      </c>
      <c r="D643" t="s">
        <v>503</v>
      </c>
      <c r="E643">
        <f>VLOOKUP(A643,home!$A$2:$E$405,3,FALSE)</f>
        <v>1.3941176470588199</v>
      </c>
      <c r="F643">
        <f>VLOOKUP(B643,home!$B$2:$E$405,3,FALSE)</f>
        <v>0.63</v>
      </c>
      <c r="G643">
        <f>VLOOKUP(C643,away!$B$2:$E$405,4,FALSE)</f>
        <v>0.93</v>
      </c>
      <c r="H643">
        <f>VLOOKUP(A643,away!$A$2:$E$405,3,FALSE)</f>
        <v>1.3441176470588201</v>
      </c>
      <c r="I643">
        <f>VLOOKUP(C643,away!$B$2:$E$405,3,FALSE)</f>
        <v>0.89</v>
      </c>
      <c r="J643">
        <f>VLOOKUP(B643,home!$B$2:$E$405,4,FALSE)</f>
        <v>0.79</v>
      </c>
      <c r="K643" s="3">
        <f t="shared" si="840"/>
        <v>0.81681352941176266</v>
      </c>
      <c r="L643" s="3">
        <f t="shared" si="841"/>
        <v>0.94504911764705646</v>
      </c>
      <c r="M643" s="5">
        <f t="shared" si="842"/>
        <v>0.17172470322912511</v>
      </c>
      <c r="N643" s="5">
        <f t="shared" si="843"/>
        <v>0.14026706093176919</v>
      </c>
      <c r="O643" s="5">
        <f t="shared" si="844"/>
        <v>0.16228827926488731</v>
      </c>
      <c r="P643" s="5">
        <f t="shared" si="845"/>
        <v>0.13255926216851438</v>
      </c>
      <c r="Q643" s="5">
        <f t="shared" si="846"/>
        <v>5.7286016549946576E-2</v>
      </c>
      <c r="R643" s="5">
        <f t="shared" si="847"/>
        <v>7.6685197561870408E-2</v>
      </c>
      <c r="S643" s="5">
        <f t="shared" si="848"/>
        <v>2.5581581531713863E-2</v>
      </c>
      <c r="T643" s="5">
        <f t="shared" si="849"/>
        <v>5.4138099394041683E-2</v>
      </c>
      <c r="U643" s="5">
        <f t="shared" si="850"/>
        <v>6.2637506874149651E-2</v>
      </c>
      <c r="V643" s="5">
        <f t="shared" si="851"/>
        <v>2.194129136267803E-3</v>
      </c>
      <c r="W643" s="5">
        <f t="shared" si="852"/>
        <v>1.5597331121367507E-2</v>
      </c>
      <c r="X643" s="5">
        <f t="shared" si="853"/>
        <v>1.4740244013897338E-2</v>
      </c>
      <c r="Y643" s="5">
        <f t="shared" si="854"/>
        <v>6.9651272996179908E-3</v>
      </c>
      <c r="Z643" s="5">
        <f t="shared" si="855"/>
        <v>2.4157092764145283E-2</v>
      </c>
      <c r="AA643" s="5">
        <f t="shared" si="856"/>
        <v>1.9731840201008859E-2</v>
      </c>
      <c r="AB643" s="5">
        <f t="shared" si="857"/>
        <v>8.0586170181874764E-3</v>
      </c>
      <c r="AC643" s="5">
        <f t="shared" si="858"/>
        <v>1.0585698138389983E-4</v>
      </c>
      <c r="AD643" s="5">
        <f t="shared" si="859"/>
        <v>3.1850277706620285E-3</v>
      </c>
      <c r="AE643" s="5">
        <f t="shared" si="860"/>
        <v>3.0100076843455215E-3</v>
      </c>
      <c r="AF643" s="5">
        <f t="shared" si="861"/>
        <v>1.4223025531007972E-3</v>
      </c>
      <c r="AG643" s="5">
        <f t="shared" si="862"/>
        <v>4.4804859094502142E-4</v>
      </c>
      <c r="AH643" s="5">
        <f t="shared" si="863"/>
        <v>5.7074098004183966E-3</v>
      </c>
      <c r="AI643" s="5">
        <f t="shared" si="864"/>
        <v>4.6618895428790341E-3</v>
      </c>
      <c r="AJ643" s="5">
        <f t="shared" si="865"/>
        <v>1.9039472256234063E-3</v>
      </c>
      <c r="AK643" s="5">
        <f t="shared" si="866"/>
        <v>5.1838995105839617E-4</v>
      </c>
      <c r="AL643" s="5">
        <f t="shared" si="867"/>
        <v>3.2685625501214449E-6</v>
      </c>
      <c r="AM643" s="5">
        <f t="shared" si="868"/>
        <v>5.2031475492578618E-4</v>
      </c>
      <c r="AN643" s="5">
        <f t="shared" si="869"/>
        <v>4.9172300004135863E-4</v>
      </c>
      <c r="AO643" s="5">
        <f t="shared" si="870"/>
        <v>2.3235119365792471E-4</v>
      </c>
      <c r="AP643" s="5">
        <f t="shared" si="871"/>
        <v>7.3194430183554039E-5</v>
      </c>
      <c r="AQ643" s="5">
        <f t="shared" si="872"/>
        <v>1.7293082915411701E-5</v>
      </c>
      <c r="AR643" s="5">
        <f t="shared" si="873"/>
        <v>1.0787565191871142E-3</v>
      </c>
      <c r="AS643" s="5">
        <f t="shared" si="874"/>
        <v>8.8114291981317453E-4</v>
      </c>
      <c r="AT643" s="5">
        <f t="shared" si="875"/>
        <v>3.5986472912439242E-4</v>
      </c>
      <c r="AU643" s="5">
        <f t="shared" si="876"/>
        <v>9.7980793168967674E-5</v>
      </c>
      <c r="AV643" s="5">
        <f t="shared" si="877"/>
        <v>2.0008009370727094E-5</v>
      </c>
      <c r="AW643" s="5">
        <f t="shared" si="878"/>
        <v>7.0086053085150783E-8</v>
      </c>
      <c r="AX643" s="5">
        <f t="shared" si="879"/>
        <v>7.0833355229324598E-5</v>
      </c>
      <c r="AY643" s="5">
        <f t="shared" si="880"/>
        <v>6.6940999859453729E-5</v>
      </c>
      <c r="AZ643" s="5">
        <f t="shared" si="881"/>
        <v>3.163126642579423E-5</v>
      </c>
      <c r="BA643" s="5">
        <f t="shared" si="882"/>
        <v>9.9643668085852673E-6</v>
      </c>
      <c r="BB643" s="5">
        <f t="shared" si="883"/>
        <v>2.3542040150912802E-6</v>
      </c>
      <c r="BC643" s="5">
        <f t="shared" si="884"/>
        <v>4.4496768544463466E-7</v>
      </c>
      <c r="BD643" s="5">
        <f t="shared" si="885"/>
        <v>1.6991298276896528E-4</v>
      </c>
      <c r="BE643" s="5">
        <f t="shared" si="886"/>
        <v>1.3878722314839852E-4</v>
      </c>
      <c r="BF643" s="5">
        <f t="shared" si="887"/>
        <v>5.6681640788550647E-5</v>
      </c>
      <c r="BG643" s="5">
        <f t="shared" si="888"/>
        <v>1.5432777021781929E-5</v>
      </c>
      <c r="BH643" s="5">
        <f t="shared" si="889"/>
        <v>3.1514252669466114E-6</v>
      </c>
      <c r="BI643" s="5">
        <f t="shared" si="890"/>
        <v>5.1482535899441383E-7</v>
      </c>
      <c r="BJ643" s="8">
        <f t="shared" si="891"/>
        <v>0.29857631153144143</v>
      </c>
      <c r="BK643" s="8">
        <f t="shared" si="892"/>
        <v>0.33223574260941457</v>
      </c>
      <c r="BL643" s="8">
        <f t="shared" si="893"/>
        <v>0.3450153112851011</v>
      </c>
      <c r="BM643" s="8">
        <f t="shared" si="894"/>
        <v>0.25910706757018304</v>
      </c>
      <c r="BN643" s="8">
        <f t="shared" si="895"/>
        <v>0.740810519706113</v>
      </c>
    </row>
    <row r="644" spans="1:66" x14ac:dyDescent="0.25">
      <c r="A644" t="s">
        <v>196</v>
      </c>
      <c r="B644" t="s">
        <v>301</v>
      </c>
      <c r="C644" t="s">
        <v>300</v>
      </c>
      <c r="D644" t="s">
        <v>503</v>
      </c>
      <c r="E644">
        <f>VLOOKUP(A644,home!$A$2:$E$405,3,FALSE)</f>
        <v>1.5814814814814799</v>
      </c>
      <c r="F644">
        <f>VLOOKUP(B644,home!$B$2:$E$405,3,FALSE)</f>
        <v>0.84</v>
      </c>
      <c r="G644">
        <f>VLOOKUP(C644,away!$B$2:$E$405,4,FALSE)</f>
        <v>1.01</v>
      </c>
      <c r="H644">
        <f>VLOOKUP(A644,away!$A$2:$E$405,3,FALSE)</f>
        <v>1.3925925925925899</v>
      </c>
      <c r="I644">
        <f>VLOOKUP(C644,away!$B$2:$E$405,3,FALSE)</f>
        <v>0.38</v>
      </c>
      <c r="J644">
        <f>VLOOKUP(B644,home!$B$2:$E$405,4,FALSE)</f>
        <v>1.44</v>
      </c>
      <c r="K644" s="3">
        <f t="shared" si="840"/>
        <v>1.3417288888888874</v>
      </c>
      <c r="L644" s="3">
        <f t="shared" si="841"/>
        <v>0.76202666666666519</v>
      </c>
      <c r="M644" s="5">
        <f t="shared" si="842"/>
        <v>0.12199739882831628</v>
      </c>
      <c r="N644" s="5">
        <f t="shared" si="843"/>
        <v>0.16368743437725128</v>
      </c>
      <c r="O644" s="5">
        <f t="shared" si="844"/>
        <v>9.2965271171145572E-2</v>
      </c>
      <c r="P644" s="5">
        <f t="shared" si="845"/>
        <v>0.12473418999371529</v>
      </c>
      <c r="Q644" s="5">
        <f t="shared" si="846"/>
        <v>0.10981207972603103</v>
      </c>
      <c r="R644" s="5">
        <f t="shared" si="847"/>
        <v>3.5421007853155335E-2</v>
      </c>
      <c r="S644" s="5">
        <f t="shared" si="848"/>
        <v>3.1883094030724979E-2</v>
      </c>
      <c r="T644" s="5">
        <f t="shared" si="849"/>
        <v>8.3679733073361504E-2</v>
      </c>
      <c r="U644" s="5">
        <f t="shared" si="850"/>
        <v>4.7525389510138669E-2</v>
      </c>
      <c r="V644" s="5">
        <f t="shared" si="851"/>
        <v>3.6220370694702198E-3</v>
      </c>
      <c r="W644" s="5">
        <f t="shared" si="852"/>
        <v>4.9112679905795167E-2</v>
      </c>
      <c r="X644" s="5">
        <f t="shared" si="853"/>
        <v>3.7425171759679993E-2</v>
      </c>
      <c r="Y644" s="5">
        <f t="shared" si="854"/>
        <v>1.4259489442728177E-2</v>
      </c>
      <c r="Z644" s="5">
        <f t="shared" si="855"/>
        <v>8.9972508481045797E-3</v>
      </c>
      <c r="AA644" s="5">
        <f t="shared" si="856"/>
        <v>1.2071871383481959E-2</v>
      </c>
      <c r="AB644" s="5">
        <f t="shared" si="857"/>
        <v>8.0985892890844038E-3</v>
      </c>
      <c r="AC644" s="5">
        <f t="shared" si="858"/>
        <v>2.314556828294413E-4</v>
      </c>
      <c r="AD644" s="5">
        <f t="shared" si="859"/>
        <v>1.6473975360089536E-2</v>
      </c>
      <c r="AE644" s="5">
        <f t="shared" si="860"/>
        <v>1.2553608530397805E-2</v>
      </c>
      <c r="AF644" s="5">
        <f t="shared" si="861"/>
        <v>4.7830922315286253E-3</v>
      </c>
      <c r="AG644" s="5">
        <f t="shared" si="862"/>
        <v>1.2149479431836602E-3</v>
      </c>
      <c r="AH644" s="5">
        <f t="shared" si="863"/>
        <v>1.7140362682362396E-3</v>
      </c>
      <c r="AI644" s="5">
        <f t="shared" si="864"/>
        <v>2.2997719776958647E-3</v>
      </c>
      <c r="AJ644" s="5">
        <f t="shared" si="865"/>
        <v>1.5428352501658362E-3</v>
      </c>
      <c r="AK644" s="5">
        <f t="shared" si="866"/>
        <v>6.9002220864787186E-4</v>
      </c>
      <c r="AL644" s="5">
        <f t="shared" si="867"/>
        <v>9.4659189112060484E-6</v>
      </c>
      <c r="AM644" s="5">
        <f t="shared" si="868"/>
        <v>4.4207217310951686E-3</v>
      </c>
      <c r="AN644" s="5">
        <f t="shared" si="869"/>
        <v>3.3687078450073409E-3</v>
      </c>
      <c r="AO644" s="5">
        <f t="shared" si="870"/>
        <v>1.2835226050523943E-3</v>
      </c>
      <c r="AP644" s="5">
        <f t="shared" si="871"/>
        <v>3.2602615077313029E-4</v>
      </c>
      <c r="AQ644" s="5">
        <f t="shared" si="872"/>
        <v>6.211015522995301E-5</v>
      </c>
      <c r="AR644" s="5">
        <f t="shared" si="873"/>
        <v>2.6122826880596638E-4</v>
      </c>
      <c r="AS644" s="5">
        <f t="shared" si="874"/>
        <v>3.5049751485139694E-4</v>
      </c>
      <c r="AT644" s="5">
        <f t="shared" si="875"/>
        <v>2.351363205799406E-4</v>
      </c>
      <c r="AU644" s="5">
        <f t="shared" si="876"/>
        <v>1.0516306471638161E-4</v>
      </c>
      <c r="AV644" s="5">
        <f t="shared" si="877"/>
        <v>3.5275080493515225E-5</v>
      </c>
      <c r="AW644" s="5">
        <f t="shared" si="878"/>
        <v>2.6884082485804982E-7</v>
      </c>
      <c r="AX644" s="5">
        <f t="shared" si="879"/>
        <v>9.8856834272487972E-4</v>
      </c>
      <c r="AY644" s="5">
        <f t="shared" si="880"/>
        <v>7.5331543897882948E-4</v>
      </c>
      <c r="AZ644" s="5">
        <f t="shared" si="881"/>
        <v>2.870232264567865E-4</v>
      </c>
      <c r="BA644" s="5">
        <f t="shared" si="882"/>
        <v>7.2906450837592149E-5</v>
      </c>
      <c r="BB644" s="5">
        <f t="shared" si="883"/>
        <v>1.3889164927566858E-5</v>
      </c>
      <c r="BC644" s="5">
        <f t="shared" si="884"/>
        <v>2.1167828105074658E-6</v>
      </c>
      <c r="BD644" s="5">
        <f t="shared" si="885"/>
        <v>3.3177151152885683E-5</v>
      </c>
      <c r="BE644" s="5">
        <f t="shared" si="886"/>
        <v>4.4514742152859981E-5</v>
      </c>
      <c r="BF644" s="5">
        <f t="shared" si="887"/>
        <v>2.9863357763966075E-5</v>
      </c>
      <c r="BG644" s="5">
        <f t="shared" si="888"/>
        <v>1.3356176610379174E-5</v>
      </c>
      <c r="BH644" s="5">
        <f t="shared" si="889"/>
        <v>4.48009200081195E-6</v>
      </c>
      <c r="BI644" s="5">
        <f t="shared" si="890"/>
        <v>1.202213772473882E-6</v>
      </c>
      <c r="BJ644" s="8">
        <f t="shared" si="891"/>
        <v>0.50458112024394097</v>
      </c>
      <c r="BK644" s="8">
        <f t="shared" si="892"/>
        <v>0.28323095696294626</v>
      </c>
      <c r="BL644" s="8">
        <f t="shared" si="893"/>
        <v>0.20344268889465236</v>
      </c>
      <c r="BM644" s="8">
        <f t="shared" si="894"/>
        <v>0.35088158840187539</v>
      </c>
      <c r="BN644" s="8">
        <f t="shared" si="895"/>
        <v>0.64861738194961482</v>
      </c>
    </row>
    <row r="645" spans="1:66" x14ac:dyDescent="0.25">
      <c r="A645" t="s">
        <v>344</v>
      </c>
      <c r="B645" t="s">
        <v>411</v>
      </c>
      <c r="C645" t="s">
        <v>424</v>
      </c>
      <c r="D645" t="s">
        <v>503</v>
      </c>
      <c r="E645">
        <f>VLOOKUP(A645,home!$A$2:$E$405,3,FALSE)</f>
        <v>1.30851063829787</v>
      </c>
      <c r="F645">
        <f>VLOOKUP(B645,home!$B$2:$E$405,3,FALSE)</f>
        <v>1.45</v>
      </c>
      <c r="G645">
        <f>VLOOKUP(C645,away!$B$2:$E$405,4,FALSE)</f>
        <v>0.76</v>
      </c>
      <c r="H645">
        <f>VLOOKUP(A645,away!$A$2:$E$405,3,FALSE)</f>
        <v>1.3510638297872299</v>
      </c>
      <c r="I645">
        <f>VLOOKUP(C645,away!$B$2:$E$405,3,FALSE)</f>
        <v>1.07</v>
      </c>
      <c r="J645">
        <f>VLOOKUP(B645,home!$B$2:$E$405,4,FALSE)</f>
        <v>0.37</v>
      </c>
      <c r="K645" s="3">
        <f t="shared" si="840"/>
        <v>1.4419787234042527</v>
      </c>
      <c r="L645" s="3">
        <f t="shared" si="841"/>
        <v>0.5348861702127643</v>
      </c>
      <c r="M645" s="5">
        <f t="shared" si="842"/>
        <v>0.13850277830154106</v>
      </c>
      <c r="N645" s="5">
        <f t="shared" si="843"/>
        <v>0.19971805944319843</v>
      </c>
      <c r="O645" s="5">
        <f t="shared" si="844"/>
        <v>7.4083220649538845E-2</v>
      </c>
      <c r="P645" s="5">
        <f t="shared" si="845"/>
        <v>0.10682642793789759</v>
      </c>
      <c r="Q645" s="5">
        <f t="shared" si="846"/>
        <v>0.14399459619833899</v>
      </c>
      <c r="R645" s="5">
        <f t="shared" si="847"/>
        <v>1.9813045085129505E-2</v>
      </c>
      <c r="S645" s="5">
        <f t="shared" si="848"/>
        <v>2.0598658463596785E-2</v>
      </c>
      <c r="T645" s="5">
        <f t="shared" si="849"/>
        <v>7.7020718091863005E-2</v>
      </c>
      <c r="U645" s="5">
        <f t="shared" si="850"/>
        <v>2.8569989458605949E-2</v>
      </c>
      <c r="V645" s="5">
        <f t="shared" si="851"/>
        <v>1.765292389368387E-3</v>
      </c>
      <c r="W645" s="5">
        <f t="shared" si="852"/>
        <v>6.9212381334397249E-2</v>
      </c>
      <c r="X645" s="5">
        <f t="shared" si="853"/>
        <v>3.7020745583261148E-2</v>
      </c>
      <c r="Y645" s="5">
        <f t="shared" si="854"/>
        <v>9.9009424117258334E-3</v>
      </c>
      <c r="Z645" s="5">
        <f t="shared" si="855"/>
        <v>3.5325746019459182E-3</v>
      </c>
      <c r="AA645" s="5">
        <f t="shared" si="856"/>
        <v>5.0938974148442614E-3</v>
      </c>
      <c r="AB645" s="5">
        <f t="shared" si="857"/>
        <v>3.672645845704676E-3</v>
      </c>
      <c r="AC645" s="5">
        <f t="shared" si="858"/>
        <v>8.5097516875985807E-5</v>
      </c>
      <c r="AD645" s="5">
        <f t="shared" si="859"/>
        <v>2.4950695320085609E-2</v>
      </c>
      <c r="AE645" s="5">
        <f t="shared" si="860"/>
        <v>1.3345781863906132E-2</v>
      </c>
      <c r="AF645" s="5">
        <f t="shared" si="861"/>
        <v>3.569237074839859E-3</v>
      </c>
      <c r="AG645" s="5">
        <f t="shared" si="862"/>
        <v>6.3637851651416732E-4</v>
      </c>
      <c r="AH645" s="5">
        <f t="shared" si="863"/>
        <v>4.7238132495643298E-4</v>
      </c>
      <c r="AI645" s="5">
        <f t="shared" si="864"/>
        <v>6.8116381992068661E-4</v>
      </c>
      <c r="AJ645" s="5">
        <f t="shared" si="865"/>
        <v>4.9111186773919812E-4</v>
      </c>
      <c r="AK645" s="5">
        <f t="shared" si="866"/>
        <v>2.3605762136374905E-4</v>
      </c>
      <c r="AL645" s="5">
        <f t="shared" si="867"/>
        <v>2.6254097905400301E-6</v>
      </c>
      <c r="AM645" s="5">
        <f t="shared" si="868"/>
        <v>7.195674357141104E-3</v>
      </c>
      <c r="AN645" s="5">
        <f t="shared" si="869"/>
        <v>3.8488666989893992E-3</v>
      </c>
      <c r="AO645" s="5">
        <f t="shared" si="870"/>
        <v>1.0293527841409419E-3</v>
      </c>
      <c r="AP645" s="5">
        <f t="shared" si="871"/>
        <v>1.8352885616899827E-4</v>
      </c>
      <c r="AQ645" s="5">
        <f t="shared" si="872"/>
        <v>2.4541761749941178E-5</v>
      </c>
      <c r="AR645" s="5">
        <f t="shared" si="873"/>
        <v>5.0534047557195569E-5</v>
      </c>
      <c r="AS645" s="5">
        <f t="shared" si="874"/>
        <v>7.2869021384974652E-5</v>
      </c>
      <c r="AT645" s="5">
        <f t="shared" si="875"/>
        <v>5.2537789216211482E-5</v>
      </c>
      <c r="AU645" s="5">
        <f t="shared" si="876"/>
        <v>2.5252791408158118E-5</v>
      </c>
      <c r="AV645" s="5">
        <f t="shared" si="877"/>
        <v>9.1034969792824282E-6</v>
      </c>
      <c r="AW645" s="5">
        <f t="shared" si="878"/>
        <v>5.6249001972678678E-8</v>
      </c>
      <c r="AX645" s="5">
        <f t="shared" si="879"/>
        <v>1.7293348872571726E-3</v>
      </c>
      <c r="AY645" s="5">
        <f t="shared" si="880"/>
        <v>9.2499731486031154E-4</v>
      </c>
      <c r="AZ645" s="5">
        <f t="shared" si="881"/>
        <v>2.4738413560136126E-4</v>
      </c>
      <c r="BA645" s="5">
        <f t="shared" si="882"/>
        <v>4.4107450954402431E-5</v>
      </c>
      <c r="BB645" s="5">
        <f t="shared" si="883"/>
        <v>5.8981163797119106E-6</v>
      </c>
      <c r="BC645" s="5">
        <f t="shared" si="884"/>
        <v>6.3096417636265593E-7</v>
      </c>
      <c r="BD645" s="5">
        <f t="shared" si="885"/>
        <v>4.5049938605363373E-6</v>
      </c>
      <c r="BE645" s="5">
        <f t="shared" si="886"/>
        <v>6.4961052959601828E-6</v>
      </c>
      <c r="BF645" s="5">
        <f t="shared" si="887"/>
        <v>4.6836228108841363E-6</v>
      </c>
      <c r="BG645" s="5">
        <f t="shared" si="888"/>
        <v>2.2512281472485816E-6</v>
      </c>
      <c r="BH645" s="5">
        <f t="shared" si="889"/>
        <v>8.1155577246530745E-7</v>
      </c>
      <c r="BI645" s="5">
        <f t="shared" si="890"/>
        <v>2.340492313501753E-7</v>
      </c>
      <c r="BJ645" s="8">
        <f t="shared" si="891"/>
        <v>0.59460385316555009</v>
      </c>
      <c r="BK645" s="8">
        <f t="shared" si="892"/>
        <v>0.26870587733393059</v>
      </c>
      <c r="BL645" s="8">
        <f t="shared" si="893"/>
        <v>0.13334279178946765</v>
      </c>
      <c r="BM645" s="8">
        <f t="shared" si="894"/>
        <v>0.31632202820939131</v>
      </c>
      <c r="BN645" s="8">
        <f t="shared" si="895"/>
        <v>0.68293812761564443</v>
      </c>
    </row>
    <row r="646" spans="1:66" x14ac:dyDescent="0.25">
      <c r="A646" t="s">
        <v>342</v>
      </c>
      <c r="B646" t="s">
        <v>436</v>
      </c>
      <c r="C646" t="s">
        <v>420</v>
      </c>
      <c r="D646" t="s">
        <v>503</v>
      </c>
      <c r="E646">
        <f>VLOOKUP(A646,home!$A$2:$E$405,3,FALSE)</f>
        <v>1.1717171717171699</v>
      </c>
      <c r="F646">
        <f>VLOOKUP(B646,home!$B$2:$E$405,3,FALSE)</f>
        <v>0.81</v>
      </c>
      <c r="G646">
        <f>VLOOKUP(C646,away!$B$2:$E$405,4,FALSE)</f>
        <v>0.71</v>
      </c>
      <c r="H646">
        <f>VLOOKUP(A646,away!$A$2:$E$405,3,FALSE)</f>
        <v>0.85606060606060597</v>
      </c>
      <c r="I646">
        <f>VLOOKUP(C646,away!$B$2:$E$405,3,FALSE)</f>
        <v>0.71</v>
      </c>
      <c r="J646">
        <f>VLOOKUP(B646,home!$B$2:$E$405,4,FALSE)</f>
        <v>0.78</v>
      </c>
      <c r="K646" s="3">
        <f t="shared" si="840"/>
        <v>0.67385454545454448</v>
      </c>
      <c r="L646" s="3">
        <f t="shared" si="841"/>
        <v>0.47408636363636353</v>
      </c>
      <c r="M646" s="5">
        <f t="shared" si="842"/>
        <v>0.31728942498037654</v>
      </c>
      <c r="N646" s="5">
        <f t="shared" si="843"/>
        <v>0.21380692124768538</v>
      </c>
      <c r="O646" s="5">
        <f t="shared" si="844"/>
        <v>0.15042258970921948</v>
      </c>
      <c r="P646" s="5">
        <f t="shared" si="845"/>
        <v>0.10136294581460151</v>
      </c>
      <c r="Q646" s="5">
        <f t="shared" si="846"/>
        <v>7.2037382866197319E-2</v>
      </c>
      <c r="R646" s="5">
        <f t="shared" si="847"/>
        <v>3.5656649282004273E-2</v>
      </c>
      <c r="S646" s="5">
        <f t="shared" si="848"/>
        <v>8.0954847335751035E-3</v>
      </c>
      <c r="T646" s="5">
        <f t="shared" si="849"/>
        <v>3.4151940888915967E-2</v>
      </c>
      <c r="U646" s="5">
        <f t="shared" si="850"/>
        <v>2.4027395194357093E-2</v>
      </c>
      <c r="V646" s="5">
        <f t="shared" si="851"/>
        <v>2.8735845144226425E-4</v>
      </c>
      <c r="W646" s="5">
        <f t="shared" si="852"/>
        <v>1.6180905962345463E-2</v>
      </c>
      <c r="X646" s="5">
        <f t="shared" si="853"/>
        <v>7.6711468680303128E-3</v>
      </c>
      <c r="Y646" s="5">
        <f t="shared" si="854"/>
        <v>1.8183930617924852E-3</v>
      </c>
      <c r="Z646" s="5">
        <f t="shared" si="855"/>
        <v>5.6347770658541864E-3</v>
      </c>
      <c r="AA646" s="5">
        <f t="shared" si="856"/>
        <v>3.7970201384488643E-3</v>
      </c>
      <c r="AB646" s="5">
        <f t="shared" si="857"/>
        <v>1.2793196397381055E-3</v>
      </c>
      <c r="AC646" s="5">
        <f t="shared" si="858"/>
        <v>5.7375649898967401E-6</v>
      </c>
      <c r="AD646" s="5">
        <f t="shared" si="859"/>
        <v>2.7258942580747573E-3</v>
      </c>
      <c r="AE646" s="5">
        <f t="shared" si="860"/>
        <v>1.2923092964679046E-3</v>
      </c>
      <c r="AF646" s="5">
        <f t="shared" si="861"/>
        <v>3.0633310752796808E-4</v>
      </c>
      <c r="AG646" s="5">
        <f t="shared" si="862"/>
        <v>4.8409449669787188E-5</v>
      </c>
      <c r="AH646" s="5">
        <f t="shared" si="863"/>
        <v>6.6784274226309721E-4</v>
      </c>
      <c r="AI646" s="5">
        <f t="shared" si="864"/>
        <v>4.5002886752281579E-4</v>
      </c>
      <c r="AJ646" s="5">
        <f t="shared" si="865"/>
        <v>1.5162699898300523E-4</v>
      </c>
      <c r="AK646" s="5">
        <f t="shared" si="866"/>
        <v>3.4058180826109889E-5</v>
      </c>
      <c r="AL646" s="5">
        <f t="shared" si="867"/>
        <v>7.3318105602117347E-8</v>
      </c>
      <c r="AM646" s="5">
        <f t="shared" si="868"/>
        <v>3.6737124724642382E-4</v>
      </c>
      <c r="AN646" s="5">
        <f t="shared" si="869"/>
        <v>1.7416569871161249E-4</v>
      </c>
      <c r="AO646" s="5">
        <f t="shared" si="870"/>
        <v>4.1284791386187424E-5</v>
      </c>
      <c r="AP646" s="5">
        <f t="shared" si="871"/>
        <v>6.5241855405878212E-6</v>
      </c>
      <c r="AQ646" s="5">
        <f t="shared" si="872"/>
        <v>7.732568496565555E-7</v>
      </c>
      <c r="AR646" s="5">
        <f t="shared" si="873"/>
        <v>6.3323027432089793E-5</v>
      </c>
      <c r="AS646" s="5">
        <f t="shared" si="874"/>
        <v>4.267050986705651E-5</v>
      </c>
      <c r="AT646" s="5">
        <f t="shared" si="875"/>
        <v>1.4376858515389511E-5</v>
      </c>
      <c r="AU646" s="5">
        <f t="shared" si="876"/>
        <v>3.2293038199840322E-6</v>
      </c>
      <c r="AV646" s="5">
        <f t="shared" si="877"/>
        <v>5.4402026443749096E-7</v>
      </c>
      <c r="AW646" s="5">
        <f t="shared" si="878"/>
        <v>6.5062741706884108E-10</v>
      </c>
      <c r="AX646" s="5">
        <f t="shared" si="879"/>
        <v>4.1259130804384637E-5</v>
      </c>
      <c r="AY646" s="5">
        <f t="shared" si="880"/>
        <v>1.9560391289847782E-5</v>
      </c>
      <c r="AZ646" s="5">
        <f t="shared" si="881"/>
        <v>4.6366573889541674E-6</v>
      </c>
      <c r="BA646" s="5">
        <f t="shared" si="882"/>
        <v>7.3272534698565246E-7</v>
      </c>
      <c r="BB646" s="5">
        <f t="shared" si="883"/>
        <v>8.6843773824155147E-8</v>
      </c>
      <c r="BC646" s="5">
        <f t="shared" si="884"/>
        <v>8.2342897873505068E-9</v>
      </c>
      <c r="BD646" s="5">
        <f t="shared" si="885"/>
        <v>5.0034306349541896E-6</v>
      </c>
      <c r="BE646" s="5">
        <f t="shared" si="886"/>
        <v>3.3715844762303981E-6</v>
      </c>
      <c r="BF646" s="5">
        <f t="shared" si="887"/>
        <v>1.1359787623459167E-6</v>
      </c>
      <c r="BG646" s="5">
        <f t="shared" si="888"/>
        <v>2.551614841822079E-7</v>
      </c>
      <c r="BH646" s="5">
        <f t="shared" si="889"/>
        <v>4.2985431485277159E-8</v>
      </c>
      <c r="BI646" s="5">
        <f t="shared" si="890"/>
        <v>5.7931856789357835E-9</v>
      </c>
      <c r="BJ646" s="8">
        <f t="shared" si="891"/>
        <v>0.35069604016933575</v>
      </c>
      <c r="BK646" s="8">
        <f t="shared" si="892"/>
        <v>0.42706058525438084</v>
      </c>
      <c r="BL646" s="8">
        <f t="shared" si="893"/>
        <v>0.21662048940723666</v>
      </c>
      <c r="BM646" s="8">
        <f t="shared" si="894"/>
        <v>0.10941641825606031</v>
      </c>
      <c r="BN646" s="8">
        <f t="shared" si="895"/>
        <v>0.8905759139000845</v>
      </c>
    </row>
    <row r="647" spans="1:66" x14ac:dyDescent="0.25">
      <c r="A647" t="s">
        <v>40</v>
      </c>
      <c r="B647" t="s">
        <v>41</v>
      </c>
      <c r="C647" t="s">
        <v>319</v>
      </c>
      <c r="D647" t="s">
        <v>503</v>
      </c>
      <c r="E647">
        <f>VLOOKUP(A647,home!$A$2:$E$405,3,FALSE)</f>
        <v>1.4783783783783799</v>
      </c>
      <c r="F647">
        <f>VLOOKUP(B647,home!$B$2:$E$405,3,FALSE)</f>
        <v>0.83</v>
      </c>
      <c r="G647">
        <f>VLOOKUP(C647,away!$B$2:$E$405,4,FALSE)</f>
        <v>1.32</v>
      </c>
      <c r="H647">
        <f>VLOOKUP(A647,away!$A$2:$E$405,3,FALSE)</f>
        <v>1.1756756756756801</v>
      </c>
      <c r="I647">
        <f>VLOOKUP(C647,away!$B$2:$E$405,3,FALSE)</f>
        <v>0.75</v>
      </c>
      <c r="J647">
        <f>VLOOKUP(B647,home!$B$2:$E$405,4,FALSE)</f>
        <v>1.42</v>
      </c>
      <c r="K647" s="3">
        <f t="shared" si="840"/>
        <v>1.619711351351353</v>
      </c>
      <c r="L647" s="3">
        <f t="shared" si="841"/>
        <v>1.2520945945945994</v>
      </c>
      <c r="M647" s="5">
        <f t="shared" si="842"/>
        <v>5.6596623787711083E-2</v>
      </c>
      <c r="N647" s="5">
        <f t="shared" si="843"/>
        <v>9.1670193997117649E-2</v>
      </c>
      <c r="O647" s="5">
        <f t="shared" si="844"/>
        <v>7.0864326716897158E-2</v>
      </c>
      <c r="P647" s="5">
        <f t="shared" si="845"/>
        <v>0.11477975438922929</v>
      </c>
      <c r="Q647" s="5">
        <f t="shared" si="846"/>
        <v>7.4239626898856076E-2</v>
      </c>
      <c r="R647" s="5">
        <f t="shared" si="847"/>
        <v>4.4364420215906308E-2</v>
      </c>
      <c r="S647" s="5">
        <f t="shared" si="848"/>
        <v>5.8194248772982404E-2</v>
      </c>
      <c r="T647" s="5">
        <f t="shared" si="849"/>
        <v>9.2955035544777506E-2</v>
      </c>
      <c r="U647" s="5">
        <f t="shared" si="850"/>
        <v>7.1857555019824895E-2</v>
      </c>
      <c r="V647" s="5">
        <f t="shared" si="851"/>
        <v>1.3113309856477431E-2</v>
      </c>
      <c r="W647" s="5">
        <f t="shared" si="852"/>
        <v>4.0082255469388817E-2</v>
      </c>
      <c r="X647" s="5">
        <f t="shared" si="853"/>
        <v>5.0186775412381548E-2</v>
      </c>
      <c r="Y647" s="5">
        <f t="shared" si="854"/>
        <v>3.141929510698805E-2</v>
      </c>
      <c r="Z647" s="5">
        <f t="shared" si="855"/>
        <v>1.8516150248219891E-2</v>
      </c>
      <c r="AA647" s="5">
        <f t="shared" si="856"/>
        <v>2.9990818740368928E-2</v>
      </c>
      <c r="AB647" s="5">
        <f t="shared" si="857"/>
        <v>2.4288234775048229E-2</v>
      </c>
      <c r="AC647" s="5">
        <f t="shared" si="858"/>
        <v>1.6621381098212624E-3</v>
      </c>
      <c r="AD647" s="5">
        <f t="shared" si="859"/>
        <v>1.623042104288348E-2</v>
      </c>
      <c r="AE647" s="5">
        <f t="shared" si="860"/>
        <v>2.0322022455788843E-2</v>
      </c>
      <c r="AF647" s="5">
        <f t="shared" si="861"/>
        <v>1.2722547234061642E-2</v>
      </c>
      <c r="AG647" s="5">
        <f t="shared" si="862"/>
        <v>5.3099442070810195E-3</v>
      </c>
      <c r="AH647" s="5">
        <f t="shared" si="863"/>
        <v>5.795992909624393E-3</v>
      </c>
      <c r="AI647" s="5">
        <f t="shared" si="864"/>
        <v>9.3878355080705845E-3</v>
      </c>
      <c r="AJ647" s="5">
        <f t="shared" si="865"/>
        <v>7.6027918685206142E-3</v>
      </c>
      <c r="AK647" s="5">
        <f t="shared" si="866"/>
        <v>4.1047760971348679E-3</v>
      </c>
      <c r="AL647" s="5">
        <f t="shared" si="867"/>
        <v>1.3483475955870458E-4</v>
      </c>
      <c r="AM647" s="5">
        <f t="shared" si="868"/>
        <v>5.2577194400740416E-3</v>
      </c>
      <c r="AN647" s="5">
        <f t="shared" si="869"/>
        <v>6.5831620908116508E-3</v>
      </c>
      <c r="AO647" s="5">
        <f t="shared" si="870"/>
        <v>4.1213708346226757E-3</v>
      </c>
      <c r="AP647" s="5">
        <f t="shared" si="871"/>
        <v>1.7201153814502955E-3</v>
      </c>
      <c r="AQ647" s="5">
        <f t="shared" si="872"/>
        <v>5.3843679279823547E-4</v>
      </c>
      <c r="AR647" s="5">
        <f t="shared" si="873"/>
        <v>1.4514262784898651E-3</v>
      </c>
      <c r="AS647" s="5">
        <f t="shared" si="874"/>
        <v>2.3508916189196845E-3</v>
      </c>
      <c r="AT647" s="5">
        <f t="shared" si="875"/>
        <v>1.9038829204804865E-3</v>
      </c>
      <c r="AU647" s="5">
        <f t="shared" si="876"/>
        <v>1.0279135926487366E-3</v>
      </c>
      <c r="AV647" s="5">
        <f t="shared" si="877"/>
        <v>4.1623082855537732E-4</v>
      </c>
      <c r="AW647" s="5">
        <f t="shared" si="878"/>
        <v>7.5958106634147671E-6</v>
      </c>
      <c r="AX647" s="5">
        <f t="shared" si="879"/>
        <v>1.4193313098847696E-3</v>
      </c>
      <c r="AY647" s="5">
        <f t="shared" si="880"/>
        <v>1.7771370610455922E-3</v>
      </c>
      <c r="AZ647" s="5">
        <f t="shared" si="881"/>
        <v>1.1125718539944597E-3</v>
      </c>
      <c r="BA647" s="5">
        <f t="shared" si="882"/>
        <v>4.6434840149485169E-4</v>
      </c>
      <c r="BB647" s="5">
        <f t="shared" si="883"/>
        <v>1.4535203088008661E-4</v>
      </c>
      <c r="BC647" s="5">
        <f t="shared" si="884"/>
        <v>3.639889843566074E-5</v>
      </c>
      <c r="BD647" s="5">
        <f t="shared" si="885"/>
        <v>3.0288716629161904E-4</v>
      </c>
      <c r="BE647" s="5">
        <f t="shared" si="886"/>
        <v>4.905897814211803E-4</v>
      </c>
      <c r="BF647" s="5">
        <f t="shared" si="887"/>
        <v>3.9730691891243252E-4</v>
      </c>
      <c r="BG647" s="5">
        <f t="shared" si="888"/>
        <v>2.145075088442995E-4</v>
      </c>
      <c r="BH647" s="5">
        <f t="shared" si="889"/>
        <v>8.6860061756303174E-5</v>
      </c>
      <c r="BI647" s="5">
        <f t="shared" si="890"/>
        <v>2.8137645601152726E-5</v>
      </c>
      <c r="BJ647" s="8">
        <f t="shared" si="891"/>
        <v>0.45831406146481685</v>
      </c>
      <c r="BK647" s="8">
        <f t="shared" si="892"/>
        <v>0.24625804673682578</v>
      </c>
      <c r="BL647" s="8">
        <f t="shared" si="893"/>
        <v>0.27692738617331719</v>
      </c>
      <c r="BM647" s="8">
        <f t="shared" si="894"/>
        <v>0.54573115736707989</v>
      </c>
      <c r="BN647" s="8">
        <f t="shared" si="895"/>
        <v>0.45251494600571757</v>
      </c>
    </row>
    <row r="648" spans="1:66" x14ac:dyDescent="0.25">
      <c r="A648" t="s">
        <v>13</v>
      </c>
      <c r="B648" t="s">
        <v>249</v>
      </c>
      <c r="C648" t="s">
        <v>55</v>
      </c>
      <c r="D648" t="s">
        <v>504</v>
      </c>
      <c r="E648">
        <f>VLOOKUP(A648,home!$A$2:$E$405,3,FALSE)</f>
        <v>1.64492753623188</v>
      </c>
      <c r="F648">
        <f>VLOOKUP(B648,home!$B$2:$E$405,3,FALSE)</f>
        <v>1.18</v>
      </c>
      <c r="G648">
        <f>VLOOKUP(C648,away!$B$2:$E$405,4,FALSE)</f>
        <v>1.1000000000000001</v>
      </c>
      <c r="H648">
        <f>VLOOKUP(A648,away!$A$2:$E$405,3,FALSE)</f>
        <v>1.35144927536232</v>
      </c>
      <c r="I648">
        <f>VLOOKUP(C648,away!$B$2:$E$405,3,FALSE)</f>
        <v>0.72</v>
      </c>
      <c r="J648">
        <f>VLOOKUP(B648,home!$B$2:$E$405,4,FALSE)</f>
        <v>0.97</v>
      </c>
      <c r="K648" s="3">
        <f t="shared" si="840"/>
        <v>2.1351159420289805</v>
      </c>
      <c r="L648" s="3">
        <f t="shared" si="841"/>
        <v>0.94385217391304421</v>
      </c>
      <c r="M648" s="5">
        <f t="shared" si="842"/>
        <v>4.6006705750071958E-2</v>
      </c>
      <c r="N648" s="5">
        <f t="shared" si="843"/>
        <v>9.8229650887214998E-2</v>
      </c>
      <c r="O648" s="5">
        <f t="shared" si="844"/>
        <v>4.3423529236783165E-2</v>
      </c>
      <c r="P648" s="5">
        <f t="shared" si="845"/>
        <v>9.2714269532617258E-2</v>
      </c>
      <c r="Q648" s="5">
        <f t="shared" si="846"/>
        <v>0.10486584679461698</v>
      </c>
      <c r="R648" s="5">
        <f t="shared" si="847"/>
        <v>2.0492696234557212E-2</v>
      </c>
      <c r="S648" s="5">
        <f t="shared" si="848"/>
        <v>4.6710232969426196E-2</v>
      </c>
      <c r="T648" s="5">
        <f t="shared" si="849"/>
        <v>9.8977857466331476E-2</v>
      </c>
      <c r="U648" s="5">
        <f t="shared" si="850"/>
        <v>4.3754282425560356E-2</v>
      </c>
      <c r="V648" s="5">
        <f t="shared" si="851"/>
        <v>1.0459115708974551E-2</v>
      </c>
      <c r="W648" s="5">
        <f t="shared" si="852"/>
        <v>7.4633580421851795E-2</v>
      </c>
      <c r="X648" s="5">
        <f t="shared" si="853"/>
        <v>7.0443067128078823E-2</v>
      </c>
      <c r="Y648" s="5">
        <f t="shared" si="854"/>
        <v>3.3243921022969851E-2</v>
      </c>
      <c r="Z648" s="5">
        <f t="shared" si="855"/>
        <v>6.4473586301088274E-3</v>
      </c>
      <c r="AA648" s="5">
        <f t="shared" si="856"/>
        <v>1.3765858195123486E-2</v>
      </c>
      <c r="AB648" s="5">
        <f t="shared" si="857"/>
        <v>1.4695851644059224E-2</v>
      </c>
      <c r="AC648" s="5">
        <f t="shared" si="858"/>
        <v>1.3173477337501784E-3</v>
      </c>
      <c r="AD648" s="5">
        <f t="shared" si="859"/>
        <v>3.9837836842349435E-2</v>
      </c>
      <c r="AE648" s="5">
        <f t="shared" si="860"/>
        <v>3.7601028907644683E-2</v>
      </c>
      <c r="AF648" s="5">
        <f t="shared" si="861"/>
        <v>1.7744906437923823E-2</v>
      </c>
      <c r="AG648" s="5">
        <f t="shared" si="862"/>
        <v>5.5828561724393256E-3</v>
      </c>
      <c r="AH648" s="5">
        <f t="shared" si="863"/>
        <v>1.5213383647563106E-3</v>
      </c>
      <c r="AI648" s="5">
        <f t="shared" si="864"/>
        <v>3.2482337958114988E-3</v>
      </c>
      <c r="AJ648" s="5">
        <f t="shared" si="865"/>
        <v>3.4676778804372203E-3</v>
      </c>
      <c r="AK648" s="5">
        <f t="shared" si="866"/>
        <v>2.4679647747809248E-3</v>
      </c>
      <c r="AL648" s="5">
        <f t="shared" si="867"/>
        <v>1.0619054841143939E-4</v>
      </c>
      <c r="AM648" s="5">
        <f t="shared" si="868"/>
        <v>1.7011680107609943E-2</v>
      </c>
      <c r="AN648" s="5">
        <f t="shared" si="869"/>
        <v>1.6056511251480936E-2</v>
      </c>
      <c r="AO648" s="5">
        <f t="shared" si="870"/>
        <v>7.5774865250847669E-3</v>
      </c>
      <c r="AP648" s="5">
        <f t="shared" si="871"/>
        <v>2.3840090431660192E-3</v>
      </c>
      <c r="AQ648" s="5">
        <f t="shared" si="872"/>
        <v>5.6253802950515083E-4</v>
      </c>
      <c r="AR648" s="5">
        <f t="shared" si="873"/>
        <v>2.8718370456651195E-4</v>
      </c>
      <c r="AS648" s="5">
        <f t="shared" si="874"/>
        <v>6.1317050591090064E-4</v>
      </c>
      <c r="AT648" s="5">
        <f t="shared" si="875"/>
        <v>6.5459506117616971E-4</v>
      </c>
      <c r="AU648" s="5">
        <f t="shared" si="876"/>
        <v>4.6587878356355852E-4</v>
      </c>
      <c r="AV648" s="5">
        <f t="shared" si="877"/>
        <v>2.4867630445990567E-4</v>
      </c>
      <c r="AW648" s="5">
        <f t="shared" si="878"/>
        <v>5.9444106913450949E-6</v>
      </c>
      <c r="AX648" s="5">
        <f t="shared" si="879"/>
        <v>6.0536515664092192E-3</v>
      </c>
      <c r="AY648" s="5">
        <f t="shared" si="880"/>
        <v>5.7137521910674465E-3</v>
      </c>
      <c r="AZ648" s="5">
        <f t="shared" si="881"/>
        <v>2.6964687133697145E-3</v>
      </c>
      <c r="BA648" s="5">
        <f t="shared" si="882"/>
        <v>8.4835595233417156E-4</v>
      </c>
      <c r="BB648" s="5">
        <f t="shared" si="883"/>
        <v>2.0018065246566965E-4</v>
      </c>
      <c r="BC648" s="5">
        <f t="shared" si="884"/>
        <v>3.7788188801010787E-5</v>
      </c>
      <c r="BD648" s="5">
        <f t="shared" si="885"/>
        <v>4.5176493977917276E-5</v>
      </c>
      <c r="BE648" s="5">
        <f t="shared" si="886"/>
        <v>9.6457052497227419E-5</v>
      </c>
      <c r="BF648" s="5">
        <f t="shared" si="887"/>
        <v>1.0297349525397828E-4</v>
      </c>
      <c r="BG648" s="5">
        <f t="shared" si="888"/>
        <v>7.3286783774404864E-5</v>
      </c>
      <c r="BH648" s="5">
        <f t="shared" si="889"/>
        <v>3.9118945094190659E-5</v>
      </c>
      <c r="BI648" s="5">
        <f t="shared" si="890"/>
        <v>1.6704696661192565E-5</v>
      </c>
      <c r="BJ648" s="8">
        <f t="shared" si="891"/>
        <v>0.6403029743027151</v>
      </c>
      <c r="BK648" s="8">
        <f t="shared" si="892"/>
        <v>0.20302761443431902</v>
      </c>
      <c r="BL648" s="8">
        <f t="shared" si="893"/>
        <v>0.14948065437880537</v>
      </c>
      <c r="BM648" s="8">
        <f t="shared" si="894"/>
        <v>0.58781809552971065</v>
      </c>
      <c r="BN648" s="8">
        <f t="shared" si="895"/>
        <v>0.40573269843586157</v>
      </c>
    </row>
    <row r="649" spans="1:66" x14ac:dyDescent="0.25">
      <c r="A649" t="s">
        <v>13</v>
      </c>
      <c r="B649" t="s">
        <v>52</v>
      </c>
      <c r="C649" t="s">
        <v>248</v>
      </c>
      <c r="D649" t="s">
        <v>504</v>
      </c>
      <c r="E649">
        <f>VLOOKUP(A649,home!$A$2:$E$405,3,FALSE)</f>
        <v>1.64492753623188</v>
      </c>
      <c r="F649">
        <f>VLOOKUP(B649,home!$B$2:$E$405,3,FALSE)</f>
        <v>0.56999999999999995</v>
      </c>
      <c r="G649">
        <f>VLOOKUP(C649,away!$B$2:$E$405,4,FALSE)</f>
        <v>0.8</v>
      </c>
      <c r="H649">
        <f>VLOOKUP(A649,away!$A$2:$E$405,3,FALSE)</f>
        <v>1.35144927536232</v>
      </c>
      <c r="I649">
        <f>VLOOKUP(C649,away!$B$2:$E$405,3,FALSE)</f>
        <v>1.25</v>
      </c>
      <c r="J649">
        <f>VLOOKUP(B649,home!$B$2:$E$405,4,FALSE)</f>
        <v>1.0900000000000001</v>
      </c>
      <c r="K649" s="3">
        <f t="shared" si="840"/>
        <v>0.75008695652173729</v>
      </c>
      <c r="L649" s="3">
        <f t="shared" si="841"/>
        <v>1.8413496376811611</v>
      </c>
      <c r="M649" s="5">
        <f t="shared" si="842"/>
        <v>7.4912344106870282E-2</v>
      </c>
      <c r="N649" s="5">
        <f t="shared" si="843"/>
        <v>5.6190772197031426E-2</v>
      </c>
      <c r="O649" s="5">
        <f t="shared" si="844"/>
        <v>0.13793981767903207</v>
      </c>
      <c r="P649" s="5">
        <f t="shared" si="845"/>
        <v>0.10346685802602848</v>
      </c>
      <c r="Q649" s="5">
        <f t="shared" si="846"/>
        <v>2.1073982650938777E-2</v>
      </c>
      <c r="R649" s="5">
        <f t="shared" si="847"/>
        <v>0.12699771665254558</v>
      </c>
      <c r="S649" s="5">
        <f t="shared" si="848"/>
        <v>3.5726390748452547E-2</v>
      </c>
      <c r="T649" s="5">
        <f t="shared" si="849"/>
        <v>3.8804570318805194E-2</v>
      </c>
      <c r="U649" s="5">
        <f t="shared" si="850"/>
        <v>9.5259330769117856E-2</v>
      </c>
      <c r="V649" s="5">
        <f t="shared" si="851"/>
        <v>5.4827003234000716E-3</v>
      </c>
      <c r="W649" s="5">
        <f t="shared" si="852"/>
        <v>5.2691065028115198E-3</v>
      </c>
      <c r="X649" s="5">
        <f t="shared" si="853"/>
        <v>9.702267349855442E-3</v>
      </c>
      <c r="Y649" s="5">
        <f t="shared" si="854"/>
        <v>8.9326332346710419E-3</v>
      </c>
      <c r="Z649" s="5">
        <f t="shared" si="855"/>
        <v>7.794906651483316E-2</v>
      </c>
      <c r="AA649" s="5">
        <f t="shared" si="856"/>
        <v>5.8468578065821668E-2</v>
      </c>
      <c r="AB649" s="5">
        <f t="shared" si="857"/>
        <v>2.192825888677289E-2</v>
      </c>
      <c r="AC649" s="5">
        <f t="shared" si="858"/>
        <v>4.7328462912535395E-4</v>
      </c>
      <c r="AD649" s="5">
        <f t="shared" si="859"/>
        <v>9.8807201507069686E-4</v>
      </c>
      <c r="AE649" s="5">
        <f t="shared" si="860"/>
        <v>1.8193860469533226E-3</v>
      </c>
      <c r="AF649" s="5">
        <f t="shared" si="861"/>
        <v>1.6750629191798305E-3</v>
      </c>
      <c r="AG649" s="5">
        <f t="shared" si="862"/>
        <v>1.0281254997749761E-3</v>
      </c>
      <c r="AH649" s="5">
        <f t="shared" si="863"/>
        <v>3.5882871346168209E-2</v>
      </c>
      <c r="AI649" s="5">
        <f t="shared" si="864"/>
        <v>2.6915273759308363E-2</v>
      </c>
      <c r="AJ649" s="5">
        <f t="shared" si="865"/>
        <v>1.0094397889034495E-2</v>
      </c>
      <c r="AK649" s="5">
        <f t="shared" si="866"/>
        <v>2.5238920635017779E-3</v>
      </c>
      <c r="AL649" s="5">
        <f t="shared" si="867"/>
        <v>2.6147505654210864E-5</v>
      </c>
      <c r="AM649" s="5">
        <f t="shared" si="868"/>
        <v>1.4822798612173588E-4</v>
      </c>
      <c r="AN649" s="5">
        <f t="shared" si="869"/>
        <v>2.7293954853946655E-4</v>
      </c>
      <c r="AO649" s="5">
        <f t="shared" si="870"/>
        <v>2.5128856940600326E-4</v>
      </c>
      <c r="AP649" s="5">
        <f t="shared" si="871"/>
        <v>1.5423670540972041E-4</v>
      </c>
      <c r="AQ649" s="5">
        <f t="shared" si="872"/>
        <v>7.1000925405831193E-5</v>
      </c>
      <c r="AR649" s="5">
        <f t="shared" si="873"/>
        <v>1.3214582430445298E-2</v>
      </c>
      <c r="AS649" s="5">
        <f t="shared" si="874"/>
        <v>9.9120859169583349E-3</v>
      </c>
      <c r="AT649" s="5">
        <f t="shared" si="875"/>
        <v>3.7174631791166259E-3</v>
      </c>
      <c r="AU649" s="5">
        <f t="shared" si="876"/>
        <v>9.294735473350706E-4</v>
      </c>
      <c r="AV649" s="5">
        <f t="shared" si="877"/>
        <v>1.742964960720065E-4</v>
      </c>
      <c r="AW649" s="5">
        <f t="shared" si="878"/>
        <v>1.0031725476821116E-6</v>
      </c>
      <c r="AX649" s="5">
        <f t="shared" si="879"/>
        <v>1.8530646496899855E-5</v>
      </c>
      <c r="AY649" s="5">
        <f t="shared" si="880"/>
        <v>3.4121399213064225E-5</v>
      </c>
      <c r="AZ649" s="5">
        <f t="shared" si="881"/>
        <v>3.1414713039075037E-5</v>
      </c>
      <c r="BA649" s="5">
        <f t="shared" si="882"/>
        <v>1.9281823490786152E-5</v>
      </c>
      <c r="BB649" s="5">
        <f t="shared" si="883"/>
        <v>8.8761446746477986E-6</v>
      </c>
      <c r="BC649" s="5">
        <f t="shared" si="884"/>
        <v>3.2688171561336558E-6</v>
      </c>
      <c r="BD649" s="5">
        <f t="shared" si="885"/>
        <v>4.0554444284013813E-3</v>
      </c>
      <c r="BE649" s="5">
        <f t="shared" si="886"/>
        <v>3.0419359686426283E-3</v>
      </c>
      <c r="BF649" s="5">
        <f t="shared" si="887"/>
        <v>1.1408582463265759E-3</v>
      </c>
      <c r="BG649" s="5">
        <f t="shared" si="888"/>
        <v>2.8524762993660925E-4</v>
      </c>
      <c r="BH649" s="5">
        <f t="shared" si="889"/>
        <v>5.349013164854751E-5</v>
      </c>
      <c r="BI649" s="5">
        <f t="shared" si="890"/>
        <v>8.0244500104412132E-6</v>
      </c>
      <c r="BJ649" s="8">
        <f t="shared" si="891"/>
        <v>0.14649716601404561</v>
      </c>
      <c r="BK649" s="8">
        <f t="shared" si="892"/>
        <v>0.22012184673874402</v>
      </c>
      <c r="BL649" s="8">
        <f t="shared" si="893"/>
        <v>0.55254303953619655</v>
      </c>
      <c r="BM649" s="8">
        <f t="shared" si="894"/>
        <v>0.47649650926470721</v>
      </c>
      <c r="BN649" s="8">
        <f t="shared" si="895"/>
        <v>0.52058149131244669</v>
      </c>
    </row>
    <row r="650" spans="1:66" x14ac:dyDescent="0.25">
      <c r="A650" t="s">
        <v>13</v>
      </c>
      <c r="B650" t="s">
        <v>14</v>
      </c>
      <c r="C650" t="s">
        <v>57</v>
      </c>
      <c r="D650" t="s">
        <v>504</v>
      </c>
      <c r="E650">
        <f>VLOOKUP(A650,home!$A$2:$E$405,3,FALSE)</f>
        <v>1.64492753623188</v>
      </c>
      <c r="F650">
        <f>VLOOKUP(B650,home!$B$2:$E$405,3,FALSE)</f>
        <v>1.1399999999999999</v>
      </c>
      <c r="G650">
        <f>VLOOKUP(C650,away!$B$2:$E$405,4,FALSE)</f>
        <v>1.03</v>
      </c>
      <c r="H650">
        <f>VLOOKUP(A650,away!$A$2:$E$405,3,FALSE)</f>
        <v>1.35144927536232</v>
      </c>
      <c r="I650">
        <f>VLOOKUP(C650,away!$B$2:$E$405,3,FALSE)</f>
        <v>0.76</v>
      </c>
      <c r="J650">
        <f>VLOOKUP(B650,home!$B$2:$E$405,4,FALSE)</f>
        <v>0.79</v>
      </c>
      <c r="K650" s="3">
        <f t="shared" si="840"/>
        <v>1.9314739130434735</v>
      </c>
      <c r="L650" s="3">
        <f t="shared" si="841"/>
        <v>0.81141014492753694</v>
      </c>
      <c r="M650" s="5">
        <f t="shared" si="842"/>
        <v>6.4384390552848586E-2</v>
      </c>
      <c r="N650" s="5">
        <f t="shared" si="843"/>
        <v>0.12435677076002973</v>
      </c>
      <c r="O650" s="5">
        <f t="shared" si="844"/>
        <v>5.2242147669558016E-2</v>
      </c>
      <c r="P650" s="5">
        <f t="shared" si="845"/>
        <v>0.10090434538511621</v>
      </c>
      <c r="Q650" s="5">
        <f t="shared" si="846"/>
        <v>0.12009592931666241</v>
      </c>
      <c r="R650" s="5">
        <f t="shared" si="847"/>
        <v>2.1194904305940922E-2</v>
      </c>
      <c r="S650" s="5">
        <f t="shared" si="848"/>
        <v>3.9534764677322656E-2</v>
      </c>
      <c r="T650" s="5">
        <f t="shared" si="849"/>
        <v>9.7447055412040282E-2</v>
      </c>
      <c r="U650" s="5">
        <f t="shared" si="850"/>
        <v>4.0937404756377686E-2</v>
      </c>
      <c r="V650" s="5">
        <f t="shared" si="851"/>
        <v>6.8843973506718253E-3</v>
      </c>
      <c r="W650" s="5">
        <f t="shared" si="852"/>
        <v>7.7320718179282127E-2</v>
      </c>
      <c r="X650" s="5">
        <f t="shared" si="853"/>
        <v>6.2738815143752555E-2</v>
      </c>
      <c r="Y650" s="5">
        <f t="shared" si="854"/>
        <v>2.5453455544187101E-2</v>
      </c>
      <c r="Z650" s="5">
        <f t="shared" si="855"/>
        <v>5.7325867915362684E-3</v>
      </c>
      <c r="AA650" s="5">
        <f t="shared" si="856"/>
        <v>1.1072341842109888E-2</v>
      </c>
      <c r="AB650" s="5">
        <f t="shared" si="857"/>
        <v>1.0692969712167483E-2</v>
      </c>
      <c r="AC650" s="5">
        <f t="shared" si="858"/>
        <v>6.7433426222925758E-4</v>
      </c>
      <c r="AD650" s="5">
        <f t="shared" si="859"/>
        <v>3.7335737525267421E-2</v>
      </c>
      <c r="AE650" s="5">
        <f t="shared" si="860"/>
        <v>3.0294596196353722E-2</v>
      </c>
      <c r="AF650" s="5">
        <f t="shared" si="861"/>
        <v>1.2290671345102288E-2</v>
      </c>
      <c r="AG650" s="5">
        <f t="shared" si="862"/>
        <v>3.3242584724620583E-3</v>
      </c>
      <c r="AH650" s="5">
        <f t="shared" si="863"/>
        <v>1.1628697698325315E-3</v>
      </c>
      <c r="AI650" s="5">
        <f t="shared" si="864"/>
        <v>2.2460526246984029E-3</v>
      </c>
      <c r="AJ650" s="5">
        <f t="shared" si="865"/>
        <v>2.1690960259638944E-3</v>
      </c>
      <c r="AK650" s="5">
        <f t="shared" si="866"/>
        <v>1.3965174630118438E-3</v>
      </c>
      <c r="AL650" s="5">
        <f t="shared" si="867"/>
        <v>4.2273139011945245E-5</v>
      </c>
      <c r="AM650" s="5">
        <f t="shared" si="868"/>
        <v>1.4422600610858467E-2</v>
      </c>
      <c r="AN650" s="5">
        <f t="shared" si="869"/>
        <v>1.1702644451888653E-2</v>
      </c>
      <c r="AO650" s="5">
        <f t="shared" si="870"/>
        <v>4.7478222153712031E-3</v>
      </c>
      <c r="AP650" s="5">
        <f t="shared" si="871"/>
        <v>1.2841437039548425E-3</v>
      </c>
      <c r="AQ650" s="5">
        <f t="shared" si="872"/>
        <v>2.6049180723344563E-4</v>
      </c>
      <c r="AR650" s="5">
        <f t="shared" si="873"/>
        <v>1.8871286569433325E-4</v>
      </c>
      <c r="AS650" s="5">
        <f t="shared" si="874"/>
        <v>3.6449397714428136E-4</v>
      </c>
      <c r="AT650" s="5">
        <f t="shared" si="875"/>
        <v>3.5200530415782172E-4</v>
      </c>
      <c r="AU650" s="5">
        <f t="shared" si="876"/>
        <v>2.2662968741125539E-4</v>
      </c>
      <c r="AV650" s="5">
        <f t="shared" si="877"/>
        <v>1.0943233228900917E-4</v>
      </c>
      <c r="AW650" s="5">
        <f t="shared" si="878"/>
        <v>1.8403112336302264E-6</v>
      </c>
      <c r="AX650" s="5">
        <f t="shared" si="879"/>
        <v>4.6428128063529988E-3</v>
      </c>
      <c r="AY650" s="5">
        <f t="shared" si="880"/>
        <v>3.7672254120743112E-3</v>
      </c>
      <c r="AZ650" s="5">
        <f t="shared" si="881"/>
        <v>1.5283824587929583E-3</v>
      </c>
      <c r="BA650" s="5">
        <f t="shared" si="882"/>
        <v>4.1338167746463321E-4</v>
      </c>
      <c r="BB650" s="5">
        <f t="shared" si="883"/>
        <v>8.3855521705491554E-5</v>
      </c>
      <c r="BC650" s="5">
        <f t="shared" si="884"/>
        <v>1.3608244204005431E-5</v>
      </c>
      <c r="BD650" s="5">
        <f t="shared" si="885"/>
        <v>2.552058895045495E-5</v>
      </c>
      <c r="BE650" s="5">
        <f t="shared" si="886"/>
        <v>4.9292351803309257E-5</v>
      </c>
      <c r="BF650" s="5">
        <f t="shared" si="887"/>
        <v>4.7603445810326628E-5</v>
      </c>
      <c r="BG650" s="5">
        <f t="shared" si="888"/>
        <v>3.0648271251208176E-5</v>
      </c>
      <c r="BH650" s="5">
        <f t="shared" si="889"/>
        <v>1.4799084100397213E-5</v>
      </c>
      <c r="BI650" s="5">
        <f t="shared" si="890"/>
        <v>5.7168089753707329E-6</v>
      </c>
      <c r="BJ650" s="8">
        <f t="shared" si="891"/>
        <v>0.63352497680504072</v>
      </c>
      <c r="BK650" s="8">
        <f t="shared" si="892"/>
        <v>0.21619173077927475</v>
      </c>
      <c r="BL650" s="8">
        <f t="shared" si="893"/>
        <v>0.14452915888724849</v>
      </c>
      <c r="BM650" s="8">
        <f t="shared" si="894"/>
        <v>0.51303458017210357</v>
      </c>
      <c r="BN650" s="8">
        <f t="shared" si="895"/>
        <v>0.48317848799015584</v>
      </c>
    </row>
    <row r="651" spans="1:66" x14ac:dyDescent="0.25">
      <c r="A651" t="s">
        <v>13</v>
      </c>
      <c r="B651" t="s">
        <v>59</v>
      </c>
      <c r="C651" t="s">
        <v>51</v>
      </c>
      <c r="D651" t="s">
        <v>504</v>
      </c>
      <c r="E651">
        <f>VLOOKUP(A651,home!$A$2:$E$405,3,FALSE)</f>
        <v>1.64492753623188</v>
      </c>
      <c r="F651">
        <f>VLOOKUP(B651,home!$B$2:$E$405,3,FALSE)</f>
        <v>1.0900000000000001</v>
      </c>
      <c r="G651">
        <f>VLOOKUP(C651,away!$B$2:$E$405,4,FALSE)</f>
        <v>0.95</v>
      </c>
      <c r="H651">
        <f>VLOOKUP(A651,away!$A$2:$E$405,3,FALSE)</f>
        <v>1.35144927536232</v>
      </c>
      <c r="I651">
        <f>VLOOKUP(C651,away!$B$2:$E$405,3,FALSE)</f>
        <v>1.22</v>
      </c>
      <c r="J651">
        <f>VLOOKUP(B651,home!$B$2:$E$405,4,FALSE)</f>
        <v>0.64</v>
      </c>
      <c r="K651" s="3">
        <f t="shared" si="840"/>
        <v>1.7033224637681117</v>
      </c>
      <c r="L651" s="3">
        <f t="shared" si="841"/>
        <v>1.0552115942028994</v>
      </c>
      <c r="M651" s="5">
        <f t="shared" si="842"/>
        <v>6.3384618462774642E-2</v>
      </c>
      <c r="N651" s="5">
        <f t="shared" si="843"/>
        <v>0.10796444448501502</v>
      </c>
      <c r="O651" s="5">
        <f t="shared" si="844"/>
        <v>6.6884184296046978E-2</v>
      </c>
      <c r="P651" s="5">
        <f t="shared" si="845"/>
        <v>0.11392533358226314</v>
      </c>
      <c r="Q651" s="5">
        <f t="shared" si="846"/>
        <v>9.1949131789785685E-2</v>
      </c>
      <c r="R651" s="5">
        <f t="shared" si="847"/>
        <v>3.5288483368996128E-2</v>
      </c>
      <c r="S651" s="5">
        <f t="shared" si="848"/>
        <v>5.119136924146829E-2</v>
      </c>
      <c r="T651" s="5">
        <f t="shared" si="849"/>
        <v>9.7025789941472249E-2</v>
      </c>
      <c r="U651" s="5">
        <f t="shared" si="850"/>
        <v>6.0107666434718501E-2</v>
      </c>
      <c r="V651" s="5">
        <f t="shared" si="851"/>
        <v>1.0223289636449456E-2</v>
      </c>
      <c r="W651" s="5">
        <f t="shared" si="852"/>
        <v>5.2206340567172188E-2</v>
      </c>
      <c r="X651" s="5">
        <f t="shared" si="853"/>
        <v>5.5088735857385267E-2</v>
      </c>
      <c r="Y651" s="5">
        <f t="shared" si="854"/>
        <v>2.9065136393346968E-2</v>
      </c>
      <c r="Z651" s="5">
        <f t="shared" si="855"/>
        <v>1.241227226426697E-2</v>
      </c>
      <c r="AA651" s="5">
        <f t="shared" si="856"/>
        <v>2.1142102174131809E-2</v>
      </c>
      <c r="AB651" s="5">
        <f t="shared" si="857"/>
        <v>1.8005908782239677E-2</v>
      </c>
      <c r="AC651" s="5">
        <f t="shared" si="858"/>
        <v>1.1484368274069263E-3</v>
      </c>
      <c r="AD651" s="5">
        <f t="shared" si="859"/>
        <v>2.2231058159798221E-2</v>
      </c>
      <c r="AE651" s="5">
        <f t="shared" si="860"/>
        <v>2.3458470321618061E-2</v>
      </c>
      <c r="AF651" s="5">
        <f t="shared" si="861"/>
        <v>1.2376824932817996E-2</v>
      </c>
      <c r="AG651" s="5">
        <f t="shared" si="862"/>
        <v>4.3533897228430242E-3</v>
      </c>
      <c r="AH651" s="5">
        <f t="shared" si="863"/>
        <v>3.2743934009143941E-3</v>
      </c>
      <c r="AI651" s="5">
        <f t="shared" si="864"/>
        <v>5.5773478349915515E-3</v>
      </c>
      <c r="AJ651" s="5">
        <f t="shared" si="865"/>
        <v>4.7500109277947775E-3</v>
      </c>
      <c r="AK651" s="5">
        <f t="shared" si="866"/>
        <v>2.6969334388189515E-3</v>
      </c>
      <c r="AL651" s="5">
        <f t="shared" si="867"/>
        <v>8.2566434465376851E-5</v>
      </c>
      <c r="AM651" s="5">
        <f t="shared" si="868"/>
        <v>7.5733321513839292E-3</v>
      </c>
      <c r="AN651" s="5">
        <f t="shared" si="869"/>
        <v>7.9914678928899099E-3</v>
      </c>
      <c r="AO651" s="5">
        <f t="shared" si="870"/>
        <v>4.2163447876388234E-3</v>
      </c>
      <c r="AP651" s="5">
        <f t="shared" si="871"/>
        <v>1.4830453016911498E-3</v>
      </c>
      <c r="AQ651" s="5">
        <f t="shared" si="872"/>
        <v>3.9123164926815939E-4</v>
      </c>
      <c r="AR651" s="5">
        <f t="shared" si="873"/>
        <v>6.9103557612526663E-4</v>
      </c>
      <c r="AS651" s="5">
        <f t="shared" si="874"/>
        <v>1.1770564200771054E-3</v>
      </c>
      <c r="AT651" s="5">
        <f t="shared" si="875"/>
        <v>1.0024533207199046E-3</v>
      </c>
      <c r="AU651" s="5">
        <f t="shared" si="876"/>
        <v>5.6916708668705096E-4</v>
      </c>
      <c r="AV651" s="5">
        <f t="shared" si="877"/>
        <v>2.4236877109787663E-4</v>
      </c>
      <c r="AW651" s="5">
        <f t="shared" si="878"/>
        <v>4.12227972359399E-6</v>
      </c>
      <c r="AX651" s="5">
        <f t="shared" si="879"/>
        <v>2.1499711298382579E-3</v>
      </c>
      <c r="AY651" s="5">
        <f t="shared" si="880"/>
        <v>2.2686744634068368E-3</v>
      </c>
      <c r="AZ651" s="5">
        <f t="shared" si="881"/>
        <v>1.1969657986294678E-3</v>
      </c>
      <c r="BA651" s="5">
        <f t="shared" si="882"/>
        <v>4.2101739619271588E-4</v>
      </c>
      <c r="BB651" s="5">
        <f t="shared" si="883"/>
        <v>1.1106560945591733E-4</v>
      </c>
      <c r="BC651" s="5">
        <f t="shared" si="884"/>
        <v>2.3439543763019038E-5</v>
      </c>
      <c r="BD651" s="5">
        <f t="shared" si="885"/>
        <v>1.215314586556769E-4</v>
      </c>
      <c r="BE651" s="5">
        <f t="shared" si="886"/>
        <v>2.0700726358271993E-4</v>
      </c>
      <c r="BF651" s="5">
        <f t="shared" si="887"/>
        <v>1.7630006111180675E-4</v>
      </c>
      <c r="BG651" s="5">
        <f t="shared" si="888"/>
        <v>1.0009861815181045E-4</v>
      </c>
      <c r="BH651" s="5">
        <f t="shared" si="889"/>
        <v>4.2625056222531323E-5</v>
      </c>
      <c r="BI651" s="5">
        <f t="shared" si="890"/>
        <v>1.4520843156643249E-5</v>
      </c>
      <c r="BJ651" s="8">
        <f t="shared" si="891"/>
        <v>0.52354587789541296</v>
      </c>
      <c r="BK651" s="8">
        <f t="shared" si="892"/>
        <v>0.24222428864823467</v>
      </c>
      <c r="BL651" s="8">
        <f t="shared" si="893"/>
        <v>0.22207119513424117</v>
      </c>
      <c r="BM651" s="8">
        <f t="shared" si="894"/>
        <v>0.51859288577359097</v>
      </c>
      <c r="BN651" s="8">
        <f t="shared" si="895"/>
        <v>0.47939619598488165</v>
      </c>
    </row>
    <row r="652" spans="1:66" x14ac:dyDescent="0.25">
      <c r="A652" t="s">
        <v>13</v>
      </c>
      <c r="B652" t="s">
        <v>15</v>
      </c>
      <c r="C652" t="s">
        <v>250</v>
      </c>
      <c r="D652" t="s">
        <v>504</v>
      </c>
      <c r="E652">
        <f>VLOOKUP(A652,home!$A$2:$E$405,3,FALSE)</f>
        <v>1.64492753623188</v>
      </c>
      <c r="F652">
        <f>VLOOKUP(B652,home!$B$2:$E$405,3,FALSE)</f>
        <v>1.25</v>
      </c>
      <c r="G652">
        <f>VLOOKUP(C652,away!$B$2:$E$405,4,FALSE)</f>
        <v>1.1000000000000001</v>
      </c>
      <c r="H652">
        <f>VLOOKUP(A652,away!$A$2:$E$405,3,FALSE)</f>
        <v>1.35144927536232</v>
      </c>
      <c r="I652">
        <f>VLOOKUP(C652,away!$B$2:$E$405,3,FALSE)</f>
        <v>1.1000000000000001</v>
      </c>
      <c r="J652">
        <f>VLOOKUP(B652,home!$B$2:$E$405,4,FALSE)</f>
        <v>0.97</v>
      </c>
      <c r="K652" s="3">
        <f t="shared" si="840"/>
        <v>2.2617753623188355</v>
      </c>
      <c r="L652" s="3">
        <f t="shared" si="841"/>
        <v>1.4419963768115955</v>
      </c>
      <c r="M652" s="5">
        <f t="shared" si="842"/>
        <v>2.4630451415862061E-2</v>
      </c>
      <c r="N652" s="5">
        <f t="shared" si="843"/>
        <v>5.5708548175187889E-2</v>
      </c>
      <c r="O652" s="5">
        <f t="shared" si="844"/>
        <v>3.5517021700907127E-2</v>
      </c>
      <c r="P652" s="5">
        <f t="shared" si="845"/>
        <v>8.0331524626055154E-2</v>
      </c>
      <c r="Q652" s="5">
        <f t="shared" si="846"/>
        <v>6.300011086659596E-2</v>
      </c>
      <c r="R652" s="5">
        <f t="shared" si="847"/>
        <v>2.5607708303923445E-2</v>
      </c>
      <c r="S652" s="5">
        <f t="shared" si="848"/>
        <v>6.5499752113664711E-2</v>
      </c>
      <c r="T652" s="5">
        <f t="shared" si="849"/>
        <v>9.08459316083602E-2</v>
      </c>
      <c r="U652" s="5">
        <f t="shared" si="850"/>
        <v>5.7918883727261505E-2</v>
      </c>
      <c r="V652" s="5">
        <f t="shared" si="851"/>
        <v>2.3736177723350949E-2</v>
      </c>
      <c r="W652" s="5">
        <f t="shared" si="852"/>
        <v>4.7497366193807289E-2</v>
      </c>
      <c r="X652" s="5">
        <f t="shared" si="853"/>
        <v>6.8491029959563673E-2</v>
      </c>
      <c r="Y652" s="5">
        <f t="shared" si="854"/>
        <v>4.9381908522892641E-2</v>
      </c>
      <c r="Z652" s="5">
        <f t="shared" si="855"/>
        <v>1.2308740864235276E-2</v>
      </c>
      <c r="AA652" s="5">
        <f t="shared" si="856"/>
        <v>2.7839606827894395E-2</v>
      </c>
      <c r="AB652" s="5">
        <f t="shared" si="857"/>
        <v>3.1483468409987399E-2</v>
      </c>
      <c r="AC652" s="5">
        <f t="shared" si="858"/>
        <v>4.8384297579393666E-3</v>
      </c>
      <c r="AD652" s="5">
        <f t="shared" si="859"/>
        <v>2.6857093158047227E-2</v>
      </c>
      <c r="AE652" s="5">
        <f t="shared" si="860"/>
        <v>3.8727831025595592E-2</v>
      </c>
      <c r="AF652" s="5">
        <f t="shared" si="861"/>
        <v>2.7922696010340274E-2</v>
      </c>
      <c r="AG652" s="5">
        <f t="shared" si="862"/>
        <v>1.3421475492574093E-2</v>
      </c>
      <c r="AH652" s="5">
        <f t="shared" si="863"/>
        <v>4.4372899323350231E-3</v>
      </c>
      <c r="AI652" s="5">
        <f t="shared" si="864"/>
        <v>1.0036153044420768E-2</v>
      </c>
      <c r="AJ652" s="5">
        <f t="shared" si="865"/>
        <v>1.1349761844166036E-2</v>
      </c>
      <c r="AK652" s="5">
        <f t="shared" si="866"/>
        <v>8.5568705691070421E-3</v>
      </c>
      <c r="AL652" s="5">
        <f t="shared" si="867"/>
        <v>6.312161034954225E-4</v>
      </c>
      <c r="AM652" s="5">
        <f t="shared" si="868"/>
        <v>1.21489423216746E-2</v>
      </c>
      <c r="AN652" s="5">
        <f t="shared" si="869"/>
        <v>1.7518730809947827E-2</v>
      </c>
      <c r="AO652" s="5">
        <f t="shared" si="870"/>
        <v>1.2630973177141219E-2</v>
      </c>
      <c r="AP652" s="5">
        <f t="shared" si="871"/>
        <v>6.0712725190140288E-3</v>
      </c>
      <c r="AQ652" s="5">
        <f t="shared" si="872"/>
        <v>2.1886882437635096E-3</v>
      </c>
      <c r="AR652" s="5">
        <f t="shared" si="873"/>
        <v>1.2797112010579335E-3</v>
      </c>
      <c r="AS652" s="5">
        <f t="shared" si="874"/>
        <v>2.8944192654362798E-3</v>
      </c>
      <c r="AT652" s="5">
        <f t="shared" si="875"/>
        <v>3.2732630913923809E-3</v>
      </c>
      <c r="AU652" s="5">
        <f t="shared" si="876"/>
        <v>2.4677952714996241E-3</v>
      </c>
      <c r="AV652" s="5">
        <f t="shared" si="877"/>
        <v>1.3953996360811932E-3</v>
      </c>
      <c r="AW652" s="5">
        <f t="shared" si="878"/>
        <v>5.7185932507074056E-5</v>
      </c>
      <c r="AX652" s="5">
        <f t="shared" si="879"/>
        <v>4.5796964035660342E-3</v>
      </c>
      <c r="AY652" s="5">
        <f t="shared" si="880"/>
        <v>6.6039056208393159E-3</v>
      </c>
      <c r="AZ652" s="5">
        <f t="shared" si="881"/>
        <v>4.7614039890280123E-3</v>
      </c>
      <c r="BA652" s="5">
        <f t="shared" si="882"/>
        <v>2.288642433571558E-3</v>
      </c>
      <c r="BB652" s="5">
        <f t="shared" si="883"/>
        <v>8.2505352425686466E-4</v>
      </c>
      <c r="BC652" s="5">
        <f t="shared" si="884"/>
        <v>2.3794483853080715E-4</v>
      </c>
      <c r="BD652" s="5">
        <f t="shared" si="885"/>
        <v>3.0755648588179282E-4</v>
      </c>
      <c r="BE652" s="5">
        <f t="shared" si="886"/>
        <v>6.9562368228879982E-4</v>
      </c>
      <c r="BF652" s="5">
        <f t="shared" si="887"/>
        <v>7.8667225302315655E-4</v>
      </c>
      <c r="BG652" s="5">
        <f t="shared" si="888"/>
        <v>5.9309197336920817E-4</v>
      </c>
      <c r="BH652" s="5">
        <f t="shared" si="889"/>
        <v>3.353602032388835E-4</v>
      </c>
      <c r="BI652" s="5">
        <f t="shared" si="890"/>
        <v>1.5170188903758884E-4</v>
      </c>
      <c r="BJ652" s="8">
        <f t="shared" si="891"/>
        <v>0.55170924489429862</v>
      </c>
      <c r="BK652" s="8">
        <f t="shared" si="892"/>
        <v>0.20627145736120697</v>
      </c>
      <c r="BL652" s="8">
        <f t="shared" si="893"/>
        <v>0.22692735931230959</v>
      </c>
      <c r="BM652" s="8">
        <f t="shared" si="894"/>
        <v>0.70587471765518661</v>
      </c>
      <c r="BN652" s="8">
        <f t="shared" si="895"/>
        <v>0.28479536508853165</v>
      </c>
    </row>
    <row r="653" spans="1:66" x14ac:dyDescent="0.25">
      <c r="A653" t="s">
        <v>16</v>
      </c>
      <c r="B653" t="s">
        <v>64</v>
      </c>
      <c r="C653" t="s">
        <v>252</v>
      </c>
      <c r="D653" t="s">
        <v>504</v>
      </c>
      <c r="E653">
        <f>VLOOKUP(A653,home!$A$2:$E$405,3,FALSE)</f>
        <v>1.54779411764706</v>
      </c>
      <c r="F653">
        <f>VLOOKUP(B653,home!$B$2:$E$405,3,FALSE)</f>
        <v>0.86</v>
      </c>
      <c r="G653">
        <f>VLOOKUP(C653,away!$B$2:$E$405,4,FALSE)</f>
        <v>1.1299999999999999</v>
      </c>
      <c r="H653">
        <f>VLOOKUP(A653,away!$A$2:$E$405,3,FALSE)</f>
        <v>1.29411764705882</v>
      </c>
      <c r="I653">
        <f>VLOOKUP(C653,away!$B$2:$E$405,3,FALSE)</f>
        <v>0.81</v>
      </c>
      <c r="J653">
        <f>VLOOKUP(B653,home!$B$2:$E$405,4,FALSE)</f>
        <v>1.08</v>
      </c>
      <c r="K653" s="3">
        <f t="shared" si="840"/>
        <v>1.5041463235294128</v>
      </c>
      <c r="L653" s="3">
        <f t="shared" si="841"/>
        <v>1.1320941176470558</v>
      </c>
      <c r="M653" s="5">
        <f t="shared" si="842"/>
        <v>7.163006139978019E-2</v>
      </c>
      <c r="N653" s="5">
        <f t="shared" si="843"/>
        <v>0.10774209350866547</v>
      </c>
      <c r="O653" s="5">
        <f t="shared" si="844"/>
        <v>8.1091971157388587E-2</v>
      </c>
      <c r="P653" s="5">
        <f t="shared" si="845"/>
        <v>0.12197419028413922</v>
      </c>
      <c r="Q653" s="5">
        <f t="shared" si="846"/>
        <v>8.102993692021071E-2</v>
      </c>
      <c r="R653" s="5">
        <f t="shared" si="847"/>
        <v>4.5901871767842183E-2</v>
      </c>
      <c r="S653" s="5">
        <f t="shared" si="848"/>
        <v>5.1925486327717527E-2</v>
      </c>
      <c r="T653" s="5">
        <f t="shared" si="849"/>
        <v>9.1733514940682534E-2</v>
      </c>
      <c r="U653" s="5">
        <f t="shared" si="850"/>
        <v>6.9043131662718374E-2</v>
      </c>
      <c r="V653" s="5">
        <f t="shared" si="851"/>
        <v>9.8245051280987008E-3</v>
      </c>
      <c r="W653" s="5">
        <f t="shared" si="852"/>
        <v>4.062696057145173E-2</v>
      </c>
      <c r="X653" s="5">
        <f t="shared" si="853"/>
        <v>4.5993543080819377E-2</v>
      </c>
      <c r="Y653" s="5">
        <f t="shared" si="854"/>
        <v>2.6034509785771039E-2</v>
      </c>
      <c r="Z653" s="5">
        <f t="shared" si="855"/>
        <v>1.7321746339121199E-2</v>
      </c>
      <c r="AA653" s="5">
        <f t="shared" si="856"/>
        <v>2.6054441073098216E-2</v>
      </c>
      <c r="AB653" s="5">
        <f t="shared" si="857"/>
        <v>1.9594845875857209E-2</v>
      </c>
      <c r="AC653" s="5">
        <f t="shared" si="858"/>
        <v>1.0455945752074719E-3</v>
      </c>
      <c r="AD653" s="5">
        <f t="shared" si="859"/>
        <v>1.5277223344930882E-2</v>
      </c>
      <c r="AE653" s="5">
        <f t="shared" si="860"/>
        <v>1.7295254682776529E-2</v>
      </c>
      <c r="AF653" s="5">
        <f t="shared" si="861"/>
        <v>9.789928044789507E-3</v>
      </c>
      <c r="AG653" s="5">
        <f t="shared" si="862"/>
        <v>3.6943733172313808E-3</v>
      </c>
      <c r="AH653" s="5">
        <f t="shared" si="863"/>
        <v>4.9024617844733841E-3</v>
      </c>
      <c r="AI653" s="5">
        <f t="shared" si="864"/>
        <v>7.3740198693590855E-3</v>
      </c>
      <c r="AJ653" s="5">
        <f t="shared" si="865"/>
        <v>5.5458024380646556E-3</v>
      </c>
      <c r="AK653" s="5">
        <f t="shared" si="866"/>
        <v>2.7805661160784693E-3</v>
      </c>
      <c r="AL653" s="5">
        <f t="shared" si="867"/>
        <v>7.1219010110641135E-5</v>
      </c>
      <c r="AM653" s="5">
        <f t="shared" si="868"/>
        <v>4.5958358656031026E-3</v>
      </c>
      <c r="AN653" s="5">
        <f t="shared" si="869"/>
        <v>5.2029187491206379E-3</v>
      </c>
      <c r="AO653" s="5">
        <f t="shared" si="870"/>
        <v>2.945096855237527E-3</v>
      </c>
      <c r="AP653" s="5">
        <f t="shared" si="871"/>
        <v>1.1113756085717489E-3</v>
      </c>
      <c r="AQ653" s="5">
        <f t="shared" si="872"/>
        <v>3.1454544724012352E-4</v>
      </c>
      <c r="AR653" s="5">
        <f t="shared" si="873"/>
        <v>1.1100096296383598E-3</v>
      </c>
      <c r="AS653" s="5">
        <f t="shared" si="874"/>
        <v>1.6696169035027839E-3</v>
      </c>
      <c r="AT653" s="5">
        <f t="shared" si="875"/>
        <v>1.2556740635531378E-3</v>
      </c>
      <c r="AU653" s="5">
        <f t="shared" si="876"/>
        <v>6.2957250874823029E-4</v>
      </c>
      <c r="AV653" s="5">
        <f t="shared" si="877"/>
        <v>2.3674229360720988E-4</v>
      </c>
      <c r="AW653" s="5">
        <f t="shared" si="878"/>
        <v>3.3687288243876124E-6</v>
      </c>
      <c r="AX653" s="5">
        <f t="shared" si="879"/>
        <v>1.1521349367985877E-3</v>
      </c>
      <c r="AY653" s="5">
        <f t="shared" si="880"/>
        <v>1.3043251846853435E-3</v>
      </c>
      <c r="AZ653" s="5">
        <f t="shared" si="881"/>
        <v>7.3830943454059386E-4</v>
      </c>
      <c r="BA653" s="5">
        <f t="shared" si="882"/>
        <v>2.7861192261557677E-4</v>
      </c>
      <c r="BB653" s="5">
        <f t="shared" si="883"/>
        <v>7.8853729674857806E-5</v>
      </c>
      <c r="BC653" s="5">
        <f t="shared" si="884"/>
        <v>1.7853968703887498E-5</v>
      </c>
      <c r="BD653" s="5">
        <f t="shared" si="885"/>
        <v>2.0943922870752911E-4</v>
      </c>
      <c r="BE653" s="5">
        <f t="shared" si="886"/>
        <v>3.1502724586326579E-4</v>
      </c>
      <c r="BF653" s="5">
        <f t="shared" si="887"/>
        <v>2.3692353683841386E-4</v>
      </c>
      <c r="BG653" s="5">
        <f t="shared" si="888"/>
        <v>1.1878922229769523E-4</v>
      </c>
      <c r="BH653" s="5">
        <f t="shared" si="889"/>
        <v>4.4669092998499101E-5</v>
      </c>
      <c r="BI653" s="5">
        <f t="shared" si="890"/>
        <v>1.3437770401817177E-5</v>
      </c>
      <c r="BJ653" s="8">
        <f t="shared" si="891"/>
        <v>0.45695719990012124</v>
      </c>
      <c r="BK653" s="8">
        <f t="shared" si="892"/>
        <v>0.25777538190973909</v>
      </c>
      <c r="BL653" s="8">
        <f t="shared" si="893"/>
        <v>0.268129013241037</v>
      </c>
      <c r="BM653" s="8">
        <f t="shared" si="894"/>
        <v>0.48951225989613129</v>
      </c>
      <c r="BN653" s="8">
        <f t="shared" si="895"/>
        <v>0.50937012503802637</v>
      </c>
    </row>
    <row r="654" spans="1:66" x14ac:dyDescent="0.25">
      <c r="A654" t="s">
        <v>16</v>
      </c>
      <c r="B654" t="s">
        <v>323</v>
      </c>
      <c r="C654" t="s">
        <v>254</v>
      </c>
      <c r="D654" t="s">
        <v>504</v>
      </c>
      <c r="E654">
        <f>VLOOKUP(A654,home!$A$2:$E$405,3,FALSE)</f>
        <v>1.54779411764706</v>
      </c>
      <c r="F654">
        <f>VLOOKUP(B654,home!$B$2:$E$405,3,FALSE)</f>
        <v>0.52</v>
      </c>
      <c r="G654">
        <f>VLOOKUP(C654,away!$B$2:$E$405,4,FALSE)</f>
        <v>0.52</v>
      </c>
      <c r="H654">
        <f>VLOOKUP(A654,away!$A$2:$E$405,3,FALSE)</f>
        <v>1.29411764705882</v>
      </c>
      <c r="I654">
        <f>VLOOKUP(C654,away!$B$2:$E$405,3,FALSE)</f>
        <v>0.99</v>
      </c>
      <c r="J654">
        <f>VLOOKUP(B654,home!$B$2:$E$405,4,FALSE)</f>
        <v>1.55</v>
      </c>
      <c r="K654" s="3">
        <f t="shared" si="840"/>
        <v>0.41852352941176507</v>
      </c>
      <c r="L654" s="3">
        <f t="shared" si="841"/>
        <v>1.9858235294117594</v>
      </c>
      <c r="M654" s="5">
        <f t="shared" si="842"/>
        <v>9.0324452914414197E-2</v>
      </c>
      <c r="N654" s="5">
        <f t="shared" si="843"/>
        <v>3.7802908825927413E-2</v>
      </c>
      <c r="O654" s="5">
        <f t="shared" si="844"/>
        <v>0.17936842387868823</v>
      </c>
      <c r="P654" s="5">
        <f t="shared" si="845"/>
        <v>7.5069905826734104E-2</v>
      </c>
      <c r="Q654" s="5">
        <f t="shared" si="846"/>
        <v>7.9107034119291521E-3</v>
      </c>
      <c r="R654" s="5">
        <f t="shared" si="847"/>
        <v>0.17809701828590066</v>
      </c>
      <c r="S654" s="5">
        <f t="shared" si="848"/>
        <v>1.5597910031557485E-2</v>
      </c>
      <c r="T654" s="5">
        <f t="shared" si="849"/>
        <v>1.5709260969606793E-2</v>
      </c>
      <c r="U654" s="5">
        <f t="shared" si="850"/>
        <v>7.4537792670726785E-2</v>
      </c>
      <c r="V654" s="5">
        <f t="shared" si="851"/>
        <v>1.4404043784889764E-3</v>
      </c>
      <c r="W654" s="5">
        <f t="shared" si="852"/>
        <v>1.1036051706967605E-3</v>
      </c>
      <c r="X654" s="5">
        <f t="shared" si="853"/>
        <v>2.1915651151501077E-3</v>
      </c>
      <c r="Y654" s="5">
        <f t="shared" si="854"/>
        <v>2.1760307859515385E-3</v>
      </c>
      <c r="Z654" s="5">
        <f t="shared" si="855"/>
        <v>0.11788974981007264</v>
      </c>
      <c r="AA654" s="5">
        <f t="shared" si="856"/>
        <v>4.9339634171981554E-2</v>
      </c>
      <c r="AB654" s="5">
        <f t="shared" si="857"/>
        <v>1.0324898916771526E-2</v>
      </c>
      <c r="AC654" s="5">
        <f t="shared" si="858"/>
        <v>7.4821253794391313E-5</v>
      </c>
      <c r="AD654" s="5">
        <f t="shared" si="859"/>
        <v>1.1547118277927039E-4</v>
      </c>
      <c r="AE654" s="5">
        <f t="shared" si="860"/>
        <v>2.2930539173208106E-4</v>
      </c>
      <c r="AF654" s="5">
        <f t="shared" si="861"/>
        <v>2.276800211612737E-4</v>
      </c>
      <c r="AG654" s="5">
        <f t="shared" si="862"/>
        <v>1.5071078106634154E-4</v>
      </c>
      <c r="AH654" s="5">
        <f t="shared" si="863"/>
        <v>5.8527059762326916E-2</v>
      </c>
      <c r="AI654" s="5">
        <f t="shared" si="864"/>
        <v>2.4494951617822357E-2</v>
      </c>
      <c r="AJ654" s="5">
        <f t="shared" si="865"/>
        <v>5.1258568019307187E-3</v>
      </c>
      <c r="AK654" s="5">
        <f t="shared" si="866"/>
        <v>7.1509722666778257E-4</v>
      </c>
      <c r="AL654" s="5">
        <f t="shared" si="867"/>
        <v>2.4873992789107864E-6</v>
      </c>
      <c r="AM654" s="5">
        <f t="shared" si="868"/>
        <v>9.6654813924262603E-6</v>
      </c>
      <c r="AN654" s="5">
        <f t="shared" si="869"/>
        <v>1.9193940372171598E-5</v>
      </c>
      <c r="AO654" s="5">
        <f t="shared" si="870"/>
        <v>1.9057889206592338E-5</v>
      </c>
      <c r="AP654" s="5">
        <f t="shared" si="871"/>
        <v>1.2615201602457823E-5</v>
      </c>
      <c r="AQ654" s="5">
        <f t="shared" si="872"/>
        <v>6.262891042608418E-6</v>
      </c>
      <c r="AR654" s="5">
        <f t="shared" si="873"/>
        <v>2.3244882476663384E-2</v>
      </c>
      <c r="AS654" s="5">
        <f t="shared" si="874"/>
        <v>9.7285302548948474E-3</v>
      </c>
      <c r="AT654" s="5">
        <f t="shared" si="875"/>
        <v>2.0358094091338652E-3</v>
      </c>
      <c r="AU654" s="5">
        <f t="shared" si="876"/>
        <v>2.8401137970679512E-4</v>
      </c>
      <c r="AV654" s="5">
        <f t="shared" si="877"/>
        <v>2.9716361256998208E-5</v>
      </c>
      <c r="AW654" s="5">
        <f t="shared" si="878"/>
        <v>5.7425334630482913E-8</v>
      </c>
      <c r="AX654" s="5">
        <f t="shared" si="879"/>
        <v>6.7420523097032945E-7</v>
      </c>
      <c r="AY654" s="5">
        <f t="shared" si="880"/>
        <v>1.3388526113133697E-6</v>
      </c>
      <c r="AZ654" s="5">
        <f t="shared" si="881"/>
        <v>1.3293625089802336E-6</v>
      </c>
      <c r="BA654" s="5">
        <f t="shared" si="882"/>
        <v>8.7995978315026646E-7</v>
      </c>
      <c r="BB654" s="5">
        <f t="shared" si="883"/>
        <v>4.3686121057896703E-7</v>
      </c>
      <c r="BC654" s="5">
        <f t="shared" si="884"/>
        <v>1.735058542110035E-7</v>
      </c>
      <c r="BD654" s="5">
        <f t="shared" si="885"/>
        <v>7.6933724267615475E-3</v>
      </c>
      <c r="BE654" s="5">
        <f t="shared" si="886"/>
        <v>3.2198573811273983E-3</v>
      </c>
      <c r="BF654" s="5">
        <f t="shared" si="887"/>
        <v>6.7379303767598083E-4</v>
      </c>
      <c r="BG654" s="5">
        <f t="shared" si="888"/>
        <v>9.3999413407075302E-5</v>
      </c>
      <c r="BH654" s="5">
        <f t="shared" si="889"/>
        <v>9.8352415654411849E-6</v>
      </c>
      <c r="BI654" s="5">
        <f t="shared" si="890"/>
        <v>8.23256002517148E-7</v>
      </c>
      <c r="BJ654" s="8">
        <f t="shared" si="891"/>
        <v>6.7688869806816196E-2</v>
      </c>
      <c r="BK654" s="8">
        <f t="shared" si="892"/>
        <v>0.18251132065687939</v>
      </c>
      <c r="BL654" s="8">
        <f t="shared" si="893"/>
        <v>0.62754536397101224</v>
      </c>
      <c r="BM654" s="8">
        <f t="shared" si="894"/>
        <v>0.42706060967391013</v>
      </c>
      <c r="BN654" s="8">
        <f t="shared" si="895"/>
        <v>0.56857341314359378</v>
      </c>
    </row>
    <row r="655" spans="1:66" x14ac:dyDescent="0.25">
      <c r="A655" t="s">
        <v>16</v>
      </c>
      <c r="B655" t="s">
        <v>18</v>
      </c>
      <c r="C655" t="s">
        <v>66</v>
      </c>
      <c r="D655" t="s">
        <v>504</v>
      </c>
      <c r="E655">
        <f>VLOOKUP(A655,home!$A$2:$E$405,3,FALSE)</f>
        <v>1.54779411764706</v>
      </c>
      <c r="F655">
        <f>VLOOKUP(B655,home!$B$2:$E$405,3,FALSE)</f>
        <v>1.21</v>
      </c>
      <c r="G655">
        <f>VLOOKUP(C655,away!$B$2:$E$405,4,FALSE)</f>
        <v>0.93</v>
      </c>
      <c r="H655">
        <f>VLOOKUP(A655,away!$A$2:$E$405,3,FALSE)</f>
        <v>1.29411764705882</v>
      </c>
      <c r="I655">
        <f>VLOOKUP(C655,away!$B$2:$E$405,3,FALSE)</f>
        <v>0.85</v>
      </c>
      <c r="J655">
        <f>VLOOKUP(B655,home!$B$2:$E$405,4,FALSE)</f>
        <v>1.06</v>
      </c>
      <c r="K655" s="3">
        <f t="shared" si="840"/>
        <v>1.7417327205882367</v>
      </c>
      <c r="L655" s="3">
        <f t="shared" si="841"/>
        <v>1.1659999999999968</v>
      </c>
      <c r="M655" s="5">
        <f t="shared" si="842"/>
        <v>5.4599381693611178E-2</v>
      </c>
      <c r="N655" s="5">
        <f t="shared" si="843"/>
        <v>9.5097529619648957E-2</v>
      </c>
      <c r="O655" s="5">
        <f t="shared" si="844"/>
        <v>6.366287905475046E-2</v>
      </c>
      <c r="P655" s="5">
        <f t="shared" si="845"/>
        <v>0.11088371953651038</v>
      </c>
      <c r="Q655" s="5">
        <f t="shared" si="846"/>
        <v>8.2817239492825823E-2</v>
      </c>
      <c r="R655" s="5">
        <f t="shared" si="847"/>
        <v>3.7115458488919423E-2</v>
      </c>
      <c r="S655" s="5">
        <f t="shared" si="848"/>
        <v>5.6297337427953863E-2</v>
      </c>
      <c r="T655" s="5">
        <f t="shared" si="849"/>
        <v>9.6564901248634649E-2</v>
      </c>
      <c r="U655" s="5">
        <f t="shared" si="850"/>
        <v>6.4645208489785388E-2</v>
      </c>
      <c r="V655" s="5">
        <f t="shared" si="851"/>
        <v>1.2703558946354169E-2</v>
      </c>
      <c r="W655" s="5">
        <f t="shared" si="852"/>
        <v>4.8081831951149019E-2</v>
      </c>
      <c r="X655" s="5">
        <f t="shared" si="853"/>
        <v>5.6063416055039596E-2</v>
      </c>
      <c r="Y655" s="5">
        <f t="shared" si="854"/>
        <v>3.2684971560088004E-2</v>
      </c>
      <c r="Z655" s="5">
        <f t="shared" si="855"/>
        <v>1.4425541532693308E-2</v>
      </c>
      <c r="AA655" s="5">
        <f t="shared" si="856"/>
        <v>2.5125437699696516E-2</v>
      </c>
      <c r="AB655" s="5">
        <f t="shared" si="857"/>
        <v>2.188089848033134E-2</v>
      </c>
      <c r="AC655" s="5">
        <f t="shared" si="858"/>
        <v>1.6124471372538102E-3</v>
      </c>
      <c r="AD655" s="5">
        <f t="shared" si="859"/>
        <v>2.0936424993785289E-2</v>
      </c>
      <c r="AE655" s="5">
        <f t="shared" si="860"/>
        <v>2.441187154275358E-2</v>
      </c>
      <c r="AF655" s="5">
        <f t="shared" si="861"/>
        <v>1.4232121109425301E-2</v>
      </c>
      <c r="AG655" s="5">
        <f t="shared" si="862"/>
        <v>5.531551071196618E-3</v>
      </c>
      <c r="AH655" s="5">
        <f t="shared" si="863"/>
        <v>4.2050453567800891E-3</v>
      </c>
      <c r="AI655" s="5">
        <f t="shared" si="864"/>
        <v>7.3240650894615174E-3</v>
      </c>
      <c r="AJ655" s="5">
        <f t="shared" si="865"/>
        <v>6.3782819070165699E-3</v>
      </c>
      <c r="AK655" s="5">
        <f t="shared" si="866"/>
        <v>3.7030874328622312E-3</v>
      </c>
      <c r="AL655" s="5">
        <f t="shared" si="867"/>
        <v>1.3098619844306513E-4</v>
      </c>
      <c r="AM655" s="5">
        <f t="shared" si="868"/>
        <v>7.2931312927634363E-3</v>
      </c>
      <c r="AN655" s="5">
        <f t="shared" si="869"/>
        <v>8.5037910873621437E-3</v>
      </c>
      <c r="AO655" s="5">
        <f t="shared" si="870"/>
        <v>4.9577102039321174E-3</v>
      </c>
      <c r="AP655" s="5">
        <f t="shared" si="871"/>
        <v>1.9268966992616108E-3</v>
      </c>
      <c r="AQ655" s="5">
        <f t="shared" si="872"/>
        <v>5.6169038783475823E-4</v>
      </c>
      <c r="AR655" s="5">
        <f t="shared" si="873"/>
        <v>9.806165772011132E-4</v>
      </c>
      <c r="AS655" s="5">
        <f t="shared" si="874"/>
        <v>1.7079719788624195E-3</v>
      </c>
      <c r="AT655" s="5">
        <f t="shared" si="875"/>
        <v>1.4874153407162586E-3</v>
      </c>
      <c r="AU655" s="5">
        <f t="shared" si="876"/>
        <v>8.6355998934346909E-4</v>
      </c>
      <c r="AV655" s="5">
        <f t="shared" si="877"/>
        <v>3.7602267240758718E-4</v>
      </c>
      <c r="AW655" s="5">
        <f t="shared" si="878"/>
        <v>7.3892965862275781E-6</v>
      </c>
      <c r="AX655" s="5">
        <f t="shared" si="879"/>
        <v>2.1171142346920126E-3</v>
      </c>
      <c r="AY655" s="5">
        <f t="shared" si="880"/>
        <v>2.4685551976508799E-3</v>
      </c>
      <c r="AZ655" s="5">
        <f t="shared" si="881"/>
        <v>1.4391676802304595E-3</v>
      </c>
      <c r="BA655" s="5">
        <f t="shared" si="882"/>
        <v>5.5935650504957031E-4</v>
      </c>
      <c r="BB655" s="5">
        <f t="shared" si="883"/>
        <v>1.6305242122194937E-4</v>
      </c>
      <c r="BC655" s="5">
        <f t="shared" si="884"/>
        <v>3.8023824628958453E-5</v>
      </c>
      <c r="BD655" s="5">
        <f t="shared" si="885"/>
        <v>1.9056648816941597E-4</v>
      </c>
      <c r="BE655" s="5">
        <f t="shared" si="886"/>
        <v>3.3191588789226287E-4</v>
      </c>
      <c r="BF655" s="5">
        <f t="shared" si="887"/>
        <v>2.890543812125257E-4</v>
      </c>
      <c r="BG655" s="5">
        <f t="shared" si="888"/>
        <v>1.6781849126241383E-4</v>
      </c>
      <c r="BH655" s="5">
        <f t="shared" si="889"/>
        <v>7.3073739337874298E-5</v>
      </c>
      <c r="BI655" s="5">
        <f t="shared" si="890"/>
        <v>2.5454984564102275E-5</v>
      </c>
      <c r="BJ655" s="8">
        <f t="shared" si="891"/>
        <v>0.50645034817917467</v>
      </c>
      <c r="BK655" s="8">
        <f t="shared" si="892"/>
        <v>0.23869598613777734</v>
      </c>
      <c r="BL655" s="8">
        <f t="shared" si="893"/>
        <v>0.24053383253057298</v>
      </c>
      <c r="BM655" s="8">
        <f t="shared" si="894"/>
        <v>0.55346833459288736</v>
      </c>
      <c r="BN655" s="8">
        <f t="shared" si="895"/>
        <v>0.44417620788626622</v>
      </c>
    </row>
    <row r="656" spans="1:66" x14ac:dyDescent="0.25">
      <c r="A656" t="s">
        <v>69</v>
      </c>
      <c r="B656" t="s">
        <v>260</v>
      </c>
      <c r="C656" t="s">
        <v>325</v>
      </c>
      <c r="D656" t="s">
        <v>504</v>
      </c>
      <c r="E656">
        <f>VLOOKUP(A656,home!$A$2:$E$405,3,FALSE)</f>
        <v>1.3323170731707299</v>
      </c>
      <c r="F656">
        <f>VLOOKUP(B656,home!$B$2:$E$405,3,FALSE)</f>
        <v>1.1000000000000001</v>
      </c>
      <c r="G656">
        <f>VLOOKUP(C656,away!$B$2:$E$405,4,FALSE)</f>
        <v>1.19</v>
      </c>
      <c r="H656">
        <f>VLOOKUP(A656,away!$A$2:$E$405,3,FALSE)</f>
        <v>1.3201219512195099</v>
      </c>
      <c r="I656">
        <f>VLOOKUP(C656,away!$B$2:$E$405,3,FALSE)</f>
        <v>0.62</v>
      </c>
      <c r="J656">
        <f>VLOOKUP(B656,home!$B$2:$E$405,4,FALSE)</f>
        <v>0.89</v>
      </c>
      <c r="K656" s="3">
        <f t="shared" si="840"/>
        <v>1.7440030487804854</v>
      </c>
      <c r="L656" s="3">
        <f t="shared" si="841"/>
        <v>0.72844329268292551</v>
      </c>
      <c r="M656" s="5">
        <f t="shared" si="842"/>
        <v>8.437818845025169E-2</v>
      </c>
      <c r="N656" s="5">
        <f t="shared" si="843"/>
        <v>0.14715581790781329</v>
      </c>
      <c r="O656" s="5">
        <f t="shared" si="844"/>
        <v>6.1464725425321727E-2</v>
      </c>
      <c r="P656" s="5">
        <f t="shared" si="845"/>
        <v>0.10719466853421651</v>
      </c>
      <c r="Q656" s="5">
        <f t="shared" si="846"/>
        <v>0.12832009753850621</v>
      </c>
      <c r="R656" s="5">
        <f t="shared" si="847"/>
        <v>2.2386783486336645E-2</v>
      </c>
      <c r="S656" s="5">
        <f t="shared" si="848"/>
        <v>3.4045222981219023E-2</v>
      </c>
      <c r="T656" s="5">
        <f t="shared" si="849"/>
        <v>9.3473914368343611E-2</v>
      </c>
      <c r="U656" s="5">
        <f t="shared" si="850"/>
        <v>3.9042618652559737E-2</v>
      </c>
      <c r="V656" s="5">
        <f t="shared" si="851"/>
        <v>4.8057000665349577E-3</v>
      </c>
      <c r="W656" s="5">
        <f t="shared" si="852"/>
        <v>7.4596880442321337E-2</v>
      </c>
      <c r="X656" s="5">
        <f t="shared" si="853"/>
        <v>5.4339597213279078E-2</v>
      </c>
      <c r="Y656" s="5">
        <f t="shared" si="854"/>
        <v>1.9791657558552469E-2</v>
      </c>
      <c r="Z656" s="5">
        <f t="shared" si="855"/>
        <v>5.4358340917889363E-3</v>
      </c>
      <c r="AA656" s="5">
        <f t="shared" si="856"/>
        <v>9.4801112287448072E-3</v>
      </c>
      <c r="AB656" s="5">
        <f t="shared" si="857"/>
        <v>8.2666714428545306E-3</v>
      </c>
      <c r="AC656" s="5">
        <f t="shared" si="858"/>
        <v>3.8157478488264784E-4</v>
      </c>
      <c r="AD656" s="5">
        <f t="shared" si="859"/>
        <v>3.252429673023044E-2</v>
      </c>
      <c r="AE656" s="5">
        <f t="shared" si="860"/>
        <v>2.3692105802365568E-2</v>
      </c>
      <c r="AF656" s="5">
        <f t="shared" si="861"/>
        <v>8.6291777806337105E-3</v>
      </c>
      <c r="AG656" s="5">
        <f t="shared" si="862"/>
        <v>2.0952888918903865E-3</v>
      </c>
      <c r="AH656" s="5">
        <f t="shared" si="863"/>
        <v>9.8992422107520815E-4</v>
      </c>
      <c r="AI656" s="5">
        <f t="shared" si="864"/>
        <v>1.7264308596168102E-3</v>
      </c>
      <c r="AJ656" s="5">
        <f t="shared" si="865"/>
        <v>1.5054503413402158E-3</v>
      </c>
      <c r="AK656" s="5">
        <f t="shared" si="866"/>
        <v>8.7516999502831947E-4</v>
      </c>
      <c r="AL656" s="5">
        <f t="shared" si="867"/>
        <v>1.9390216044103013E-5</v>
      </c>
      <c r="AM656" s="5">
        <f t="shared" si="868"/>
        <v>1.1344494531392618E-2</v>
      </c>
      <c r="AN656" s="5">
        <f t="shared" si="869"/>
        <v>8.2638209502710804E-3</v>
      </c>
      <c r="AO656" s="5">
        <f t="shared" si="870"/>
        <v>3.0098624715788041E-3</v>
      </c>
      <c r="AP656" s="5">
        <f t="shared" si="871"/>
        <v>7.308380431065442E-4</v>
      </c>
      <c r="AQ656" s="5">
        <f t="shared" si="872"/>
        <v>1.330935176346192E-4</v>
      </c>
      <c r="AR656" s="5">
        <f t="shared" si="873"/>
        <v>1.4422073182132104E-4</v>
      </c>
      <c r="AS656" s="5">
        <f t="shared" si="874"/>
        <v>2.5152139599373666E-4</v>
      </c>
      <c r="AT656" s="5">
        <f t="shared" si="875"/>
        <v>2.1932704072330031E-4</v>
      </c>
      <c r="AU656" s="5">
        <f t="shared" si="876"/>
        <v>1.2750234256714578E-4</v>
      </c>
      <c r="AV656" s="5">
        <f t="shared" si="877"/>
        <v>5.5591118540939018E-5</v>
      </c>
      <c r="AW656" s="5">
        <f t="shared" si="878"/>
        <v>6.842631239680638E-7</v>
      </c>
      <c r="AX656" s="5">
        <f t="shared" si="879"/>
        <v>3.2974721749370445E-3</v>
      </c>
      <c r="AY656" s="5">
        <f t="shared" si="880"/>
        <v>2.4020214886414683E-3</v>
      </c>
      <c r="AZ656" s="5">
        <f t="shared" si="881"/>
        <v>8.748682211405668E-4</v>
      </c>
      <c r="BA656" s="5">
        <f t="shared" si="882"/>
        <v>2.1243062922376277E-4</v>
      </c>
      <c r="BB656" s="5">
        <f t="shared" si="883"/>
        <v>3.8685916754615858E-5</v>
      </c>
      <c r="BC656" s="5">
        <f t="shared" si="884"/>
        <v>5.6360993162379889E-6</v>
      </c>
      <c r="BD656" s="5">
        <f t="shared" si="885"/>
        <v>1.7509437460177367E-5</v>
      </c>
      <c r="BE656" s="5">
        <f t="shared" si="886"/>
        <v>3.0536512312980566E-5</v>
      </c>
      <c r="BF656" s="5">
        <f t="shared" si="887"/>
        <v>2.6627885286480477E-5</v>
      </c>
      <c r="BG656" s="5">
        <f t="shared" si="888"/>
        <v>1.5479704374066325E-5</v>
      </c>
      <c r="BH656" s="5">
        <f t="shared" si="889"/>
        <v>6.7491629056480701E-6</v>
      </c>
      <c r="BI656" s="5">
        <f t="shared" si="890"/>
        <v>2.3541121368332801E-6</v>
      </c>
      <c r="BJ656" s="8">
        <f t="shared" si="891"/>
        <v>0.6149320582779334</v>
      </c>
      <c r="BK656" s="8">
        <f t="shared" si="892"/>
        <v>0.23322676652179042</v>
      </c>
      <c r="BL656" s="8">
        <f t="shared" si="893"/>
        <v>0.14663530509700071</v>
      </c>
      <c r="BM656" s="8">
        <f t="shared" si="894"/>
        <v>0.44692834542054977</v>
      </c>
      <c r="BN656" s="8">
        <f t="shared" si="895"/>
        <v>0.55090028134244606</v>
      </c>
    </row>
    <row r="657" spans="1:66" x14ac:dyDescent="0.25">
      <c r="A657" t="s">
        <v>69</v>
      </c>
      <c r="B657" t="s">
        <v>74</v>
      </c>
      <c r="C657" t="s">
        <v>77</v>
      </c>
      <c r="D657" t="s">
        <v>504</v>
      </c>
      <c r="E657">
        <f>VLOOKUP(A657,home!$A$2:$E$405,3,FALSE)</f>
        <v>1.3323170731707299</v>
      </c>
      <c r="F657">
        <f>VLOOKUP(B657,home!$B$2:$E$405,3,FALSE)</f>
        <v>1.28</v>
      </c>
      <c r="G657">
        <f>VLOOKUP(C657,away!$B$2:$E$405,4,FALSE)</f>
        <v>0.66</v>
      </c>
      <c r="H657">
        <f>VLOOKUP(A657,away!$A$2:$E$405,3,FALSE)</f>
        <v>1.3201219512195099</v>
      </c>
      <c r="I657">
        <f>VLOOKUP(C657,away!$B$2:$E$405,3,FALSE)</f>
        <v>1.06</v>
      </c>
      <c r="J657">
        <f>VLOOKUP(B657,home!$B$2:$E$405,4,FALSE)</f>
        <v>0.94</v>
      </c>
      <c r="K657" s="3">
        <f t="shared" si="840"/>
        <v>1.1255414634146328</v>
      </c>
      <c r="L657" s="3">
        <f t="shared" si="841"/>
        <v>1.3153695121951197</v>
      </c>
      <c r="M657" s="5">
        <f t="shared" si="842"/>
        <v>8.7081486207568295E-2</v>
      </c>
      <c r="N657" s="5">
        <f t="shared" si="843"/>
        <v>9.8013823422387583E-2</v>
      </c>
      <c r="O657" s="5">
        <f t="shared" si="844"/>
        <v>0.11454433203407516</v>
      </c>
      <c r="P657" s="5">
        <f t="shared" si="845"/>
        <v>0.12892439510348455</v>
      </c>
      <c r="Q657" s="5">
        <f t="shared" si="846"/>
        <v>5.515931112484878E-2</v>
      </c>
      <c r="R657" s="5">
        <f t="shared" si="847"/>
        <v>7.5334061076188646E-2</v>
      </c>
      <c r="S657" s="5">
        <f t="shared" si="848"/>
        <v>4.7718236035786725E-2</v>
      </c>
      <c r="T657" s="5">
        <f t="shared" si="849"/>
        <v>7.2554876167311183E-2</v>
      </c>
      <c r="U657" s="5">
        <f t="shared" si="850"/>
        <v>8.4791609348660701E-2</v>
      </c>
      <c r="V657" s="5">
        <f t="shared" si="851"/>
        <v>7.8496653399565738E-3</v>
      </c>
      <c r="W657" s="5">
        <f t="shared" si="852"/>
        <v>2.0694697254801768E-2</v>
      </c>
      <c r="X657" s="5">
        <f t="shared" si="853"/>
        <v>2.7221173833074284E-2</v>
      </c>
      <c r="Y657" s="5">
        <f t="shared" si="854"/>
        <v>1.7902951073094742E-2</v>
      </c>
      <c r="Z657" s="5">
        <f t="shared" si="855"/>
        <v>3.3030709056487868E-2</v>
      </c>
      <c r="AA657" s="5">
        <f t="shared" si="856"/>
        <v>3.7177432609062318E-2</v>
      </c>
      <c r="AB657" s="5">
        <f t="shared" si="857"/>
        <v>2.0922370952401452E-2</v>
      </c>
      <c r="AC657" s="5">
        <f t="shared" si="858"/>
        <v>7.2634078134188964E-4</v>
      </c>
      <c r="AD657" s="5">
        <f t="shared" si="859"/>
        <v>5.8231849582730932E-3</v>
      </c>
      <c r="AE657" s="5">
        <f t="shared" si="860"/>
        <v>7.6596399579856372E-3</v>
      </c>
      <c r="AF657" s="5">
        <f t="shared" si="861"/>
        <v>5.0376284375629084E-3</v>
      </c>
      <c r="AG657" s="5">
        <f t="shared" si="862"/>
        <v>2.2087809535124617E-3</v>
      </c>
      <c r="AH657" s="5">
        <f t="shared" si="863"/>
        <v>1.0861896914772844E-2</v>
      </c>
      <c r="AI657" s="5">
        <f t="shared" si="864"/>
        <v>1.2225515348912313E-2</v>
      </c>
      <c r="AJ657" s="5">
        <f t="shared" si="865"/>
        <v>6.8801622184064114E-3</v>
      </c>
      <c r="AK657" s="5">
        <f t="shared" si="866"/>
        <v>2.5813026172784048E-3</v>
      </c>
      <c r="AL657" s="5">
        <f t="shared" si="867"/>
        <v>4.3013986072900453E-5</v>
      </c>
      <c r="AM657" s="5">
        <f t="shared" si="868"/>
        <v>1.3108472239337543E-3</v>
      </c>
      <c r="AN657" s="5">
        <f t="shared" si="869"/>
        <v>1.7242484735080694E-3</v>
      </c>
      <c r="AO657" s="5">
        <f t="shared" si="870"/>
        <v>1.1340119367507448E-3</v>
      </c>
      <c r="AP657" s="5">
        <f t="shared" si="871"/>
        <v>4.9721490935575655E-4</v>
      </c>
      <c r="AQ657" s="5">
        <f t="shared" si="872"/>
        <v>1.6350533319385558E-4</v>
      </c>
      <c r="AR657" s="5">
        <f t="shared" si="873"/>
        <v>2.8574816092596855E-3</v>
      </c>
      <c r="AS657" s="5">
        <f t="shared" si="874"/>
        <v>3.2162140321665466E-3</v>
      </c>
      <c r="AT657" s="5">
        <f t="shared" si="875"/>
        <v>1.8099911242097065E-3</v>
      </c>
      <c r="AU657" s="5">
        <f t="shared" si="876"/>
        <v>6.7907335290349612E-4</v>
      </c>
      <c r="AV657" s="5">
        <f t="shared" si="877"/>
        <v>1.9108130384822065E-4</v>
      </c>
      <c r="AW657" s="5">
        <f t="shared" si="878"/>
        <v>1.7689536729553558E-6</v>
      </c>
      <c r="AX657" s="5">
        <f t="shared" si="879"/>
        <v>2.4590215045656793E-4</v>
      </c>
      <c r="AY657" s="5">
        <f t="shared" si="880"/>
        <v>3.2345219169378672E-4</v>
      </c>
      <c r="AZ657" s="5">
        <f t="shared" si="881"/>
        <v>2.1272957580334933E-4</v>
      </c>
      <c r="BA657" s="5">
        <f t="shared" si="882"/>
        <v>9.3272666117975446E-5</v>
      </c>
      <c r="BB657" s="5">
        <f t="shared" si="883"/>
        <v>3.067200533318491E-5</v>
      </c>
      <c r="BC657" s="5">
        <f t="shared" si="884"/>
        <v>8.0690041386315068E-6</v>
      </c>
      <c r="BD657" s="5">
        <f t="shared" si="885"/>
        <v>6.2644069841307339E-4</v>
      </c>
      <c r="BE657" s="5">
        <f t="shared" si="886"/>
        <v>7.0508498043433531E-4</v>
      </c>
      <c r="BF657" s="5">
        <f t="shared" si="887"/>
        <v>3.9680119035486984E-4</v>
      </c>
      <c r="BG657" s="5">
        <f t="shared" si="888"/>
        <v>1.4887206415889609E-4</v>
      </c>
      <c r="BH657" s="5">
        <f t="shared" si="889"/>
        <v>4.1890420238740264E-5</v>
      </c>
      <c r="BI657" s="5">
        <f t="shared" si="890"/>
        <v>9.4298809797131296E-6</v>
      </c>
      <c r="BJ657" s="8">
        <f t="shared" si="891"/>
        <v>0.31801999265313813</v>
      </c>
      <c r="BK657" s="8">
        <f t="shared" si="892"/>
        <v>0.27266658964590473</v>
      </c>
      <c r="BL657" s="8">
        <f t="shared" si="893"/>
        <v>0.3760010437767255</v>
      </c>
      <c r="BM657" s="8">
        <f t="shared" si="894"/>
        <v>0.44033924292568238</v>
      </c>
      <c r="BN657" s="8">
        <f t="shared" si="895"/>
        <v>0.55905740896855294</v>
      </c>
    </row>
    <row r="658" spans="1:66" x14ac:dyDescent="0.25">
      <c r="A658" t="s">
        <v>69</v>
      </c>
      <c r="B658" t="s">
        <v>258</v>
      </c>
      <c r="C658" t="s">
        <v>73</v>
      </c>
      <c r="D658" t="s">
        <v>504</v>
      </c>
      <c r="E658">
        <f>VLOOKUP(A658,home!$A$2:$E$405,3,FALSE)</f>
        <v>1.3323170731707299</v>
      </c>
      <c r="F658">
        <f>VLOOKUP(B658,home!$B$2:$E$405,3,FALSE)</f>
        <v>0.49</v>
      </c>
      <c r="G658">
        <f>VLOOKUP(C658,away!$B$2:$E$405,4,FALSE)</f>
        <v>0.88</v>
      </c>
      <c r="H658">
        <f>VLOOKUP(A658,away!$A$2:$E$405,3,FALSE)</f>
        <v>1.3201219512195099</v>
      </c>
      <c r="I658">
        <f>VLOOKUP(C658,away!$B$2:$E$405,3,FALSE)</f>
        <v>0.75</v>
      </c>
      <c r="J658">
        <f>VLOOKUP(B658,home!$B$2:$E$405,4,FALSE)</f>
        <v>1.1100000000000001</v>
      </c>
      <c r="K658" s="3">
        <f t="shared" si="840"/>
        <v>0.57449512195121877</v>
      </c>
      <c r="L658" s="3">
        <f t="shared" si="841"/>
        <v>1.0990015243902422</v>
      </c>
      <c r="M658" s="5">
        <f t="shared" si="842"/>
        <v>0.18758998168997124</v>
      </c>
      <c r="N658" s="5">
        <f t="shared" si="843"/>
        <v>0.10776952940780692</v>
      </c>
      <c r="O658" s="5">
        <f t="shared" si="844"/>
        <v>0.20616167583761602</v>
      </c>
      <c r="P658" s="5">
        <f t="shared" si="845"/>
        <v>0.11843887710199884</v>
      </c>
      <c r="Q658" s="5">
        <f t="shared" si="846"/>
        <v>3.0956534469881749E-2</v>
      </c>
      <c r="R658" s="5">
        <f t="shared" si="847"/>
        <v>0.11328599800819347</v>
      </c>
      <c r="S658" s="5">
        <f t="shared" si="848"/>
        <v>1.8694718506297937E-2</v>
      </c>
      <c r="T658" s="5">
        <f t="shared" si="849"/>
        <v>3.4021278572239119E-2</v>
      </c>
      <c r="U658" s="5">
        <f t="shared" si="850"/>
        <v>6.5082253241082633E-2</v>
      </c>
      <c r="V658" s="5">
        <f t="shared" si="851"/>
        <v>1.3114781549257602E-3</v>
      </c>
      <c r="W658" s="5">
        <f t="shared" si="852"/>
        <v>5.928126015153942E-3</v>
      </c>
      <c r="X658" s="5">
        <f t="shared" si="853"/>
        <v>6.5150195274316343E-3</v>
      </c>
      <c r="Y658" s="5">
        <f t="shared" si="854"/>
        <v>3.5800081960397807E-3</v>
      </c>
      <c r="Z658" s="5">
        <f t="shared" si="855"/>
        <v>4.1500494834358193E-2</v>
      </c>
      <c r="AA658" s="5">
        <f t="shared" si="856"/>
        <v>2.3841831840900534E-2</v>
      </c>
      <c r="AB658" s="5">
        <f t="shared" si="857"/>
        <v>6.8485080454893021E-3</v>
      </c>
      <c r="AC658" s="5">
        <f t="shared" si="858"/>
        <v>5.1751830846010067E-5</v>
      </c>
      <c r="AD658" s="5">
        <f t="shared" si="859"/>
        <v>8.5141986950451403E-4</v>
      </c>
      <c r="AE658" s="5">
        <f t="shared" si="860"/>
        <v>9.3571173448160204E-4</v>
      </c>
      <c r="AF658" s="5">
        <f t="shared" si="861"/>
        <v>5.1417431129255906E-4</v>
      </c>
      <c r="AG658" s="5">
        <f t="shared" si="862"/>
        <v>1.8835945063760848E-4</v>
      </c>
      <c r="AH658" s="5">
        <f t="shared" si="863"/>
        <v>1.1402276771477256E-2</v>
      </c>
      <c r="AI658" s="5">
        <f t="shared" si="864"/>
        <v>6.5505523843513748E-3</v>
      </c>
      <c r="AJ658" s="5">
        <f t="shared" si="865"/>
        <v>1.8816301954478953E-3</v>
      </c>
      <c r="AK658" s="5">
        <f t="shared" si="866"/>
        <v>3.6032912286697815E-4</v>
      </c>
      <c r="AL658" s="5">
        <f t="shared" si="867"/>
        <v>1.3069842383169671E-6</v>
      </c>
      <c r="AM658" s="5">
        <f t="shared" si="868"/>
        <v>9.7827312352537332E-5</v>
      </c>
      <c r="AN658" s="5">
        <f t="shared" si="869"/>
        <v>1.0751236540243889E-4</v>
      </c>
      <c r="AO658" s="5">
        <f t="shared" si="870"/>
        <v>5.9078126734040538E-5</v>
      </c>
      <c r="AP658" s="5">
        <f t="shared" si="871"/>
        <v>2.1642317112943493E-5</v>
      </c>
      <c r="AQ658" s="5">
        <f t="shared" si="872"/>
        <v>5.9462348746154804E-6</v>
      </c>
      <c r="AR658" s="5">
        <f t="shared" si="873"/>
        <v>2.5062239106745914E-3</v>
      </c>
      <c r="AS658" s="5">
        <f t="shared" si="874"/>
        <v>1.4398134112000598E-3</v>
      </c>
      <c r="AT658" s="5">
        <f t="shared" si="875"/>
        <v>4.1358289062718936E-4</v>
      </c>
      <c r="AU658" s="5">
        <f t="shared" si="876"/>
        <v>7.9200451062601591E-5</v>
      </c>
      <c r="AV658" s="5">
        <f t="shared" si="877"/>
        <v>1.1375068197950207E-5</v>
      </c>
      <c r="AW658" s="5">
        <f t="shared" si="878"/>
        <v>2.2921999023514844E-8</v>
      </c>
      <c r="AX658" s="5">
        <f t="shared" si="879"/>
        <v>9.3668856233551483E-6</v>
      </c>
      <c r="AY658" s="5">
        <f t="shared" si="880"/>
        <v>1.0294221578856353E-5</v>
      </c>
      <c r="AZ658" s="5">
        <f t="shared" si="881"/>
        <v>5.6566826037870284E-6</v>
      </c>
      <c r="BA658" s="5">
        <f t="shared" si="882"/>
        <v>2.0722342681845698E-6</v>
      </c>
      <c r="BB658" s="5">
        <f t="shared" si="883"/>
        <v>5.6934715490713496E-7</v>
      </c>
      <c r="BC658" s="5">
        <f t="shared" si="884"/>
        <v>1.2514267823003778E-7</v>
      </c>
      <c r="BD658" s="5">
        <f t="shared" si="885"/>
        <v>4.5905731638244159E-4</v>
      </c>
      <c r="BE658" s="5">
        <f t="shared" si="886"/>
        <v>2.6372618895772999E-4</v>
      </c>
      <c r="BF658" s="5">
        <f t="shared" si="887"/>
        <v>7.5754704543500641E-5</v>
      </c>
      <c r="BG658" s="5">
        <f t="shared" si="888"/>
        <v>1.4506902741698985E-5</v>
      </c>
      <c r="BH658" s="5">
        <f t="shared" si="889"/>
        <v>2.0835362149317065E-6</v>
      </c>
      <c r="BI658" s="5">
        <f t="shared" si="890"/>
        <v>2.3939627837739435E-7</v>
      </c>
      <c r="BJ658" s="8">
        <f t="shared" si="891"/>
        <v>0.1915802524248533</v>
      </c>
      <c r="BK658" s="8">
        <f t="shared" si="892"/>
        <v>0.32609840848985694</v>
      </c>
      <c r="BL658" s="8">
        <f t="shared" si="893"/>
        <v>0.44068061922430657</v>
      </c>
      <c r="BM658" s="8">
        <f t="shared" si="894"/>
        <v>0.23564690715832692</v>
      </c>
      <c r="BN658" s="8">
        <f t="shared" si="895"/>
        <v>0.76420259651546829</v>
      </c>
    </row>
    <row r="659" spans="1:66" x14ac:dyDescent="0.25">
      <c r="A659" t="s">
        <v>80</v>
      </c>
      <c r="B659" t="s">
        <v>85</v>
      </c>
      <c r="C659" t="s">
        <v>359</v>
      </c>
      <c r="D659" t="s">
        <v>504</v>
      </c>
      <c r="E659">
        <f>VLOOKUP(A659,home!$A$2:$E$405,3,FALSE)</f>
        <v>1.22813688212928</v>
      </c>
      <c r="F659">
        <f>VLOOKUP(B659,home!$B$2:$E$405,3,FALSE)</f>
        <v>1.48</v>
      </c>
      <c r="G659">
        <f>VLOOKUP(C659,away!$B$2:$E$405,4,FALSE)</f>
        <v>0.78</v>
      </c>
      <c r="H659">
        <f>VLOOKUP(A659,away!$A$2:$E$405,3,FALSE)</f>
        <v>1.0437262357414501</v>
      </c>
      <c r="I659">
        <f>VLOOKUP(C659,away!$B$2:$E$405,3,FALSE)</f>
        <v>1.37</v>
      </c>
      <c r="J659">
        <f>VLOOKUP(B659,home!$B$2:$E$405,4,FALSE)</f>
        <v>0.96</v>
      </c>
      <c r="K659" s="3">
        <f t="shared" si="840"/>
        <v>1.4177612167300409</v>
      </c>
      <c r="L659" s="3">
        <f t="shared" si="841"/>
        <v>1.3727087452471551</v>
      </c>
      <c r="M659" s="5">
        <f t="shared" si="842"/>
        <v>6.1392355061679907E-2</v>
      </c>
      <c r="N659" s="5">
        <f t="shared" si="843"/>
        <v>8.7039700010169987E-2</v>
      </c>
      <c r="O659" s="5">
        <f t="shared" si="844"/>
        <v>8.4273822684486438E-2</v>
      </c>
      <c r="P659" s="5">
        <f t="shared" si="845"/>
        <v>0.11948015738764922</v>
      </c>
      <c r="Q659" s="5">
        <f t="shared" si="846"/>
        <v>6.1700755495118186E-2</v>
      </c>
      <c r="R659" s="5">
        <f t="shared" si="847"/>
        <v>5.7841706697201324E-2</v>
      </c>
      <c r="S659" s="5">
        <f t="shared" si="848"/>
        <v>5.8132270683520219E-2</v>
      </c>
      <c r="T659" s="5">
        <f t="shared" si="849"/>
        <v>8.4697166656505174E-2</v>
      </c>
      <c r="U659" s="5">
        <f t="shared" si="850"/>
        <v>8.2005728464766309E-2</v>
      </c>
      <c r="V659" s="5">
        <f t="shared" si="851"/>
        <v>1.2570607608119285E-2</v>
      </c>
      <c r="W659" s="5">
        <f t="shared" si="852"/>
        <v>2.9158979394640499E-2</v>
      </c>
      <c r="X659" s="5">
        <f t="shared" si="853"/>
        <v>4.0026786017504604E-2</v>
      </c>
      <c r="Y659" s="5">
        <f t="shared" si="854"/>
        <v>2.7472559605182568E-2</v>
      </c>
      <c r="Z659" s="5">
        <f t="shared" si="855"/>
        <v>2.646660554108974E-2</v>
      </c>
      <c r="AA659" s="5">
        <f t="shared" si="856"/>
        <v>3.7523326874649432E-2</v>
      </c>
      <c r="AB659" s="5">
        <f t="shared" si="857"/>
        <v>2.6599558782781016E-2</v>
      </c>
      <c r="AC659" s="5">
        <f t="shared" si="858"/>
        <v>1.5290362435676028E-3</v>
      </c>
      <c r="AD659" s="5">
        <f t="shared" si="859"/>
        <v>1.0335117526287923E-2</v>
      </c>
      <c r="AE659" s="5">
        <f t="shared" si="860"/>
        <v>1.4187106211492575E-2</v>
      </c>
      <c r="AF659" s="5">
        <f t="shared" si="861"/>
        <v>9.7373823831330489E-3</v>
      </c>
      <c r="AG659" s="5">
        <f t="shared" si="862"/>
        <v>4.4555299843807745E-3</v>
      </c>
      <c r="AH659" s="5">
        <f t="shared" si="863"/>
        <v>9.0827352208151767E-3</v>
      </c>
      <c r="AI659" s="5">
        <f t="shared" si="864"/>
        <v>1.2877149737899721E-2</v>
      </c>
      <c r="AJ659" s="5">
        <f t="shared" si="865"/>
        <v>9.1283617402098186E-3</v>
      </c>
      <c r="AK659" s="5">
        <f t="shared" si="866"/>
        <v>4.3139457491839419E-3</v>
      </c>
      <c r="AL659" s="5">
        <f t="shared" si="867"/>
        <v>1.1903077563930035E-4</v>
      </c>
      <c r="AM659" s="5">
        <f t="shared" si="868"/>
        <v>2.9305457598235887E-3</v>
      </c>
      <c r="AN659" s="5">
        <f t="shared" si="869"/>
        <v>4.0227857928568089E-3</v>
      </c>
      <c r="AO659" s="5">
        <f t="shared" si="870"/>
        <v>2.7610566190552767E-3</v>
      </c>
      <c r="AP659" s="5">
        <f t="shared" si="871"/>
        <v>1.2633755223665742E-3</v>
      </c>
      <c r="AQ659" s="5">
        <f t="shared" si="872"/>
        <v>4.3356165702094731E-4</v>
      </c>
      <c r="AR659" s="5">
        <f t="shared" si="873"/>
        <v>2.4935900136754674E-3</v>
      </c>
      <c r="AS659" s="5">
        <f t="shared" si="874"/>
        <v>3.53531521181441E-3</v>
      </c>
      <c r="AT659" s="5">
        <f t="shared" si="875"/>
        <v>2.5061163981131103E-3</v>
      </c>
      <c r="AU659" s="5">
        <f t="shared" si="876"/>
        <v>1.1843582112853169E-3</v>
      </c>
      <c r="AV659" s="5">
        <f t="shared" si="877"/>
        <v>4.1978428466902124E-4</v>
      </c>
      <c r="AW659" s="5">
        <f t="shared" si="878"/>
        <v>6.4348474447081504E-6</v>
      </c>
      <c r="AX659" s="5">
        <f t="shared" si="879"/>
        <v>6.9246902035509275E-4</v>
      </c>
      <c r="AY659" s="5">
        <f t="shared" si="880"/>
        <v>9.5055828005416584E-4</v>
      </c>
      <c r="AZ659" s="5">
        <f t="shared" si="881"/>
        <v>6.5241983194872411E-4</v>
      </c>
      <c r="BA659" s="5">
        <f t="shared" si="882"/>
        <v>2.9852746962956439E-4</v>
      </c>
      <c r="BB659" s="5">
        <f t="shared" si="883"/>
        <v>1.024478170642519E-4</v>
      </c>
      <c r="BC659" s="5">
        <f t="shared" si="884"/>
        <v>2.8126202883115847E-5</v>
      </c>
      <c r="BD659" s="5">
        <f t="shared" si="885"/>
        <v>5.7049546980554827E-4</v>
      </c>
      <c r="BE659" s="5">
        <f t="shared" si="886"/>
        <v>8.0882635141049045E-4</v>
      </c>
      <c r="BF659" s="5">
        <f t="shared" si="887"/>
        <v>5.7336131604952833E-4</v>
      </c>
      <c r="BG659" s="5">
        <f t="shared" si="888"/>
        <v>2.7096314568943891E-4</v>
      </c>
      <c r="BH659" s="5">
        <f t="shared" si="889"/>
        <v>9.6040259780414528E-5</v>
      </c>
      <c r="BI659" s="5">
        <f t="shared" si="890"/>
        <v>2.7232431112269957E-5</v>
      </c>
      <c r="BJ659" s="8">
        <f t="shared" si="891"/>
        <v>0.38294695725747341</v>
      </c>
      <c r="BK659" s="8">
        <f t="shared" si="892"/>
        <v>0.25417401604022971</v>
      </c>
      <c r="BL659" s="8">
        <f t="shared" si="893"/>
        <v>0.33613241904539815</v>
      </c>
      <c r="BM659" s="8">
        <f t="shared" si="894"/>
        <v>0.52704737711527638</v>
      </c>
      <c r="BN659" s="8">
        <f t="shared" si="895"/>
        <v>0.47172849733630506</v>
      </c>
    </row>
    <row r="660" spans="1:66" x14ac:dyDescent="0.25">
      <c r="A660" t="s">
        <v>80</v>
      </c>
      <c r="B660" t="s">
        <v>97</v>
      </c>
      <c r="C660" t="s">
        <v>92</v>
      </c>
      <c r="D660" t="s">
        <v>504</v>
      </c>
      <c r="E660">
        <f>VLOOKUP(A660,home!$A$2:$E$405,3,FALSE)</f>
        <v>1.22813688212928</v>
      </c>
      <c r="F660">
        <f>VLOOKUP(B660,home!$B$2:$E$405,3,FALSE)</f>
        <v>1.04</v>
      </c>
      <c r="G660">
        <f>VLOOKUP(C660,away!$B$2:$E$405,4,FALSE)</f>
        <v>0.94</v>
      </c>
      <c r="H660">
        <f>VLOOKUP(A660,away!$A$2:$E$405,3,FALSE)</f>
        <v>1.0437262357414501</v>
      </c>
      <c r="I660">
        <f>VLOOKUP(C660,away!$B$2:$E$405,3,FALSE)</f>
        <v>0.69</v>
      </c>
      <c r="J660">
        <f>VLOOKUP(B660,home!$B$2:$E$405,4,FALSE)</f>
        <v>0.87</v>
      </c>
      <c r="K660" s="3">
        <f t="shared" si="840"/>
        <v>1.2006266159695842</v>
      </c>
      <c r="L660" s="3">
        <f t="shared" si="841"/>
        <v>0.62654885931559234</v>
      </c>
      <c r="M660" s="5">
        <f t="shared" si="842"/>
        <v>0.1608673003497279</v>
      </c>
      <c r="N660" s="5">
        <f t="shared" si="843"/>
        <v>0.1931415624390565</v>
      </c>
      <c r="O660" s="5">
        <f t="shared" si="844"/>
        <v>0.1007912235353008</v>
      </c>
      <c r="P660" s="5">
        <f t="shared" si="845"/>
        <v>0.12101262563262209</v>
      </c>
      <c r="Q660" s="5">
        <f t="shared" si="846"/>
        <v>0.1159454502571413</v>
      </c>
      <c r="R660" s="5">
        <f t="shared" si="847"/>
        <v>3.1575313067532799E-2</v>
      </c>
      <c r="S660" s="5">
        <f t="shared" si="848"/>
        <v>2.2757974322103927E-2</v>
      </c>
      <c r="T660" s="5">
        <f t="shared" si="849"/>
        <v>7.2645489601444624E-2</v>
      </c>
      <c r="U660" s="5">
        <f t="shared" si="850"/>
        <v>3.7910161276452088E-2</v>
      </c>
      <c r="V660" s="5">
        <f t="shared" si="851"/>
        <v>1.9021904809535903E-3</v>
      </c>
      <c r="W660" s="5">
        <f t="shared" si="852"/>
        <v>4.6402397859767124E-2</v>
      </c>
      <c r="X660" s="5">
        <f t="shared" si="853"/>
        <v>2.9073369448545373E-2</v>
      </c>
      <c r="Y660" s="5">
        <f t="shared" si="854"/>
        <v>9.1079432322234474E-3</v>
      </c>
      <c r="Z660" s="5">
        <f t="shared" si="855"/>
        <v>6.5944921283317987E-3</v>
      </c>
      <c r="AA660" s="5">
        <f t="shared" si="856"/>
        <v>7.917522768077067E-3</v>
      </c>
      <c r="AB660" s="5">
        <f t="shared" si="857"/>
        <v>4.7529942839492521E-3</v>
      </c>
      <c r="AC660" s="5">
        <f t="shared" si="858"/>
        <v>8.9432821358481331E-5</v>
      </c>
      <c r="AD660" s="5">
        <f t="shared" si="859"/>
        <v>1.3927988478811611E-2</v>
      </c>
      <c r="AE660" s="5">
        <f t="shared" si="860"/>
        <v>8.7265652939601257E-3</v>
      </c>
      <c r="AF660" s="5">
        <f t="shared" si="861"/>
        <v>2.7338097653368766E-3</v>
      </c>
      <c r="AG660" s="5">
        <f t="shared" si="862"/>
        <v>5.7095513001921582E-4</v>
      </c>
      <c r="AH660" s="5">
        <f t="shared" si="863"/>
        <v>1.0329428801929851E-3</v>
      </c>
      <c r="AI660" s="5">
        <f t="shared" si="864"/>
        <v>1.2401787147359792E-3</v>
      </c>
      <c r="AJ660" s="5">
        <f t="shared" si="865"/>
        <v>7.4449578673548358E-4</v>
      </c>
      <c r="AK660" s="5">
        <f t="shared" si="866"/>
        <v>2.9795381901061242E-4</v>
      </c>
      <c r="AL660" s="5">
        <f t="shared" si="867"/>
        <v>2.6910380187383749E-6</v>
      </c>
      <c r="AM660" s="5">
        <f t="shared" si="868"/>
        <v>3.3444627349157869E-3</v>
      </c>
      <c r="AN660" s="5">
        <f t="shared" si="869"/>
        <v>2.0954693115849922E-3</v>
      </c>
      <c r="AO660" s="5">
        <f t="shared" si="870"/>
        <v>6.5645695345220318E-4</v>
      </c>
      <c r="AP660" s="5">
        <f t="shared" si="871"/>
        <v>1.3710078512508896E-4</v>
      </c>
      <c r="AQ660" s="5">
        <f t="shared" si="872"/>
        <v>2.1475085132849152E-5</v>
      </c>
      <c r="AR660" s="5">
        <f t="shared" si="873"/>
        <v>1.2943783666461551E-4</v>
      </c>
      <c r="AS660" s="5">
        <f t="shared" si="874"/>
        <v>1.5540651181306106E-4</v>
      </c>
      <c r="AT660" s="5">
        <f t="shared" si="875"/>
        <v>9.3292597188876367E-5</v>
      </c>
      <c r="AU660" s="5">
        <f t="shared" si="876"/>
        <v>3.7336525085964743E-5</v>
      </c>
      <c r="AV660" s="5">
        <f t="shared" si="877"/>
        <v>1.1206806441506327E-5</v>
      </c>
      <c r="AW660" s="5">
        <f t="shared" si="878"/>
        <v>5.6231574377828026E-8</v>
      </c>
      <c r="AX660" s="5">
        <f t="shared" si="879"/>
        <v>6.6924182927638812E-4</v>
      </c>
      <c r="AY660" s="5">
        <f t="shared" si="880"/>
        <v>4.193127047394013E-4</v>
      </c>
      <c r="AZ660" s="5">
        <f t="shared" si="881"/>
        <v>1.3135994842550382E-4</v>
      </c>
      <c r="BA660" s="5">
        <f t="shared" si="882"/>
        <v>2.7434475281918157E-5</v>
      </c>
      <c r="BB660" s="5">
        <f t="shared" si="883"/>
        <v>4.2972597984519077E-6</v>
      </c>
      <c r="BC660" s="5">
        <f t="shared" si="884"/>
        <v>5.3848864498055912E-7</v>
      </c>
      <c r="BD660" s="5">
        <f t="shared" si="885"/>
        <v>1.3516521485748793E-5</v>
      </c>
      <c r="BE660" s="5">
        <f t="shared" si="886"/>
        <v>1.622829545111475E-5</v>
      </c>
      <c r="BF660" s="5">
        <f t="shared" si="887"/>
        <v>9.7420617252132493E-6</v>
      </c>
      <c r="BG660" s="5">
        <f t="shared" si="888"/>
        <v>3.8988595339031994E-6</v>
      </c>
      <c r="BH660" s="5">
        <f t="shared" si="889"/>
        <v>1.1702686320827365E-6</v>
      </c>
      <c r="BI660" s="5">
        <f t="shared" si="890"/>
        <v>2.8101113350256993E-7</v>
      </c>
      <c r="BJ660" s="8">
        <f t="shared" si="891"/>
        <v>0.49978268108268381</v>
      </c>
      <c r="BK660" s="8">
        <f t="shared" si="892"/>
        <v>0.30705152734952412</v>
      </c>
      <c r="BL660" s="8">
        <f t="shared" si="893"/>
        <v>0.18673430342714264</v>
      </c>
      <c r="BM660" s="8">
        <f t="shared" si="894"/>
        <v>0.27641027223313591</v>
      </c>
      <c r="BN660" s="8">
        <f t="shared" si="895"/>
        <v>0.72333347528138137</v>
      </c>
    </row>
    <row r="661" spans="1:66" x14ac:dyDescent="0.25">
      <c r="A661" t="s">
        <v>80</v>
      </c>
      <c r="B661" t="s">
        <v>83</v>
      </c>
      <c r="C661" t="s">
        <v>96</v>
      </c>
      <c r="D661" t="s">
        <v>504</v>
      </c>
      <c r="E661">
        <f>VLOOKUP(A661,home!$A$2:$E$405,3,FALSE)</f>
        <v>1.22813688212928</v>
      </c>
      <c r="F661">
        <f>VLOOKUP(B661,home!$B$2:$E$405,3,FALSE)</f>
        <v>1.18</v>
      </c>
      <c r="G661">
        <f>VLOOKUP(C661,away!$B$2:$E$405,4,FALSE)</f>
        <v>1.7</v>
      </c>
      <c r="H661">
        <f>VLOOKUP(A661,away!$A$2:$E$405,3,FALSE)</f>
        <v>1.0437262357414501</v>
      </c>
      <c r="I661">
        <f>VLOOKUP(C661,away!$B$2:$E$405,3,FALSE)</f>
        <v>0.74</v>
      </c>
      <c r="J661">
        <f>VLOOKUP(B661,home!$B$2:$E$405,4,FALSE)</f>
        <v>1.1299999999999999</v>
      </c>
      <c r="K661" s="3">
        <f t="shared" si="840"/>
        <v>2.4636425855513351</v>
      </c>
      <c r="L661" s="3">
        <f t="shared" si="841"/>
        <v>0.87276387832700042</v>
      </c>
      <c r="M661" s="5">
        <f t="shared" si="842"/>
        <v>3.556453079114532E-2</v>
      </c>
      <c r="N661" s="5">
        <f t="shared" si="843"/>
        <v>8.7618292592217317E-2</v>
      </c>
      <c r="O661" s="5">
        <f t="shared" si="844"/>
        <v>3.1039437824160011E-2</v>
      </c>
      <c r="P661" s="5">
        <f t="shared" si="845"/>
        <v>7.647008085517347E-2</v>
      </c>
      <c r="Q661" s="5">
        <f t="shared" si="846"/>
        <v>0.10793007845174186</v>
      </c>
      <c r="R661" s="5">
        <f t="shared" si="847"/>
        <v>1.3545050068251841E-2</v>
      </c>
      <c r="S661" s="5">
        <f t="shared" si="848"/>
        <v>4.1106076306317352E-2</v>
      </c>
      <c r="T661" s="5">
        <f t="shared" si="849"/>
        <v>9.4197473857679626E-2</v>
      </c>
      <c r="U661" s="5">
        <f t="shared" si="850"/>
        <v>3.3370162171570253E-2</v>
      </c>
      <c r="V661" s="5">
        <f t="shared" si="851"/>
        <v>9.8205990595977722E-3</v>
      </c>
      <c r="W661" s="5">
        <f t="shared" si="852"/>
        <v>8.8633712511869259E-2</v>
      </c>
      <c r="X661" s="5">
        <f t="shared" si="853"/>
        <v>7.7356302682379391E-2</v>
      </c>
      <c r="Y661" s="5">
        <f t="shared" si="854"/>
        <v>3.3756893371055391E-2</v>
      </c>
      <c r="Z661" s="5">
        <f t="shared" si="855"/>
        <v>3.9405434765669599E-3</v>
      </c>
      <c r="AA661" s="5">
        <f t="shared" si="856"/>
        <v>9.7080907190868707E-3</v>
      </c>
      <c r="AB661" s="5">
        <f t="shared" si="857"/>
        <v>1.1958632859969053E-2</v>
      </c>
      <c r="AC661" s="5">
        <f t="shared" si="858"/>
        <v>1.3197524110184836E-3</v>
      </c>
      <c r="AD661" s="5">
        <f t="shared" si="859"/>
        <v>5.459044716493882E-2</v>
      </c>
      <c r="AE661" s="5">
        <f t="shared" si="860"/>
        <v>4.7644570387277201E-2</v>
      </c>
      <c r="AF661" s="5">
        <f t="shared" si="861"/>
        <v>2.0791230016211904E-2</v>
      </c>
      <c r="AG661" s="5">
        <f t="shared" si="862"/>
        <v>6.0486115147126152E-3</v>
      </c>
      <c r="AH661" s="5">
        <f t="shared" si="863"/>
        <v>8.5979100183118532E-4</v>
      </c>
      <c r="AI661" s="5">
        <f t="shared" si="864"/>
        <v>2.1182177267851541E-3</v>
      </c>
      <c r="AJ661" s="5">
        <f t="shared" si="865"/>
        <v>2.6092656985888247E-3</v>
      </c>
      <c r="AK661" s="5">
        <f t="shared" si="866"/>
        <v>2.1427660306872613E-3</v>
      </c>
      <c r="AL661" s="5">
        <f t="shared" si="867"/>
        <v>1.1350811759284686E-4</v>
      </c>
      <c r="AM661" s="5">
        <f t="shared" si="868"/>
        <v>2.6898270079966695E-2</v>
      </c>
      <c r="AN661" s="5">
        <f t="shared" si="869"/>
        <v>2.3475838515278846E-2</v>
      </c>
      <c r="AO661" s="5">
        <f t="shared" si="870"/>
        <v>1.0244431934786568E-2</v>
      </c>
      <c r="AP661" s="5">
        <f t="shared" si="871"/>
        <v>2.9803233822204341E-3</v>
      </c>
      <c r="AQ661" s="5">
        <f t="shared" si="872"/>
        <v>6.5027964843383736E-4</v>
      </c>
      <c r="AR661" s="5">
        <f t="shared" si="873"/>
        <v>1.5007890586176851E-4</v>
      </c>
      <c r="AS661" s="5">
        <f t="shared" si="874"/>
        <v>3.6974078367400277E-4</v>
      </c>
      <c r="AT661" s="5">
        <f t="shared" si="875"/>
        <v>4.5545457013719862E-4</v>
      </c>
      <c r="AU661" s="5">
        <f t="shared" si="876"/>
        <v>3.7402575825799334E-4</v>
      </c>
      <c r="AV661" s="5">
        <f t="shared" si="877"/>
        <v>2.303664465343803E-4</v>
      </c>
      <c r="AW661" s="5">
        <f t="shared" si="878"/>
        <v>6.7795190702603601E-6</v>
      </c>
      <c r="AX661" s="5">
        <f t="shared" si="879"/>
        <v>1.1044620607777873E-2</v>
      </c>
      <c r="AY661" s="5">
        <f t="shared" si="880"/>
        <v>9.6393459162945287E-3</v>
      </c>
      <c r="AZ661" s="5">
        <f t="shared" si="881"/>
        <v>4.2064364632203727E-3</v>
      </c>
      <c r="BA661" s="5">
        <f t="shared" si="882"/>
        <v>1.2237419338587746E-3</v>
      </c>
      <c r="BB661" s="5">
        <f t="shared" si="883"/>
        <v>2.6700943906649195E-4</v>
      </c>
      <c r="BC661" s="5">
        <f t="shared" si="884"/>
        <v>4.660723871791769E-5</v>
      </c>
      <c r="BD661" s="5">
        <f t="shared" si="885"/>
        <v>2.1830574655831641E-5</v>
      </c>
      <c r="BE661" s="5">
        <f t="shared" si="886"/>
        <v>5.3782733389164503E-5</v>
      </c>
      <c r="BF661" s="5">
        <f t="shared" si="887"/>
        <v>6.6250716172449697E-5</v>
      </c>
      <c r="BG661" s="5">
        <f t="shared" si="888"/>
        <v>5.4406028561907207E-5</v>
      </c>
      <c r="BH661" s="5">
        <f t="shared" si="889"/>
        <v>3.3509252218959213E-5</v>
      </c>
      <c r="BI661" s="5">
        <f t="shared" si="890"/>
        <v>1.6510964155321702E-5</v>
      </c>
      <c r="BJ661" s="8">
        <f t="shared" si="891"/>
        <v>0.70924451770970565</v>
      </c>
      <c r="BK661" s="8">
        <f t="shared" si="892"/>
        <v>0.17403389345713977</v>
      </c>
      <c r="BL661" s="8">
        <f t="shared" si="893"/>
        <v>0.10917737083454945</v>
      </c>
      <c r="BM661" s="8">
        <f t="shared" si="894"/>
        <v>0.63459628849804772</v>
      </c>
      <c r="BN661" s="8">
        <f t="shared" si="895"/>
        <v>0.35216747058268982</v>
      </c>
    </row>
    <row r="662" spans="1:66" x14ac:dyDescent="0.25">
      <c r="A662" t="s">
        <v>80</v>
      </c>
      <c r="B662" t="s">
        <v>89</v>
      </c>
      <c r="C662" t="s">
        <v>435</v>
      </c>
      <c r="D662" t="s">
        <v>504</v>
      </c>
      <c r="E662">
        <f>VLOOKUP(A662,home!$A$2:$E$405,3,FALSE)</f>
        <v>1.22813688212928</v>
      </c>
      <c r="F662">
        <f>VLOOKUP(B662,home!$B$2:$E$405,3,FALSE)</f>
        <v>1.33</v>
      </c>
      <c r="G662">
        <f>VLOOKUP(C662,away!$B$2:$E$405,4,FALSE)</f>
        <v>1.52</v>
      </c>
      <c r="H662">
        <f>VLOOKUP(A662,away!$A$2:$E$405,3,FALSE)</f>
        <v>1.0437262357414501</v>
      </c>
      <c r="I662">
        <f>VLOOKUP(C662,away!$B$2:$E$405,3,FALSE)</f>
        <v>0.7</v>
      </c>
      <c r="J662">
        <f>VLOOKUP(B662,home!$B$2:$E$405,4,FALSE)</f>
        <v>1.0900000000000001</v>
      </c>
      <c r="K662" s="3">
        <f t="shared" si="840"/>
        <v>2.4828015209125525</v>
      </c>
      <c r="L662" s="3">
        <f t="shared" si="841"/>
        <v>0.79636311787072644</v>
      </c>
      <c r="M662" s="5">
        <f t="shared" si="842"/>
        <v>3.7659703126254752E-2</v>
      </c>
      <c r="N662" s="5">
        <f t="shared" si="843"/>
        <v>9.3501568198980506E-2</v>
      </c>
      <c r="O662" s="5">
        <f t="shared" si="844"/>
        <v>2.999079859971018E-2</v>
      </c>
      <c r="P662" s="5">
        <f t="shared" si="845"/>
        <v>7.446120037674249E-2</v>
      </c>
      <c r="Q662" s="5">
        <f t="shared" si="846"/>
        <v>0.11607291786606878</v>
      </c>
      <c r="R662" s="5">
        <f t="shared" si="847"/>
        <v>1.1941782940149106E-2</v>
      </c>
      <c r="S662" s="5">
        <f t="shared" si="848"/>
        <v>3.6806386543711385E-2</v>
      </c>
      <c r="T662" s="5">
        <f t="shared" si="849"/>
        <v>9.2436190772175283E-2</v>
      </c>
      <c r="U662" s="5">
        <f t="shared" si="850"/>
        <v>2.9649076846209776E-2</v>
      </c>
      <c r="V662" s="5">
        <f t="shared" si="851"/>
        <v>8.0860014405762619E-3</v>
      </c>
      <c r="W662" s="5">
        <f t="shared" si="852"/>
        <v>9.6062005671544465E-2</v>
      </c>
      <c r="X662" s="5">
        <f t="shared" si="853"/>
        <v>7.6500238345506552E-2</v>
      </c>
      <c r="Y662" s="5">
        <f t="shared" si="854"/>
        <v>3.0460984163340647E-2</v>
      </c>
      <c r="Z662" s="5">
        <f t="shared" si="855"/>
        <v>3.1699984983841983E-3</v>
      </c>
      <c r="AA662" s="5">
        <f t="shared" si="856"/>
        <v>7.8704770930787954E-3</v>
      </c>
      <c r="AB662" s="5">
        <f t="shared" si="857"/>
        <v>9.770416248501718E-3</v>
      </c>
      <c r="AC662" s="5">
        <f t="shared" si="858"/>
        <v>9.9923347028063646E-4</v>
      </c>
      <c r="AD662" s="5">
        <f t="shared" si="859"/>
        <v>5.9625723445805197E-2</v>
      </c>
      <c r="AE662" s="5">
        <f t="shared" si="860"/>
        <v>4.7483727028599099E-2</v>
      </c>
      <c r="AF662" s="5">
        <f t="shared" si="861"/>
        <v>1.890714445230883E-2</v>
      </c>
      <c r="AG662" s="5">
        <f t="shared" si="862"/>
        <v>5.0189841686909568E-3</v>
      </c>
      <c r="AH662" s="5">
        <f t="shared" si="863"/>
        <v>6.3111747195469011E-4</v>
      </c>
      <c r="AI662" s="5">
        <f t="shared" si="864"/>
        <v>1.5669394192435898E-3</v>
      </c>
      <c r="AJ662" s="5">
        <f t="shared" si="865"/>
        <v>1.9451997866379083E-3</v>
      </c>
      <c r="AK662" s="5">
        <f t="shared" si="866"/>
        <v>1.609848329581124E-3</v>
      </c>
      <c r="AL662" s="5">
        <f t="shared" si="867"/>
        <v>7.9027838753028187E-5</v>
      </c>
      <c r="AM662" s="5">
        <f t="shared" si="868"/>
        <v>2.9607767371351297E-2</v>
      </c>
      <c r="AN662" s="5">
        <f t="shared" si="869"/>
        <v>2.3578533937040482E-2</v>
      </c>
      <c r="AO662" s="5">
        <f t="shared" si="870"/>
        <v>9.3885374004611458E-3</v>
      </c>
      <c r="AP662" s="5">
        <f t="shared" si="871"/>
        <v>2.4922283054923879E-3</v>
      </c>
      <c r="AQ662" s="5">
        <f t="shared" si="872"/>
        <v>4.9617967595189875E-4</v>
      </c>
      <c r="AR662" s="5">
        <f t="shared" si="873"/>
        <v>1.005197355417056E-4</v>
      </c>
      <c r="AS662" s="5">
        <f t="shared" si="874"/>
        <v>2.4957055228467422E-4</v>
      </c>
      <c r="AT662" s="5">
        <f t="shared" si="875"/>
        <v>3.0981707339368744E-4</v>
      </c>
      <c r="AU662" s="5">
        <f t="shared" si="876"/>
        <v>2.5640476700884105E-4</v>
      </c>
      <c r="AV662" s="5">
        <f t="shared" si="877"/>
        <v>1.5915053637469476E-4</v>
      </c>
      <c r="AW662" s="5">
        <f t="shared" si="878"/>
        <v>4.3404098989975042E-6</v>
      </c>
      <c r="AX662" s="5">
        <f t="shared" si="879"/>
        <v>1.225170164340267E-2</v>
      </c>
      <c r="AY662" s="5">
        <f t="shared" si="880"/>
        <v>9.756803319962053E-3</v>
      </c>
      <c r="AZ662" s="5">
        <f t="shared" si="881"/>
        <v>3.8849791561682175E-3</v>
      </c>
      <c r="BA662" s="5">
        <f t="shared" si="882"/>
        <v>1.0312847045563019E-3</v>
      </c>
      <c r="BB662" s="5">
        <f t="shared" si="883"/>
        <v>2.0531927568321186E-4</v>
      </c>
      <c r="BC662" s="5">
        <f t="shared" si="884"/>
        <v>3.2701739708408381E-5</v>
      </c>
      <c r="BD662" s="5">
        <f t="shared" si="885"/>
        <v>1.3341701667255585E-5</v>
      </c>
      <c r="BE662" s="5">
        <f t="shared" si="886"/>
        <v>3.3124797191023701E-5</v>
      </c>
      <c r="BF662" s="5">
        <f t="shared" si="887"/>
        <v>4.112114842289675E-5</v>
      </c>
      <c r="BG662" s="5">
        <f t="shared" si="888"/>
        <v>3.4031883282012954E-5</v>
      </c>
      <c r="BH662" s="5">
        <f t="shared" si="889"/>
        <v>2.1123602893025055E-5</v>
      </c>
      <c r="BI662" s="5">
        <f t="shared" si="890"/>
        <v>1.0489142677991088E-5</v>
      </c>
      <c r="BJ662" s="8">
        <f t="shared" si="891"/>
        <v>0.72879552064279851</v>
      </c>
      <c r="BK662" s="8">
        <f t="shared" si="892"/>
        <v>0.1678483561162806</v>
      </c>
      <c r="BL662" s="8">
        <f t="shared" si="893"/>
        <v>9.620435167580467E-2</v>
      </c>
      <c r="BM662" s="8">
        <f t="shared" si="894"/>
        <v>0.62263779291529908</v>
      </c>
      <c r="BN662" s="8">
        <f t="shared" si="895"/>
        <v>0.36362797110790579</v>
      </c>
    </row>
    <row r="663" spans="1:66" x14ac:dyDescent="0.25">
      <c r="A663" t="s">
        <v>80</v>
      </c>
      <c r="B663" t="s">
        <v>369</v>
      </c>
      <c r="C663" t="s">
        <v>88</v>
      </c>
      <c r="D663" t="s">
        <v>504</v>
      </c>
      <c r="E663">
        <f>VLOOKUP(A663,home!$A$2:$E$405,3,FALSE)</f>
        <v>1.22813688212928</v>
      </c>
      <c r="F663">
        <f>VLOOKUP(B663,home!$B$2:$E$405,3,FALSE)</f>
        <v>0.89</v>
      </c>
      <c r="G663">
        <f>VLOOKUP(C663,away!$B$2:$E$405,4,FALSE)</f>
        <v>1.1499999999999999</v>
      </c>
      <c r="H663">
        <f>VLOOKUP(A663,away!$A$2:$E$405,3,FALSE)</f>
        <v>1.0437262357414501</v>
      </c>
      <c r="I663">
        <f>VLOOKUP(C663,away!$B$2:$E$405,3,FALSE)</f>
        <v>0.96</v>
      </c>
      <c r="J663">
        <f>VLOOKUP(B663,home!$B$2:$E$405,4,FALSE)</f>
        <v>0.91</v>
      </c>
      <c r="K663" s="3">
        <f t="shared" si="840"/>
        <v>1.2569980988593179</v>
      </c>
      <c r="L663" s="3">
        <f t="shared" si="841"/>
        <v>0.91179923954373088</v>
      </c>
      <c r="M663" s="5">
        <f t="shared" si="842"/>
        <v>0.1143150165520013</v>
      </c>
      <c r="N663" s="5">
        <f t="shared" si="843"/>
        <v>0.14369375847693711</v>
      </c>
      <c r="O663" s="5">
        <f t="shared" si="844"/>
        <v>0.10423234516054379</v>
      </c>
      <c r="P663" s="5">
        <f t="shared" si="845"/>
        <v>0.1310198597064518</v>
      </c>
      <c r="Q663" s="5">
        <f t="shared" si="846"/>
        <v>9.0311390611729978E-2</v>
      </c>
      <c r="R663" s="5">
        <f t="shared" si="847"/>
        <v>4.7519486526621746E-2</v>
      </c>
      <c r="S663" s="5">
        <f t="shared" si="848"/>
        <v>3.7541445024612076E-2</v>
      </c>
      <c r="T663" s="5">
        <f t="shared" si="849"/>
        <v>8.2345857281912224E-2</v>
      </c>
      <c r="U663" s="5">
        <f t="shared" si="850"/>
        <v>5.9731904222734514E-2</v>
      </c>
      <c r="V663" s="5">
        <f t="shared" si="851"/>
        <v>4.7808192257388334E-3</v>
      </c>
      <c r="W663" s="5">
        <f t="shared" si="852"/>
        <v>3.7840415434761944E-2</v>
      </c>
      <c r="X663" s="5">
        <f t="shared" si="853"/>
        <v>3.4502862017434799E-2</v>
      </c>
      <c r="Y663" s="5">
        <f t="shared" si="854"/>
        <v>1.572984167478966E-2</v>
      </c>
      <c r="Z663" s="5">
        <f t="shared" si="855"/>
        <v>1.4442743892827428E-2</v>
      </c>
      <c r="AA663" s="5">
        <f t="shared" si="856"/>
        <v>1.8154501615596102E-2</v>
      </c>
      <c r="AB663" s="5">
        <f t="shared" si="857"/>
        <v>1.1410087008271359E-2</v>
      </c>
      <c r="AC663" s="5">
        <f t="shared" si="858"/>
        <v>3.4246499450122086E-4</v>
      </c>
      <c r="AD663" s="5">
        <f t="shared" si="859"/>
        <v>1.1891332565385642E-2</v>
      </c>
      <c r="AE663" s="5">
        <f t="shared" si="860"/>
        <v>1.0842507990280231E-2</v>
      </c>
      <c r="AF663" s="5">
        <f t="shared" si="861"/>
        <v>4.9430952701421697E-3</v>
      </c>
      <c r="AG663" s="5">
        <f t="shared" si="862"/>
        <v>1.502370169435948E-3</v>
      </c>
      <c r="AH663" s="5">
        <f t="shared" si="863"/>
        <v>3.2922207246012273E-3</v>
      </c>
      <c r="AI663" s="5">
        <f t="shared" si="864"/>
        <v>4.1383151918489899E-3</v>
      </c>
      <c r="AJ663" s="5">
        <f t="shared" si="865"/>
        <v>2.6009271643174067E-3</v>
      </c>
      <c r="AK663" s="5">
        <f t="shared" si="866"/>
        <v>1.089786833606179E-3</v>
      </c>
      <c r="AL663" s="5">
        <f t="shared" si="867"/>
        <v>1.5700374941907907E-5</v>
      </c>
      <c r="AM663" s="5">
        <f t="shared" si="868"/>
        <v>2.9894764855187281E-3</v>
      </c>
      <c r="AN663" s="5">
        <f t="shared" si="869"/>
        <v>2.725802386129841E-3</v>
      </c>
      <c r="AO663" s="5">
        <f t="shared" si="870"/>
        <v>1.2426922714098381E-3</v>
      </c>
      <c r="AP663" s="5">
        <f t="shared" si="871"/>
        <v>3.7769528935278738E-4</v>
      </c>
      <c r="AQ663" s="5">
        <f t="shared" si="872"/>
        <v>8.6095569402780224E-5</v>
      </c>
      <c r="AR663" s="5">
        <f t="shared" si="873"/>
        <v>6.0036887062030219E-4</v>
      </c>
      <c r="AS663" s="5">
        <f t="shared" si="874"/>
        <v>7.5466252898403574E-4</v>
      </c>
      <c r="AT663" s="5">
        <f t="shared" si="875"/>
        <v>4.7430468210664893E-4</v>
      </c>
      <c r="AU663" s="5">
        <f t="shared" si="876"/>
        <v>1.9873336122937696E-4</v>
      </c>
      <c r="AV663" s="5">
        <f t="shared" si="877"/>
        <v>6.2451864311312248E-5</v>
      </c>
      <c r="AW663" s="5">
        <f t="shared" si="878"/>
        <v>4.9985192581406967E-7</v>
      </c>
      <c r="AX663" s="5">
        <f t="shared" si="879"/>
        <v>6.2629437648027925E-4</v>
      </c>
      <c r="AY663" s="5">
        <f t="shared" si="880"/>
        <v>5.7105473620523359E-4</v>
      </c>
      <c r="AZ663" s="5">
        <f t="shared" si="881"/>
        <v>2.6034363710488893E-4</v>
      </c>
      <c r="BA663" s="5">
        <f t="shared" si="882"/>
        <v>7.9127043444095601E-5</v>
      </c>
      <c r="BB663" s="5">
        <f t="shared" si="883"/>
        <v>1.8036994509917528E-5</v>
      </c>
      <c r="BC663" s="5">
        <f t="shared" si="884"/>
        <v>3.2892235755594511E-6</v>
      </c>
      <c r="BD663" s="5">
        <f t="shared" si="885"/>
        <v>9.1235979946219971E-5</v>
      </c>
      <c r="BE663" s="5">
        <f t="shared" si="886"/>
        <v>1.1468345333996538E-4</v>
      </c>
      <c r="BF663" s="5">
        <f t="shared" si="887"/>
        <v>7.2078441409478884E-5</v>
      </c>
      <c r="BG663" s="5">
        <f t="shared" si="888"/>
        <v>3.02008212734859E-5</v>
      </c>
      <c r="BH663" s="5">
        <f t="shared" si="889"/>
        <v>9.4905937311904575E-6</v>
      </c>
      <c r="BI663" s="5">
        <f t="shared" si="890"/>
        <v>2.3859316554305117E-6</v>
      </c>
      <c r="BJ663" s="8">
        <f t="shared" si="891"/>
        <v>0.44258333950594364</v>
      </c>
      <c r="BK663" s="8">
        <f t="shared" si="892"/>
        <v>0.28858636061445236</v>
      </c>
      <c r="BL663" s="8">
        <f t="shared" si="893"/>
        <v>0.25458017097674873</v>
      </c>
      <c r="BM663" s="8">
        <f t="shared" si="894"/>
        <v>0.36853020307140699</v>
      </c>
      <c r="BN663" s="8">
        <f t="shared" si="895"/>
        <v>0.63109185703428572</v>
      </c>
    </row>
    <row r="664" spans="1:66" x14ac:dyDescent="0.25">
      <c r="A664" t="s">
        <v>80</v>
      </c>
      <c r="B664" t="s">
        <v>91</v>
      </c>
      <c r="C664" t="s">
        <v>82</v>
      </c>
      <c r="D664" t="s">
        <v>504</v>
      </c>
      <c r="E664">
        <f>VLOOKUP(A664,home!$A$2:$E$405,3,FALSE)</f>
        <v>1.22813688212928</v>
      </c>
      <c r="F664">
        <f>VLOOKUP(B664,home!$B$2:$E$405,3,FALSE)</f>
        <v>0.63</v>
      </c>
      <c r="G664">
        <f>VLOOKUP(C664,away!$B$2:$E$405,4,FALSE)</f>
        <v>0.7</v>
      </c>
      <c r="H664">
        <f>VLOOKUP(A664,away!$A$2:$E$405,3,FALSE)</f>
        <v>1.0437262357414501</v>
      </c>
      <c r="I664">
        <f>VLOOKUP(C664,away!$B$2:$E$405,3,FALSE)</f>
        <v>0.63</v>
      </c>
      <c r="J664">
        <f>VLOOKUP(B664,home!$B$2:$E$405,4,FALSE)</f>
        <v>1</v>
      </c>
      <c r="K664" s="3">
        <f t="shared" si="840"/>
        <v>0.54160836501901244</v>
      </c>
      <c r="L664" s="3">
        <f t="shared" si="841"/>
        <v>0.65754752851711351</v>
      </c>
      <c r="M664" s="5">
        <f t="shared" si="842"/>
        <v>0.30144855922636238</v>
      </c>
      <c r="N664" s="5">
        <f t="shared" si="843"/>
        <v>0.16326706129992705</v>
      </c>
      <c r="O664" s="5">
        <f t="shared" si="844"/>
        <v>0.19821675509433928</v>
      </c>
      <c r="P664" s="5">
        <f t="shared" si="845"/>
        <v>0.10735585264601909</v>
      </c>
      <c r="Q664" s="5">
        <f t="shared" si="846"/>
        <v>4.421340306605618E-2</v>
      </c>
      <c r="R664" s="5">
        <f t="shared" si="847"/>
        <v>6.516846871148238E-2</v>
      </c>
      <c r="S664" s="5">
        <f t="shared" si="848"/>
        <v>9.5582469583966861E-3</v>
      </c>
      <c r="T664" s="5">
        <f t="shared" si="849"/>
        <v>2.9072413913416206E-2</v>
      </c>
      <c r="U664" s="5">
        <f t="shared" si="850"/>
        <v>3.5295787789618636E-2</v>
      </c>
      <c r="V664" s="5">
        <f t="shared" si="851"/>
        <v>3.7822327506939056E-4</v>
      </c>
      <c r="W664" s="5">
        <f t="shared" si="852"/>
        <v>7.9821163155110956E-3</v>
      </c>
      <c r="X664" s="5">
        <f t="shared" si="853"/>
        <v>5.2486208556004488E-3</v>
      </c>
      <c r="Y664" s="5">
        <f t="shared" si="854"/>
        <v>1.7256088358617264E-3</v>
      </c>
      <c r="Z664" s="5">
        <f t="shared" si="855"/>
        <v>1.4283788512826695E-2</v>
      </c>
      <c r="AA664" s="5">
        <f t="shared" si="856"/>
        <v>7.7362193427094163E-3</v>
      </c>
      <c r="AB664" s="5">
        <f t="shared" si="857"/>
        <v>2.0950005548166528E-3</v>
      </c>
      <c r="AC664" s="5">
        <f t="shared" si="858"/>
        <v>8.4186175681705826E-6</v>
      </c>
      <c r="AD664" s="5">
        <f t="shared" si="859"/>
        <v>1.0807952417588868E-3</v>
      </c>
      <c r="AE664" s="5">
        <f t="shared" si="860"/>
        <v>7.1067424005161206E-4</v>
      </c>
      <c r="AF664" s="5">
        <f t="shared" si="861"/>
        <v>2.336510450633577E-4</v>
      </c>
      <c r="AG664" s="5">
        <f t="shared" si="862"/>
        <v>5.1212222405617195E-5</v>
      </c>
      <c r="AH664" s="5">
        <f t="shared" si="863"/>
        <v>2.3480674586175824E-3</v>
      </c>
      <c r="AI664" s="5">
        <f t="shared" si="864"/>
        <v>1.2717329772162162E-3</v>
      </c>
      <c r="AJ664" s="5">
        <f t="shared" si="865"/>
        <v>3.4439060926541788E-4</v>
      </c>
      <c r="AK664" s="5">
        <f t="shared" si="866"/>
        <v>6.2174944937381534E-5</v>
      </c>
      <c r="AL664" s="5">
        <f t="shared" si="867"/>
        <v>1.1992598265537448E-7</v>
      </c>
      <c r="AM664" s="5">
        <f t="shared" si="868"/>
        <v>1.170735487618718E-4</v>
      </c>
      <c r="AN664" s="5">
        <f t="shared" si="869"/>
        <v>7.6981422643096573E-5</v>
      </c>
      <c r="AO664" s="5">
        <f t="shared" si="870"/>
        <v>2.5309472100349754E-5</v>
      </c>
      <c r="AP664" s="5">
        <f t="shared" si="871"/>
        <v>5.5473936092192736E-6</v>
      </c>
      <c r="AQ664" s="5">
        <f t="shared" si="872"/>
        <v>9.1191873936344078E-7</v>
      </c>
      <c r="AR664" s="5">
        <f t="shared" si="873"/>
        <v>3.0879319084109024E-4</v>
      </c>
      <c r="AS664" s="5">
        <f t="shared" si="874"/>
        <v>1.6724497522044673E-4</v>
      </c>
      <c r="AT664" s="5">
        <f t="shared" si="875"/>
        <v>4.5290638793395697E-5</v>
      </c>
      <c r="AU664" s="5">
        <f t="shared" si="876"/>
        <v>8.1765962758525708E-6</v>
      </c>
      <c r="AV664" s="5">
        <f t="shared" si="877"/>
        <v>1.1071282350962638E-6</v>
      </c>
      <c r="AW664" s="5">
        <f t="shared" si="878"/>
        <v>1.1863785828944302E-9</v>
      </c>
      <c r="AX664" s="5">
        <f t="shared" si="879"/>
        <v>1.0568002221981833E-5</v>
      </c>
      <c r="AY664" s="5">
        <f t="shared" si="880"/>
        <v>6.9489637424275177E-6</v>
      </c>
      <c r="AZ664" s="5">
        <f t="shared" si="881"/>
        <v>2.2846369672941234E-6</v>
      </c>
      <c r="BA664" s="5">
        <f t="shared" si="882"/>
        <v>5.0075246380102812E-7</v>
      </c>
      <c r="BB664" s="5">
        <f t="shared" si="883"/>
        <v>8.2317136242805328E-8</v>
      </c>
      <c r="BC664" s="5">
        <f t="shared" si="884"/>
        <v>1.0825485898212633E-8</v>
      </c>
      <c r="BD664" s="5">
        <f t="shared" si="885"/>
        <v>3.3841033243412035E-5</v>
      </c>
      <c r="BE664" s="5">
        <f t="shared" si="886"/>
        <v>1.8328586685518436E-5</v>
      </c>
      <c r="BF664" s="5">
        <f t="shared" si="887"/>
        <v>4.9634579339264404E-6</v>
      </c>
      <c r="BG664" s="5">
        <f t="shared" si="888"/>
        <v>8.9608344547818193E-7</v>
      </c>
      <c r="BH664" s="5">
        <f t="shared" si="889"/>
        <v>1.2133157245651034E-7</v>
      </c>
      <c r="BI664" s="5">
        <f t="shared" si="890"/>
        <v>1.3142838916671282E-8</v>
      </c>
      <c r="BJ664" s="8">
        <f t="shared" si="891"/>
        <v>0.25383177628952369</v>
      </c>
      <c r="BK664" s="8">
        <f t="shared" si="892"/>
        <v>0.41875636961314078</v>
      </c>
      <c r="BL664" s="8">
        <f t="shared" si="893"/>
        <v>0.31312737364808857</v>
      </c>
      <c r="BM664" s="8">
        <f t="shared" si="894"/>
        <v>0.12032226024202955</v>
      </c>
      <c r="BN664" s="8">
        <f t="shared" si="895"/>
        <v>0.87967010004418633</v>
      </c>
    </row>
    <row r="665" spans="1:66" x14ac:dyDescent="0.25">
      <c r="A665" t="s">
        <v>80</v>
      </c>
      <c r="B665" t="s">
        <v>81</v>
      </c>
      <c r="C665" t="s">
        <v>416</v>
      </c>
      <c r="D665" t="s">
        <v>504</v>
      </c>
      <c r="E665">
        <f>VLOOKUP(A665,home!$A$2:$E$405,3,FALSE)</f>
        <v>1.22813688212928</v>
      </c>
      <c r="F665">
        <f>VLOOKUP(B665,home!$B$2:$E$405,3,FALSE)</f>
        <v>1.1100000000000001</v>
      </c>
      <c r="G665">
        <f>VLOOKUP(C665,away!$B$2:$E$405,4,FALSE)</f>
        <v>1.52</v>
      </c>
      <c r="H665">
        <f>VLOOKUP(A665,away!$A$2:$E$405,3,FALSE)</f>
        <v>1.0437262357414501</v>
      </c>
      <c r="I665">
        <f>VLOOKUP(C665,away!$B$2:$E$405,3,FALSE)</f>
        <v>0.56000000000000005</v>
      </c>
      <c r="J665">
        <f>VLOOKUP(B665,home!$B$2:$E$405,4,FALSE)</f>
        <v>0.96</v>
      </c>
      <c r="K665" s="3">
        <f t="shared" si="840"/>
        <v>2.0721125475285214</v>
      </c>
      <c r="L665" s="3">
        <f t="shared" si="841"/>
        <v>0.56110722433460358</v>
      </c>
      <c r="M665" s="5">
        <f t="shared" si="842"/>
        <v>7.1846759249665562E-2</v>
      </c>
      <c r="N665" s="5">
        <f t="shared" si="843"/>
        <v>0.14887457134049287</v>
      </c>
      <c r="O665" s="5">
        <f t="shared" si="844"/>
        <v>4.031373566001635E-2</v>
      </c>
      <c r="P665" s="5">
        <f t="shared" si="845"/>
        <v>8.353459749886788E-2</v>
      </c>
      <c r="Q665" s="5">
        <f t="shared" si="846"/>
        <v>0.15424243364128268</v>
      </c>
      <c r="R665" s="5">
        <f t="shared" si="847"/>
        <v>1.1310164159375349E-2</v>
      </c>
      <c r="S665" s="5">
        <f t="shared" si="848"/>
        <v>2.4280945487914769E-2</v>
      </c>
      <c r="T665" s="5">
        <f t="shared" si="849"/>
        <v>8.65465438150744E-2</v>
      </c>
      <c r="U665" s="5">
        <f t="shared" si="850"/>
        <v>2.3435933069249033E-2</v>
      </c>
      <c r="V665" s="5">
        <f t="shared" si="851"/>
        <v>3.1367671809147575E-3</v>
      </c>
      <c r="W665" s="5">
        <f t="shared" si="852"/>
        <v>0.10653589403647905</v>
      </c>
      <c r="X665" s="5">
        <f t="shared" si="853"/>
        <v>5.9778059794814209E-2</v>
      </c>
      <c r="Y665" s="5">
        <f t="shared" si="854"/>
        <v>1.6770950603788078E-2</v>
      </c>
      <c r="Z665" s="5">
        <f t="shared" si="855"/>
        <v>2.1154049394119393E-3</v>
      </c>
      <c r="AA665" s="5">
        <f t="shared" si="856"/>
        <v>4.3833571180592907E-3</v>
      </c>
      <c r="AB665" s="5">
        <f t="shared" si="857"/>
        <v>4.5414046423145581E-3</v>
      </c>
      <c r="AC665" s="5">
        <f t="shared" si="858"/>
        <v>2.2794050372093889E-4</v>
      </c>
      <c r="AD665" s="5">
        <f t="shared" si="859"/>
        <v>5.51885906987893E-2</v>
      </c>
      <c r="AE665" s="5">
        <f t="shared" si="860"/>
        <v>3.0966716941936187E-2</v>
      </c>
      <c r="AF665" s="5">
        <f t="shared" si="861"/>
        <v>8.6878242950225761E-3</v>
      </c>
      <c r="AG665" s="5">
        <f t="shared" si="862"/>
        <v>1.6249336585622842E-3</v>
      </c>
      <c r="AH665" s="5">
        <f t="shared" si="863"/>
        <v>2.9674224847428581E-4</v>
      </c>
      <c r="AI665" s="5">
        <f t="shared" si="864"/>
        <v>6.1488333644539378E-4</v>
      </c>
      <c r="AJ665" s="5">
        <f t="shared" si="865"/>
        <v>6.3705373835735112E-4</v>
      </c>
      <c r="AK665" s="5">
        <f t="shared" si="866"/>
        <v>4.4001568156673966E-4</v>
      </c>
      <c r="AL665" s="5">
        <f t="shared" si="867"/>
        <v>1.0600850159908343E-5</v>
      </c>
      <c r="AM665" s="5">
        <f t="shared" si="868"/>
        <v>2.2871394253475435E-2</v>
      </c>
      <c r="AN665" s="5">
        <f t="shared" si="869"/>
        <v>1.2833304546230004E-2</v>
      </c>
      <c r="AO665" s="5">
        <f t="shared" si="870"/>
        <v>3.6004299464878829E-3</v>
      </c>
      <c r="AP665" s="5">
        <f t="shared" si="871"/>
        <v>6.7340908456166716E-4</v>
      </c>
      <c r="AQ665" s="5">
        <f t="shared" si="872"/>
        <v>9.4463675570025831E-5</v>
      </c>
      <c r="AR665" s="5">
        <f t="shared" si="873"/>
        <v>3.330084387684317E-5</v>
      </c>
      <c r="AS665" s="5">
        <f t="shared" si="874"/>
        <v>6.9003096440495065E-5</v>
      </c>
      <c r="AT665" s="5">
        <f t="shared" si="875"/>
        <v>7.149109097633524E-5</v>
      </c>
      <c r="AU665" s="5">
        <f t="shared" si="876"/>
        <v>4.9379195549522439E-5</v>
      </c>
      <c r="AV665" s="5">
        <f t="shared" si="877"/>
        <v>2.5579812671257491E-5</v>
      </c>
      <c r="AW665" s="5">
        <f t="shared" si="878"/>
        <v>3.4237133483893762E-7</v>
      </c>
      <c r="AX665" s="5">
        <f t="shared" si="879"/>
        <v>7.8986838353496958E-3</v>
      </c>
      <c r="AY665" s="5">
        <f t="shared" si="880"/>
        <v>4.4320085627496683E-3</v>
      </c>
      <c r="AZ665" s="5">
        <f t="shared" si="881"/>
        <v>1.243416011435831E-3</v>
      </c>
      <c r="BA665" s="5">
        <f t="shared" si="882"/>
        <v>2.3256323562332096E-4</v>
      </c>
      <c r="BB665" s="5">
        <f t="shared" si="883"/>
        <v>3.2623227905718998E-5</v>
      </c>
      <c r="BC665" s="5">
        <f t="shared" si="884"/>
        <v>3.6610257718026359E-6</v>
      </c>
      <c r="BD665" s="5">
        <f t="shared" si="885"/>
        <v>3.1142240126225735E-6</v>
      </c>
      <c r="BE665" s="5">
        <f t="shared" si="886"/>
        <v>6.4530226523698547E-6</v>
      </c>
      <c r="BF665" s="5">
        <f t="shared" si="887"/>
        <v>6.6856946037306788E-6</v>
      </c>
      <c r="BG665" s="5">
        <f t="shared" si="888"/>
        <v>4.6178372257780217E-6</v>
      </c>
      <c r="BH665" s="5">
        <f t="shared" si="889"/>
        <v>2.3921696144947344E-6</v>
      </c>
      <c r="BI665" s="5">
        <f t="shared" si="890"/>
        <v>9.9136893480220109E-7</v>
      </c>
      <c r="BJ665" s="8">
        <f t="shared" si="891"/>
        <v>0.72313247623140298</v>
      </c>
      <c r="BK665" s="8">
        <f t="shared" si="892"/>
        <v>0.18746961933399348</v>
      </c>
      <c r="BL665" s="8">
        <f t="shared" si="893"/>
        <v>8.6246298010416597E-2</v>
      </c>
      <c r="BM665" s="8">
        <f t="shared" si="894"/>
        <v>0.4844098707741093</v>
      </c>
      <c r="BN665" s="8">
        <f t="shared" si="895"/>
        <v>0.51012226154970064</v>
      </c>
    </row>
    <row r="666" spans="1:66" x14ac:dyDescent="0.25">
      <c r="A666" t="s">
        <v>80</v>
      </c>
      <c r="B666" t="s">
        <v>93</v>
      </c>
      <c r="C666" t="s">
        <v>84</v>
      </c>
      <c r="D666" t="s">
        <v>504</v>
      </c>
      <c r="E666">
        <f>VLOOKUP(A666,home!$A$2:$E$405,3,FALSE)</f>
        <v>1.22813688212928</v>
      </c>
      <c r="F666">
        <f>VLOOKUP(B666,home!$B$2:$E$405,3,FALSE)</f>
        <v>0.74</v>
      </c>
      <c r="G666">
        <f>VLOOKUP(C666,away!$B$2:$E$405,4,FALSE)</f>
        <v>0.89</v>
      </c>
      <c r="H666">
        <f>VLOOKUP(A666,away!$A$2:$E$405,3,FALSE)</f>
        <v>1.0437262357414501</v>
      </c>
      <c r="I666">
        <f>VLOOKUP(C666,away!$B$2:$E$405,3,FALSE)</f>
        <v>0.7</v>
      </c>
      <c r="J666">
        <f>VLOOKUP(B666,home!$B$2:$E$405,4,FALSE)</f>
        <v>0.96</v>
      </c>
      <c r="K666" s="3">
        <f t="shared" si="840"/>
        <v>0.80885095057034373</v>
      </c>
      <c r="L666" s="3">
        <f t="shared" si="841"/>
        <v>0.70138403041825437</v>
      </c>
      <c r="M666" s="5">
        <f t="shared" si="842"/>
        <v>0.2208580744127783</v>
      </c>
      <c r="N666" s="5">
        <f t="shared" si="843"/>
        <v>0.17864126342991141</v>
      </c>
      <c r="O666" s="5">
        <f t="shared" si="844"/>
        <v>0.15490632638204918</v>
      </c>
      <c r="P666" s="5">
        <f t="shared" si="845"/>
        <v>0.12529612934348039</v>
      </c>
      <c r="Q666" s="5">
        <f t="shared" si="846"/>
        <v>7.2247077868185516E-2</v>
      </c>
      <c r="R666" s="5">
        <f t="shared" si="847"/>
        <v>5.4324411767563599E-2</v>
      </c>
      <c r="S666" s="5">
        <f t="shared" si="848"/>
        <v>1.7770597781176085E-2</v>
      </c>
      <c r="T666" s="5">
        <f t="shared" si="849"/>
        <v>5.0672946661129425E-2</v>
      </c>
      <c r="U666" s="5">
        <f t="shared" si="850"/>
        <v>4.394035209736858E-2</v>
      </c>
      <c r="V666" s="5">
        <f t="shared" si="851"/>
        <v>1.1201699070124548E-3</v>
      </c>
      <c r="W666" s="5">
        <f t="shared" si="852"/>
        <v>1.9479039203203832E-2</v>
      </c>
      <c r="X666" s="5">
        <f t="shared" si="853"/>
        <v>1.3662287025018288E-2</v>
      </c>
      <c r="Y666" s="5">
        <f t="shared" si="854"/>
        <v>4.7912549691691729E-3</v>
      </c>
      <c r="Z666" s="5">
        <f t="shared" si="855"/>
        <v>1.2700758291878203E-2</v>
      </c>
      <c r="AA666" s="5">
        <f t="shared" si="856"/>
        <v>1.0273020417349859E-2</v>
      </c>
      <c r="AB666" s="5">
        <f t="shared" si="857"/>
        <v>4.1546711649009908E-3</v>
      </c>
      <c r="AC666" s="5">
        <f t="shared" si="858"/>
        <v>3.9718084206588339E-5</v>
      </c>
      <c r="AD666" s="5">
        <f t="shared" si="859"/>
        <v>3.9389098439271027E-3</v>
      </c>
      <c r="AE666" s="5">
        <f t="shared" si="860"/>
        <v>2.7626884617877284E-3</v>
      </c>
      <c r="AF666" s="5">
        <f t="shared" si="861"/>
        <v>9.6885278405934206E-4</v>
      </c>
      <c r="AG666" s="5">
        <f t="shared" si="862"/>
        <v>2.2651262352182936E-4</v>
      </c>
      <c r="AH666" s="5">
        <f t="shared" si="863"/>
        <v>2.2270272600313991E-3</v>
      </c>
      <c r="AI666" s="5">
        <f t="shared" si="864"/>
        <v>1.801333116222465E-3</v>
      </c>
      <c r="AJ666" s="5">
        <f t="shared" si="865"/>
        <v>7.2850500167519021E-4</v>
      </c>
      <c r="AK666" s="5">
        <f t="shared" si="866"/>
        <v>1.9641732103340917E-4</v>
      </c>
      <c r="AL666" s="5">
        <f t="shared" si="867"/>
        <v>9.0130681964073364E-7</v>
      </c>
      <c r="AM666" s="5">
        <f t="shared" si="868"/>
        <v>6.3719819429426433E-4</v>
      </c>
      <c r="AN666" s="5">
        <f t="shared" si="869"/>
        <v>4.4692063768934508E-4</v>
      </c>
      <c r="AO666" s="5">
        <f t="shared" si="870"/>
        <v>1.567314990698246E-4</v>
      </c>
      <c r="AP666" s="5">
        <f t="shared" si="871"/>
        <v>3.6642990170362823E-5</v>
      </c>
      <c r="AQ666" s="5">
        <f t="shared" si="872"/>
        <v>6.4252020330663879E-6</v>
      </c>
      <c r="AR666" s="5">
        <f t="shared" si="873"/>
        <v>3.1240027109842908E-4</v>
      </c>
      <c r="AS666" s="5">
        <f t="shared" si="874"/>
        <v>2.5268525623639744E-4</v>
      </c>
      <c r="AT666" s="5">
        <f t="shared" si="875"/>
        <v>1.0219235485096046E-4</v>
      </c>
      <c r="AU666" s="5">
        <f t="shared" si="876"/>
        <v>2.7552794454073751E-5</v>
      </c>
      <c r="AV666" s="5">
        <f t="shared" si="877"/>
        <v>5.5715259962617118E-6</v>
      </c>
      <c r="AW666" s="5">
        <f t="shared" si="878"/>
        <v>1.4203472342051857E-8</v>
      </c>
      <c r="AX666" s="5">
        <f t="shared" si="879"/>
        <v>8.5899727526103691E-5</v>
      </c>
      <c r="AY666" s="5">
        <f t="shared" si="880"/>
        <v>6.024869710408848E-5</v>
      </c>
      <c r="AZ666" s="5">
        <f t="shared" si="881"/>
        <v>2.1128737001157089E-5</v>
      </c>
      <c r="BA666" s="5">
        <f t="shared" si="882"/>
        <v>4.9397862385062876E-6</v>
      </c>
      <c r="BB666" s="5">
        <f t="shared" si="883"/>
        <v>8.66171795342042E-7</v>
      </c>
      <c r="BC666" s="5">
        <f t="shared" si="884"/>
        <v>1.2150381297032342E-7</v>
      </c>
      <c r="BD666" s="5">
        <f t="shared" si="885"/>
        <v>3.6518760207795224E-5</v>
      </c>
      <c r="BE666" s="5">
        <f t="shared" si="886"/>
        <v>2.9538233907725604E-5</v>
      </c>
      <c r="BF666" s="5">
        <f t="shared" si="887"/>
        <v>1.1946014287216508E-5</v>
      </c>
      <c r="BG666" s="5">
        <f t="shared" si="888"/>
        <v>3.2208483372473265E-6</v>
      </c>
      <c r="BH666" s="5">
        <f t="shared" si="889"/>
        <v>6.5129655980635273E-7</v>
      </c>
      <c r="BI666" s="5">
        <f t="shared" si="890"/>
        <v>1.0536036830051265E-7</v>
      </c>
      <c r="BJ666" s="8">
        <f t="shared" si="891"/>
        <v>0.34884795601664853</v>
      </c>
      <c r="BK666" s="8">
        <f t="shared" si="892"/>
        <v>0.36514583953257757</v>
      </c>
      <c r="BL666" s="8">
        <f t="shared" si="893"/>
        <v>0.27333444724449896</v>
      </c>
      <c r="BM666" s="8">
        <f t="shared" si="894"/>
        <v>0.19369548338800316</v>
      </c>
      <c r="BN666" s="8">
        <f t="shared" si="895"/>
        <v>0.8062732832039684</v>
      </c>
    </row>
    <row r="667" spans="1:66" x14ac:dyDescent="0.25">
      <c r="A667" t="s">
        <v>80</v>
      </c>
      <c r="B667" t="s">
        <v>410</v>
      </c>
      <c r="C667" t="s">
        <v>90</v>
      </c>
      <c r="D667" t="s">
        <v>504</v>
      </c>
      <c r="E667">
        <f>VLOOKUP(A667,home!$A$2:$E$405,3,FALSE)</f>
        <v>1.22813688212928</v>
      </c>
      <c r="F667">
        <f>VLOOKUP(B667,home!$B$2:$E$405,3,FALSE)</f>
        <v>1.07</v>
      </c>
      <c r="G667">
        <f>VLOOKUP(C667,away!$B$2:$E$405,4,FALSE)</f>
        <v>0.7</v>
      </c>
      <c r="H667">
        <f>VLOOKUP(A667,away!$A$2:$E$405,3,FALSE)</f>
        <v>1.0437262357414501</v>
      </c>
      <c r="I667">
        <f>VLOOKUP(C667,away!$B$2:$E$405,3,FALSE)</f>
        <v>1.26</v>
      </c>
      <c r="J667">
        <f>VLOOKUP(B667,home!$B$2:$E$405,4,FALSE)</f>
        <v>1.1299999999999999</v>
      </c>
      <c r="K667" s="3">
        <f t="shared" si="840"/>
        <v>0.91987452471483078</v>
      </c>
      <c r="L667" s="3">
        <f t="shared" si="841"/>
        <v>1.4860574144486765</v>
      </c>
      <c r="M667" s="5">
        <f t="shared" si="842"/>
        <v>9.0181412845408246E-2</v>
      </c>
      <c r="N667" s="5">
        <f t="shared" si="843"/>
        <v>8.2955584279281847E-2</v>
      </c>
      <c r="O667" s="5">
        <f t="shared" si="844"/>
        <v>0.13401475720437606</v>
      </c>
      <c r="P667" s="5">
        <f t="shared" si="845"/>
        <v>0.12327676108814886</v>
      </c>
      <c r="Q667" s="5">
        <f t="shared" si="846"/>
        <v>3.8154364330672735E-2</v>
      </c>
      <c r="R667" s="5">
        <f t="shared" si="847"/>
        <v>9.9576811794551107E-2</v>
      </c>
      <c r="S667" s="5">
        <f t="shared" si="848"/>
        <v>4.2129412660777368E-2</v>
      </c>
      <c r="T667" s="5">
        <f t="shared" si="849"/>
        <v>5.6699576007172334E-2</v>
      </c>
      <c r="U667" s="5">
        <f t="shared" si="850"/>
        <v>9.1598172422130864E-2</v>
      </c>
      <c r="V667" s="5">
        <f t="shared" si="851"/>
        <v>6.3989258188931267E-3</v>
      </c>
      <c r="W667" s="5">
        <f t="shared" si="852"/>
        <v>1.1699075918158029E-2</v>
      </c>
      <c r="X667" s="5">
        <f t="shared" si="853"/>
        <v>1.7385498510376695E-2</v>
      </c>
      <c r="Y667" s="5">
        <f t="shared" si="854"/>
        <v>1.2917924482615856E-2</v>
      </c>
      <c r="Z667" s="5">
        <f t="shared" si="855"/>
        <v>4.9325619824817715E-2</v>
      </c>
      <c r="AA667" s="5">
        <f t="shared" si="856"/>
        <v>4.5373381092618625E-2</v>
      </c>
      <c r="AB667" s="5">
        <f t="shared" si="857"/>
        <v>2.0868908683638724E-2</v>
      </c>
      <c r="AC667" s="5">
        <f t="shared" si="858"/>
        <v>5.4670276869353811E-4</v>
      </c>
      <c r="AD667" s="5">
        <f t="shared" si="859"/>
        <v>2.6904204749545837E-3</v>
      </c>
      <c r="AE667" s="5">
        <f t="shared" si="860"/>
        <v>3.9981192947907895E-3</v>
      </c>
      <c r="AF667" s="5">
        <f t="shared" si="861"/>
        <v>2.9707174109370833E-3</v>
      </c>
      <c r="AG667" s="5">
        <f t="shared" si="862"/>
        <v>1.4715522115849432E-3</v>
      </c>
      <c r="AH667" s="5">
        <f t="shared" si="863"/>
        <v>1.8325175765736751E-2</v>
      </c>
      <c r="AI667" s="5">
        <f t="shared" si="864"/>
        <v>1.6856862347822826E-2</v>
      </c>
      <c r="AJ667" s="5">
        <f t="shared" si="865"/>
        <v>7.7530991201934241E-3</v>
      </c>
      <c r="AK667" s="5">
        <f t="shared" si="866"/>
        <v>2.3772927894183003E-3</v>
      </c>
      <c r="AL667" s="5">
        <f t="shared" si="867"/>
        <v>2.9893409063348648E-5</v>
      </c>
      <c r="AM667" s="5">
        <f t="shared" si="868"/>
        <v>4.9496985113637963E-4</v>
      </c>
      <c r="AN667" s="5">
        <f t="shared" si="869"/>
        <v>7.3555361720977462E-4</v>
      </c>
      <c r="AO667" s="5">
        <f t="shared" si="870"/>
        <v>5.4653745328956467E-4</v>
      </c>
      <c r="AP667" s="5">
        <f t="shared" si="871"/>
        <v>2.7072867824495166E-4</v>
      </c>
      <c r="AQ667" s="5">
        <f t="shared" si="872"/>
        <v>1.0057958990245014E-4</v>
      </c>
      <c r="AR667" s="5">
        <f t="shared" si="873"/>
        <v>5.4464526635496589E-3</v>
      </c>
      <c r="AS667" s="5">
        <f t="shared" si="874"/>
        <v>5.0100530552645668E-3</v>
      </c>
      <c r="AT667" s="5">
        <f t="shared" si="875"/>
        <v>2.3043100865037893E-3</v>
      </c>
      <c r="AU667" s="5">
        <f t="shared" si="876"/>
        <v>7.0655871520608818E-4</v>
      </c>
      <c r="AV667" s="5">
        <f t="shared" si="877"/>
        <v>1.6248634058333041E-4</v>
      </c>
      <c r="AW667" s="5">
        <f t="shared" si="878"/>
        <v>1.1351078438382961E-6</v>
      </c>
      <c r="AX667" s="5">
        <f t="shared" si="879"/>
        <v>7.588502609370792E-5</v>
      </c>
      <c r="AY667" s="5">
        <f t="shared" si="880"/>
        <v>1.1276950567218593E-4</v>
      </c>
      <c r="AZ667" s="5">
        <f t="shared" si="881"/>
        <v>8.3790980013932008E-5</v>
      </c>
      <c r="BA667" s="5">
        <f t="shared" si="882"/>
        <v>4.1506069037874849E-5</v>
      </c>
      <c r="BB667" s="5">
        <f t="shared" si="883"/>
        <v>1.5420100409588143E-5</v>
      </c>
      <c r="BC667" s="5">
        <f t="shared" si="884"/>
        <v>4.5830309090423061E-6</v>
      </c>
      <c r="BD667" s="5">
        <f t="shared" si="885"/>
        <v>1.3489568938519524E-3</v>
      </c>
      <c r="BE667" s="5">
        <f t="shared" si="886"/>
        <v>1.2408710815928591E-3</v>
      </c>
      <c r="BF667" s="5">
        <f t="shared" si="887"/>
        <v>5.7072284820630463E-4</v>
      </c>
      <c r="BG667" s="5">
        <f t="shared" si="888"/>
        <v>1.7499780291255638E-4</v>
      </c>
      <c r="BH667" s="5">
        <f t="shared" si="889"/>
        <v>4.0244005195081842E-5</v>
      </c>
      <c r="BI667" s="5">
        <f t="shared" si="890"/>
        <v>7.4038870302894211E-6</v>
      </c>
      <c r="BJ667" s="8">
        <f t="shared" si="891"/>
        <v>0.23342515682246431</v>
      </c>
      <c r="BK667" s="8">
        <f t="shared" si="892"/>
        <v>0.26267587809665666</v>
      </c>
      <c r="BL667" s="8">
        <f t="shared" si="893"/>
        <v>0.45375751860038321</v>
      </c>
      <c r="BM667" s="8">
        <f t="shared" si="894"/>
        <v>0.43091284740405472</v>
      </c>
      <c r="BN667" s="8">
        <f t="shared" si="895"/>
        <v>0.56815969154243895</v>
      </c>
    </row>
    <row r="668" spans="1:66" x14ac:dyDescent="0.25">
      <c r="A668" t="s">
        <v>80</v>
      </c>
      <c r="B668" t="s">
        <v>95</v>
      </c>
      <c r="C668" t="s">
        <v>94</v>
      </c>
      <c r="D668" t="s">
        <v>504</v>
      </c>
      <c r="E668">
        <f>VLOOKUP(A668,home!$A$2:$E$405,3,FALSE)</f>
        <v>1.22813688212928</v>
      </c>
      <c r="F668">
        <f>VLOOKUP(B668,home!$B$2:$E$405,3,FALSE)</f>
        <v>1.55</v>
      </c>
      <c r="G668">
        <f>VLOOKUP(C668,away!$B$2:$E$405,4,FALSE)</f>
        <v>0.81</v>
      </c>
      <c r="H668">
        <f>VLOOKUP(A668,away!$A$2:$E$405,3,FALSE)</f>
        <v>1.0437262357414501</v>
      </c>
      <c r="I668">
        <f>VLOOKUP(C668,away!$B$2:$E$405,3,FALSE)</f>
        <v>0.81</v>
      </c>
      <c r="J668">
        <f>VLOOKUP(B668,home!$B$2:$E$405,4,FALSE)</f>
        <v>0.52</v>
      </c>
      <c r="K668" s="3">
        <f t="shared" si="840"/>
        <v>1.5419258555133113</v>
      </c>
      <c r="L668" s="3">
        <f t="shared" si="841"/>
        <v>0.43961749049429882</v>
      </c>
      <c r="M668" s="5">
        <f t="shared" si="842"/>
        <v>0.1378563130548795</v>
      </c>
      <c r="N668" s="5">
        <f t="shared" si="843"/>
        <v>0.21256421344505588</v>
      </c>
      <c r="O668" s="5">
        <f t="shared" si="844"/>
        <v>6.060404639398257E-2</v>
      </c>
      <c r="P668" s="5">
        <f t="shared" si="845"/>
        <v>9.3446946083609969E-2</v>
      </c>
      <c r="Q668" s="5">
        <f t="shared" si="846"/>
        <v>0.16387912833389101</v>
      </c>
      <c r="R668" s="5">
        <f t="shared" si="847"/>
        <v>1.3321299394761336E-2</v>
      </c>
      <c r="S668" s="5">
        <f t="shared" si="848"/>
        <v>1.5835930068862424E-2</v>
      </c>
      <c r="T668" s="5">
        <f t="shared" si="849"/>
        <v>7.2044131142538312E-2</v>
      </c>
      <c r="U668" s="5">
        <f t="shared" si="850"/>
        <v>2.0540455965816325E-2</v>
      </c>
      <c r="V668" s="5">
        <f t="shared" si="851"/>
        <v>1.1927227951546756E-3</v>
      </c>
      <c r="W668" s="5">
        <f t="shared" si="852"/>
        <v>8.4229821719003506E-2</v>
      </c>
      <c r="X668" s="5">
        <f t="shared" si="853"/>
        <v>3.7028902848890509E-2</v>
      </c>
      <c r="Y668" s="5">
        <f t="shared" si="854"/>
        <v>8.1392766730932174E-3</v>
      </c>
      <c r="Z668" s="5">
        <f t="shared" si="855"/>
        <v>1.9520920700160675E-3</v>
      </c>
      <c r="AA668" s="5">
        <f t="shared" si="856"/>
        <v>3.0099812351002753E-3</v>
      </c>
      <c r="AB668" s="5">
        <f t="shared" si="857"/>
        <v>2.3205839455055035E-3</v>
      </c>
      <c r="AC668" s="5">
        <f t="shared" si="858"/>
        <v>5.0531011357792217E-5</v>
      </c>
      <c r="AD668" s="5">
        <f t="shared" si="859"/>
        <v>3.2469034978452063E-2</v>
      </c>
      <c r="AE668" s="5">
        <f t="shared" si="860"/>
        <v>1.4273955675998706E-2</v>
      </c>
      <c r="AF668" s="5">
        <f t="shared" si="861"/>
        <v>3.1375402868547017E-3</v>
      </c>
      <c r="AG668" s="5">
        <f t="shared" si="862"/>
        <v>4.5977252907727564E-4</v>
      </c>
      <c r="AH668" s="5">
        <f t="shared" si="863"/>
        <v>2.1454345425857109E-4</v>
      </c>
      <c r="AI668" s="5">
        <f t="shared" si="864"/>
        <v>3.3081009925242812E-4</v>
      </c>
      <c r="AJ668" s="5">
        <f t="shared" si="865"/>
        <v>2.5504232265112194E-4</v>
      </c>
      <c r="AK668" s="5">
        <f t="shared" si="866"/>
        <v>1.3108545051531098E-4</v>
      </c>
      <c r="AL668" s="5">
        <f t="shared" si="867"/>
        <v>1.3701131531124337E-6</v>
      </c>
      <c r="AM668" s="5">
        <f t="shared" si="868"/>
        <v>1.0012968907368256E-2</v>
      </c>
      <c r="AN668" s="5">
        <f t="shared" si="869"/>
        <v>4.4018762634546746E-3</v>
      </c>
      <c r="AO668" s="5">
        <f t="shared" si="870"/>
        <v>9.6757089820318236E-4</v>
      </c>
      <c r="AP668" s="5">
        <f t="shared" si="871"/>
        <v>1.4178703004779928E-4</v>
      </c>
      <c r="AQ668" s="5">
        <f t="shared" si="872"/>
        <v>1.558301458356331E-5</v>
      </c>
      <c r="AR668" s="5">
        <f t="shared" si="873"/>
        <v>1.8863410992626297E-5</v>
      </c>
      <c r="AS668" s="5">
        <f t="shared" si="874"/>
        <v>2.9085981132704496E-5</v>
      </c>
      <c r="AT668" s="5">
        <f t="shared" si="875"/>
        <v>2.2424213170744715E-5</v>
      </c>
      <c r="AU668" s="5">
        <f t="shared" si="876"/>
        <v>1.152549135917113E-5</v>
      </c>
      <c r="AV668" s="5">
        <f t="shared" si="877"/>
        <v>4.4428632810503082E-6</v>
      </c>
      <c r="AW668" s="5">
        <f t="shared" si="878"/>
        <v>2.5798377211699777E-8</v>
      </c>
      <c r="AX668" s="5">
        <f t="shared" si="879"/>
        <v>2.5732092747869965E-3</v>
      </c>
      <c r="AY668" s="5">
        <f t="shared" si="880"/>
        <v>1.131227803898514E-3</v>
      </c>
      <c r="AZ668" s="5">
        <f t="shared" si="881"/>
        <v>2.4865376416362072E-4</v>
      </c>
      <c r="BA668" s="5">
        <f t="shared" si="882"/>
        <v>3.6437514601190731E-5</v>
      </c>
      <c r="BB668" s="5">
        <f t="shared" si="883"/>
        <v>4.004642182206209E-6</v>
      </c>
      <c r="BC668" s="5">
        <f t="shared" si="884"/>
        <v>3.5210214929382149E-7</v>
      </c>
      <c r="BD668" s="5">
        <f t="shared" si="885"/>
        <v>1.3821142337901563E-6</v>
      </c>
      <c r="BE668" s="5">
        <f t="shared" si="886"/>
        <v>2.131117672354011E-6</v>
      </c>
      <c r="BF668" s="5">
        <f t="shared" si="887"/>
        <v>1.6430127200719982E-6</v>
      </c>
      <c r="BG668" s="5">
        <f t="shared" si="888"/>
        <v>8.4446793133875574E-7</v>
      </c>
      <c r="BH668" s="5">
        <f t="shared" si="889"/>
        <v>3.2552673437076701E-7</v>
      </c>
      <c r="BI668" s="5">
        <f t="shared" si="890"/>
        <v>1.0038761767741979E-7</v>
      </c>
      <c r="BJ668" s="8">
        <f t="shared" si="891"/>
        <v>0.64775944884829462</v>
      </c>
      <c r="BK668" s="8">
        <f t="shared" si="892"/>
        <v>0.249515040930916</v>
      </c>
      <c r="BL668" s="8">
        <f t="shared" si="893"/>
        <v>0.10082061684868934</v>
      </c>
      <c r="BM668" s="8">
        <f t="shared" si="894"/>
        <v>0.31724404998621425</v>
      </c>
      <c r="BN668" s="8">
        <f t="shared" si="895"/>
        <v>0.68167194670618025</v>
      </c>
    </row>
    <row r="669" spans="1:66" x14ac:dyDescent="0.25">
      <c r="A669" t="s">
        <v>99</v>
      </c>
      <c r="B669" t="s">
        <v>109</v>
      </c>
      <c r="C669" t="s">
        <v>104</v>
      </c>
      <c r="D669" t="s">
        <v>504</v>
      </c>
      <c r="E669">
        <f>VLOOKUP(A669,home!$A$2:$E$405,3,FALSE)</f>
        <v>1.3339768339768301</v>
      </c>
      <c r="F669">
        <f>VLOOKUP(B669,home!$B$2:$E$405,3,FALSE)</f>
        <v>0.99</v>
      </c>
      <c r="G669">
        <f>VLOOKUP(C669,away!$B$2:$E$405,4,FALSE)</f>
        <v>1.26</v>
      </c>
      <c r="H669">
        <f>VLOOKUP(A669,away!$A$2:$E$405,3,FALSE)</f>
        <v>1.25096525096525</v>
      </c>
      <c r="I669">
        <f>VLOOKUP(C669,away!$B$2:$E$405,3,FALSE)</f>
        <v>0.57999999999999996</v>
      </c>
      <c r="J669">
        <f>VLOOKUP(B669,home!$B$2:$E$405,4,FALSE)</f>
        <v>0.84</v>
      </c>
      <c r="K669" s="3">
        <f t="shared" si="840"/>
        <v>1.664002702702698</v>
      </c>
      <c r="L669" s="3">
        <f t="shared" si="841"/>
        <v>0.60947027027026979</v>
      </c>
      <c r="M669" s="5">
        <f t="shared" si="842"/>
        <v>0.10295400200529997</v>
      </c>
      <c r="N669" s="5">
        <f t="shared" si="843"/>
        <v>0.17131573759087815</v>
      </c>
      <c r="O669" s="5">
        <f t="shared" si="844"/>
        <v>6.2747403427576079E-2</v>
      </c>
      <c r="P669" s="5">
        <f t="shared" si="845"/>
        <v>0.10441184889106311</v>
      </c>
      <c r="Q669" s="5">
        <f t="shared" si="846"/>
        <v>0.14253492518336375</v>
      </c>
      <c r="R669" s="5">
        <f t="shared" si="847"/>
        <v>1.9121338462881221E-2</v>
      </c>
      <c r="S669" s="5">
        <f t="shared" si="848"/>
        <v>2.647258478667246E-2</v>
      </c>
      <c r="T669" s="5">
        <f t="shared" si="849"/>
        <v>8.687079937445738E-2</v>
      </c>
      <c r="U669" s="5">
        <f t="shared" si="850"/>
        <v>3.18179588815274E-2</v>
      </c>
      <c r="V669" s="5">
        <f t="shared" si="851"/>
        <v>2.9830490301652824E-3</v>
      </c>
      <c r="W669" s="5">
        <f t="shared" si="852"/>
        <v>7.9059500244881384E-2</v>
      </c>
      <c r="X669" s="5">
        <f t="shared" si="853"/>
        <v>4.8184414981680315E-2</v>
      </c>
      <c r="Y669" s="5">
        <f t="shared" si="854"/>
        <v>1.4683484210849768E-2</v>
      </c>
      <c r="Z669" s="5">
        <f t="shared" si="855"/>
        <v>3.884629106967174E-3</v>
      </c>
      <c r="AA669" s="5">
        <f t="shared" si="856"/>
        <v>6.4640333329909448E-3</v>
      </c>
      <c r="AB669" s="5">
        <f t="shared" si="857"/>
        <v>5.3780844682286321E-3</v>
      </c>
      <c r="AC669" s="5">
        <f t="shared" si="858"/>
        <v>1.8908059576706394E-4</v>
      </c>
      <c r="AD669" s="5">
        <f t="shared" si="859"/>
        <v>3.2888805520451814E-2</v>
      </c>
      <c r="AE669" s="5">
        <f t="shared" si="860"/>
        <v>2.0044749189416108E-2</v>
      </c>
      <c r="AF669" s="5">
        <f t="shared" si="861"/>
        <v>6.1083393529866026E-3</v>
      </c>
      <c r="AG669" s="5">
        <f t="shared" si="862"/>
        <v>1.2409504121224232E-3</v>
      </c>
      <c r="AH669" s="5">
        <f t="shared" si="863"/>
        <v>5.9189148793075991E-4</v>
      </c>
      <c r="AI669" s="5">
        <f t="shared" si="864"/>
        <v>9.8490903562350562E-4</v>
      </c>
      <c r="AJ669" s="5">
        <f t="shared" si="865"/>
        <v>8.1944564859691091E-4</v>
      </c>
      <c r="AK669" s="5">
        <f t="shared" si="866"/>
        <v>4.545199246610751E-4</v>
      </c>
      <c r="AL669" s="5">
        <f t="shared" si="867"/>
        <v>7.6703204184123088E-6</v>
      </c>
      <c r="AM669" s="5">
        <f t="shared" si="868"/>
        <v>1.0945412254939032E-2</v>
      </c>
      <c r="AN669" s="5">
        <f t="shared" si="869"/>
        <v>6.6709033652372143E-3</v>
      </c>
      <c r="AO669" s="5">
        <f t="shared" si="870"/>
        <v>2.0328586384789887E-3</v>
      </c>
      <c r="AP669" s="5">
        <f t="shared" si="871"/>
        <v>4.129889679383473E-4</v>
      </c>
      <c r="AQ669" s="5">
        <f t="shared" si="872"/>
        <v>6.2926124477006055E-5</v>
      </c>
      <c r="AR669" s="5">
        <f t="shared" si="873"/>
        <v>7.2148053023966512E-5</v>
      </c>
      <c r="AS669" s="5">
        <f t="shared" si="874"/>
        <v>1.2005455522661783E-4</v>
      </c>
      <c r="AT669" s="5">
        <f t="shared" si="875"/>
        <v>9.9885552184431219E-5</v>
      </c>
      <c r="AU669" s="5">
        <f t="shared" si="876"/>
        <v>5.5403276265281645E-5</v>
      </c>
      <c r="AV669" s="5">
        <f t="shared" si="877"/>
        <v>2.3047800361003229E-5</v>
      </c>
      <c r="AW669" s="5">
        <f t="shared" si="878"/>
        <v>2.1608148646596402E-7</v>
      </c>
      <c r="AX669" s="5">
        <f t="shared" si="879"/>
        <v>3.0355325957356323E-3</v>
      </c>
      <c r="AY669" s="5">
        <f t="shared" si="880"/>
        <v>1.8500668715372094E-3</v>
      </c>
      <c r="AZ669" s="5">
        <f t="shared" si="881"/>
        <v>5.6378037810692777E-4</v>
      </c>
      <c r="BA669" s="5">
        <f t="shared" si="882"/>
        <v>1.1453579313930139E-4</v>
      </c>
      <c r="BB669" s="5">
        <f t="shared" si="883"/>
        <v>1.7451540200057425E-5</v>
      </c>
      <c r="BC669" s="5">
        <f t="shared" si="884"/>
        <v>2.1272389844722968E-6</v>
      </c>
      <c r="BD669" s="5">
        <f t="shared" si="885"/>
        <v>7.3286822293317663E-6</v>
      </c>
      <c r="BE669" s="5">
        <f t="shared" si="886"/>
        <v>1.2194947036857293E-5</v>
      </c>
      <c r="BF669" s="5">
        <f t="shared" si="887"/>
        <v>1.0146212414323399E-5</v>
      </c>
      <c r="BG669" s="5">
        <f t="shared" si="888"/>
        <v>5.6277749598766021E-6</v>
      </c>
      <c r="BH669" s="5">
        <f t="shared" si="889"/>
        <v>2.3411581858593085E-6</v>
      </c>
      <c r="BI669" s="5">
        <f t="shared" si="890"/>
        <v>7.7913870974488596E-7</v>
      </c>
      <c r="BJ669" s="8">
        <f t="shared" si="891"/>
        <v>0.62864028982986209</v>
      </c>
      <c r="BK669" s="8">
        <f t="shared" si="892"/>
        <v>0.2388683025009235</v>
      </c>
      <c r="BL669" s="8">
        <f t="shared" si="893"/>
        <v>0.12878854182061383</v>
      </c>
      <c r="BM669" s="8">
        <f t="shared" si="894"/>
        <v>0.39524665690725341</v>
      </c>
      <c r="BN669" s="8">
        <f t="shared" si="895"/>
        <v>0.60308525556106229</v>
      </c>
    </row>
    <row r="670" spans="1:66" x14ac:dyDescent="0.25">
      <c r="A670" t="s">
        <v>99</v>
      </c>
      <c r="B670" t="s">
        <v>111</v>
      </c>
      <c r="C670" t="s">
        <v>417</v>
      </c>
      <c r="D670" t="s">
        <v>504</v>
      </c>
      <c r="E670">
        <f>VLOOKUP(A670,home!$A$2:$E$405,3,FALSE)</f>
        <v>1.3339768339768301</v>
      </c>
      <c r="F670">
        <f>VLOOKUP(B670,home!$B$2:$E$405,3,FALSE)</f>
        <v>0.96</v>
      </c>
      <c r="G670">
        <f>VLOOKUP(C670,away!$B$2:$E$405,4,FALSE)</f>
        <v>0.78</v>
      </c>
      <c r="H670">
        <f>VLOOKUP(A670,away!$A$2:$E$405,3,FALSE)</f>
        <v>1.25096525096525</v>
      </c>
      <c r="I670">
        <f>VLOOKUP(C670,away!$B$2:$E$405,3,FALSE)</f>
        <v>0.68</v>
      </c>
      <c r="J670">
        <f>VLOOKUP(B670,home!$B$2:$E$405,4,FALSE)</f>
        <v>0.69</v>
      </c>
      <c r="K670" s="3">
        <f t="shared" si="840"/>
        <v>0.99888185328185042</v>
      </c>
      <c r="L670" s="3">
        <f t="shared" si="841"/>
        <v>0.58695289575289533</v>
      </c>
      <c r="M670" s="5">
        <f t="shared" si="842"/>
        <v>0.20477678452887663</v>
      </c>
      <c r="N670" s="5">
        <f t="shared" si="843"/>
        <v>0.20454781403930244</v>
      </c>
      <c r="O670" s="5">
        <f t="shared" si="844"/>
        <v>0.12019432666219082</v>
      </c>
      <c r="P670" s="5">
        <f t="shared" si="845"/>
        <v>0.1200599317702933</v>
      </c>
      <c r="Q670" s="5">
        <f t="shared" si="846"/>
        <v>0.10215954978616484</v>
      </c>
      <c r="R670" s="5">
        <f t="shared" si="847"/>
        <v>3.5274204043721169E-2</v>
      </c>
      <c r="S670" s="5">
        <f t="shared" si="848"/>
        <v>1.7597682337197301E-2</v>
      </c>
      <c r="T670" s="5">
        <f t="shared" si="849"/>
        <v>5.9962843575801533E-2</v>
      </c>
      <c r="U670" s="5">
        <f t="shared" si="850"/>
        <v>3.5234762308234344E-2</v>
      </c>
      <c r="V670" s="5">
        <f t="shared" si="851"/>
        <v>1.1463845841162565E-3</v>
      </c>
      <c r="W670" s="5">
        <f t="shared" si="852"/>
        <v>3.4015106806947942E-2</v>
      </c>
      <c r="X670" s="5">
        <f t="shared" si="853"/>
        <v>1.9965265439682113E-2</v>
      </c>
      <c r="Y670" s="5">
        <f t="shared" si="854"/>
        <v>5.8593351821483097E-3</v>
      </c>
      <c r="Z670" s="5">
        <f t="shared" si="855"/>
        <v>6.901432069613544E-3</v>
      </c>
      <c r="AA670" s="5">
        <f t="shared" si="856"/>
        <v>6.893715255994374E-3</v>
      </c>
      <c r="AB670" s="5">
        <f t="shared" si="857"/>
        <v>3.4430035354525127E-3</v>
      </c>
      <c r="AC670" s="5">
        <f t="shared" si="858"/>
        <v>4.2007586232298592E-5</v>
      </c>
      <c r="AD670" s="5">
        <f t="shared" si="859"/>
        <v>8.4942682317260595E-3</v>
      </c>
      <c r="AE670" s="5">
        <f t="shared" si="860"/>
        <v>4.9857353359134366E-3</v>
      </c>
      <c r="AF670" s="5">
        <f t="shared" si="861"/>
        <v>1.4631958964359628E-3</v>
      </c>
      <c r="AG670" s="5">
        <f t="shared" si="862"/>
        <v>2.8627568948894739E-4</v>
      </c>
      <c r="AH670" s="5">
        <f t="shared" si="863"/>
        <v>1.0127038845253917E-3</v>
      </c>
      <c r="AI670" s="5">
        <f t="shared" si="864"/>
        <v>1.0115715330004525E-3</v>
      </c>
      <c r="AJ670" s="5">
        <f t="shared" si="865"/>
        <v>5.0522022380532715E-4</v>
      </c>
      <c r="AK670" s="5">
        <f t="shared" si="866"/>
        <v>1.6821843782337882E-4</v>
      </c>
      <c r="AL670" s="5">
        <f t="shared" si="867"/>
        <v>9.8515619306900155E-7</v>
      </c>
      <c r="AM670" s="5">
        <f t="shared" si="868"/>
        <v>1.6969540787159353E-3</v>
      </c>
      <c r="AN670" s="5">
        <f t="shared" si="869"/>
        <v>9.9603211046200499E-4</v>
      </c>
      <c r="AO670" s="5">
        <f t="shared" si="870"/>
        <v>2.9231196574927072E-4</v>
      </c>
      <c r="AP670" s="5">
        <f t="shared" si="871"/>
        <v>5.7191118253251885E-5</v>
      </c>
      <c r="AQ670" s="5">
        <f t="shared" si="872"/>
        <v>8.3921231175231161E-6</v>
      </c>
      <c r="AR670" s="5">
        <f t="shared" si="873"/>
        <v>1.1888189551247689E-4</v>
      </c>
      <c r="AS670" s="5">
        <f t="shared" si="874"/>
        <v>1.1874896811116222E-4</v>
      </c>
      <c r="AT670" s="5">
        <f t="shared" si="875"/>
        <v>5.9308094671092528E-5</v>
      </c>
      <c r="AU670" s="5">
        <f t="shared" si="876"/>
        <v>1.9747259839892115E-5</v>
      </c>
      <c r="AV670" s="5">
        <f t="shared" si="877"/>
        <v>4.931294876527423E-6</v>
      </c>
      <c r="AW670" s="5">
        <f t="shared" si="878"/>
        <v>1.6044270078306655E-8</v>
      </c>
      <c r="AX670" s="5">
        <f t="shared" si="879"/>
        <v>2.8250943918032797E-4</v>
      </c>
      <c r="AY670" s="5">
        <f t="shared" si="880"/>
        <v>1.6581973340441998E-4</v>
      </c>
      <c r="AZ670" s="5">
        <f t="shared" si="881"/>
        <v>4.8664186347348698E-5</v>
      </c>
      <c r="BA670" s="5">
        <f t="shared" si="882"/>
        <v>9.5211950320116139E-6</v>
      </c>
      <c r="BB670" s="5">
        <f t="shared" si="883"/>
        <v>1.3971232487668242E-6</v>
      </c>
      <c r="BC670" s="5">
        <f t="shared" si="884"/>
        <v>1.6400910731747606E-7</v>
      </c>
      <c r="BD670" s="5">
        <f t="shared" si="885"/>
        <v>1.1629678803940237E-5</v>
      </c>
      <c r="BE670" s="5">
        <f t="shared" si="886"/>
        <v>1.1616675116752479E-5</v>
      </c>
      <c r="BF670" s="5">
        <f t="shared" si="887"/>
        <v>5.8018429847974351E-6</v>
      </c>
      <c r="BG670" s="5">
        <f t="shared" si="888"/>
        <v>1.9317852243682553E-6</v>
      </c>
      <c r="BH670" s="5">
        <f t="shared" si="889"/>
        <v>4.8240630126486447E-7</v>
      </c>
      <c r="BI670" s="5">
        <f t="shared" si="890"/>
        <v>9.6373380048458134E-8</v>
      </c>
      <c r="BJ670" s="8">
        <f t="shared" si="891"/>
        <v>0.44529834706622978</v>
      </c>
      <c r="BK670" s="8">
        <f t="shared" si="892"/>
        <v>0.34378959569631329</v>
      </c>
      <c r="BL670" s="8">
        <f t="shared" si="893"/>
        <v>0.20409090215957015</v>
      </c>
      <c r="BM670" s="8">
        <f t="shared" si="894"/>
        <v>0.21290186247204312</v>
      </c>
      <c r="BN670" s="8">
        <f t="shared" si="895"/>
        <v>0.78701261083054908</v>
      </c>
    </row>
    <row r="671" spans="1:66" x14ac:dyDescent="0.25">
      <c r="A671" t="s">
        <v>99</v>
      </c>
      <c r="B671" t="s">
        <v>105</v>
      </c>
      <c r="C671" t="s">
        <v>114</v>
      </c>
      <c r="D671" t="s">
        <v>504</v>
      </c>
      <c r="E671">
        <f>VLOOKUP(A671,home!$A$2:$E$405,3,FALSE)</f>
        <v>1.3339768339768301</v>
      </c>
      <c r="F671">
        <f>VLOOKUP(B671,home!$B$2:$E$405,3,FALSE)</f>
        <v>1.1200000000000001</v>
      </c>
      <c r="G671">
        <f>VLOOKUP(C671,away!$B$2:$E$405,4,FALSE)</f>
        <v>0.78</v>
      </c>
      <c r="H671">
        <f>VLOOKUP(A671,away!$A$2:$E$405,3,FALSE)</f>
        <v>1.25096525096525</v>
      </c>
      <c r="I671">
        <f>VLOOKUP(C671,away!$B$2:$E$405,3,FALSE)</f>
        <v>0.92</v>
      </c>
      <c r="J671">
        <f>VLOOKUP(B671,home!$B$2:$E$405,4,FALSE)</f>
        <v>1.36</v>
      </c>
      <c r="K671" s="3">
        <f t="shared" si="840"/>
        <v>1.165362162162159</v>
      </c>
      <c r="L671" s="3">
        <f t="shared" si="841"/>
        <v>1.565207722007721</v>
      </c>
      <c r="M671" s="5">
        <f t="shared" si="842"/>
        <v>6.5182132815931382E-2</v>
      </c>
      <c r="N671" s="5">
        <f t="shared" si="843"/>
        <v>7.5960791232714819E-2</v>
      </c>
      <c r="O671" s="5">
        <f t="shared" si="844"/>
        <v>0.10202357762042868</v>
      </c>
      <c r="P671" s="5">
        <f t="shared" si="845"/>
        <v>0.11889441700726164</v>
      </c>
      <c r="Q671" s="5">
        <f t="shared" si="846"/>
        <v>4.4260915955252472E-2</v>
      </c>
      <c r="R671" s="5">
        <f t="shared" si="847"/>
        <v>7.9844045759174545E-2</v>
      </c>
      <c r="S671" s="5">
        <f t="shared" si="848"/>
        <v>5.4216860452446058E-2</v>
      </c>
      <c r="T671" s="5">
        <f t="shared" si="849"/>
        <v>6.9277527436295908E-2</v>
      </c>
      <c r="U671" s="5">
        <f t="shared" si="850"/>
        <v>9.3047229801686018E-2</v>
      </c>
      <c r="V671" s="5">
        <f t="shared" si="851"/>
        <v>1.0988154331700414E-2</v>
      </c>
      <c r="W671" s="5">
        <f t="shared" si="852"/>
        <v>1.7193332238963539E-2</v>
      </c>
      <c r="X671" s="5">
        <f t="shared" si="853"/>
        <v>2.6911136387470034E-2</v>
      </c>
      <c r="Y671" s="5">
        <f t="shared" si="854"/>
        <v>2.106075924083553E-2</v>
      </c>
      <c r="Z671" s="5">
        <f t="shared" si="855"/>
        <v>4.1657505659532613E-2</v>
      </c>
      <c r="AA671" s="5">
        <f t="shared" si="856"/>
        <v>4.8546080865675308E-2</v>
      </c>
      <c r="AB671" s="5">
        <f t="shared" si="857"/>
        <v>2.8286882881061202E-2</v>
      </c>
      <c r="AC671" s="5">
        <f t="shared" si="858"/>
        <v>1.2526728441659206E-3</v>
      </c>
      <c r="AD671" s="5">
        <f t="shared" si="859"/>
        <v>5.0091147081927261E-3</v>
      </c>
      <c r="AE671" s="5">
        <f t="shared" si="860"/>
        <v>7.8403050216857076E-3</v>
      </c>
      <c r="AF671" s="5">
        <f t="shared" si="861"/>
        <v>6.1358529814191914E-3</v>
      </c>
      <c r="AG671" s="5">
        <f t="shared" si="862"/>
        <v>3.2012948225404723E-3</v>
      </c>
      <c r="AH671" s="5">
        <f t="shared" si="863"/>
        <v>1.6300662384470189E-2</v>
      </c>
      <c r="AI671" s="5">
        <f t="shared" si="864"/>
        <v>1.8996175161041556E-2</v>
      </c>
      <c r="AJ671" s="5">
        <f t="shared" si="865"/>
        <v>1.1068711879241246E-2</v>
      </c>
      <c r="AK671" s="5">
        <f t="shared" si="866"/>
        <v>4.2996860026475181E-3</v>
      </c>
      <c r="AL671" s="5">
        <f t="shared" si="867"/>
        <v>9.1396707087518627E-5</v>
      </c>
      <c r="AM671" s="5">
        <f t="shared" si="868"/>
        <v>1.1674865493715495E-3</v>
      </c>
      <c r="AN671" s="5">
        <f t="shared" si="869"/>
        <v>1.8273589624164977E-3</v>
      </c>
      <c r="AO671" s="5">
        <f t="shared" si="870"/>
        <v>1.4300981794271596E-3</v>
      </c>
      <c r="AP671" s="5">
        <f t="shared" si="871"/>
        <v>7.4613357122285792E-4</v>
      </c>
      <c r="AQ671" s="5">
        <f t="shared" si="872"/>
        <v>2.9196350683180364E-4</v>
      </c>
      <c r="AR671" s="5">
        <f t="shared" si="873"/>
        <v>5.1027845276027071E-3</v>
      </c>
      <c r="AS671" s="5">
        <f t="shared" si="874"/>
        <v>5.9465920101347026E-3</v>
      </c>
      <c r="AT671" s="5">
        <f t="shared" si="875"/>
        <v>3.464966661213399E-3</v>
      </c>
      <c r="AU671" s="5">
        <f t="shared" si="876"/>
        <v>1.3459803467104812E-3</v>
      </c>
      <c r="AV671" s="5">
        <f t="shared" si="877"/>
        <v>3.9213864176757473E-4</v>
      </c>
      <c r="AW671" s="5">
        <f t="shared" si="878"/>
        <v>4.6308524438063529E-6</v>
      </c>
      <c r="AX671" s="5">
        <f t="shared" si="879"/>
        <v>2.267574415784779E-4</v>
      </c>
      <c r="AY671" s="5">
        <f t="shared" si="880"/>
        <v>3.5492249858134827E-4</v>
      </c>
      <c r="AZ671" s="5">
        <f t="shared" si="881"/>
        <v>2.7776371774690037E-4</v>
      </c>
      <c r="BA671" s="5">
        <f t="shared" si="882"/>
        <v>1.4491930530367386E-4</v>
      </c>
      <c r="BB671" s="5">
        <f t="shared" si="883"/>
        <v>5.6707203932326176E-5</v>
      </c>
      <c r="BC671" s="5">
        <f t="shared" si="884"/>
        <v>1.7751710697668708E-5</v>
      </c>
      <c r="BD671" s="5">
        <f t="shared" si="885"/>
        <v>1.3311529577242122E-3</v>
      </c>
      <c r="BE671" s="5">
        <f t="shared" si="886"/>
        <v>1.5512752889820412E-3</v>
      </c>
      <c r="BF671" s="5">
        <f t="shared" si="887"/>
        <v>9.0389876243842E-4</v>
      </c>
      <c r="BG671" s="5">
        <f t="shared" si="888"/>
        <v>3.5112313872364559E-4</v>
      </c>
      <c r="BH671" s="5">
        <f t="shared" si="889"/>
        <v>1.0229640503203784E-4</v>
      </c>
      <c r="BI671" s="5">
        <f t="shared" si="890"/>
        <v>2.3842471949910311E-5</v>
      </c>
      <c r="BJ671" s="8">
        <f t="shared" si="891"/>
        <v>0.28339289267248058</v>
      </c>
      <c r="BK671" s="8">
        <f t="shared" si="892"/>
        <v>0.25098055665717428</v>
      </c>
      <c r="BL671" s="8">
        <f t="shared" si="893"/>
        <v>0.42292910356770536</v>
      </c>
      <c r="BM671" s="8">
        <f t="shared" si="894"/>
        <v>0.51244388651999206</v>
      </c>
      <c r="BN671" s="8">
        <f t="shared" si="895"/>
        <v>0.48616588039076353</v>
      </c>
    </row>
    <row r="672" spans="1:66" x14ac:dyDescent="0.25">
      <c r="A672" t="s">
        <v>99</v>
      </c>
      <c r="B672" t="s">
        <v>117</v>
      </c>
      <c r="C672" t="s">
        <v>118</v>
      </c>
      <c r="D672" t="s">
        <v>504</v>
      </c>
      <c r="E672">
        <f>VLOOKUP(A672,home!$A$2:$E$405,3,FALSE)</f>
        <v>1.3339768339768301</v>
      </c>
      <c r="F672">
        <f>VLOOKUP(B672,home!$B$2:$E$405,3,FALSE)</f>
        <v>0.99</v>
      </c>
      <c r="G672">
        <f>VLOOKUP(C672,away!$B$2:$E$405,4,FALSE)</f>
        <v>1.18</v>
      </c>
      <c r="H672">
        <f>VLOOKUP(A672,away!$A$2:$E$405,3,FALSE)</f>
        <v>1.25096525096525</v>
      </c>
      <c r="I672">
        <f>VLOOKUP(C672,away!$B$2:$E$405,3,FALSE)</f>
        <v>1</v>
      </c>
      <c r="J672">
        <f>VLOOKUP(B672,home!$B$2:$E$405,4,FALSE)</f>
        <v>1.02</v>
      </c>
      <c r="K672" s="3">
        <f t="shared" si="840"/>
        <v>1.5583517374517328</v>
      </c>
      <c r="L672" s="3">
        <f t="shared" si="841"/>
        <v>1.2759845559845551</v>
      </c>
      <c r="M672" s="5">
        <f t="shared" si="842"/>
        <v>5.8757510640684713E-2</v>
      </c>
      <c r="N672" s="5">
        <f t="shared" si="843"/>
        <v>9.1564868795249707E-2</v>
      </c>
      <c r="O672" s="5">
        <f t="shared" si="844"/>
        <v>7.4973676125611843E-2</v>
      </c>
      <c r="P672" s="5">
        <f t="shared" si="845"/>
        <v>0.11683535845349072</v>
      </c>
      <c r="Q672" s="5">
        <f t="shared" si="846"/>
        <v>7.1345136188308678E-2</v>
      </c>
      <c r="R672" s="5">
        <f t="shared" si="847"/>
        <v>4.7832626420834357E-2</v>
      </c>
      <c r="S672" s="5">
        <f t="shared" si="848"/>
        <v>5.8079813270304856E-2</v>
      </c>
      <c r="T672" s="5">
        <f t="shared" si="849"/>
        <v>9.1035291920896641E-2</v>
      </c>
      <c r="U672" s="5">
        <f t="shared" si="850"/>
        <v>7.4540056489786871E-2</v>
      </c>
      <c r="V672" s="5">
        <f t="shared" si="851"/>
        <v>1.2831978089754177E-2</v>
      </c>
      <c r="W672" s="5">
        <f t="shared" si="852"/>
        <v>3.7060272312593789E-2</v>
      </c>
      <c r="X672" s="5">
        <f t="shared" si="853"/>
        <v>4.7288335111451675E-2</v>
      </c>
      <c r="Y672" s="5">
        <f t="shared" si="854"/>
        <v>3.016959264021727E-2</v>
      </c>
      <c r="Z672" s="5">
        <f t="shared" si="855"/>
        <v>2.0344564195054475E-2</v>
      </c>
      <c r="AA672" s="5">
        <f t="shared" si="856"/>
        <v>3.1703986961061456E-2</v>
      </c>
      <c r="AB672" s="5">
        <f t="shared" si="857"/>
        <v>2.4702981582458605E-2</v>
      </c>
      <c r="AC672" s="5">
        <f t="shared" si="858"/>
        <v>1.5947203423830011E-3</v>
      </c>
      <c r="AD672" s="5">
        <f t="shared" si="859"/>
        <v>1.4438234937191225E-2</v>
      </c>
      <c r="AE672" s="5">
        <f t="shared" si="860"/>
        <v>1.8422964795532633E-2</v>
      </c>
      <c r="AF672" s="5">
        <f t="shared" si="861"/>
        <v>1.1753709277273403E-2</v>
      </c>
      <c r="AG672" s="5">
        <f t="shared" si="862"/>
        <v>4.9991838377777499E-3</v>
      </c>
      <c r="AH672" s="5">
        <f t="shared" si="863"/>
        <v>6.4898374277814631E-3</v>
      </c>
      <c r="AI672" s="5">
        <f t="shared" si="864"/>
        <v>1.0113449431362527E-2</v>
      </c>
      <c r="AJ672" s="5">
        <f t="shared" si="865"/>
        <v>7.8801557464970185E-3</v>
      </c>
      <c r="AK672" s="5">
        <f t="shared" si="866"/>
        <v>4.0933514663146296E-3</v>
      </c>
      <c r="AL672" s="5">
        <f t="shared" si="867"/>
        <v>1.2683976622139629E-4</v>
      </c>
      <c r="AM672" s="5">
        <f t="shared" si="868"/>
        <v>4.4999697000216513E-3</v>
      </c>
      <c r="AN672" s="5">
        <f t="shared" si="869"/>
        <v>5.7418918396260777E-3</v>
      </c>
      <c r="AO672" s="5">
        <f t="shared" si="870"/>
        <v>3.6632826547483119E-3</v>
      </c>
      <c r="AP672" s="5">
        <f t="shared" si="871"/>
        <v>1.5580973638883156E-3</v>
      </c>
      <c r="AQ672" s="5">
        <f t="shared" si="872"/>
        <v>4.9702704326043444E-4</v>
      </c>
      <c r="AR672" s="5">
        <f t="shared" si="873"/>
        <v>1.6561864657399349E-3</v>
      </c>
      <c r="AS672" s="5">
        <f t="shared" si="874"/>
        <v>2.5809210564298724E-3</v>
      </c>
      <c r="AT672" s="5">
        <f t="shared" si="875"/>
        <v>2.010991406256627E-3</v>
      </c>
      <c r="AU672" s="5">
        <f t="shared" si="876"/>
        <v>1.0446106506468396E-3</v>
      </c>
      <c r="AV672" s="5">
        <f t="shared" si="877"/>
        <v>4.0696770559902208E-4</v>
      </c>
      <c r="AW672" s="5">
        <f t="shared" si="878"/>
        <v>7.0058984758077041E-6</v>
      </c>
      <c r="AX672" s="5">
        <f t="shared" si="879"/>
        <v>1.1687559334181493E-3</v>
      </c>
      <c r="AY672" s="5">
        <f t="shared" si="880"/>
        <v>1.4913145207568713E-3</v>
      </c>
      <c r="AZ672" s="5">
        <f t="shared" si="881"/>
        <v>9.5144714830063838E-4</v>
      </c>
      <c r="BA672" s="5">
        <f t="shared" si="882"/>
        <v>4.0467728902238707E-4</v>
      </c>
      <c r="BB672" s="5">
        <f t="shared" si="883"/>
        <v>1.2909049273756597E-4</v>
      </c>
      <c r="BC672" s="5">
        <f t="shared" si="884"/>
        <v>3.2943495011514099E-5</v>
      </c>
      <c r="BD672" s="5">
        <f t="shared" si="885"/>
        <v>3.5221139201913342E-4</v>
      </c>
      <c r="BE672" s="5">
        <f t="shared" si="886"/>
        <v>5.4886923470330996E-4</v>
      </c>
      <c r="BF672" s="5">
        <f t="shared" si="887"/>
        <v>4.276656627668531E-4</v>
      </c>
      <c r="BG672" s="5">
        <f t="shared" si="888"/>
        <v>2.2215117620705751E-4</v>
      </c>
      <c r="BH672" s="5">
        <f t="shared" si="889"/>
        <v>8.6547417854803571E-5</v>
      </c>
      <c r="BI672" s="5">
        <f t="shared" si="890"/>
        <v>2.6974263797198854E-5</v>
      </c>
      <c r="BJ672" s="8">
        <f t="shared" si="891"/>
        <v>0.43821608729728473</v>
      </c>
      <c r="BK672" s="8">
        <f t="shared" si="892"/>
        <v>0.24971753508359576</v>
      </c>
      <c r="BL672" s="8">
        <f t="shared" si="893"/>
        <v>0.29169421808372942</v>
      </c>
      <c r="BM672" s="8">
        <f t="shared" si="894"/>
        <v>0.53717891941320339</v>
      </c>
      <c r="BN672" s="8">
        <f t="shared" si="895"/>
        <v>0.46130917662418003</v>
      </c>
    </row>
    <row r="673" spans="1:66" x14ac:dyDescent="0.25">
      <c r="A673" t="s">
        <v>99</v>
      </c>
      <c r="B673" t="s">
        <v>121</v>
      </c>
      <c r="C673" t="s">
        <v>108</v>
      </c>
      <c r="D673" t="s">
        <v>504</v>
      </c>
      <c r="E673">
        <f>VLOOKUP(A673,home!$A$2:$E$405,3,FALSE)</f>
        <v>1.3339768339768301</v>
      </c>
      <c r="F673">
        <f>VLOOKUP(B673,home!$B$2:$E$405,3,FALSE)</f>
        <v>1.1200000000000001</v>
      </c>
      <c r="G673">
        <f>VLOOKUP(C673,away!$B$2:$E$405,4,FALSE)</f>
        <v>0.75</v>
      </c>
      <c r="H673">
        <f>VLOOKUP(A673,away!$A$2:$E$405,3,FALSE)</f>
        <v>1.25096525096525</v>
      </c>
      <c r="I673">
        <f>VLOOKUP(C673,away!$B$2:$E$405,3,FALSE)</f>
        <v>0.71</v>
      </c>
      <c r="J673">
        <f>VLOOKUP(B673,home!$B$2:$E$405,4,FALSE)</f>
        <v>1.02</v>
      </c>
      <c r="K673" s="3">
        <f t="shared" si="840"/>
        <v>1.1205405405405373</v>
      </c>
      <c r="L673" s="3">
        <f t="shared" si="841"/>
        <v>0.90594903474903399</v>
      </c>
      <c r="M673" s="5">
        <f t="shared" si="842"/>
        <v>0.13179737478420925</v>
      </c>
      <c r="N673" s="5">
        <f t="shared" si="843"/>
        <v>0.14768430158252158</v>
      </c>
      <c r="O673" s="5">
        <f t="shared" si="844"/>
        <v>0.11940170446821105</v>
      </c>
      <c r="P673" s="5">
        <f t="shared" si="845"/>
        <v>0.13379445046627067</v>
      </c>
      <c r="Q673" s="5">
        <f t="shared" si="846"/>
        <v>8.2743123562315279E-2</v>
      </c>
      <c r="R673" s="5">
        <f t="shared" si="847"/>
        <v>5.4085929455182605E-2</v>
      </c>
      <c r="S673" s="5">
        <f t="shared" si="848"/>
        <v>3.3955446769862549E-2</v>
      </c>
      <c r="T673" s="5">
        <f t="shared" si="849"/>
        <v>7.4961052923399579E-2</v>
      </c>
      <c r="U673" s="5">
        <f t="shared" si="850"/>
        <v>6.0605476627347672E-2</v>
      </c>
      <c r="V673" s="5">
        <f t="shared" si="851"/>
        <v>3.8299956432269735E-3</v>
      </c>
      <c r="W673" s="5">
        <f t="shared" si="852"/>
        <v>3.090567480084307E-2</v>
      </c>
      <c r="X673" s="5">
        <f t="shared" si="853"/>
        <v>2.7998966254091325E-2</v>
      </c>
      <c r="Y673" s="5">
        <f t="shared" si="854"/>
        <v>1.2682818225932403E-2</v>
      </c>
      <c r="Z673" s="5">
        <f t="shared" si="855"/>
        <v>1.6333031861142346E-2</v>
      </c>
      <c r="AA673" s="5">
        <f t="shared" si="856"/>
        <v>1.830182435035026E-2</v>
      </c>
      <c r="AB673" s="5">
        <f t="shared" si="857"/>
        <v>1.025396807520973E-2</v>
      </c>
      <c r="AC673" s="5">
        <f t="shared" si="858"/>
        <v>2.4300188225143173E-4</v>
      </c>
      <c r="AD673" s="5">
        <f t="shared" si="859"/>
        <v>8.6577653867766901E-3</v>
      </c>
      <c r="AE673" s="5">
        <f t="shared" si="860"/>
        <v>7.8434941952339396E-3</v>
      </c>
      <c r="AF673" s="5">
        <f t="shared" si="861"/>
        <v>3.5529029976159188E-3</v>
      </c>
      <c r="AG673" s="5">
        <f t="shared" si="862"/>
        <v>1.0729163470823641E-3</v>
      </c>
      <c r="AH673" s="5">
        <f t="shared" si="863"/>
        <v>3.6992236122817806E-3</v>
      </c>
      <c r="AI673" s="5">
        <f t="shared" si="864"/>
        <v>4.1451300260865447E-3</v>
      </c>
      <c r="AJ673" s="5">
        <f t="shared" si="865"/>
        <v>2.3223931200209154E-3</v>
      </c>
      <c r="AK673" s="5">
        <f t="shared" si="866"/>
        <v>8.6744521401862021E-4</v>
      </c>
      <c r="AL673" s="5">
        <f t="shared" si="867"/>
        <v>9.8673599079896251E-6</v>
      </c>
      <c r="AM673" s="5">
        <f t="shared" si="868"/>
        <v>1.9402754212743808E-3</v>
      </c>
      <c r="AN673" s="5">
        <f t="shared" si="869"/>
        <v>1.7577906450508007E-3</v>
      </c>
      <c r="AO673" s="5">
        <f t="shared" si="870"/>
        <v>7.9623436908732726E-4</v>
      </c>
      <c r="AP673" s="5">
        <f t="shared" si="871"/>
        <v>2.4044925270289014E-4</v>
      </c>
      <c r="AQ673" s="5">
        <f t="shared" si="872"/>
        <v>5.4458692098077449E-5</v>
      </c>
      <c r="AR673" s="5">
        <f t="shared" si="873"/>
        <v>6.7026161217350298E-4</v>
      </c>
      <c r="AS673" s="5">
        <f t="shared" si="874"/>
        <v>7.5105530920846887E-4</v>
      </c>
      <c r="AT673" s="5">
        <f t="shared" si="875"/>
        <v>4.2079396107814923E-4</v>
      </c>
      <c r="AU673" s="5">
        <f t="shared" si="876"/>
        <v>1.5717223086756768E-4</v>
      </c>
      <c r="AV673" s="5">
        <f t="shared" si="877"/>
        <v>4.4029464133576605E-5</v>
      </c>
      <c r="AW673" s="5">
        <f t="shared" si="878"/>
        <v>2.7824656316475963E-7</v>
      </c>
      <c r="AX673" s="5">
        <f t="shared" si="879"/>
        <v>3.6235954489205235E-4</v>
      </c>
      <c r="AY673" s="5">
        <f t="shared" si="880"/>
        <v>3.2827927992705409E-4</v>
      </c>
      <c r="AZ673" s="5">
        <f t="shared" si="881"/>
        <v>1.4870214838901127E-4</v>
      </c>
      <c r="BA673" s="5">
        <f t="shared" si="882"/>
        <v>4.4905522599377474E-5</v>
      </c>
      <c r="BB673" s="5">
        <f t="shared" si="883"/>
        <v>1.0170528713451735E-5</v>
      </c>
      <c r="BC673" s="5">
        <f t="shared" si="884"/>
        <v>1.8427961341677874E-6</v>
      </c>
      <c r="BD673" s="5">
        <f t="shared" si="885"/>
        <v>1.0120381009631936E-4</v>
      </c>
      <c r="BE673" s="5">
        <f t="shared" si="886"/>
        <v>1.1340297207009156E-4</v>
      </c>
      <c r="BF673" s="5">
        <f t="shared" si="887"/>
        <v>6.3536313811161948E-5</v>
      </c>
      <c r="BG673" s="5">
        <f t="shared" si="888"/>
        <v>2.3731671807304201E-5</v>
      </c>
      <c r="BH673" s="5">
        <f t="shared" si="889"/>
        <v>6.6480750887218205E-6</v>
      </c>
      <c r="BI673" s="5">
        <f t="shared" si="890"/>
        <v>1.4898875306940857E-6</v>
      </c>
      <c r="BJ673" s="8">
        <f t="shared" si="891"/>
        <v>0.40378848447668081</v>
      </c>
      <c r="BK673" s="8">
        <f t="shared" si="892"/>
        <v>0.30395841618565594</v>
      </c>
      <c r="BL673" s="8">
        <f t="shared" si="893"/>
        <v>0.27603642025657465</v>
      </c>
      <c r="BM673" s="8">
        <f t="shared" si="894"/>
        <v>0.33028146742797942</v>
      </c>
      <c r="BN673" s="8">
        <f t="shared" si="895"/>
        <v>0.66950688431871053</v>
      </c>
    </row>
    <row r="674" spans="1:66" x14ac:dyDescent="0.25">
      <c r="A674" t="s">
        <v>99</v>
      </c>
      <c r="B674" t="s">
        <v>103</v>
      </c>
      <c r="C674" t="s">
        <v>112</v>
      </c>
      <c r="D674" t="s">
        <v>504</v>
      </c>
      <c r="E674">
        <f>VLOOKUP(A674,home!$A$2:$E$405,3,FALSE)</f>
        <v>1.3339768339768301</v>
      </c>
      <c r="F674">
        <f>VLOOKUP(B674,home!$B$2:$E$405,3,FALSE)</f>
        <v>1.02</v>
      </c>
      <c r="G674">
        <f>VLOOKUP(C674,away!$B$2:$E$405,4,FALSE)</f>
        <v>1.36</v>
      </c>
      <c r="H674">
        <f>VLOOKUP(A674,away!$A$2:$E$405,3,FALSE)</f>
        <v>1.25096525096525</v>
      </c>
      <c r="I674">
        <f>VLOOKUP(C674,away!$B$2:$E$405,3,FALSE)</f>
        <v>0.68</v>
      </c>
      <c r="J674">
        <f>VLOOKUP(B674,home!$B$2:$E$405,4,FALSE)</f>
        <v>1.0900000000000001</v>
      </c>
      <c r="K674" s="3">
        <f t="shared" si="840"/>
        <v>1.8504926640926589</v>
      </c>
      <c r="L674" s="3">
        <f t="shared" si="841"/>
        <v>0.92721544401544354</v>
      </c>
      <c r="M674" s="5">
        <f t="shared" si="842"/>
        <v>6.2180855990908161E-2</v>
      </c>
      <c r="N674" s="5">
        <f t="shared" si="843"/>
        <v>0.1150652178581776</v>
      </c>
      <c r="O674" s="5">
        <f t="shared" si="844"/>
        <v>5.765504999687026E-2</v>
      </c>
      <c r="P674" s="5">
        <f t="shared" si="845"/>
        <v>0.10669024706710388</v>
      </c>
      <c r="Q674" s="5">
        <f t="shared" si="846"/>
        <v>0.10646367076939066</v>
      </c>
      <c r="R674" s="5">
        <f t="shared" si="847"/>
        <v>2.6729326391290324E-2</v>
      </c>
      <c r="S674" s="5">
        <f t="shared" si="848"/>
        <v>4.5764924902706478E-2</v>
      </c>
      <c r="T674" s="5">
        <f t="shared" si="849"/>
        <v>9.8714759763954565E-2</v>
      </c>
      <c r="U674" s="5">
        <f t="shared" si="850"/>
        <v>4.9462422403221046E-2</v>
      </c>
      <c r="V674" s="5">
        <f t="shared" si="851"/>
        <v>8.7248560260539468E-3</v>
      </c>
      <c r="W674" s="5">
        <f t="shared" si="852"/>
        <v>6.5670080583711127E-2</v>
      </c>
      <c r="X674" s="5">
        <f t="shared" si="853"/>
        <v>6.0890312926955674E-2</v>
      </c>
      <c r="Y674" s="5">
        <f t="shared" si="854"/>
        <v>2.8229219268403251E-2</v>
      </c>
      <c r="Z674" s="5">
        <f t="shared" si="855"/>
        <v>8.2612814127113257E-3</v>
      </c>
      <c r="AA674" s="5">
        <f t="shared" si="856"/>
        <v>1.5287440650227344E-2</v>
      </c>
      <c r="AB674" s="5">
        <f t="shared" si="857"/>
        <v>1.4144648387998808E-2</v>
      </c>
      <c r="AC674" s="5">
        <f t="shared" si="858"/>
        <v>9.3563468029122133E-4</v>
      </c>
      <c r="AD674" s="5">
        <f t="shared" si="859"/>
        <v>3.0380500592632791E-2</v>
      </c>
      <c r="AE674" s="5">
        <f t="shared" si="860"/>
        <v>2.816926934640946E-2</v>
      </c>
      <c r="AF674" s="5">
        <f t="shared" si="861"/>
        <v>1.3059490792310833E-2</v>
      </c>
      <c r="AG674" s="5">
        <f t="shared" si="862"/>
        <v>4.0363205178693623E-3</v>
      </c>
      <c r="AH674" s="5">
        <f t="shared" si="863"/>
        <v>1.9149969283059152E-3</v>
      </c>
      <c r="AI674" s="5">
        <f t="shared" si="864"/>
        <v>3.5436877675900712E-3</v>
      </c>
      <c r="AJ674" s="5">
        <f t="shared" si="865"/>
        <v>3.27878410888016E-3</v>
      </c>
      <c r="AK674" s="5">
        <f t="shared" si="866"/>
        <v>2.0224553135421066E-3</v>
      </c>
      <c r="AL674" s="5">
        <f t="shared" si="867"/>
        <v>6.4214680620940256E-5</v>
      </c>
      <c r="AM674" s="5">
        <f t="shared" si="868"/>
        <v>1.1243778695625928E-2</v>
      </c>
      <c r="AN674" s="5">
        <f t="shared" si="869"/>
        <v>1.042540525567618E-2</v>
      </c>
      <c r="AO674" s="5">
        <f t="shared" si="870"/>
        <v>4.8332983815913633E-3</v>
      </c>
      <c r="AP674" s="5">
        <f t="shared" si="871"/>
        <v>1.493836301648787E-3</v>
      </c>
      <c r="AQ674" s="5">
        <f t="shared" si="872"/>
        <v>3.4627702242991695E-4</v>
      </c>
      <c r="AR674" s="5">
        <f t="shared" si="873"/>
        <v>3.5512294543347606E-4</v>
      </c>
      <c r="AS674" s="5">
        <f t="shared" si="874"/>
        <v>6.5715240537562493E-4</v>
      </c>
      <c r="AT674" s="5">
        <f t="shared" si="875"/>
        <v>6.0802785266921976E-4</v>
      </c>
      <c r="AU674" s="5">
        <f t="shared" si="876"/>
        <v>3.7505036030946763E-4</v>
      </c>
      <c r="AV674" s="5">
        <f t="shared" si="877"/>
        <v>1.7350698510449453E-4</v>
      </c>
      <c r="AW674" s="5">
        <f t="shared" si="878"/>
        <v>3.060552619543393E-6</v>
      </c>
      <c r="AX674" s="5">
        <f t="shared" si="879"/>
        <v>3.4677549988228504E-3</v>
      </c>
      <c r="AY674" s="5">
        <f t="shared" si="880"/>
        <v>3.2153559909703032E-3</v>
      </c>
      <c r="AZ674" s="5">
        <f t="shared" si="881"/>
        <v>1.4906638664176229E-3</v>
      </c>
      <c r="BA674" s="5">
        <f t="shared" si="882"/>
        <v>4.6072218625939804E-4</v>
      </c>
      <c r="BB674" s="5">
        <f t="shared" si="883"/>
        <v>1.0679718162506839E-4</v>
      </c>
      <c r="BC674" s="5">
        <f t="shared" si="884"/>
        <v>1.980479923601716E-5</v>
      </c>
      <c r="BD674" s="5">
        <f t="shared" si="885"/>
        <v>5.4879246588362076E-5</v>
      </c>
      <c r="BE674" s="5">
        <f t="shared" si="886"/>
        <v>1.0155364322269609E-4</v>
      </c>
      <c r="BF674" s="5">
        <f t="shared" si="887"/>
        <v>9.3962135897741173E-5</v>
      </c>
      <c r="BG674" s="5">
        <f t="shared" si="888"/>
        <v>5.795874772708249E-5</v>
      </c>
      <c r="BH674" s="5">
        <f t="shared" si="889"/>
        <v>2.6813059372240796E-5</v>
      </c>
      <c r="BI674" s="5">
        <f t="shared" si="890"/>
        <v>9.9234739340424978E-6</v>
      </c>
      <c r="BJ674" s="8">
        <f t="shared" si="891"/>
        <v>0.58778253710011896</v>
      </c>
      <c r="BK674" s="8">
        <f t="shared" si="892"/>
        <v>0.22757608933865492</v>
      </c>
      <c r="BL674" s="8">
        <f t="shared" si="893"/>
        <v>0.17655276280356047</v>
      </c>
      <c r="BM674" s="8">
        <f t="shared" si="894"/>
        <v>0.5221760071429542</v>
      </c>
      <c r="BN674" s="8">
        <f t="shared" si="895"/>
        <v>0.47478436807374091</v>
      </c>
    </row>
    <row r="675" spans="1:66" x14ac:dyDescent="0.25">
      <c r="A675" t="s">
        <v>99</v>
      </c>
      <c r="B675" t="s">
        <v>107</v>
      </c>
      <c r="C675" t="s">
        <v>100</v>
      </c>
      <c r="D675" t="s">
        <v>504</v>
      </c>
      <c r="E675">
        <f>VLOOKUP(A675,home!$A$2:$E$405,3,FALSE)</f>
        <v>1.3339768339768301</v>
      </c>
      <c r="F675">
        <f>VLOOKUP(B675,home!$B$2:$E$405,3,FALSE)</f>
        <v>0.75</v>
      </c>
      <c r="G675">
        <f>VLOOKUP(C675,away!$B$2:$E$405,4,FALSE)</f>
        <v>1.06</v>
      </c>
      <c r="H675">
        <f>VLOOKUP(A675,away!$A$2:$E$405,3,FALSE)</f>
        <v>1.25096525096525</v>
      </c>
      <c r="I675">
        <f>VLOOKUP(C675,away!$B$2:$E$405,3,FALSE)</f>
        <v>0.75</v>
      </c>
      <c r="J675">
        <f>VLOOKUP(B675,home!$B$2:$E$405,4,FALSE)</f>
        <v>0.62</v>
      </c>
      <c r="K675" s="3">
        <f t="shared" si="840"/>
        <v>1.0605115830115799</v>
      </c>
      <c r="L675" s="3">
        <f t="shared" si="841"/>
        <v>0.58169884169884123</v>
      </c>
      <c r="M675" s="5">
        <f t="shared" si="842"/>
        <v>0.193551737554161</v>
      </c>
      <c r="N675" s="5">
        <f t="shared" si="843"/>
        <v>0.20526385958820512</v>
      </c>
      <c r="O675" s="5">
        <f t="shared" si="844"/>
        <v>0.11258882154405354</v>
      </c>
      <c r="P675" s="5">
        <f t="shared" si="845"/>
        <v>0.1194017493650925</v>
      </c>
      <c r="Q675" s="5">
        <f t="shared" si="846"/>
        <v>0.10884235033347701</v>
      </c>
      <c r="R675" s="5">
        <f t="shared" si="847"/>
        <v>3.2746393540206746E-2</v>
      </c>
      <c r="S675" s="5">
        <f t="shared" si="848"/>
        <v>1.8414685824578215E-2</v>
      </c>
      <c r="T675" s="5">
        <f t="shared" si="849"/>
        <v>6.3313469116763055E-2</v>
      </c>
      <c r="U675" s="5">
        <f t="shared" si="850"/>
        <v>3.4727929651244827E-2</v>
      </c>
      <c r="V675" s="5">
        <f t="shared" si="851"/>
        <v>1.2622210527662844E-3</v>
      </c>
      <c r="W675" s="5">
        <f t="shared" si="852"/>
        <v>3.8476191083618889E-2</v>
      </c>
      <c r="X675" s="5">
        <f t="shared" si="853"/>
        <v>2.2381555786324392E-2</v>
      </c>
      <c r="Y675" s="5">
        <f t="shared" si="854"/>
        <v>6.509662538161448E-3</v>
      </c>
      <c r="Z675" s="5">
        <f t="shared" si="855"/>
        <v>6.3495130640508933E-3</v>
      </c>
      <c r="AA675" s="5">
        <f t="shared" si="856"/>
        <v>6.7337321509093198E-3</v>
      </c>
      <c r="AB675" s="5">
        <f t="shared" si="857"/>
        <v>3.5706004714684061E-3</v>
      </c>
      <c r="AC675" s="5">
        <f t="shared" si="858"/>
        <v>4.8666381044360938E-5</v>
      </c>
      <c r="AD675" s="5">
        <f t="shared" si="859"/>
        <v>1.0201111578586176E-2</v>
      </c>
      <c r="AE675" s="5">
        <f t="shared" si="860"/>
        <v>5.9339747893042165E-3</v>
      </c>
      <c r="AF675" s="5">
        <f t="shared" si="861"/>
        <v>1.7258931308041941E-3</v>
      </c>
      <c r="AG675" s="5">
        <f t="shared" si="862"/>
        <v>3.346500116949288E-4</v>
      </c>
      <c r="AH675" s="5">
        <f t="shared" si="863"/>
        <v>9.2337609867751619E-4</v>
      </c>
      <c r="AI675" s="5">
        <f t="shared" si="864"/>
        <v>9.7925104812354963E-4</v>
      </c>
      <c r="AJ675" s="5">
        <f t="shared" si="865"/>
        <v>5.1925353960562701E-4</v>
      </c>
      <c r="AK675" s="5">
        <f t="shared" si="866"/>
        <v>1.835581310905099E-4</v>
      </c>
      <c r="AL675" s="5">
        <f t="shared" si="867"/>
        <v>1.2008884250576862E-6</v>
      </c>
      <c r="AM675" s="5">
        <f t="shared" si="868"/>
        <v>2.1636793977368369E-3</v>
      </c>
      <c r="AN675" s="5">
        <f t="shared" si="869"/>
        <v>1.2586097994711643E-3</v>
      </c>
      <c r="AO675" s="5">
        <f t="shared" si="870"/>
        <v>3.6606593125159363E-4</v>
      </c>
      <c r="AP675" s="5">
        <f t="shared" si="871"/>
        <v>7.098004273148655E-5</v>
      </c>
      <c r="AQ675" s="5">
        <f t="shared" si="872"/>
        <v>1.0322252160159995E-5</v>
      </c>
      <c r="AR675" s="5">
        <f t="shared" si="873"/>
        <v>1.0742536141062123E-4</v>
      </c>
      <c r="AS675" s="5">
        <f t="shared" si="874"/>
        <v>1.1392584008516901E-4</v>
      </c>
      <c r="AT675" s="5">
        <f t="shared" si="875"/>
        <v>6.0409836507323327E-5</v>
      </c>
      <c r="AU675" s="5">
        <f t="shared" si="876"/>
        <v>2.1355110447950734E-5</v>
      </c>
      <c r="AV675" s="5">
        <f t="shared" si="877"/>
        <v>5.6618354966358403E-6</v>
      </c>
      <c r="AW675" s="5">
        <f t="shared" si="878"/>
        <v>2.0578502758217376E-8</v>
      </c>
      <c r="AX675" s="5">
        <f t="shared" si="879"/>
        <v>3.8243451053723897E-4</v>
      </c>
      <c r="AY675" s="5">
        <f t="shared" si="880"/>
        <v>2.2246171180517518E-4</v>
      </c>
      <c r="AZ675" s="5">
        <f t="shared" si="881"/>
        <v>6.470286003970592E-5</v>
      </c>
      <c r="BA675" s="5">
        <f t="shared" si="882"/>
        <v>1.2545859579899726E-5</v>
      </c>
      <c r="BB675" s="5">
        <f t="shared" si="883"/>
        <v>1.8244779964359953E-6</v>
      </c>
      <c r="BC675" s="5">
        <f t="shared" si="884"/>
        <v>2.1225934744636821E-7</v>
      </c>
      <c r="BD675" s="5">
        <f t="shared" si="885"/>
        <v>1.0414868050272959E-5</v>
      </c>
      <c r="BE675" s="5">
        <f t="shared" si="886"/>
        <v>1.1045088202851703E-5</v>
      </c>
      <c r="BF675" s="5">
        <f t="shared" si="887"/>
        <v>5.8567219872543915E-6</v>
      </c>
      <c r="BG675" s="5">
        <f t="shared" si="888"/>
        <v>2.0703738353206271E-6</v>
      </c>
      <c r="BH675" s="5">
        <f t="shared" si="889"/>
        <v>5.4891385838040856E-7</v>
      </c>
      <c r="BI675" s="5">
        <f t="shared" si="890"/>
        <v>1.1642590097760028E-7</v>
      </c>
      <c r="BJ675" s="8">
        <f t="shared" si="891"/>
        <v>0.46753655705959651</v>
      </c>
      <c r="BK675" s="8">
        <f t="shared" si="892"/>
        <v>0.33290272277787258</v>
      </c>
      <c r="BL675" s="8">
        <f t="shared" si="893"/>
        <v>0.19331174655116279</v>
      </c>
      <c r="BM675" s="8">
        <f t="shared" si="894"/>
        <v>0.22748318639418461</v>
      </c>
      <c r="BN675" s="8">
        <f t="shared" si="895"/>
        <v>0.77239491192519594</v>
      </c>
    </row>
    <row r="676" spans="1:66" x14ac:dyDescent="0.25">
      <c r="A676" t="s">
        <v>99</v>
      </c>
      <c r="B676" t="s">
        <v>395</v>
      </c>
      <c r="C676" t="s">
        <v>110</v>
      </c>
      <c r="D676" t="s">
        <v>504</v>
      </c>
      <c r="E676">
        <f>VLOOKUP(A676,home!$A$2:$E$405,3,FALSE)</f>
        <v>1.3339768339768301</v>
      </c>
      <c r="F676">
        <f>VLOOKUP(B676,home!$B$2:$E$405,3,FALSE)</f>
        <v>1.19</v>
      </c>
      <c r="G676">
        <f>VLOOKUP(C676,away!$B$2:$E$405,4,FALSE)</f>
        <v>0.78</v>
      </c>
      <c r="H676">
        <f>VLOOKUP(A676,away!$A$2:$E$405,3,FALSE)</f>
        <v>1.25096525096525</v>
      </c>
      <c r="I676">
        <f>VLOOKUP(C676,away!$B$2:$E$405,3,FALSE)</f>
        <v>1.64</v>
      </c>
      <c r="J676">
        <f>VLOOKUP(B676,home!$B$2:$E$405,4,FALSE)</f>
        <v>1.0900000000000001</v>
      </c>
      <c r="K676" s="3">
        <f t="shared" si="840"/>
        <v>1.2381972972972937</v>
      </c>
      <c r="L676" s="3">
        <f t="shared" si="841"/>
        <v>2.236225482625481</v>
      </c>
      <c r="M676" s="5">
        <f t="shared" si="842"/>
        <v>3.0979710774258516E-2</v>
      </c>
      <c r="N676" s="5">
        <f t="shared" si="843"/>
        <v>3.8358994151738747E-2</v>
      </c>
      <c r="O676" s="5">
        <f t="shared" si="844"/>
        <v>6.9277618677764066E-2</v>
      </c>
      <c r="P676" s="5">
        <f t="shared" si="845"/>
        <v>8.5779360209999975E-2</v>
      </c>
      <c r="Q676" s="5">
        <f t="shared" si="846"/>
        <v>2.374800144286281E-2</v>
      </c>
      <c r="R676" s="5">
        <f t="shared" si="847"/>
        <v>7.7460188131413504E-2</v>
      </c>
      <c r="S676" s="5">
        <f t="shared" si="848"/>
        <v>5.9378367761835915E-2</v>
      </c>
      <c r="T676" s="5">
        <f t="shared" si="849"/>
        <v>5.31058859879565E-2</v>
      </c>
      <c r="U676" s="5">
        <f t="shared" si="850"/>
        <v>9.5910995592456125E-2</v>
      </c>
      <c r="V676" s="5">
        <f t="shared" si="851"/>
        <v>1.8268007851400259E-2</v>
      </c>
      <c r="W676" s="5">
        <f t="shared" si="852"/>
        <v>9.801570400921656E-3</v>
      </c>
      <c r="X676" s="5">
        <f t="shared" si="853"/>
        <v>2.1918521500288658E-2</v>
      </c>
      <c r="Y676" s="5">
        <f t="shared" si="854"/>
        <v>2.4507378160209998E-2</v>
      </c>
      <c r="Z676" s="5">
        <f t="shared" si="855"/>
        <v>5.7739482196143575E-2</v>
      </c>
      <c r="AA676" s="5">
        <f t="shared" si="856"/>
        <v>7.1492870802610187E-2</v>
      </c>
      <c r="AB676" s="5">
        <f t="shared" si="857"/>
        <v>4.4261139701908273E-2</v>
      </c>
      <c r="AC676" s="5">
        <f t="shared" si="858"/>
        <v>3.1613796308954493E-3</v>
      </c>
      <c r="AD676" s="5">
        <f t="shared" si="859"/>
        <v>3.0340694949225859E-3</v>
      </c>
      <c r="AE676" s="5">
        <f t="shared" si="860"/>
        <v>6.7848635206025085E-3</v>
      </c>
      <c r="AF676" s="5">
        <f t="shared" si="861"/>
        <v>7.5862423504536852E-3</v>
      </c>
      <c r="AG676" s="5">
        <f t="shared" si="862"/>
        <v>5.6548494871523844E-3</v>
      </c>
      <c r="AH676" s="5">
        <f t="shared" si="863"/>
        <v>3.2279625360154135E-2</v>
      </c>
      <c r="AI676" s="5">
        <f t="shared" si="864"/>
        <v>3.9968544878712035E-2</v>
      </c>
      <c r="AJ676" s="5">
        <f t="shared" si="865"/>
        <v>2.4744472122863421E-2</v>
      </c>
      <c r="AK676" s="5">
        <f t="shared" si="866"/>
        <v>1.0212846168525906E-2</v>
      </c>
      <c r="AL676" s="5">
        <f t="shared" si="867"/>
        <v>3.501402890364819E-4</v>
      </c>
      <c r="AM676" s="5">
        <f t="shared" si="868"/>
        <v>7.5135532968506136E-4</v>
      </c>
      <c r="AN676" s="5">
        <f t="shared" si="869"/>
        <v>1.6801999347482038E-3</v>
      </c>
      <c r="AO676" s="5">
        <f t="shared" si="870"/>
        <v>1.8786529549948024E-3</v>
      </c>
      <c r="AP676" s="5">
        <f t="shared" si="871"/>
        <v>1.4003638703230126E-3</v>
      </c>
      <c r="AQ676" s="5">
        <f t="shared" si="872"/>
        <v>7.8288234294109148E-4</v>
      </c>
      <c r="AR676" s="5">
        <f t="shared" si="873"/>
        <v>1.4436904159996079E-2</v>
      </c>
      <c r="AS676" s="5">
        <f t="shared" si="874"/>
        <v>1.7875735712247202E-2</v>
      </c>
      <c r="AT676" s="5">
        <f t="shared" si="875"/>
        <v>1.1066843823052602E-2</v>
      </c>
      <c r="AU676" s="5">
        <f t="shared" si="876"/>
        <v>4.567645370438328E-3</v>
      </c>
      <c r="AV676" s="5">
        <f t="shared" si="877"/>
        <v>1.4139115381723081E-3</v>
      </c>
      <c r="AW676" s="5">
        <f t="shared" si="878"/>
        <v>2.6930537964876193E-5</v>
      </c>
      <c r="AX676" s="5">
        <f t="shared" si="879"/>
        <v>1.5505435642099348E-4</v>
      </c>
      <c r="AY676" s="5">
        <f t="shared" si="880"/>
        <v>3.4673650302071942E-4</v>
      </c>
      <c r="AZ676" s="5">
        <f t="shared" si="881"/>
        <v>3.8769050190569007E-4</v>
      </c>
      <c r="BA676" s="5">
        <f t="shared" si="882"/>
        <v>2.8898779324445557E-4</v>
      </c>
      <c r="BB676" s="5">
        <f t="shared" si="883"/>
        <v>1.6156046685523887E-4</v>
      </c>
      <c r="BC676" s="5">
        <f t="shared" si="884"/>
        <v>7.2257126593310903E-5</v>
      </c>
      <c r="BD676" s="5">
        <f t="shared" si="885"/>
        <v>5.3806954954675077E-3</v>
      </c>
      <c r="BE676" s="5">
        <f t="shared" si="886"/>
        <v>6.6623626200675908E-3</v>
      </c>
      <c r="BF676" s="5">
        <f t="shared" si="887"/>
        <v>4.124659694891104E-3</v>
      </c>
      <c r="BG676" s="5">
        <f t="shared" si="888"/>
        <v>1.7023808288284155E-3</v>
      </c>
      <c r="BH676" s="5">
        <f t="shared" si="889"/>
        <v>5.2697083530651762E-4</v>
      </c>
      <c r="BI676" s="5">
        <f t="shared" si="890"/>
        <v>1.3049877280620534E-4</v>
      </c>
      <c r="BJ676" s="8">
        <f t="shared" si="891"/>
        <v>0.20240611767784217</v>
      </c>
      <c r="BK676" s="8">
        <f t="shared" si="892"/>
        <v>0.1982637030204473</v>
      </c>
      <c r="BL676" s="8">
        <f t="shared" si="893"/>
        <v>0.53349691028768154</v>
      </c>
      <c r="BM676" s="8">
        <f t="shared" si="894"/>
        <v>0.66598253382902117</v>
      </c>
      <c r="BN676" s="8">
        <f t="shared" si="895"/>
        <v>0.32560387338803765</v>
      </c>
    </row>
    <row r="677" spans="1:66" x14ac:dyDescent="0.25">
      <c r="A677" t="s">
        <v>99</v>
      </c>
      <c r="B677" t="s">
        <v>115</v>
      </c>
      <c r="C677" t="s">
        <v>120</v>
      </c>
      <c r="D677" t="s">
        <v>504</v>
      </c>
      <c r="E677">
        <f>VLOOKUP(A677,home!$A$2:$E$405,3,FALSE)</f>
        <v>1.3339768339768301</v>
      </c>
      <c r="F677">
        <f>VLOOKUP(B677,home!$B$2:$E$405,3,FALSE)</f>
        <v>1.23</v>
      </c>
      <c r="G677">
        <f>VLOOKUP(C677,away!$B$2:$E$405,4,FALSE)</f>
        <v>1.64</v>
      </c>
      <c r="H677">
        <f>VLOOKUP(A677,away!$A$2:$E$405,3,FALSE)</f>
        <v>1.25096525096525</v>
      </c>
      <c r="I677">
        <f>VLOOKUP(C677,away!$B$2:$E$405,3,FALSE)</f>
        <v>0.89</v>
      </c>
      <c r="J677">
        <f>VLOOKUP(B677,home!$B$2:$E$405,4,FALSE)</f>
        <v>0.91</v>
      </c>
      <c r="K677" s="3">
        <f t="shared" si="840"/>
        <v>2.6908980694980613</v>
      </c>
      <c r="L677" s="3">
        <f t="shared" si="841"/>
        <v>1.0131567567567561</v>
      </c>
      <c r="M677" s="5">
        <f t="shared" si="842"/>
        <v>2.4623479839026779E-2</v>
      </c>
      <c r="N677" s="5">
        <f t="shared" si="843"/>
        <v>6.6259274363161591E-2</v>
      </c>
      <c r="O677" s="5">
        <f t="shared" si="844"/>
        <v>2.4947444973773745E-2</v>
      </c>
      <c r="P677" s="5">
        <f t="shared" si="845"/>
        <v>6.7131031518836884E-2</v>
      </c>
      <c r="Q677" s="5">
        <f t="shared" si="846"/>
        <v>8.9148476735086982E-2</v>
      </c>
      <c r="R677" s="5">
        <f t="shared" si="847"/>
        <v>1.2637836219498121E-2</v>
      </c>
      <c r="S677" s="5">
        <f t="shared" si="848"/>
        <v>4.5754859002914081E-2</v>
      </c>
      <c r="T677" s="5">
        <f t="shared" si="849"/>
        <v>9.032138155872585E-2</v>
      </c>
      <c r="U677" s="5">
        <f t="shared" si="850"/>
        <v>3.4007129085680168E-2</v>
      </c>
      <c r="V677" s="5">
        <f t="shared" si="851"/>
        <v>1.386017150181954E-2</v>
      </c>
      <c r="W677" s="5">
        <f t="shared" si="852"/>
        <v>7.996315464837947E-2</v>
      </c>
      <c r="X677" s="5">
        <f t="shared" si="853"/>
        <v>8.1015210423591069E-2</v>
      </c>
      <c r="Y677" s="5">
        <f t="shared" si="854"/>
        <v>4.1040553920365826E-2</v>
      </c>
      <c r="Z677" s="5">
        <f t="shared" si="855"/>
        <v>4.2680363855232602E-3</v>
      </c>
      <c r="AA677" s="5">
        <f t="shared" si="856"/>
        <v>1.1484850870352024E-2</v>
      </c>
      <c r="AB677" s="5">
        <f t="shared" si="857"/>
        <v>1.5452281517751697E-2</v>
      </c>
      <c r="AC677" s="5">
        <f t="shared" si="858"/>
        <v>2.3616879499461199E-3</v>
      </c>
      <c r="AD677" s="5">
        <f t="shared" si="859"/>
        <v>5.3793174618574816E-2</v>
      </c>
      <c r="AE677" s="5">
        <f t="shared" si="860"/>
        <v>5.4500918332205113E-2</v>
      </c>
      <c r="AF677" s="5">
        <f t="shared" si="861"/>
        <v>2.7608986828860881E-2</v>
      </c>
      <c r="AG677" s="5">
        <f t="shared" si="862"/>
        <v>9.3240771842895628E-3</v>
      </c>
      <c r="AH677" s="5">
        <f t="shared" si="863"/>
        <v>1.0810474755191435E-3</v>
      </c>
      <c r="AI677" s="5">
        <f t="shared" si="864"/>
        <v>2.9089885649102158E-3</v>
      </c>
      <c r="AJ677" s="5">
        <f t="shared" si="865"/>
        <v>3.9138958567544188E-3</v>
      </c>
      <c r="AK677" s="5">
        <f t="shared" si="866"/>
        <v>3.5106316017189752E-3</v>
      </c>
      <c r="AL677" s="5">
        <f t="shared" si="867"/>
        <v>2.5754694176768547E-4</v>
      </c>
      <c r="AM677" s="5">
        <f t="shared" si="868"/>
        <v>2.8950389946659005E-2</v>
      </c>
      <c r="AN677" s="5">
        <f t="shared" si="869"/>
        <v>2.9331283185200435E-2</v>
      </c>
      <c r="AO677" s="5">
        <f t="shared" si="870"/>
        <v>1.4858593871715823E-2</v>
      </c>
      <c r="AP677" s="5">
        <f t="shared" si="871"/>
        <v>5.0180282590111388E-3</v>
      </c>
      <c r="AQ677" s="5">
        <f t="shared" si="872"/>
        <v>1.271012309053369E-3</v>
      </c>
      <c r="AR677" s="5">
        <f t="shared" si="873"/>
        <v>2.1905411083941086E-4</v>
      </c>
      <c r="AS677" s="5">
        <f t="shared" si="874"/>
        <v>5.8945228397338503E-4</v>
      </c>
      <c r="AT677" s="5">
        <f t="shared" si="875"/>
        <v>7.9307800650260261E-4</v>
      </c>
      <c r="AU677" s="5">
        <f t="shared" si="876"/>
        <v>7.1136402555307477E-4</v>
      </c>
      <c r="AV677" s="5">
        <f t="shared" si="877"/>
        <v>4.7855202076778472E-4</v>
      </c>
      <c r="AW677" s="5">
        <f t="shared" si="878"/>
        <v>1.9504184148190167E-5</v>
      </c>
      <c r="AX677" s="5">
        <f t="shared" si="879"/>
        <v>1.2983758069780141E-2</v>
      </c>
      <c r="AY677" s="5">
        <f t="shared" si="880"/>
        <v>1.3154582216492808E-2</v>
      </c>
      <c r="AZ677" s="5">
        <f t="shared" si="881"/>
        <v>6.6638269274759757E-3</v>
      </c>
      <c r="BA677" s="5">
        <f t="shared" si="882"/>
        <v>2.2505004258099662E-3</v>
      </c>
      <c r="BB677" s="5">
        <f t="shared" si="883"/>
        <v>5.7002742812333103E-4</v>
      </c>
      <c r="BC677" s="5">
        <f t="shared" si="884"/>
        <v>1.1550542806796583E-4</v>
      </c>
      <c r="BD677" s="5">
        <f t="shared" si="885"/>
        <v>3.6989358748715401E-5</v>
      </c>
      <c r="BE677" s="5">
        <f t="shared" si="886"/>
        <v>9.9534594048889506E-5</v>
      </c>
      <c r="BF677" s="5">
        <f t="shared" si="887"/>
        <v>1.3391872348721503E-4</v>
      </c>
      <c r="BG677" s="5">
        <f t="shared" si="888"/>
        <v>1.201205448337972E-4</v>
      </c>
      <c r="BH677" s="5">
        <f t="shared" si="889"/>
        <v>8.0808035550080067E-5</v>
      </c>
      <c r="BI677" s="5">
        <f t="shared" si="890"/>
        <v>4.3489237372328211E-5</v>
      </c>
      <c r="BJ677" s="8">
        <f t="shared" si="891"/>
        <v>0.708142716680631</v>
      </c>
      <c r="BK677" s="8">
        <f t="shared" si="892"/>
        <v>0.1671433589708039</v>
      </c>
      <c r="BL677" s="8">
        <f t="shared" si="893"/>
        <v>0.1132504671076358</v>
      </c>
      <c r="BM677" s="8">
        <f t="shared" si="894"/>
        <v>0.69492195746286511</v>
      </c>
      <c r="BN677" s="8">
        <f t="shared" si="895"/>
        <v>0.28474754364938409</v>
      </c>
    </row>
    <row r="678" spans="1:66" x14ac:dyDescent="0.25">
      <c r="A678" t="s">
        <v>99</v>
      </c>
      <c r="B678" t="s">
        <v>113</v>
      </c>
      <c r="C678" t="s">
        <v>116</v>
      </c>
      <c r="D678" t="s">
        <v>504</v>
      </c>
      <c r="E678">
        <f>VLOOKUP(A678,home!$A$2:$E$405,3,FALSE)</f>
        <v>1.3339768339768301</v>
      </c>
      <c r="F678">
        <f>VLOOKUP(B678,home!$B$2:$E$405,3,FALSE)</f>
        <v>1.19</v>
      </c>
      <c r="G678">
        <f>VLOOKUP(C678,away!$B$2:$E$405,4,FALSE)</f>
        <v>1.36</v>
      </c>
      <c r="H678">
        <f>VLOOKUP(A678,away!$A$2:$E$405,3,FALSE)</f>
        <v>1.25096525096525</v>
      </c>
      <c r="I678">
        <f>VLOOKUP(C678,away!$B$2:$E$405,3,FALSE)</f>
        <v>0.75</v>
      </c>
      <c r="J678">
        <f>VLOOKUP(B678,home!$B$2:$E$405,4,FALSE)</f>
        <v>0.76</v>
      </c>
      <c r="K678" s="3">
        <f t="shared" si="840"/>
        <v>2.1589081081081019</v>
      </c>
      <c r="L678" s="3">
        <f t="shared" si="841"/>
        <v>0.71305019305019246</v>
      </c>
      <c r="M678" s="5">
        <f t="shared" si="842"/>
        <v>5.6588001653906261E-2</v>
      </c>
      <c r="N678" s="5">
        <f t="shared" si="843"/>
        <v>0.12216829559225292</v>
      </c>
      <c r="O678" s="5">
        <f t="shared" si="844"/>
        <v>4.0350085503642462E-2</v>
      </c>
      <c r="P678" s="5">
        <f t="shared" si="845"/>
        <v>8.7112126756668906E-2</v>
      </c>
      <c r="Q678" s="5">
        <f t="shared" si="846"/>
        <v>0.13187506195393106</v>
      </c>
      <c r="R678" s="5">
        <f t="shared" si="847"/>
        <v>1.4385818128982018E-2</v>
      </c>
      <c r="S678" s="5">
        <f t="shared" si="848"/>
        <v>3.35253163492217E-2</v>
      </c>
      <c r="T678" s="5">
        <f t="shared" si="849"/>
        <v>9.4033538384756629E-2</v>
      </c>
      <c r="U678" s="5">
        <f t="shared" si="850"/>
        <v>3.1057659400427803E-2</v>
      </c>
      <c r="V678" s="5">
        <f t="shared" si="851"/>
        <v>5.7343557762816683E-3</v>
      </c>
      <c r="W678" s="5">
        <f t="shared" si="852"/>
        <v>9.4902046836533374E-2</v>
      </c>
      <c r="X678" s="5">
        <f t="shared" si="853"/>
        <v>6.7669922817648512E-2</v>
      </c>
      <c r="Y678" s="5">
        <f t="shared" si="854"/>
        <v>2.4126025764407949E-2</v>
      </c>
      <c r="Z678" s="5">
        <f t="shared" si="855"/>
        <v>3.4192701313518615E-3</v>
      </c>
      <c r="AA678" s="5">
        <f t="shared" si="856"/>
        <v>7.3818900103873892E-3</v>
      </c>
      <c r="AB678" s="5">
        <f t="shared" si="857"/>
        <v>7.9684110982937689E-3</v>
      </c>
      <c r="AC678" s="5">
        <f t="shared" si="858"/>
        <v>5.5172023292414949E-4</v>
      </c>
      <c r="AD678" s="5">
        <f t="shared" si="859"/>
        <v>5.1221199597861672E-2</v>
      </c>
      <c r="AE678" s="5">
        <f t="shared" si="860"/>
        <v>3.6523286261517698E-2</v>
      </c>
      <c r="AF678" s="5">
        <f t="shared" si="861"/>
        <v>1.3021468159801319E-2</v>
      </c>
      <c r="AG678" s="5">
        <f t="shared" si="862"/>
        <v>3.0949867950477552E-3</v>
      </c>
      <c r="AH678" s="5">
        <f t="shared" si="863"/>
        <v>6.095278068128005E-4</v>
      </c>
      <c r="AI678" s="5">
        <f t="shared" si="864"/>
        <v>1.3159145242455038E-3</v>
      </c>
      <c r="AJ678" s="5">
        <f t="shared" si="865"/>
        <v>1.4204692679854168E-3</v>
      </c>
      <c r="AK678" s="5">
        <f t="shared" si="866"/>
        <v>1.0222208733240323E-3</v>
      </c>
      <c r="AL678" s="5">
        <f t="shared" si="867"/>
        <v>3.3972942291656113E-5</v>
      </c>
      <c r="AM678" s="5">
        <f t="shared" si="868"/>
        <v>2.211637262376941E-2</v>
      </c>
      <c r="AN678" s="5">
        <f t="shared" si="869"/>
        <v>1.5770083768948766E-2</v>
      </c>
      <c r="AO678" s="5">
        <f t="shared" si="870"/>
        <v>5.6224306379333133E-3</v>
      </c>
      <c r="AP678" s="5">
        <f t="shared" si="871"/>
        <v>1.3363584172632218E-3</v>
      </c>
      <c r="AQ678" s="5">
        <f t="shared" si="872"/>
        <v>2.3822265685344749E-4</v>
      </c>
      <c r="AR678" s="5">
        <f t="shared" si="873"/>
        <v>8.6924784063465598E-5</v>
      </c>
      <c r="AS678" s="5">
        <f t="shared" si="874"/>
        <v>1.8766262111016182E-4</v>
      </c>
      <c r="AT678" s="5">
        <f t="shared" si="875"/>
        <v>2.025731771517735E-4</v>
      </c>
      <c r="AU678" s="5">
        <f t="shared" si="876"/>
        <v>1.4577895821272759E-4</v>
      </c>
      <c r="AV678" s="5">
        <f t="shared" si="877"/>
        <v>7.8680843719252421E-5</v>
      </c>
      <c r="AW678" s="5">
        <f t="shared" si="878"/>
        <v>1.4527300491227445E-6</v>
      </c>
      <c r="AX678" s="5">
        <f t="shared" si="879"/>
        <v>7.9578693632326291E-3</v>
      </c>
      <c r="AY678" s="5">
        <f t="shared" si="880"/>
        <v>5.6743602857212373E-3</v>
      </c>
      <c r="AZ678" s="5">
        <f t="shared" si="881"/>
        <v>2.0230518485849368E-3</v>
      </c>
      <c r="BA678" s="5">
        <f t="shared" si="882"/>
        <v>4.8084583706134595E-4</v>
      </c>
      <c r="BB678" s="5">
        <f t="shared" si="883"/>
        <v>8.5716804235993533E-5</v>
      </c>
      <c r="BC678" s="5">
        <f t="shared" si="884"/>
        <v>1.2224076761624153E-5</v>
      </c>
      <c r="BD678" s="5">
        <f t="shared" si="885"/>
        <v>1.0330289009550064E-5</v>
      </c>
      <c r="BE678" s="5">
        <f t="shared" si="886"/>
        <v>2.2302144701817651E-5</v>
      </c>
      <c r="BF678" s="5">
        <f t="shared" si="887"/>
        <v>2.4074140512477135E-5</v>
      </c>
      <c r="BG678" s="5">
        <f t="shared" si="888"/>
        <v>1.7324619049373546E-5</v>
      </c>
      <c r="BH678" s="5">
        <f t="shared" si="889"/>
        <v>9.3505651338941546E-6</v>
      </c>
      <c r="BI678" s="5">
        <f t="shared" si="890"/>
        <v>4.0374021765914034E-6</v>
      </c>
      <c r="BJ678" s="8">
        <f t="shared" si="891"/>
        <v>0.6999533684841247</v>
      </c>
      <c r="BK678" s="8">
        <f t="shared" si="892"/>
        <v>0.1892198539970156</v>
      </c>
      <c r="BL678" s="8">
        <f t="shared" si="893"/>
        <v>0.10630103615894232</v>
      </c>
      <c r="BM678" s="8">
        <f t="shared" si="894"/>
        <v>0.54074123162637866</v>
      </c>
      <c r="BN678" s="8">
        <f t="shared" si="895"/>
        <v>0.45247938958938366</v>
      </c>
    </row>
    <row r="679" spans="1:66" x14ac:dyDescent="0.25">
      <c r="A679" t="s">
        <v>99</v>
      </c>
      <c r="B679" t="s">
        <v>101</v>
      </c>
      <c r="C679" t="s">
        <v>102</v>
      </c>
      <c r="D679" t="s">
        <v>504</v>
      </c>
      <c r="E679">
        <f>VLOOKUP(A679,home!$A$2:$E$405,3,FALSE)</f>
        <v>1.3339768339768301</v>
      </c>
      <c r="F679">
        <f>VLOOKUP(B679,home!$B$2:$E$405,3,FALSE)</f>
        <v>1.1100000000000001</v>
      </c>
      <c r="G679">
        <f>VLOOKUP(C679,away!$B$2:$E$405,4,FALSE)</f>
        <v>1.43</v>
      </c>
      <c r="H679">
        <f>VLOOKUP(A679,away!$A$2:$E$405,3,FALSE)</f>
        <v>1.25096525096525</v>
      </c>
      <c r="I679">
        <f>VLOOKUP(C679,away!$B$2:$E$405,3,FALSE)</f>
        <v>1.06</v>
      </c>
      <c r="J679">
        <f>VLOOKUP(B679,home!$B$2:$E$405,4,FALSE)</f>
        <v>0.88</v>
      </c>
      <c r="K679" s="3">
        <f t="shared" si="840"/>
        <v>2.1174214285714226</v>
      </c>
      <c r="L679" s="3">
        <f t="shared" si="841"/>
        <v>1.1669003861003853</v>
      </c>
      <c r="M679" s="5">
        <f t="shared" si="842"/>
        <v>3.7465985360967458E-2</v>
      </c>
      <c r="N679" s="5">
        <f t="shared" si="843"/>
        <v>7.9331280245855715E-2</v>
      </c>
      <c r="O679" s="5">
        <f t="shared" si="844"/>
        <v>4.3719072783344311E-2</v>
      </c>
      <c r="P679" s="5">
        <f t="shared" si="845"/>
        <v>9.2571701548726903E-2</v>
      </c>
      <c r="Q679" s="5">
        <f t="shared" si="846"/>
        <v>8.3988876374289867E-2</v>
      </c>
      <c r="R679" s="5">
        <f t="shared" si="847"/>
        <v>2.5507901455417661E-2</v>
      </c>
      <c r="S679" s="5">
        <f t="shared" si="848"/>
        <v>5.7182000186724077E-2</v>
      </c>
      <c r="T679" s="5">
        <f t="shared" si="849"/>
        <v>9.800665226929639E-2</v>
      </c>
      <c r="U679" s="5">
        <f t="shared" si="850"/>
        <v>5.4010977139589536E-2</v>
      </c>
      <c r="V679" s="5">
        <f t="shared" si="851"/>
        <v>1.569849144273389E-2</v>
      </c>
      <c r="W679" s="5">
        <f t="shared" si="852"/>
        <v>5.9279948865519148E-2</v>
      </c>
      <c r="X679" s="5">
        <f t="shared" si="853"/>
        <v>6.9173795219185402E-2</v>
      </c>
      <c r="Y679" s="5">
        <f t="shared" si="854"/>
        <v>4.0359464174648217E-2</v>
      </c>
      <c r="Z679" s="5">
        <f t="shared" si="855"/>
        <v>9.9217266856458167E-3</v>
      </c>
      <c r="AA679" s="5">
        <f t="shared" si="856"/>
        <v>2.1008476692615373E-2</v>
      </c>
      <c r="AB679" s="5">
        <f t="shared" si="857"/>
        <v>2.2241899365293544E-2</v>
      </c>
      <c r="AC679" s="5">
        <f t="shared" si="858"/>
        <v>2.4242590489092072E-3</v>
      </c>
      <c r="AD679" s="5">
        <f t="shared" si="859"/>
        <v>3.1380158503117109E-2</v>
      </c>
      <c r="AE679" s="5">
        <f t="shared" si="860"/>
        <v>3.6617519073178645E-2</v>
      </c>
      <c r="AF679" s="5">
        <f t="shared" si="861"/>
        <v>2.1364498572265193E-2</v>
      </c>
      <c r="AG679" s="5">
        <f t="shared" si="862"/>
        <v>8.3100805442724614E-3</v>
      </c>
      <c r="AH679" s="5">
        <f t="shared" si="863"/>
        <v>2.8944166750656483E-3</v>
      </c>
      <c r="AI679" s="5">
        <f t="shared" si="864"/>
        <v>6.1286998909984517E-3</v>
      </c>
      <c r="AJ679" s="5">
        <f t="shared" si="865"/>
        <v>6.4885202392417334E-3</v>
      </c>
      <c r="AK679" s="5">
        <f t="shared" si="866"/>
        <v>4.5796439314299397E-3</v>
      </c>
      <c r="AL679" s="5">
        <f t="shared" si="867"/>
        <v>2.3959629833862595E-4</v>
      </c>
      <c r="AM679" s="5">
        <f t="shared" si="868"/>
        <v>1.3289004009293589E-2</v>
      </c>
      <c r="AN679" s="5">
        <f t="shared" si="869"/>
        <v>1.5506943909334258E-2</v>
      </c>
      <c r="AO679" s="5">
        <f t="shared" si="870"/>
        <v>9.0475294175195817E-3</v>
      </c>
      <c r="AP679" s="5">
        <f t="shared" si="871"/>
        <v>3.5191885235193983E-3</v>
      </c>
      <c r="AQ679" s="5">
        <f t="shared" si="872"/>
        <v>1.0266356117137069E-3</v>
      </c>
      <c r="AR679" s="5">
        <f t="shared" si="873"/>
        <v>6.7549918713389961E-4</v>
      </c>
      <c r="AS679" s="5">
        <f t="shared" si="874"/>
        <v>1.4303164538198964E-3</v>
      </c>
      <c r="AT679" s="5">
        <f t="shared" si="875"/>
        <v>1.5142913544782684E-3</v>
      </c>
      <c r="AU679" s="5">
        <f t="shared" si="876"/>
        <v>1.0687976543575766E-3</v>
      </c>
      <c r="AV679" s="5">
        <f t="shared" si="877"/>
        <v>5.6577376403590127E-4</v>
      </c>
      <c r="AW679" s="5">
        <f t="shared" si="878"/>
        <v>1.6444424936594362E-5</v>
      </c>
      <c r="AX679" s="5">
        <f t="shared" si="879"/>
        <v>4.6897369756082998E-3</v>
      </c>
      <c r="AY679" s="5">
        <f t="shared" si="880"/>
        <v>5.472455887546579E-3</v>
      </c>
      <c r="AZ679" s="5">
        <f t="shared" si="881"/>
        <v>3.1929054440477146E-3</v>
      </c>
      <c r="BA679" s="5">
        <f t="shared" si="882"/>
        <v>1.2419341984804336E-3</v>
      </c>
      <c r="BB679" s="5">
        <f t="shared" si="883"/>
        <v>3.623033739295224E-4</v>
      </c>
      <c r="BC679" s="5">
        <f t="shared" si="884"/>
        <v>8.4554389384766378E-5</v>
      </c>
      <c r="BD679" s="5">
        <f t="shared" si="885"/>
        <v>1.3137337704617394E-4</v>
      </c>
      <c r="BE679" s="5">
        <f t="shared" si="886"/>
        <v>2.7817280370136173E-4</v>
      </c>
      <c r="BF679" s="5">
        <f t="shared" si="887"/>
        <v>2.9450452770152772E-4</v>
      </c>
      <c r="BG679" s="5">
        <f t="shared" si="888"/>
        <v>2.0786339925550696E-4</v>
      </c>
      <c r="BH679" s="5">
        <f t="shared" si="889"/>
        <v>1.1003360394982688E-4</v>
      </c>
      <c r="BI679" s="5">
        <f t="shared" si="890"/>
        <v>4.6597502173260943E-5</v>
      </c>
      <c r="BJ679" s="8">
        <f t="shared" si="891"/>
        <v>0.58524546558200596</v>
      </c>
      <c r="BK679" s="8">
        <f t="shared" si="892"/>
        <v>0.21105448977394672</v>
      </c>
      <c r="BL679" s="8">
        <f t="shared" si="893"/>
        <v>0.19290283180064938</v>
      </c>
      <c r="BM679" s="8">
        <f t="shared" si="894"/>
        <v>0.6310836846110357</v>
      </c>
      <c r="BN679" s="8">
        <f t="shared" si="895"/>
        <v>0.36258481776860191</v>
      </c>
    </row>
    <row r="680" spans="1:66" x14ac:dyDescent="0.25">
      <c r="A680" t="s">
        <v>99</v>
      </c>
      <c r="B680" t="s">
        <v>119</v>
      </c>
      <c r="C680" t="s">
        <v>106</v>
      </c>
      <c r="D680" t="s">
        <v>504</v>
      </c>
      <c r="E680">
        <f>VLOOKUP(A680,home!$A$2:$E$405,3,FALSE)</f>
        <v>1.3339768339768301</v>
      </c>
      <c r="F680">
        <f>VLOOKUP(B680,home!$B$2:$E$405,3,FALSE)</f>
        <v>0.78</v>
      </c>
      <c r="G680">
        <f>VLOOKUP(C680,away!$B$2:$E$405,4,FALSE)</f>
        <v>0.92</v>
      </c>
      <c r="H680">
        <f>VLOOKUP(A680,away!$A$2:$E$405,3,FALSE)</f>
        <v>1.25096525096525</v>
      </c>
      <c r="I680">
        <f>VLOOKUP(C680,away!$B$2:$E$405,3,FALSE)</f>
        <v>0.99</v>
      </c>
      <c r="J680">
        <f>VLOOKUP(B680,home!$B$2:$E$405,4,FALSE)</f>
        <v>1.38</v>
      </c>
      <c r="K680" s="3">
        <f t="shared" si="840"/>
        <v>0.95726177606177321</v>
      </c>
      <c r="L680" s="3">
        <f t="shared" si="841"/>
        <v>1.7090687258687245</v>
      </c>
      <c r="M680" s="5">
        <f t="shared" si="842"/>
        <v>6.9506813035338733E-2</v>
      </c>
      <c r="N680" s="5">
        <f t="shared" si="843"/>
        <v>6.6536215294601964E-2</v>
      </c>
      <c r="O680" s="5">
        <f t="shared" si="844"/>
        <v>0.11879192039350202</v>
      </c>
      <c r="P680" s="5">
        <f t="shared" si="845"/>
        <v>0.11371496469767252</v>
      </c>
      <c r="Q680" s="5">
        <f t="shared" si="846"/>
        <v>3.1846287812669592E-2</v>
      </c>
      <c r="R680" s="5">
        <f t="shared" si="847"/>
        <v>0.10151177801521073</v>
      </c>
      <c r="S680" s="5">
        <f t="shared" si="848"/>
        <v>4.6510164369133369E-2</v>
      </c>
      <c r="T680" s="5">
        <f t="shared" si="849"/>
        <v>5.4427494535647901E-2</v>
      </c>
      <c r="U680" s="5">
        <f t="shared" si="850"/>
        <v>9.7173344914029097E-2</v>
      </c>
      <c r="V680" s="5">
        <f t="shared" si="851"/>
        <v>8.454649532988882E-3</v>
      </c>
      <c r="W680" s="5">
        <f t="shared" si="852"/>
        <v>1.0161744677510166E-2</v>
      </c>
      <c r="X680" s="5">
        <f t="shared" si="853"/>
        <v>1.7367120028595591E-2</v>
      </c>
      <c r="Y680" s="5">
        <f t="shared" si="854"/>
        <v>1.4840800849640541E-2</v>
      </c>
      <c r="Z680" s="5">
        <f t="shared" si="855"/>
        <v>5.7830201704375014E-2</v>
      </c>
      <c r="AA680" s="5">
        <f t="shared" si="856"/>
        <v>5.5358641593540606E-2</v>
      </c>
      <c r="AB680" s="5">
        <f t="shared" si="857"/>
        <v>2.649635578609991E-2</v>
      </c>
      <c r="AC680" s="5">
        <f t="shared" si="858"/>
        <v>8.6450174018032713E-4</v>
      </c>
      <c r="AD680" s="5">
        <f t="shared" si="859"/>
        <v>2.4318624394699131E-3</v>
      </c>
      <c r="AE680" s="5">
        <f t="shared" si="860"/>
        <v>4.1562200409128516E-3</v>
      </c>
      <c r="AF680" s="5">
        <f t="shared" si="861"/>
        <v>3.5516328448764937E-3</v>
      </c>
      <c r="AG680" s="5">
        <f t="shared" si="862"/>
        <v>2.0233282069821944E-3</v>
      </c>
      <c r="AH680" s="5">
        <f t="shared" si="863"/>
        <v>2.4708947285906877E-2</v>
      </c>
      <c r="AI680" s="5">
        <f t="shared" si="864"/>
        <v>2.3652930763523948E-2</v>
      </c>
      <c r="AJ680" s="5">
        <f t="shared" si="865"/>
        <v>1.1321023255878542E-2</v>
      </c>
      <c r="AK680" s="5">
        <f t="shared" si="866"/>
        <v>3.6123942762529776E-3</v>
      </c>
      <c r="AL680" s="5">
        <f t="shared" si="867"/>
        <v>5.6573898628153818E-5</v>
      </c>
      <c r="AM680" s="5">
        <f t="shared" si="868"/>
        <v>4.6558579158897722E-4</v>
      </c>
      <c r="AN680" s="5">
        <f t="shared" si="869"/>
        <v>7.9571811561355481E-4</v>
      </c>
      <c r="AO680" s="5">
        <f t="shared" si="870"/>
        <v>6.7996847300116035E-4</v>
      </c>
      <c r="AP680" s="5">
        <f t="shared" si="871"/>
        <v>3.8737095059433182E-4</v>
      </c>
      <c r="AQ680" s="5">
        <f t="shared" si="872"/>
        <v>1.6551089424270279E-4</v>
      </c>
      <c r="AR680" s="5">
        <f t="shared" si="873"/>
        <v>8.4458578110964654E-3</v>
      </c>
      <c r="AS680" s="5">
        <f t="shared" si="874"/>
        <v>8.0848968486154013E-3</v>
      </c>
      <c r="AT680" s="5">
        <f t="shared" si="875"/>
        <v>3.8696813582909054E-3</v>
      </c>
      <c r="AU680" s="5">
        <f t="shared" si="876"/>
        <v>1.2347660166102292E-3</v>
      </c>
      <c r="AV680" s="5">
        <f t="shared" si="877"/>
        <v>2.954985775202572E-4</v>
      </c>
      <c r="AW680" s="5">
        <f t="shared" si="878"/>
        <v>2.5710105097656622E-6</v>
      </c>
      <c r="AX680" s="5">
        <f t="shared" si="879"/>
        <v>7.4281246960931782E-5</v>
      </c>
      <c r="AY680" s="5">
        <f t="shared" si="880"/>
        <v>1.2695175609945975E-4</v>
      </c>
      <c r="AZ680" s="5">
        <f t="shared" si="881"/>
        <v>1.0848463802185039E-4</v>
      </c>
      <c r="BA680" s="5">
        <f t="shared" si="882"/>
        <v>6.1802567360111219E-5</v>
      </c>
      <c r="BB680" s="5">
        <f t="shared" si="883"/>
        <v>2.6406208763390317E-5</v>
      </c>
      <c r="BC680" s="5">
        <f t="shared" si="884"/>
        <v>9.0260051132542021E-6</v>
      </c>
      <c r="BD680" s="5">
        <f t="shared" si="885"/>
        <v>2.4057585746798445E-3</v>
      </c>
      <c r="BE680" s="5">
        <f t="shared" si="886"/>
        <v>2.3029407259738681E-3</v>
      </c>
      <c r="BF680" s="5">
        <f t="shared" si="887"/>
        <v>1.1022585647553669E-3</v>
      </c>
      <c r="BG680" s="5">
        <f t="shared" si="888"/>
        <v>3.5171666379234126E-4</v>
      </c>
      <c r="BH680" s="5">
        <f t="shared" si="889"/>
        <v>8.4171229563094531E-5</v>
      </c>
      <c r="BI680" s="5">
        <f t="shared" si="890"/>
        <v>1.6114780140974227E-5</v>
      </c>
      <c r="BJ680" s="8">
        <f t="shared" si="891"/>
        <v>0.21024381337826695</v>
      </c>
      <c r="BK680" s="8">
        <f t="shared" si="892"/>
        <v>0.2392346190300414</v>
      </c>
      <c r="BL680" s="8">
        <f t="shared" si="893"/>
        <v>0.49082099743498347</v>
      </c>
      <c r="BM680" s="8">
        <f t="shared" si="894"/>
        <v>0.49609727155308159</v>
      </c>
      <c r="BN680" s="8">
        <f t="shared" si="895"/>
        <v>0.50190797924899555</v>
      </c>
    </row>
    <row r="681" spans="1:66" x14ac:dyDescent="0.25">
      <c r="A681" t="s">
        <v>122</v>
      </c>
      <c r="B681" t="s">
        <v>130</v>
      </c>
      <c r="C681" t="s">
        <v>141</v>
      </c>
      <c r="D681" t="s">
        <v>504</v>
      </c>
      <c r="E681">
        <f>VLOOKUP(A681,home!$A$2:$E$405,3,FALSE)</f>
        <v>1.24665391969407</v>
      </c>
      <c r="F681">
        <f>VLOOKUP(B681,home!$B$2:$E$405,3,FALSE)</f>
        <v>0.98</v>
      </c>
      <c r="G681">
        <f>VLOOKUP(C681,away!$B$2:$E$405,4,FALSE)</f>
        <v>0.77</v>
      </c>
      <c r="H681">
        <f>VLOOKUP(A681,away!$A$2:$E$405,3,FALSE)</f>
        <v>1.0879541108986599</v>
      </c>
      <c r="I681">
        <f>VLOOKUP(C681,away!$B$2:$E$405,3,FALSE)</f>
        <v>0.51</v>
      </c>
      <c r="J681">
        <f>VLOOKUP(B681,home!$B$2:$E$405,4,FALSE)</f>
        <v>0.84</v>
      </c>
      <c r="K681" s="3">
        <f t="shared" si="840"/>
        <v>0.94072504780114519</v>
      </c>
      <c r="L681" s="3">
        <f t="shared" si="841"/>
        <v>0.46607954110898586</v>
      </c>
      <c r="M681" s="5">
        <f t="shared" si="842"/>
        <v>0.24492466906767899</v>
      </c>
      <c r="N681" s="5">
        <f t="shared" si="843"/>
        <v>0.23040677101637197</v>
      </c>
      <c r="O681" s="5">
        <f t="shared" si="844"/>
        <v>0.11415437736533403</v>
      </c>
      <c r="P681" s="5">
        <f t="shared" si="845"/>
        <v>0.10738788210371382</v>
      </c>
      <c r="Q681" s="5">
        <f t="shared" si="846"/>
        <v>0.10837471033904202</v>
      </c>
      <c r="R681" s="5">
        <f t="shared" si="847"/>
        <v>2.6602509909008441E-2</v>
      </c>
      <c r="S681" s="5">
        <f t="shared" si="848"/>
        <v>1.1771126676029628E-2</v>
      </c>
      <c r="T681" s="5">
        <f t="shared" si="849"/>
        <v>5.051123526263996E-2</v>
      </c>
      <c r="U681" s="5">
        <f t="shared" si="850"/>
        <v>2.5025647405782406E-2</v>
      </c>
      <c r="V681" s="5">
        <f t="shared" si="851"/>
        <v>5.734535840596467E-4</v>
      </c>
      <c r="W681" s="5">
        <f t="shared" si="852"/>
        <v>3.3983601521376861E-2</v>
      </c>
      <c r="X681" s="5">
        <f t="shared" si="853"/>
        <v>1.5839061402313958E-2</v>
      </c>
      <c r="Y681" s="5">
        <f t="shared" si="854"/>
        <v>3.6911312349937695E-3</v>
      </c>
      <c r="Z681" s="5">
        <f t="shared" si="855"/>
        <v>4.1329618702459674E-3</v>
      </c>
      <c r="AA681" s="5">
        <f t="shared" si="856"/>
        <v>3.887980752947448E-3</v>
      </c>
      <c r="AB681" s="5">
        <f t="shared" si="857"/>
        <v>1.8287604398332102E-3</v>
      </c>
      <c r="AC681" s="5">
        <f t="shared" si="858"/>
        <v>1.5714516965401309E-5</v>
      </c>
      <c r="AD681" s="5">
        <f t="shared" si="859"/>
        <v>7.9923062914130771E-3</v>
      </c>
      <c r="AE681" s="5">
        <f t="shared" si="860"/>
        <v>3.7250504487042675E-3</v>
      </c>
      <c r="AF681" s="5">
        <f t="shared" si="861"/>
        <v>8.6808490186995337E-4</v>
      </c>
      <c r="AG681" s="5">
        <f t="shared" si="862"/>
        <v>1.3486553756906228E-4</v>
      </c>
      <c r="AH681" s="5">
        <f t="shared" si="863"/>
        <v>4.8157224297629408E-4</v>
      </c>
      <c r="AI681" s="5">
        <f t="shared" si="864"/>
        <v>4.5302707129357895E-4</v>
      </c>
      <c r="AJ681" s="5">
        <f t="shared" si="865"/>
        <v>2.1308695664893241E-4</v>
      </c>
      <c r="AK681" s="5">
        <f t="shared" si="866"/>
        <v>6.6818745826455834E-5</v>
      </c>
      <c r="AL681" s="5">
        <f t="shared" si="867"/>
        <v>2.7560289482004189E-7</v>
      </c>
      <c r="AM681" s="5">
        <f t="shared" si="868"/>
        <v>1.5037125436061923E-3</v>
      </c>
      <c r="AN681" s="5">
        <f t="shared" si="869"/>
        <v>7.0084965228379992E-4</v>
      </c>
      <c r="AO681" s="5">
        <f t="shared" si="870"/>
        <v>1.6332584216141287E-4</v>
      </c>
      <c r="AP681" s="5">
        <f t="shared" si="871"/>
        <v>2.537427785527665E-5</v>
      </c>
      <c r="AQ681" s="5">
        <f t="shared" si="872"/>
        <v>2.9566079446898107E-6</v>
      </c>
      <c r="AR681" s="5">
        <f t="shared" si="873"/>
        <v>4.4890194003443253E-5</v>
      </c>
      <c r="AS681" s="5">
        <f t="shared" si="874"/>
        <v>4.2229329899691839E-5</v>
      </c>
      <c r="AT681" s="5">
        <f t="shared" si="875"/>
        <v>1.9863094194248965E-5</v>
      </c>
      <c r="AU681" s="5">
        <f t="shared" si="876"/>
        <v>6.2285700784545035E-6</v>
      </c>
      <c r="AV681" s="5">
        <f t="shared" si="877"/>
        <v>1.4648429711967237E-6</v>
      </c>
      <c r="AW681" s="5">
        <f t="shared" si="878"/>
        <v>3.3566342492432306E-9</v>
      </c>
      <c r="AX681" s="5">
        <f t="shared" si="879"/>
        <v>2.3576334241051943E-4</v>
      </c>
      <c r="AY681" s="5">
        <f t="shared" si="880"/>
        <v>1.0988447044101559E-4</v>
      </c>
      <c r="AZ681" s="5">
        <f t="shared" si="881"/>
        <v>2.560745177907623E-5</v>
      </c>
      <c r="BA681" s="5">
        <f t="shared" si="882"/>
        <v>3.978369791387444E-6</v>
      </c>
      <c r="BB681" s="5">
        <f t="shared" si="883"/>
        <v>4.6355919168292786E-7</v>
      </c>
      <c r="BC681" s="5">
        <f t="shared" si="884"/>
        <v>4.3211091067286307E-8</v>
      </c>
      <c r="BD681" s="5">
        <f t="shared" si="885"/>
        <v>3.4870668369030273E-6</v>
      </c>
      <c r="BE681" s="5">
        <f t="shared" si="886"/>
        <v>3.2803711168313885E-6</v>
      </c>
      <c r="BF681" s="5">
        <f t="shared" si="887"/>
        <v>1.542963637843352E-6</v>
      </c>
      <c r="BG681" s="5">
        <f t="shared" si="888"/>
        <v>4.8383484732187211E-7</v>
      </c>
      <c r="BH681" s="5">
        <f t="shared" si="889"/>
        <v>1.1378888996868196E-7</v>
      </c>
      <c r="BI681" s="5">
        <f t="shared" si="890"/>
        <v>2.1408811791005519E-8</v>
      </c>
      <c r="BJ681" s="8">
        <f t="shared" si="891"/>
        <v>0.45829877728485102</v>
      </c>
      <c r="BK681" s="8">
        <f t="shared" si="892"/>
        <v>0.36478300602178337</v>
      </c>
      <c r="BL681" s="8">
        <f t="shared" si="893"/>
        <v>0.17283738635493848</v>
      </c>
      <c r="BM681" s="8">
        <f t="shared" si="894"/>
        <v>0.16809133061686277</v>
      </c>
      <c r="BN681" s="8">
        <f t="shared" si="895"/>
        <v>0.83185091980114934</v>
      </c>
    </row>
    <row r="682" spans="1:66" s="10" customFormat="1" x14ac:dyDescent="0.25">
      <c r="A682" t="s">
        <v>122</v>
      </c>
      <c r="B682" t="s">
        <v>362</v>
      </c>
      <c r="C682" t="s">
        <v>135</v>
      </c>
      <c r="D682" t="s">
        <v>504</v>
      </c>
      <c r="E682">
        <f>VLOOKUP(A682,home!$A$2:$E$405,3,FALSE)</f>
        <v>1.24665391969407</v>
      </c>
      <c r="F682">
        <f>VLOOKUP(B682,home!$B$2:$E$405,3,FALSE)</f>
        <v>1.39</v>
      </c>
      <c r="G682">
        <f>VLOOKUP(C682,away!$B$2:$E$405,4,FALSE)</f>
        <v>1.02</v>
      </c>
      <c r="H682">
        <f>VLOOKUP(A682,away!$A$2:$E$405,3,FALSE)</f>
        <v>1.0879541108986599</v>
      </c>
      <c r="I682">
        <f>VLOOKUP(C682,away!$B$2:$E$405,3,FALSE)</f>
        <v>0.98</v>
      </c>
      <c r="J682">
        <f>VLOOKUP(B682,home!$B$2:$E$405,4,FALSE)</f>
        <v>1.04</v>
      </c>
      <c r="K682" s="3">
        <f t="shared" si="840"/>
        <v>1.7675059273422522</v>
      </c>
      <c r="L682" s="3">
        <f t="shared" si="841"/>
        <v>1.1088428298279143</v>
      </c>
      <c r="M682" s="5">
        <f t="shared" si="842"/>
        <v>5.6340099122640534E-2</v>
      </c>
      <c r="N682" s="5">
        <f t="shared" si="843"/>
        <v>9.9581459146317164E-2</v>
      </c>
      <c r="O682" s="5">
        <f t="shared" si="844"/>
        <v>6.2472314943933911E-2</v>
      </c>
      <c r="P682" s="5">
        <f t="shared" si="845"/>
        <v>0.11042018695819515</v>
      </c>
      <c r="Q682" s="5">
        <f t="shared" si="846"/>
        <v>8.800540964725298E-2</v>
      </c>
      <c r="R682" s="5">
        <f t="shared" si="847"/>
        <v>3.4635989244166207E-2</v>
      </c>
      <c r="S682" s="5">
        <f t="shared" si="848"/>
        <v>5.4102752203816759E-2</v>
      </c>
      <c r="T682" s="5">
        <f t="shared" si="849"/>
        <v>9.7584167473424813E-2</v>
      </c>
      <c r="U682" s="5">
        <f t="shared" si="850"/>
        <v>6.1219316288426258E-2</v>
      </c>
      <c r="V682" s="5">
        <f t="shared" si="851"/>
        <v>1.1781693493482489E-2</v>
      </c>
      <c r="W682" s="5">
        <f t="shared" si="852"/>
        <v>5.1850027729900897E-2</v>
      </c>
      <c r="X682" s="5">
        <f t="shared" si="853"/>
        <v>5.749353147467913E-2</v>
      </c>
      <c r="Y682" s="5">
        <f t="shared" si="854"/>
        <v>3.1875645068591744E-2</v>
      </c>
      <c r="Z682" s="5">
        <f t="shared" si="855"/>
        <v>1.2801956109130151E-2</v>
      </c>
      <c r="AA682" s="5">
        <f t="shared" si="856"/>
        <v>2.2627533304462898E-2</v>
      </c>
      <c r="AB682" s="5">
        <f t="shared" si="857"/>
        <v>1.9997149618386199E-2</v>
      </c>
      <c r="AC682" s="5">
        <f t="shared" si="858"/>
        <v>1.4431737103029214E-3</v>
      </c>
      <c r="AD682" s="5">
        <f t="shared" si="859"/>
        <v>2.291130783636499E-2</v>
      </c>
      <c r="AE682" s="5">
        <f t="shared" si="860"/>
        <v>2.540503941633342E-2</v>
      </c>
      <c r="AF682" s="5">
        <f t="shared" si="861"/>
        <v>1.4085097899148434E-2</v>
      </c>
      <c r="AG682" s="5">
        <f t="shared" si="862"/>
        <v>5.2060532709649861E-3</v>
      </c>
      <c r="AH682" s="5">
        <f t="shared" si="863"/>
        <v>3.5488393098451585E-3</v>
      </c>
      <c r="AI682" s="5">
        <f t="shared" si="864"/>
        <v>6.2725945153365055E-3</v>
      </c>
      <c r="AJ682" s="5">
        <f t="shared" si="865"/>
        <v>5.5434239928358886E-3</v>
      </c>
      <c r="AK682" s="5">
        <f t="shared" si="866"/>
        <v>3.2660115883695628E-3</v>
      </c>
      <c r="AL682" s="5">
        <f t="shared" si="867"/>
        <v>1.1313825384504026E-4</v>
      </c>
      <c r="AM682" s="5">
        <f t="shared" si="868"/>
        <v>8.0991744807876256E-3</v>
      </c>
      <c r="AN682" s="5">
        <f t="shared" si="869"/>
        <v>8.9807115505465794E-3</v>
      </c>
      <c r="AO682" s="5">
        <f t="shared" si="870"/>
        <v>4.979098804788154E-3</v>
      </c>
      <c r="AP682" s="5">
        <f t="shared" si="871"/>
        <v>1.8403460028980274E-3</v>
      </c>
      <c r="AQ682" s="5">
        <f t="shared" si="872"/>
        <v>5.10163617428985E-4</v>
      </c>
      <c r="AR682" s="5">
        <f t="shared" si="873"/>
        <v>7.8702100458664969E-4</v>
      </c>
      <c r="AS682" s="5">
        <f t="shared" si="874"/>
        <v>1.391064290549757E-3</v>
      </c>
      <c r="AT682" s="5">
        <f t="shared" si="875"/>
        <v>1.2293571894304205E-3</v>
      </c>
      <c r="AU682" s="5">
        <f t="shared" si="876"/>
        <v>7.2429870637969352E-4</v>
      </c>
      <c r="AV682" s="5">
        <f t="shared" si="877"/>
        <v>3.200505641731084E-4</v>
      </c>
      <c r="AW682" s="5">
        <f t="shared" si="878"/>
        <v>6.1593919666439912E-6</v>
      </c>
      <c r="AX682" s="5">
        <f t="shared" si="879"/>
        <v>2.3858898168952021E-3</v>
      </c>
      <c r="AY682" s="5">
        <f t="shared" si="880"/>
        <v>2.64557681622368E-3</v>
      </c>
      <c r="AZ682" s="5">
        <f t="shared" si="881"/>
        <v>1.4667644417142953E-3</v>
      </c>
      <c r="BA682" s="5">
        <f t="shared" si="882"/>
        <v>5.4213707808047995E-4</v>
      </c>
      <c r="BB682" s="5">
        <f t="shared" si="883"/>
        <v>1.502862029533491E-4</v>
      </c>
      <c r="BC682" s="5">
        <f t="shared" si="884"/>
        <v>3.3328755713376781E-5</v>
      </c>
      <c r="BD682" s="5">
        <f t="shared" si="885"/>
        <v>1.4544709964331131E-4</v>
      </c>
      <c r="BE682" s="5">
        <f t="shared" si="886"/>
        <v>2.5707861073429191E-4</v>
      </c>
      <c r="BF682" s="5">
        <f t="shared" si="887"/>
        <v>2.2719398413288631E-4</v>
      </c>
      <c r="BG682" s="5">
        <f t="shared" si="888"/>
        <v>1.3385557120379273E-4</v>
      </c>
      <c r="BH682" s="5">
        <f t="shared" si="889"/>
        <v>5.9147628877621624E-5</v>
      </c>
      <c r="BI682" s="5">
        <f t="shared" si="890"/>
        <v>2.0908756925887207E-5</v>
      </c>
      <c r="BJ682" s="8">
        <f t="shared" si="891"/>
        <v>0.52563121653100842</v>
      </c>
      <c r="BK682" s="8">
        <f t="shared" si="892"/>
        <v>0.23684662055850655</v>
      </c>
      <c r="BL682" s="8">
        <f t="shared" si="893"/>
        <v>0.22487859621240003</v>
      </c>
      <c r="BM682" s="8">
        <f t="shared" si="894"/>
        <v>0.54606351292428212</v>
      </c>
      <c r="BN682" s="8">
        <f t="shared" si="895"/>
        <v>0.45145545906250595</v>
      </c>
    </row>
    <row r="683" spans="1:66" x14ac:dyDescent="0.25">
      <c r="A683" t="s">
        <v>122</v>
      </c>
      <c r="B683" t="s">
        <v>126</v>
      </c>
      <c r="C683" t="s">
        <v>129</v>
      </c>
      <c r="D683" t="s">
        <v>504</v>
      </c>
      <c r="E683">
        <f>VLOOKUP(A683,home!$A$2:$E$405,3,FALSE)</f>
        <v>1.24665391969407</v>
      </c>
      <c r="F683">
        <f>VLOOKUP(B683,home!$B$2:$E$405,3,FALSE)</f>
        <v>1.22</v>
      </c>
      <c r="G683">
        <f>VLOOKUP(C683,away!$B$2:$E$405,4,FALSE)</f>
        <v>1.28</v>
      </c>
      <c r="H683">
        <f>VLOOKUP(A683,away!$A$2:$E$405,3,FALSE)</f>
        <v>1.0879541108986599</v>
      </c>
      <c r="I683">
        <f>VLOOKUP(C683,away!$B$2:$E$405,3,FALSE)</f>
        <v>0.44</v>
      </c>
      <c r="J683">
        <f>VLOOKUP(B683,home!$B$2:$E$405,4,FALSE)</f>
        <v>0.83</v>
      </c>
      <c r="K683" s="3">
        <f t="shared" si="840"/>
        <v>1.9467747609942598</v>
      </c>
      <c r="L683" s="3">
        <f t="shared" si="841"/>
        <v>0.39732084130019057</v>
      </c>
      <c r="M683" s="5">
        <f t="shared" si="842"/>
        <v>9.5933925330409189E-2</v>
      </c>
      <c r="N683" s="5">
        <f t="shared" si="843"/>
        <v>0.18676174455634847</v>
      </c>
      <c r="O683" s="5">
        <f t="shared" si="844"/>
        <v>3.8116547921507843E-2</v>
      </c>
      <c r="P683" s="5">
        <f t="shared" si="845"/>
        <v>7.4204333469819653E-2</v>
      </c>
      <c r="Q683" s="5">
        <f t="shared" si="846"/>
        <v>0.18179152531077819</v>
      </c>
      <c r="R683" s="5">
        <f t="shared" si="847"/>
        <v>7.5722494438162629E-3</v>
      </c>
      <c r="S683" s="5">
        <f t="shared" si="848"/>
        <v>1.434915512613455E-2</v>
      </c>
      <c r="T683" s="5">
        <f t="shared" si="849"/>
        <v>7.2229561777723272E-2</v>
      </c>
      <c r="U683" s="5">
        <f t="shared" si="850"/>
        <v>1.4741464101174318E-2</v>
      </c>
      <c r="V683" s="5">
        <f t="shared" si="851"/>
        <v>1.2332208957857109E-3</v>
      </c>
      <c r="W683" s="5">
        <f t="shared" si="852"/>
        <v>0.11796905107922404</v>
      </c>
      <c r="X683" s="5">
        <f t="shared" si="853"/>
        <v>4.687156262218245E-2</v>
      </c>
      <c r="Y683" s="5">
        <f t="shared" si="854"/>
        <v>9.3115243470500483E-3</v>
      </c>
      <c r="Z683" s="5">
        <f t="shared" si="855"/>
        <v>1.0028708398506592E-3</v>
      </c>
      <c r="AA683" s="5">
        <f t="shared" si="856"/>
        <v>1.9523636395583793E-3</v>
      </c>
      <c r="AB683" s="5">
        <f t="shared" si="857"/>
        <v>1.9004061288875739E-3</v>
      </c>
      <c r="AC683" s="5">
        <f t="shared" si="858"/>
        <v>5.9618074548223481E-5</v>
      </c>
      <c r="AD683" s="5">
        <f t="shared" si="859"/>
        <v>5.7414792804869011E-2</v>
      </c>
      <c r="AE683" s="5">
        <f t="shared" si="860"/>
        <v>2.2812093780306682E-2</v>
      </c>
      <c r="AF683" s="5">
        <f t="shared" si="861"/>
        <v>4.5318601463051481E-3</v>
      </c>
      <c r="AG683" s="5">
        <f t="shared" si="862"/>
        <v>6.0020082866158874E-4</v>
      </c>
      <c r="AH683" s="5">
        <f t="shared" si="863"/>
        <v>9.9615371451223147E-5</v>
      </c>
      <c r="AI683" s="5">
        <f t="shared" si="864"/>
        <v>1.9392869094830929E-4</v>
      </c>
      <c r="AJ683" s="5">
        <f t="shared" si="865"/>
        <v>1.887677404854123E-4</v>
      </c>
      <c r="AK683" s="5">
        <f t="shared" si="866"/>
        <v>1.224960909556383E-4</v>
      </c>
      <c r="AL683" s="5">
        <f t="shared" si="867"/>
        <v>1.8445693614092741E-6</v>
      </c>
      <c r="AM683" s="5">
        <f t="shared" si="868"/>
        <v>2.2354733908046775E-2</v>
      </c>
      <c r="AN683" s="5">
        <f t="shared" si="869"/>
        <v>8.8820016833870419E-3</v>
      </c>
      <c r="AO683" s="5">
        <f t="shared" si="870"/>
        <v>1.764502190636524E-3</v>
      </c>
      <c r="AP683" s="5">
        <f t="shared" si="871"/>
        <v>2.3369116495324432E-4</v>
      </c>
      <c r="AQ683" s="5">
        <f t="shared" si="872"/>
        <v>2.3212592565911159E-5</v>
      </c>
      <c r="AR683" s="5">
        <f t="shared" si="873"/>
        <v>7.9158526382861923E-6</v>
      </c>
      <c r="AS683" s="5">
        <f t="shared" si="874"/>
        <v>1.5410382127965379E-5</v>
      </c>
      <c r="AT683" s="5">
        <f t="shared" si="875"/>
        <v>1.5000271492000011E-5</v>
      </c>
      <c r="AU683" s="5">
        <f t="shared" si="876"/>
        <v>9.734049982895776E-6</v>
      </c>
      <c r="AV683" s="5">
        <f t="shared" si="877"/>
        <v>4.7375007072395266E-6</v>
      </c>
      <c r="AW683" s="5">
        <f t="shared" si="878"/>
        <v>3.9632324346276794E-8</v>
      </c>
      <c r="AX683" s="5">
        <f t="shared" si="879"/>
        <v>7.2532719601546653E-3</v>
      </c>
      <c r="AY683" s="5">
        <f t="shared" si="880"/>
        <v>2.8818761173877339E-3</v>
      </c>
      <c r="AZ683" s="5">
        <f t="shared" si="881"/>
        <v>5.7251472174171065E-4</v>
      </c>
      <c r="BA683" s="5">
        <f t="shared" si="882"/>
        <v>7.582401029972033E-5</v>
      </c>
      <c r="BB683" s="5">
        <f t="shared" si="883"/>
        <v>7.5316148907597975E-6</v>
      </c>
      <c r="BC683" s="5">
        <f t="shared" si="884"/>
        <v>5.9849351294914514E-7</v>
      </c>
      <c r="BD683" s="5">
        <f t="shared" si="885"/>
        <v>5.2418887164203368E-7</v>
      </c>
      <c r="BE683" s="5">
        <f t="shared" si="886"/>
        <v>1.0204776653067705E-6</v>
      </c>
      <c r="BF683" s="5">
        <f t="shared" si="887"/>
        <v>9.9332008148878458E-7</v>
      </c>
      <c r="BG683" s="5">
        <f t="shared" si="888"/>
        <v>6.4459015474370902E-7</v>
      </c>
      <c r="BH683" s="5">
        <f t="shared" si="889"/>
        <v>3.137179611101093E-7</v>
      </c>
      <c r="BI683" s="5">
        <f t="shared" si="890"/>
        <v>1.2214764175194798E-7</v>
      </c>
      <c r="BJ683" s="8">
        <f t="shared" si="891"/>
        <v>0.74434367571102589</v>
      </c>
      <c r="BK683" s="8">
        <f t="shared" si="892"/>
        <v>0.18866397358344647</v>
      </c>
      <c r="BL683" s="8">
        <f t="shared" si="893"/>
        <v>6.4944255628109376E-2</v>
      </c>
      <c r="BM683" s="8">
        <f t="shared" si="894"/>
        <v>0.41169261324468948</v>
      </c>
      <c r="BN683" s="8">
        <f t="shared" si="895"/>
        <v>0.58438032603267964</v>
      </c>
    </row>
    <row r="684" spans="1:66" x14ac:dyDescent="0.25">
      <c r="A684" t="s">
        <v>122</v>
      </c>
      <c r="B684" t="s">
        <v>128</v>
      </c>
      <c r="C684" t="s">
        <v>131</v>
      </c>
      <c r="D684" t="s">
        <v>504</v>
      </c>
      <c r="E684">
        <f>VLOOKUP(A684,home!$A$2:$E$405,3,FALSE)</f>
        <v>1.24665391969407</v>
      </c>
      <c r="F684">
        <f>VLOOKUP(B684,home!$B$2:$E$405,3,FALSE)</f>
        <v>1.06</v>
      </c>
      <c r="G684">
        <f>VLOOKUP(C684,away!$B$2:$E$405,4,FALSE)</f>
        <v>0.88</v>
      </c>
      <c r="H684">
        <f>VLOOKUP(A684,away!$A$2:$E$405,3,FALSE)</f>
        <v>1.0879541108986599</v>
      </c>
      <c r="I684">
        <f>VLOOKUP(C684,away!$B$2:$E$405,3,FALSE)</f>
        <v>0.91</v>
      </c>
      <c r="J684">
        <f>VLOOKUP(B684,home!$B$2:$E$405,4,FALSE)</f>
        <v>0.96</v>
      </c>
      <c r="K684" s="3">
        <f t="shared" si="840"/>
        <v>1.1628787762906285</v>
      </c>
      <c r="L684" s="3">
        <f t="shared" si="841"/>
        <v>0.95043671128106932</v>
      </c>
      <c r="M684" s="5">
        <f t="shared" si="842"/>
        <v>0.12083666907825424</v>
      </c>
      <c r="N684" s="5">
        <f t="shared" si="843"/>
        <v>0.14051839786875592</v>
      </c>
      <c r="O684" s="5">
        <f t="shared" si="844"/>
        <v>0.11484760636089483</v>
      </c>
      <c r="P684" s="5">
        <f t="shared" si="845"/>
        <v>0.13355384394486516</v>
      </c>
      <c r="Q684" s="5">
        <f t="shared" si="846"/>
        <v>8.1702931279969276E-2</v>
      </c>
      <c r="R684" s="5">
        <f t="shared" si="847"/>
        <v>5.4577690644075846E-2</v>
      </c>
      <c r="S684" s="5">
        <f t="shared" si="848"/>
        <v>3.6902352093341681E-2</v>
      </c>
      <c r="T684" s="5">
        <f t="shared" si="849"/>
        <v>7.76534653077572E-2</v>
      </c>
      <c r="U684" s="5">
        <f t="shared" si="850"/>
        <v>6.3467238108951399E-2</v>
      </c>
      <c r="V684" s="5">
        <f t="shared" si="851"/>
        <v>4.5317838352169418E-3</v>
      </c>
      <c r="W684" s="5">
        <f t="shared" si="852"/>
        <v>3.1670201582069318E-2</v>
      </c>
      <c r="X684" s="5">
        <f t="shared" si="853"/>
        <v>3.0100522237270479E-2</v>
      </c>
      <c r="Y684" s="5">
        <f t="shared" si="854"/>
        <v>1.4304320681517024E-2</v>
      </c>
      <c r="Z684" s="5">
        <f t="shared" si="855"/>
        <v>1.7290880268357015E-2</v>
      </c>
      <c r="AA684" s="5">
        <f t="shared" si="856"/>
        <v>2.0107197687454777E-2</v>
      </c>
      <c r="AB684" s="5">
        <f t="shared" si="857"/>
        <v>1.1691116720710585E-2</v>
      </c>
      <c r="AC684" s="5">
        <f t="shared" si="858"/>
        <v>3.130450568819433E-4</v>
      </c>
      <c r="AD684" s="5">
        <f t="shared" si="859"/>
        <v>9.20715131515858E-3</v>
      </c>
      <c r="AE684" s="5">
        <f t="shared" si="860"/>
        <v>8.7508146162464922E-3</v>
      </c>
      <c r="AF684" s="5">
        <f t="shared" si="861"/>
        <v>4.1585477324478145E-3</v>
      </c>
      <c r="AG684" s="5">
        <f t="shared" si="862"/>
        <v>1.3174788101776832E-3</v>
      </c>
      <c r="AH684" s="5">
        <f t="shared" si="863"/>
        <v>4.1084718443529927E-3</v>
      </c>
      <c r="AI684" s="5">
        <f t="shared" si="864"/>
        <v>4.777654710785709E-3</v>
      </c>
      <c r="AJ684" s="5">
        <f t="shared" si="865"/>
        <v>2.7779166318088215E-3</v>
      </c>
      <c r="AK684" s="5">
        <f t="shared" si="866"/>
        <v>1.0767934311450753E-3</v>
      </c>
      <c r="AL684" s="5">
        <f t="shared" si="867"/>
        <v>1.3839630302105464E-5</v>
      </c>
      <c r="AM684" s="5">
        <f t="shared" si="868"/>
        <v>2.1413601708988482E-3</v>
      </c>
      <c r="AN684" s="5">
        <f t="shared" si="869"/>
        <v>2.0352273184973697E-3</v>
      </c>
      <c r="AO684" s="5">
        <f t="shared" si="870"/>
        <v>9.6717737965101467E-4</v>
      </c>
      <c r="AP684" s="5">
        <f t="shared" si="871"/>
        <v>3.0641362931365095E-4</v>
      </c>
      <c r="AQ684" s="5">
        <f t="shared" si="872"/>
        <v>7.2806690534140753E-5</v>
      </c>
      <c r="AR684" s="5">
        <f t="shared" si="873"/>
        <v>7.8096849362754579E-4</v>
      </c>
      <c r="AS684" s="5">
        <f t="shared" si="874"/>
        <v>9.0817168619113586E-4</v>
      </c>
      <c r="AT684" s="5">
        <f t="shared" si="875"/>
        <v>5.2804678954987243E-4</v>
      </c>
      <c r="AU684" s="5">
        <f t="shared" si="876"/>
        <v>2.0468480148531684E-4</v>
      </c>
      <c r="AV684" s="5">
        <f t="shared" si="877"/>
        <v>5.9505902869133908E-5</v>
      </c>
      <c r="AW684" s="5">
        <f t="shared" si="878"/>
        <v>4.2489305783151188E-7</v>
      </c>
      <c r="AX684" s="5">
        <f t="shared" si="879"/>
        <v>4.1502371585539106E-4</v>
      </c>
      <c r="AY684" s="5">
        <f t="shared" si="880"/>
        <v>3.9445377560124687E-4</v>
      </c>
      <c r="AZ684" s="5">
        <f t="shared" si="881"/>
        <v>1.8745167461742496E-4</v>
      </c>
      <c r="BA684" s="5">
        <f t="shared" si="882"/>
        <v>5.9386984382504834E-5</v>
      </c>
      <c r="BB684" s="5">
        <f t="shared" si="883"/>
        <v>1.4110892532352029E-5</v>
      </c>
      <c r="BC684" s="5">
        <f t="shared" si="884"/>
        <v>2.6823020583378533E-6</v>
      </c>
      <c r="BD684" s="5">
        <f t="shared" si="885"/>
        <v>1.2371018778291586E-4</v>
      </c>
      <c r="BE684" s="5">
        <f t="shared" si="886"/>
        <v>1.4385995178368104E-4</v>
      </c>
      <c r="BF684" s="5">
        <f t="shared" si="887"/>
        <v>8.3645842343717919E-5</v>
      </c>
      <c r="BG684" s="5">
        <f t="shared" si="888"/>
        <v>3.2423324928820501E-5</v>
      </c>
      <c r="BH684" s="5">
        <f t="shared" si="889"/>
        <v>9.4260991041250606E-6</v>
      </c>
      <c r="BI684" s="5">
        <f t="shared" si="890"/>
        <v>2.192282118279824E-6</v>
      </c>
      <c r="BJ684" s="8">
        <f t="shared" si="891"/>
        <v>0.40597992596531218</v>
      </c>
      <c r="BK684" s="8">
        <f t="shared" si="892"/>
        <v>0.29654598741446342</v>
      </c>
      <c r="BL684" s="8">
        <f t="shared" si="893"/>
        <v>0.28030832150196455</v>
      </c>
      <c r="BM684" s="8">
        <f t="shared" si="894"/>
        <v>0.35369394709073837</v>
      </c>
      <c r="BN684" s="8">
        <f t="shared" si="895"/>
        <v>0.64603713917681527</v>
      </c>
    </row>
    <row r="685" spans="1:66" x14ac:dyDescent="0.25">
      <c r="A685" t="s">
        <v>122</v>
      </c>
      <c r="B685" t="s">
        <v>136</v>
      </c>
      <c r="C685" t="s">
        <v>139</v>
      </c>
      <c r="D685" t="s">
        <v>504</v>
      </c>
      <c r="E685">
        <f>VLOOKUP(A685,home!$A$2:$E$405,3,FALSE)</f>
        <v>1.24665391969407</v>
      </c>
      <c r="F685">
        <f>VLOOKUP(B685,home!$B$2:$E$405,3,FALSE)</f>
        <v>1.3</v>
      </c>
      <c r="G685">
        <f>VLOOKUP(C685,away!$B$2:$E$405,4,FALSE)</f>
        <v>0.88</v>
      </c>
      <c r="H685">
        <f>VLOOKUP(A685,away!$A$2:$E$405,3,FALSE)</f>
        <v>1.0879541108986599</v>
      </c>
      <c r="I685">
        <f>VLOOKUP(C685,away!$B$2:$E$405,3,FALSE)</f>
        <v>1.06</v>
      </c>
      <c r="J685">
        <f>VLOOKUP(B685,home!$B$2:$E$405,4,FALSE)</f>
        <v>0.74</v>
      </c>
      <c r="K685" s="3">
        <f t="shared" si="840"/>
        <v>1.4261720841300163</v>
      </c>
      <c r="L685" s="3">
        <f t="shared" si="841"/>
        <v>0.85339120458890894</v>
      </c>
      <c r="M685" s="5">
        <f t="shared" si="842"/>
        <v>0.1023288851375613</v>
      </c>
      <c r="N685" s="5">
        <f t="shared" si="843"/>
        <v>0.14593859938333686</v>
      </c>
      <c r="O685" s="5">
        <f t="shared" si="844"/>
        <v>8.7326570551783542E-2</v>
      </c>
      <c r="P685" s="5">
        <f t="shared" si="845"/>
        <v>0.12454271712376404</v>
      </c>
      <c r="Q685" s="5">
        <f t="shared" si="846"/>
        <v>0.10406677821877452</v>
      </c>
      <c r="R685" s="5">
        <f t="shared" si="847"/>
        <v>3.7261863617902444E-2</v>
      </c>
      <c r="S685" s="5">
        <f t="shared" si="848"/>
        <v>3.7894697004952543E-2</v>
      </c>
      <c r="T685" s="5">
        <f t="shared" si="849"/>
        <v>8.8809673221806815E-2</v>
      </c>
      <c r="U685" s="5">
        <f t="shared" si="850"/>
        <v>5.3141829694512359E-2</v>
      </c>
      <c r="V685" s="5">
        <f t="shared" si="851"/>
        <v>5.1245534036152085E-3</v>
      </c>
      <c r="W685" s="5">
        <f t="shared" si="852"/>
        <v>4.9472377993655302E-2</v>
      </c>
      <c r="X685" s="5">
        <f t="shared" si="853"/>
        <v>4.2219292249883321E-2</v>
      </c>
      <c r="Y685" s="5">
        <f t="shared" si="854"/>
        <v>1.8014786335009556E-2</v>
      </c>
      <c r="Z685" s="5">
        <f t="shared" si="855"/>
        <v>1.0599648892703139E-2</v>
      </c>
      <c r="AA685" s="5">
        <f t="shared" si="856"/>
        <v>1.5116923352352854E-2</v>
      </c>
      <c r="AB685" s="5">
        <f t="shared" si="857"/>
        <v>1.0779667041529392E-2</v>
      </c>
      <c r="AC685" s="5">
        <f t="shared" si="858"/>
        <v>3.8981283490610965E-4</v>
      </c>
      <c r="AD685" s="5">
        <f t="shared" si="859"/>
        <v>1.763903110751984E-2</v>
      </c>
      <c r="AE685" s="5">
        <f t="shared" si="860"/>
        <v>1.5052994004627592E-2</v>
      </c>
      <c r="AF685" s="5">
        <f t="shared" si="861"/>
        <v>6.4230463431393815E-3</v>
      </c>
      <c r="AG685" s="5">
        <f t="shared" si="862"/>
        <v>1.8271237519673681E-3</v>
      </c>
      <c r="AH685" s="5">
        <f t="shared" si="863"/>
        <v>2.2614117841908555E-3</v>
      </c>
      <c r="AI685" s="5">
        <f t="shared" si="864"/>
        <v>3.2251623573356513E-3</v>
      </c>
      <c r="AJ685" s="5">
        <f t="shared" si="865"/>
        <v>2.2998182604095311E-3</v>
      </c>
      <c r="AK685" s="5">
        <f t="shared" si="866"/>
        <v>1.0933122005228435E-3</v>
      </c>
      <c r="AL685" s="5">
        <f t="shared" si="867"/>
        <v>1.8977378504089163E-5</v>
      </c>
      <c r="AM685" s="5">
        <f t="shared" si="868"/>
        <v>5.0312587513291467E-3</v>
      </c>
      <c r="AN685" s="5">
        <f t="shared" si="869"/>
        <v>4.2936319663952702E-3</v>
      </c>
      <c r="AO685" s="5">
        <f t="shared" si="870"/>
        <v>1.8320738779317527E-3</v>
      </c>
      <c r="AP685" s="5">
        <f t="shared" si="871"/>
        <v>5.2115857786135076E-4</v>
      </c>
      <c r="AQ685" s="5">
        <f t="shared" si="872"/>
        <v>1.1118803663573517E-4</v>
      </c>
      <c r="AR685" s="5">
        <f t="shared" si="873"/>
        <v>3.8597378531643776E-4</v>
      </c>
      <c r="AS685" s="5">
        <f t="shared" si="874"/>
        <v>5.5046503782429554E-4</v>
      </c>
      <c r="AT685" s="5">
        <f t="shared" si="875"/>
        <v>3.9252893511729193E-4</v>
      </c>
      <c r="AU685" s="5">
        <f t="shared" si="876"/>
        <v>1.8660460315918811E-4</v>
      </c>
      <c r="AV685" s="5">
        <f t="shared" si="877"/>
        <v>6.6532568948948507E-5</v>
      </c>
      <c r="AW685" s="5">
        <f t="shared" si="878"/>
        <v>6.4158442533604578E-7</v>
      </c>
      <c r="AX685" s="5">
        <f t="shared" si="879"/>
        <v>1.1959067965300798E-3</v>
      </c>
      <c r="AY685" s="5">
        <f t="shared" si="880"/>
        <v>1.020576341666868E-3</v>
      </c>
      <c r="AZ685" s="5">
        <f t="shared" si="881"/>
        <v>4.3547543679501514E-4</v>
      </c>
      <c r="BA685" s="5">
        <f t="shared" si="882"/>
        <v>1.2387696919179312E-4</v>
      </c>
      <c r="BB685" s="5">
        <f t="shared" si="883"/>
        <v>2.642887898985186E-5</v>
      </c>
      <c r="BC685" s="5">
        <f t="shared" si="884"/>
        <v>4.5108345754168391E-6</v>
      </c>
      <c r="BD685" s="5">
        <f t="shared" si="885"/>
        <v>5.4897772265155937E-5</v>
      </c>
      <c r="BE685" s="5">
        <f t="shared" si="886"/>
        <v>7.8293670285492452E-5</v>
      </c>
      <c r="BF685" s="5">
        <f t="shared" si="887"/>
        <v>5.5830123462624556E-5</v>
      </c>
      <c r="BG685" s="5">
        <f t="shared" si="888"/>
        <v>2.6541121178642471E-5</v>
      </c>
      <c r="BH685" s="5">
        <f t="shared" si="889"/>
        <v>9.4630515266229637E-6</v>
      </c>
      <c r="BI685" s="5">
        <f t="shared" si="890"/>
        <v>2.6991879835907187E-6</v>
      </c>
      <c r="BJ685" s="8">
        <f t="shared" si="891"/>
        <v>0.50405978907762294</v>
      </c>
      <c r="BK685" s="8">
        <f t="shared" si="892"/>
        <v>0.27132021922497024</v>
      </c>
      <c r="BL685" s="8">
        <f t="shared" si="893"/>
        <v>0.2143163887176078</v>
      </c>
      <c r="BM685" s="8">
        <f t="shared" si="894"/>
        <v>0.39781069712253969</v>
      </c>
      <c r="BN685" s="8">
        <f t="shared" si="895"/>
        <v>0.6014654140331227</v>
      </c>
    </row>
    <row r="686" spans="1:66" x14ac:dyDescent="0.25">
      <c r="A686" t="s">
        <v>122</v>
      </c>
      <c r="B686" t="s">
        <v>138</v>
      </c>
      <c r="C686" t="s">
        <v>125</v>
      </c>
      <c r="D686" t="s">
        <v>504</v>
      </c>
      <c r="E686">
        <f>VLOOKUP(A686,home!$A$2:$E$405,3,FALSE)</f>
        <v>1.24665391969407</v>
      </c>
      <c r="F686">
        <f>VLOOKUP(B686,home!$B$2:$E$405,3,FALSE)</f>
        <v>1.31</v>
      </c>
      <c r="G686">
        <f>VLOOKUP(C686,away!$B$2:$E$405,4,FALSE)</f>
        <v>0.95</v>
      </c>
      <c r="H686">
        <f>VLOOKUP(A686,away!$A$2:$E$405,3,FALSE)</f>
        <v>1.0879541108986599</v>
      </c>
      <c r="I686">
        <f>VLOOKUP(C686,away!$B$2:$E$405,3,FALSE)</f>
        <v>1.02</v>
      </c>
      <c r="J686">
        <f>VLOOKUP(B686,home!$B$2:$E$405,4,FALSE)</f>
        <v>1.1299999999999999</v>
      </c>
      <c r="K686" s="3">
        <f t="shared" si="840"/>
        <v>1.5514608030592703</v>
      </c>
      <c r="L686" s="3">
        <f t="shared" si="841"/>
        <v>1.2539759082217952</v>
      </c>
      <c r="M686" s="5">
        <f t="shared" si="842"/>
        <v>6.0480352952015828E-2</v>
      </c>
      <c r="N686" s="5">
        <f t="shared" si="843"/>
        <v>9.3832896960242579E-2</v>
      </c>
      <c r="O686" s="5">
        <f t="shared" si="844"/>
        <v>7.5840905522578786E-2</v>
      </c>
      <c r="P686" s="5">
        <f t="shared" si="845"/>
        <v>0.11766419218680231</v>
      </c>
      <c r="Q686" s="5">
        <f t="shared" si="846"/>
        <v>7.2789030835657867E-2</v>
      </c>
      <c r="R686" s="5">
        <f t="shared" si="847"/>
        <v>4.7551334191519551E-2</v>
      </c>
      <c r="S686" s="5">
        <f t="shared" si="848"/>
        <v>5.7228758791954527E-2</v>
      </c>
      <c r="T686" s="5">
        <f t="shared" si="849"/>
        <v>9.127569105072833E-2</v>
      </c>
      <c r="U686" s="5">
        <f t="shared" si="850"/>
        <v>7.3774031131314644E-2</v>
      </c>
      <c r="V686" s="5">
        <f t="shared" si="851"/>
        <v>1.2370914859006939E-2</v>
      </c>
      <c r="W686" s="5">
        <f t="shared" si="852"/>
        <v>3.764310941139859E-2</v>
      </c>
      <c r="X686" s="5">
        <f t="shared" si="853"/>
        <v>4.720355231245095E-2</v>
      </c>
      <c r="Y686" s="5">
        <f t="shared" si="854"/>
        <v>2.9596058691150354E-2</v>
      </c>
      <c r="Z686" s="5">
        <f t="shared" si="855"/>
        <v>1.9876075826656275E-2</v>
      </c>
      <c r="AA686" s="5">
        <f t="shared" si="856"/>
        <v>3.0836952563691091E-2</v>
      </c>
      <c r="AB686" s="5">
        <f t="shared" si="857"/>
        <v>2.3921161594182408E-2</v>
      </c>
      <c r="AC686" s="5">
        <f t="shared" si="858"/>
        <v>1.5042216526204198E-3</v>
      </c>
      <c r="AD686" s="5">
        <f t="shared" si="859"/>
        <v>1.4600452189264104E-2</v>
      </c>
      <c r="AE686" s="5">
        <f t="shared" si="860"/>
        <v>1.8308615294481353E-2</v>
      </c>
      <c r="AF686" s="5">
        <f t="shared" si="861"/>
        <v>1.1479281246090354E-2</v>
      </c>
      <c r="AG686" s="5">
        <f t="shared" si="862"/>
        <v>4.79824737543319E-3</v>
      </c>
      <c r="AH686" s="5">
        <f t="shared" si="863"/>
        <v>6.2310300591541419E-3</v>
      </c>
      <c r="AI686" s="5">
        <f t="shared" si="864"/>
        <v>9.6671988994617361E-3</v>
      </c>
      <c r="AJ686" s="5">
        <f t="shared" si="865"/>
        <v>7.4991400839463009E-3</v>
      </c>
      <c r="AK686" s="5">
        <f t="shared" si="866"/>
        <v>3.8782072989644312E-3</v>
      </c>
      <c r="AL686" s="5">
        <f t="shared" si="867"/>
        <v>1.1705819624822759E-4</v>
      </c>
      <c r="AM686" s="5">
        <f t="shared" si="868"/>
        <v>4.5304058557168346E-3</v>
      </c>
      <c r="AN686" s="5">
        <f t="shared" si="869"/>
        <v>5.6810197975358566E-3</v>
      </c>
      <c r="AO686" s="5">
        <f t="shared" si="870"/>
        <v>3.561930980120513E-3</v>
      </c>
      <c r="AP686" s="5">
        <f t="shared" si="871"/>
        <v>1.488858545273323E-3</v>
      </c>
      <c r="AQ686" s="5">
        <f t="shared" si="872"/>
        <v>4.6674818663072391E-4</v>
      </c>
      <c r="AR686" s="5">
        <f t="shared" si="873"/>
        <v>1.5627123155170241E-3</v>
      </c>
      <c r="AS686" s="5">
        <f t="shared" si="874"/>
        <v>2.4244869039826539E-3</v>
      </c>
      <c r="AT686" s="5">
        <f t="shared" si="875"/>
        <v>1.8807481995298063E-3</v>
      </c>
      <c r="AU686" s="5">
        <f t="shared" si="876"/>
        <v>9.7263570399826356E-4</v>
      </c>
      <c r="AV686" s="5">
        <f t="shared" si="877"/>
        <v>3.772515426023161E-4</v>
      </c>
      <c r="AW686" s="5">
        <f t="shared" si="878"/>
        <v>6.326002039464692E-6</v>
      </c>
      <c r="AX686" s="5">
        <f t="shared" si="879"/>
        <v>1.1714578511824757E-3</v>
      </c>
      <c r="AY686" s="5">
        <f t="shared" si="880"/>
        <v>1.4689799228800977E-3</v>
      </c>
      <c r="AZ686" s="5">
        <f t="shared" si="881"/>
        <v>9.2103271647657665E-4</v>
      </c>
      <c r="BA686" s="5">
        <f t="shared" si="882"/>
        <v>3.849842790485674E-4</v>
      </c>
      <c r="BB686" s="5">
        <f t="shared" si="883"/>
        <v>1.2069025274276007E-4</v>
      </c>
      <c r="BC686" s="5">
        <f t="shared" si="884"/>
        <v>3.0268533859324114E-5</v>
      </c>
      <c r="BD686" s="5">
        <f t="shared" si="885"/>
        <v>3.2660059918997452E-4</v>
      </c>
      <c r="BE686" s="5">
        <f t="shared" si="886"/>
        <v>5.067080278989166E-4</v>
      </c>
      <c r="BF686" s="5">
        <f t="shared" si="887"/>
        <v>3.9306882194031626E-4</v>
      </c>
      <c r="BG686" s="5">
        <f t="shared" si="888"/>
        <v>2.0327695671502815E-4</v>
      </c>
      <c r="BH686" s="5">
        <f t="shared" si="889"/>
        <v>7.8844057627135519E-5</v>
      </c>
      <c r="BI686" s="5">
        <f t="shared" si="890"/>
        <v>2.4464692992529414E-5</v>
      </c>
      <c r="BJ686" s="8">
        <f t="shared" si="891"/>
        <v>0.44135331228836483</v>
      </c>
      <c r="BK686" s="8">
        <f t="shared" si="892"/>
        <v>0.25083447856152835</v>
      </c>
      <c r="BL686" s="8">
        <f t="shared" si="893"/>
        <v>0.28795075916680712</v>
      </c>
      <c r="BM686" s="8">
        <f t="shared" si="894"/>
        <v>0.53039325927369874</v>
      </c>
      <c r="BN686" s="8">
        <f t="shared" si="895"/>
        <v>0.46815871264881692</v>
      </c>
    </row>
    <row r="687" spans="1:66" x14ac:dyDescent="0.25">
      <c r="A687" t="s">
        <v>122</v>
      </c>
      <c r="B687" t="s">
        <v>144</v>
      </c>
      <c r="C687" t="s">
        <v>133</v>
      </c>
      <c r="D687" t="s">
        <v>504</v>
      </c>
      <c r="E687">
        <f>VLOOKUP(A687,home!$A$2:$E$405,3,FALSE)</f>
        <v>1.24665391969407</v>
      </c>
      <c r="F687">
        <f>VLOOKUP(B687,home!$B$2:$E$405,3,FALSE)</f>
        <v>1.1299999999999999</v>
      </c>
      <c r="G687">
        <f>VLOOKUP(C687,away!$B$2:$E$405,4,FALSE)</f>
        <v>1.26</v>
      </c>
      <c r="H687">
        <f>VLOOKUP(A687,away!$A$2:$E$405,3,FALSE)</f>
        <v>1.0879541108986599</v>
      </c>
      <c r="I687">
        <f>VLOOKUP(C687,away!$B$2:$E$405,3,FALSE)</f>
        <v>0.69</v>
      </c>
      <c r="J687">
        <f>VLOOKUP(B687,home!$B$2:$E$405,4,FALSE)</f>
        <v>1.63</v>
      </c>
      <c r="K687" s="3">
        <f t="shared" si="840"/>
        <v>1.7749858508604168</v>
      </c>
      <c r="L687" s="3">
        <f t="shared" si="841"/>
        <v>1.2236219885277226</v>
      </c>
      <c r="M687" s="5">
        <f t="shared" si="842"/>
        <v>4.985642823225906E-2</v>
      </c>
      <c r="N687" s="5">
        <f t="shared" si="843"/>
        <v>8.8494454686697657E-2</v>
      </c>
      <c r="O687" s="5">
        <f t="shared" si="844"/>
        <v>6.1005421854446525E-2</v>
      </c>
      <c r="P687" s="5">
        <f t="shared" si="845"/>
        <v>0.10828376061741343</v>
      </c>
      <c r="Q687" s="5">
        <f t="shared" si="846"/>
        <v>7.8538202474248336E-2</v>
      </c>
      <c r="R687" s="5">
        <f t="shared" si="847"/>
        <v>3.7323787800255227E-2</v>
      </c>
      <c r="S687" s="5">
        <f t="shared" si="848"/>
        <v>5.8795692096242691E-2</v>
      </c>
      <c r="T687" s="5">
        <f t="shared" si="849"/>
        <v>9.6101071486932657E-2</v>
      </c>
      <c r="U687" s="5">
        <f t="shared" si="850"/>
        <v>6.6249195245969672E-2</v>
      </c>
      <c r="V687" s="5">
        <f t="shared" si="851"/>
        <v>1.4188783615548199E-2</v>
      </c>
      <c r="W687" s="5">
        <f t="shared" si="852"/>
        <v>4.6468066047933791E-2</v>
      </c>
      <c r="X687" s="5">
        <f t="shared" si="853"/>
        <v>5.6859347380610298E-2</v>
      </c>
      <c r="Y687" s="5">
        <f t="shared" si="854"/>
        <v>3.4787173854125469E-2</v>
      </c>
      <c r="Z687" s="5">
        <f t="shared" si="855"/>
        <v>1.522340248251168E-2</v>
      </c>
      <c r="AA687" s="5">
        <f t="shared" si="856"/>
        <v>2.702132400841158E-2</v>
      </c>
      <c r="AB687" s="5">
        <f t="shared" si="857"/>
        <v>2.3981233893222723E-2</v>
      </c>
      <c r="AC687" s="5">
        <f t="shared" si="858"/>
        <v>1.9260490860386439E-3</v>
      </c>
      <c r="AD687" s="5">
        <f t="shared" si="859"/>
        <v>2.0620039937982459E-2</v>
      </c>
      <c r="AE687" s="5">
        <f t="shared" si="860"/>
        <v>2.5231134272435157E-2</v>
      </c>
      <c r="AF687" s="5">
        <f t="shared" si="861"/>
        <v>1.5436685345623541E-2</v>
      </c>
      <c r="AG687" s="5">
        <f t="shared" si="862"/>
        <v>6.2962225396295422E-3</v>
      </c>
      <c r="AH687" s="5">
        <f t="shared" si="863"/>
        <v>4.6569225044522074E-3</v>
      </c>
      <c r="AI687" s="5">
        <f t="shared" si="864"/>
        <v>8.2659715539561245E-3</v>
      </c>
      <c r="AJ687" s="5">
        <f t="shared" si="865"/>
        <v>7.3359912759434079E-3</v>
      </c>
      <c r="AK687" s="5">
        <f t="shared" si="866"/>
        <v>4.3404269056116678E-3</v>
      </c>
      <c r="AL687" s="5">
        <f t="shared" si="867"/>
        <v>1.6732834305611125E-4</v>
      </c>
      <c r="AM687" s="5">
        <f t="shared" si="868"/>
        <v>7.3200558268191043E-3</v>
      </c>
      <c r="AN687" s="5">
        <f t="shared" si="869"/>
        <v>8.9569812669463358E-3</v>
      </c>
      <c r="AO687" s="5">
        <f t="shared" si="870"/>
        <v>5.4799796145332189E-3</v>
      </c>
      <c r="AP687" s="5">
        <f t="shared" si="871"/>
        <v>2.2351411843421726E-3</v>
      </c>
      <c r="AQ687" s="5">
        <f t="shared" si="872"/>
        <v>6.8374197515624522E-4</v>
      </c>
      <c r="AR687" s="5">
        <f t="shared" si="873"/>
        <v>1.1396625550634607E-3</v>
      </c>
      <c r="AS687" s="5">
        <f t="shared" si="874"/>
        <v>2.0228849099930735E-3</v>
      </c>
      <c r="AT687" s="5">
        <f t="shared" si="875"/>
        <v>1.7952960465783771E-3</v>
      </c>
      <c r="AU687" s="5">
        <f t="shared" si="876"/>
        <v>1.0622083602607542E-3</v>
      </c>
      <c r="AV687" s="5">
        <f t="shared" si="877"/>
        <v>4.7135120253212096E-4</v>
      </c>
      <c r="AW687" s="5">
        <f t="shared" si="878"/>
        <v>1.0095066354883106E-5</v>
      </c>
      <c r="AX687" s="5">
        <f t="shared" si="879"/>
        <v>2.1654992533520464E-3</v>
      </c>
      <c r="AY687" s="5">
        <f t="shared" si="880"/>
        <v>2.6497525025419295E-3</v>
      </c>
      <c r="AZ687" s="5">
        <f t="shared" si="881"/>
        <v>1.6211477131333329E-3</v>
      </c>
      <c r="BA687" s="5">
        <f t="shared" si="882"/>
        <v>6.61223996147126E-4</v>
      </c>
      <c r="BB687" s="5">
        <f t="shared" si="883"/>
        <v>2.0227205525694857E-4</v>
      </c>
      <c r="BC687" s="5">
        <f t="shared" si="884"/>
        <v>4.9500906895419286E-5</v>
      </c>
      <c r="BD687" s="5">
        <f t="shared" si="885"/>
        <v>2.3241936031288962E-4</v>
      </c>
      <c r="BE687" s="5">
        <f t="shared" si="886"/>
        <v>4.1254107602140818E-4</v>
      </c>
      <c r="BF687" s="5">
        <f t="shared" si="887"/>
        <v>3.6612728641836564E-4</v>
      </c>
      <c r="BG687" s="5">
        <f t="shared" si="888"/>
        <v>2.1662358433550608E-4</v>
      </c>
      <c r="BH687" s="5">
        <f t="shared" si="889"/>
        <v>9.6125949289547908E-5</v>
      </c>
      <c r="BI687" s="5">
        <f t="shared" si="890"/>
        <v>3.4124439977894647E-5</v>
      </c>
      <c r="BJ687" s="8">
        <f t="shared" si="891"/>
        <v>0.50085769432134264</v>
      </c>
      <c r="BK687" s="8">
        <f t="shared" si="892"/>
        <v>0.23586779449310005</v>
      </c>
      <c r="BL687" s="8">
        <f t="shared" si="893"/>
        <v>0.24802963981305254</v>
      </c>
      <c r="BM687" s="8">
        <f t="shared" si="894"/>
        <v>0.57383681800849962</v>
      </c>
      <c r="BN687" s="8">
        <f t="shared" si="895"/>
        <v>0.42350205566532029</v>
      </c>
    </row>
    <row r="688" spans="1:66" x14ac:dyDescent="0.25">
      <c r="A688" t="s">
        <v>122</v>
      </c>
      <c r="B688" t="s">
        <v>132</v>
      </c>
      <c r="C688" t="s">
        <v>127</v>
      </c>
      <c r="D688" t="s">
        <v>504</v>
      </c>
      <c r="E688">
        <f>VLOOKUP(A688,home!$A$2:$E$405,3,FALSE)</f>
        <v>1.24665391969407</v>
      </c>
      <c r="F688">
        <f>VLOOKUP(B688,home!$B$2:$E$405,3,FALSE)</f>
        <v>0.98</v>
      </c>
      <c r="G688">
        <f>VLOOKUP(C688,away!$B$2:$E$405,4,FALSE)</f>
        <v>1.17</v>
      </c>
      <c r="H688">
        <f>VLOOKUP(A688,away!$A$2:$E$405,3,FALSE)</f>
        <v>1.0879541108986599</v>
      </c>
      <c r="I688">
        <f>VLOOKUP(C688,away!$B$2:$E$405,3,FALSE)</f>
        <v>0.95</v>
      </c>
      <c r="J688">
        <f>VLOOKUP(B688,home!$B$2:$E$405,4,FALSE)</f>
        <v>0.92</v>
      </c>
      <c r="K688" s="3">
        <f t="shared" si="840"/>
        <v>1.4294133843212204</v>
      </c>
      <c r="L688" s="3">
        <f t="shared" si="841"/>
        <v>0.95087189292542884</v>
      </c>
      <c r="M688" s="5">
        <f t="shared" si="842"/>
        <v>9.2524178702084028E-2</v>
      </c>
      <c r="N688" s="5">
        <f t="shared" si="843"/>
        <v>0.13225529941008732</v>
      </c>
      <c r="O688" s="5">
        <f t="shared" si="844"/>
        <v>8.7978640943821282E-2</v>
      </c>
      <c r="P688" s="5">
        <f t="shared" si="845"/>
        <v>0.12575784689948907</v>
      </c>
      <c r="Q688" s="5">
        <f t="shared" si="846"/>
        <v>9.452374756209464E-2</v>
      </c>
      <c r="R688" s="5">
        <f t="shared" si="847"/>
        <v>4.1828208425628989E-2</v>
      </c>
      <c r="S688" s="5">
        <f t="shared" si="848"/>
        <v>4.2732170873187973E-2</v>
      </c>
      <c r="T688" s="5">
        <f t="shared" si="849"/>
        <v>8.9879974770774307E-2</v>
      </c>
      <c r="U688" s="5">
        <f t="shared" si="850"/>
        <v>5.9789800965771724E-2</v>
      </c>
      <c r="V688" s="5">
        <f t="shared" si="851"/>
        <v>6.4534552274005709E-3</v>
      </c>
      <c r="W688" s="5">
        <f t="shared" si="852"/>
        <v>4.5037836633819446E-2</v>
      </c>
      <c r="X688" s="5">
        <f t="shared" si="853"/>
        <v>4.2825212973266122E-2</v>
      </c>
      <c r="Y688" s="5">
        <f t="shared" si="854"/>
        <v>2.0360645662412094E-2</v>
      </c>
      <c r="Z688" s="5">
        <f t="shared" si="855"/>
        <v>1.3257755907785738E-2</v>
      </c>
      <c r="AA688" s="5">
        <f t="shared" si="856"/>
        <v>1.8950813740652668E-2</v>
      </c>
      <c r="AB688" s="5">
        <f t="shared" si="857"/>
        <v>1.3544273402333711E-2</v>
      </c>
      <c r="AC688" s="5">
        <f t="shared" si="858"/>
        <v>5.4821658906134942E-4</v>
      </c>
      <c r="AD688" s="5">
        <f t="shared" si="859"/>
        <v>1.6094421621313523E-2</v>
      </c>
      <c r="AE688" s="5">
        <f t="shared" si="860"/>
        <v>1.5303733152598338E-2</v>
      </c>
      <c r="AF688" s="5">
        <f t="shared" si="861"/>
        <v>7.2759448558184113E-3</v>
      </c>
      <c r="AG688" s="5">
        <f t="shared" si="862"/>
        <v>2.3061638192910304E-3</v>
      </c>
      <c r="AH688" s="5">
        <f t="shared" si="863"/>
        <v>3.1516068639948769E-3</v>
      </c>
      <c r="AI688" s="5">
        <f t="shared" si="864"/>
        <v>4.5049490335129063E-3</v>
      </c>
      <c r="AJ688" s="5">
        <f t="shared" si="865"/>
        <v>3.2197172220941477E-3</v>
      </c>
      <c r="AK688" s="5">
        <f t="shared" si="866"/>
        <v>1.5341022969969707E-3</v>
      </c>
      <c r="AL688" s="5">
        <f t="shared" si="867"/>
        <v>2.9805198529531803E-5</v>
      </c>
      <c r="AM688" s="5">
        <f t="shared" si="868"/>
        <v>4.601116335682877E-3</v>
      </c>
      <c r="AN688" s="5">
        <f t="shared" si="869"/>
        <v>4.3750721996808897E-3</v>
      </c>
      <c r="AO688" s="5">
        <f t="shared" si="870"/>
        <v>2.0800665920979937E-3</v>
      </c>
      <c r="AP688" s="5">
        <f t="shared" si="871"/>
        <v>6.5929228594638855E-4</v>
      </c>
      <c r="AQ688" s="5">
        <f t="shared" si="872"/>
        <v>1.5672562598224385E-4</v>
      </c>
      <c r="AR688" s="5">
        <f t="shared" si="873"/>
        <v>5.9935487690471688E-4</v>
      </c>
      <c r="AS688" s="5">
        <f t="shared" si="874"/>
        <v>8.567258830057999E-4</v>
      </c>
      <c r="AT688" s="5">
        <f t="shared" si="875"/>
        <v>6.1230772193145329E-4</v>
      </c>
      <c r="AU688" s="5">
        <f t="shared" si="876"/>
        <v>2.9174695101735168E-4</v>
      </c>
      <c r="AV688" s="5">
        <f t="shared" si="877"/>
        <v>1.0425674915477749E-4</v>
      </c>
      <c r="AW688" s="5">
        <f t="shared" si="878"/>
        <v>1.1253027304938852E-6</v>
      </c>
      <c r="AX688" s="5">
        <f t="shared" si="879"/>
        <v>1.096149545507352E-3</v>
      </c>
      <c r="AY688" s="5">
        <f t="shared" si="880"/>
        <v>1.0422977932659243E-3</v>
      </c>
      <c r="AZ688" s="5">
        <f t="shared" si="881"/>
        <v>4.9554583783738336E-4</v>
      </c>
      <c r="BA688" s="5">
        <f t="shared" si="882"/>
        <v>1.5706686961858347E-4</v>
      </c>
      <c r="BB688" s="5">
        <f t="shared" si="883"/>
        <v>3.7337617907523486E-5</v>
      </c>
      <c r="BC688" s="5">
        <f t="shared" si="884"/>
        <v>7.1006582834106518E-6</v>
      </c>
      <c r="BD688" s="5">
        <f t="shared" si="885"/>
        <v>9.4984951056079224E-5</v>
      </c>
      <c r="BE688" s="5">
        <f t="shared" si="886"/>
        <v>1.3577276034865569E-4</v>
      </c>
      <c r="BF688" s="5">
        <f t="shared" si="887"/>
        <v>9.7037700434302992E-5</v>
      </c>
      <c r="BG688" s="5">
        <f t="shared" si="888"/>
        <v>4.6235662594848584E-5</v>
      </c>
      <c r="BH688" s="5">
        <f t="shared" si="889"/>
        <v>1.6522468736509143E-5</v>
      </c>
      <c r="BI688" s="5">
        <f t="shared" si="890"/>
        <v>4.7234875907990179E-6</v>
      </c>
      <c r="BJ688" s="8">
        <f t="shared" si="891"/>
        <v>0.48057075182328579</v>
      </c>
      <c r="BK688" s="8">
        <f t="shared" si="892"/>
        <v>0.26908797128301848</v>
      </c>
      <c r="BL688" s="8">
        <f t="shared" si="893"/>
        <v>0.2373617821075826</v>
      </c>
      <c r="BM688" s="8">
        <f t="shared" si="894"/>
        <v>0.42436916668793168</v>
      </c>
      <c r="BN688" s="8">
        <f t="shared" si="895"/>
        <v>0.57486792194320535</v>
      </c>
    </row>
    <row r="689" spans="1:66" x14ac:dyDescent="0.25">
      <c r="A689" t="s">
        <v>122</v>
      </c>
      <c r="B689" t="s">
        <v>140</v>
      </c>
      <c r="C689" t="s">
        <v>401</v>
      </c>
      <c r="D689" t="s">
        <v>504</v>
      </c>
      <c r="E689">
        <f>VLOOKUP(A689,home!$A$2:$E$405,3,FALSE)</f>
        <v>1.24665391969407</v>
      </c>
      <c r="F689">
        <f>VLOOKUP(B689,home!$B$2:$E$405,3,FALSE)</f>
        <v>1.2</v>
      </c>
      <c r="G689">
        <f>VLOOKUP(C689,away!$B$2:$E$405,4,FALSE)</f>
        <v>0.88</v>
      </c>
      <c r="H689">
        <f>VLOOKUP(A689,away!$A$2:$E$405,3,FALSE)</f>
        <v>1.0879541108986599</v>
      </c>
      <c r="I689">
        <f>VLOOKUP(C689,away!$B$2:$E$405,3,FALSE)</f>
        <v>0.77</v>
      </c>
      <c r="J689">
        <f>VLOOKUP(B689,home!$B$2:$E$405,4,FALSE)</f>
        <v>0.63</v>
      </c>
      <c r="K689" s="3">
        <f t="shared" si="840"/>
        <v>1.3164665391969379</v>
      </c>
      <c r="L689" s="3">
        <f t="shared" si="841"/>
        <v>0.52776653919693994</v>
      </c>
      <c r="M689" s="5">
        <f t="shared" si="842"/>
        <v>0.15814656040721276</v>
      </c>
      <c r="N689" s="5">
        <f t="shared" si="843"/>
        <v>0.20819465506518287</v>
      </c>
      <c r="O689" s="5">
        <f t="shared" si="844"/>
        <v>8.3464462872014478E-2</v>
      </c>
      <c r="P689" s="5">
        <f t="shared" si="845"/>
        <v>0.10987817258305221</v>
      </c>
      <c r="Q689" s="5">
        <f t="shared" si="846"/>
        <v>0.13704064851648079</v>
      </c>
      <c r="R689" s="5">
        <f t="shared" si="847"/>
        <v>2.2024875357947289E-2</v>
      </c>
      <c r="S689" s="5">
        <f t="shared" si="848"/>
        <v>1.9085481181354193E-2</v>
      </c>
      <c r="T689" s="5">
        <f t="shared" si="849"/>
        <v>7.2325468796847328E-2</v>
      </c>
      <c r="U689" s="5">
        <f t="shared" si="850"/>
        <v>2.8995011438720783E-2</v>
      </c>
      <c r="V689" s="5">
        <f t="shared" si="851"/>
        <v>1.4733715567211492E-3</v>
      </c>
      <c r="W689" s="5">
        <f t="shared" si="852"/>
        <v>6.0136476093931836E-2</v>
      </c>
      <c r="X689" s="5">
        <f t="shared" si="853"/>
        <v>3.173801986759392E-2</v>
      </c>
      <c r="Y689" s="5">
        <f t="shared" si="854"/>
        <v>8.3751324532418837E-3</v>
      </c>
      <c r="Z689" s="5">
        <f t="shared" si="855"/>
        <v>3.8746640813026026E-3</v>
      </c>
      <c r="AA689" s="5">
        <f t="shared" si="856"/>
        <v>5.1008656136631199E-3</v>
      </c>
      <c r="AB689" s="5">
        <f t="shared" si="857"/>
        <v>3.3575594506638769E-3</v>
      </c>
      <c r="AC689" s="5">
        <f t="shared" si="858"/>
        <v>6.3979961756483744E-5</v>
      </c>
      <c r="AD689" s="5">
        <f t="shared" si="859"/>
        <v>1.9791914640719457E-2</v>
      </c>
      <c r="AE689" s="5">
        <f t="shared" si="860"/>
        <v>1.0445510294013756E-2</v>
      </c>
      <c r="AF689" s="5">
        <f t="shared" si="861"/>
        <v>2.7563954090088255E-3</v>
      </c>
      <c r="AG689" s="5">
        <f t="shared" si="862"/>
        <v>4.8491108855697402E-4</v>
      </c>
      <c r="AH689" s="5">
        <f t="shared" si="863"/>
        <v>5.1122951318494114E-4</v>
      </c>
      <c r="AI689" s="5">
        <f t="shared" si="864"/>
        <v>6.7301654795791474E-4</v>
      </c>
      <c r="AJ689" s="5">
        <f t="shared" si="865"/>
        <v>4.4300188285621315E-4</v>
      </c>
      <c r="AK689" s="5">
        <f t="shared" si="866"/>
        <v>1.9439905186048213E-4</v>
      </c>
      <c r="AL689" s="5">
        <f t="shared" si="867"/>
        <v>1.7780978003275951E-6</v>
      </c>
      <c r="AM689" s="5">
        <f t="shared" si="868"/>
        <v>5.2110786742298309E-3</v>
      </c>
      <c r="AN689" s="5">
        <f t="shared" si="869"/>
        <v>2.7502329573812555E-3</v>
      </c>
      <c r="AO689" s="5">
        <f t="shared" si="870"/>
        <v>7.2574046495123539E-4</v>
      </c>
      <c r="AP689" s="5">
        <f t="shared" si="871"/>
        <v>1.2767384451416389E-4</v>
      </c>
      <c r="AQ689" s="5">
        <f t="shared" si="872"/>
        <v>1.6845495766302118E-5</v>
      </c>
      <c r="AR689" s="5">
        <f t="shared" si="873"/>
        <v>5.3961966181790567E-5</v>
      </c>
      <c r="AS689" s="5">
        <f t="shared" si="874"/>
        <v>7.1039122867604026E-5</v>
      </c>
      <c r="AT689" s="5">
        <f t="shared" si="875"/>
        <v>4.6760314114550369E-5</v>
      </c>
      <c r="AU689" s="5">
        <f t="shared" si="876"/>
        <v>2.0519462964714624E-5</v>
      </c>
      <c r="AV689" s="5">
        <f t="shared" si="877"/>
        <v>6.7532965988344002E-6</v>
      </c>
      <c r="AW689" s="5">
        <f t="shared" si="878"/>
        <v>3.4316644929950248E-8</v>
      </c>
      <c r="AX689" s="5">
        <f t="shared" si="879"/>
        <v>1.1433684512910513E-3</v>
      </c>
      <c r="AY689" s="5">
        <f t="shared" si="880"/>
        <v>6.0343161056484313E-4</v>
      </c>
      <c r="AZ689" s="5">
        <f t="shared" si="881"/>
        <v>1.5923550637492146E-4</v>
      </c>
      <c r="BA689" s="5">
        <f t="shared" si="882"/>
        <v>2.8013057372254867E-5</v>
      </c>
      <c r="BB689" s="5">
        <f t="shared" si="883"/>
        <v>3.6960885854200674E-6</v>
      </c>
      <c r="BC689" s="5">
        <f t="shared" si="884"/>
        <v>3.9013437625849254E-7</v>
      </c>
      <c r="BD689" s="5">
        <f t="shared" si="885"/>
        <v>4.7465533566709875E-6</v>
      </c>
      <c r="BE689" s="5">
        <f t="shared" si="886"/>
        <v>6.2486786705702631E-6</v>
      </c>
      <c r="BF689" s="5">
        <f t="shared" si="887"/>
        <v>4.1130881919996798E-6</v>
      </c>
      <c r="BG689" s="5">
        <f t="shared" si="888"/>
        <v>1.8049143258445368E-6</v>
      </c>
      <c r="BH689" s="5">
        <f t="shared" si="889"/>
        <v>5.9402732902288289E-7</v>
      </c>
      <c r="BI689" s="5">
        <f t="shared" si="890"/>
        <v>1.5640342040543109E-7</v>
      </c>
      <c r="BJ689" s="8">
        <f t="shared" si="891"/>
        <v>0.56205883851098515</v>
      </c>
      <c r="BK689" s="8">
        <f t="shared" si="892"/>
        <v>0.289252775398462</v>
      </c>
      <c r="BL689" s="8">
        <f t="shared" si="893"/>
        <v>0.14498111955689111</v>
      </c>
      <c r="BM689" s="8">
        <f t="shared" si="894"/>
        <v>0.2808146254518305</v>
      </c>
      <c r="BN689" s="8">
        <f t="shared" si="895"/>
        <v>0.71874937480189038</v>
      </c>
    </row>
    <row r="690" spans="1:66" x14ac:dyDescent="0.25">
      <c r="A690" t="s">
        <v>122</v>
      </c>
      <c r="B690" t="s">
        <v>124</v>
      </c>
      <c r="C690" t="s">
        <v>143</v>
      </c>
      <c r="D690" t="s">
        <v>504</v>
      </c>
      <c r="E690">
        <f>VLOOKUP(A690,home!$A$2:$E$405,3,FALSE)</f>
        <v>1.24665391969407</v>
      </c>
      <c r="F690">
        <f>VLOOKUP(B690,home!$B$2:$E$405,3,FALSE)</f>
        <v>0.8</v>
      </c>
      <c r="G690">
        <f>VLOOKUP(C690,away!$B$2:$E$405,4,FALSE)</f>
        <v>0.95</v>
      </c>
      <c r="H690">
        <f>VLOOKUP(A690,away!$A$2:$E$405,3,FALSE)</f>
        <v>1.0879541108986599</v>
      </c>
      <c r="I690">
        <f>VLOOKUP(C690,away!$B$2:$E$405,3,FALSE)</f>
        <v>0.91</v>
      </c>
      <c r="J690">
        <f>VLOOKUP(B690,home!$B$2:$E$405,4,FALSE)</f>
        <v>1.1299999999999999</v>
      </c>
      <c r="K690" s="3">
        <f t="shared" si="840"/>
        <v>0.94745697896749326</v>
      </c>
      <c r="L690" s="3">
        <f t="shared" si="841"/>
        <v>1.1187432122370919</v>
      </c>
      <c r="M690" s="5">
        <f t="shared" si="842"/>
        <v>0.1266661756728141</v>
      </c>
      <c r="N690" s="5">
        <f t="shared" si="843"/>
        <v>0.12001075214033025</v>
      </c>
      <c r="O690" s="5">
        <f t="shared" si="844"/>
        <v>0.14170692425399184</v>
      </c>
      <c r="P690" s="5">
        <f t="shared" si="845"/>
        <v>0.13426121435246252</v>
      </c>
      <c r="Q690" s="5">
        <f t="shared" si="846"/>
        <v>5.6852512333246945E-2</v>
      </c>
      <c r="R690" s="5">
        <f t="shared" si="847"/>
        <v>7.926682981807455E-2</v>
      </c>
      <c r="S690" s="5">
        <f t="shared" si="848"/>
        <v>3.5577914908318242E-2</v>
      </c>
      <c r="T690" s="5">
        <f t="shared" si="849"/>
        <v>6.3603362271445571E-2</v>
      </c>
      <c r="U690" s="5">
        <f t="shared" si="850"/>
        <v>7.5101911111763328E-2</v>
      </c>
      <c r="V690" s="5">
        <f t="shared" si="851"/>
        <v>4.1901338383236791E-3</v>
      </c>
      <c r="W690" s="5">
        <f t="shared" si="852"/>
        <v>1.7955103193990102E-2</v>
      </c>
      <c r="X690" s="5">
        <f t="shared" si="853"/>
        <v>2.0087149823292957E-2</v>
      </c>
      <c r="Y690" s="5">
        <f t="shared" si="854"/>
        <v>1.1236181258999249E-2</v>
      </c>
      <c r="Z690" s="5">
        <f t="shared" si="855"/>
        <v>2.9559742604841219E-2</v>
      </c>
      <c r="AA690" s="5">
        <f t="shared" si="856"/>
        <v>2.8006584427439564E-2</v>
      </c>
      <c r="AB690" s="5">
        <f t="shared" si="857"/>
        <v>1.3267516936409963E-2</v>
      </c>
      <c r="AC690" s="5">
        <f t="shared" si="858"/>
        <v>2.7758617012615006E-4</v>
      </c>
      <c r="AD690" s="5">
        <f t="shared" si="859"/>
        <v>4.2529219573068629E-3</v>
      </c>
      <c r="AE690" s="5">
        <f t="shared" si="860"/>
        <v>4.7579275719111403E-3</v>
      </c>
      <c r="AF690" s="5">
        <f t="shared" si="861"/>
        <v>2.6614495876956484E-3</v>
      </c>
      <c r="AG690" s="5">
        <f t="shared" si="862"/>
        <v>9.9249288698190479E-4</v>
      </c>
      <c r="AH690" s="5">
        <f t="shared" si="863"/>
        <v>8.2674403486604139E-3</v>
      </c>
      <c r="AI690" s="5">
        <f t="shared" si="864"/>
        <v>7.8330440565357561E-3</v>
      </c>
      <c r="AJ690" s="5">
        <f t="shared" si="865"/>
        <v>3.7107361289623218E-3</v>
      </c>
      <c r="AK690" s="5">
        <f t="shared" si="866"/>
        <v>1.1719209474973908E-3</v>
      </c>
      <c r="AL690" s="5">
        <f t="shared" si="867"/>
        <v>1.1769221290726971E-5</v>
      </c>
      <c r="AM690" s="5">
        <f t="shared" si="868"/>
        <v>8.0589211789089583E-4</v>
      </c>
      <c r="AN690" s="5">
        <f t="shared" si="869"/>
        <v>9.01586336685814E-4</v>
      </c>
      <c r="AO690" s="5">
        <f t="shared" si="870"/>
        <v>5.0432179720647993E-4</v>
      </c>
      <c r="AP690" s="5">
        <f t="shared" si="871"/>
        <v>1.8806886246932028E-4</v>
      </c>
      <c r="AQ690" s="5">
        <f t="shared" si="872"/>
        <v>5.2600190830175756E-5</v>
      </c>
      <c r="AR690" s="5">
        <f t="shared" si="873"/>
        <v>1.8498285545277789E-3</v>
      </c>
      <c r="AS690" s="5">
        <f t="shared" si="874"/>
        <v>1.7526329738806945E-3</v>
      </c>
      <c r="AT690" s="5">
        <f t="shared" si="875"/>
        <v>8.3027217133590798E-4</v>
      </c>
      <c r="AU690" s="5">
        <f t="shared" si="876"/>
        <v>2.6221572105823346E-4</v>
      </c>
      <c r="AV690" s="5">
        <f t="shared" si="877"/>
        <v>6.2109528727904203E-5</v>
      </c>
      <c r="AW690" s="5">
        <f t="shared" si="878"/>
        <v>3.4652545341734339E-7</v>
      </c>
      <c r="AX690" s="5">
        <f t="shared" si="879"/>
        <v>1.2725801856510382E-4</v>
      </c>
      <c r="AY690" s="5">
        <f t="shared" si="880"/>
        <v>1.4236904447245173E-4</v>
      </c>
      <c r="AZ690" s="5">
        <f t="shared" si="881"/>
        <v>7.963720106811803E-5</v>
      </c>
      <c r="BA690" s="5">
        <f t="shared" si="882"/>
        <v>2.9697859378839186E-5</v>
      </c>
      <c r="BB690" s="5">
        <f t="shared" si="883"/>
        <v>8.3060696495119911E-6</v>
      </c>
      <c r="BC690" s="5">
        <f t="shared" si="884"/>
        <v>1.8584718081520124E-6</v>
      </c>
      <c r="BD690" s="5">
        <f t="shared" si="885"/>
        <v>3.4491385653005096E-4</v>
      </c>
      <c r="BE690" s="5">
        <f t="shared" si="886"/>
        <v>3.2679104051198948E-4</v>
      </c>
      <c r="BF690" s="5">
        <f t="shared" si="887"/>
        <v>1.5481022599856661E-4</v>
      </c>
      <c r="BG690" s="5">
        <f t="shared" si="888"/>
        <v>4.8892009679292272E-5</v>
      </c>
      <c r="BH690" s="5">
        <f t="shared" si="889"/>
        <v>1.1580768946597923E-5</v>
      </c>
      <c r="BI690" s="5">
        <f t="shared" si="890"/>
        <v>2.1944560720528458E-6</v>
      </c>
      <c r="BJ690" s="8">
        <f t="shared" si="891"/>
        <v>0.30525144899522555</v>
      </c>
      <c r="BK690" s="8">
        <f t="shared" si="892"/>
        <v>0.30112716320780786</v>
      </c>
      <c r="BL690" s="8">
        <f t="shared" si="893"/>
        <v>0.36397914933660419</v>
      </c>
      <c r="BM690" s="8">
        <f t="shared" si="894"/>
        <v>0.34101107305453954</v>
      </c>
      <c r="BN690" s="8">
        <f t="shared" si="895"/>
        <v>0.65876440857092022</v>
      </c>
    </row>
    <row r="691" spans="1:66" x14ac:dyDescent="0.25">
      <c r="A691" t="s">
        <v>122</v>
      </c>
      <c r="B691" t="s">
        <v>134</v>
      </c>
      <c r="C691" t="s">
        <v>137</v>
      </c>
      <c r="D691" t="s">
        <v>504</v>
      </c>
      <c r="E691">
        <f>VLOOKUP(A691,home!$A$2:$E$405,3,FALSE)</f>
        <v>1.24665391969407</v>
      </c>
      <c r="F691">
        <f>VLOOKUP(B691,home!$B$2:$E$405,3,FALSE)</f>
        <v>0.55000000000000004</v>
      </c>
      <c r="G691">
        <f>VLOOKUP(C691,away!$B$2:$E$405,4,FALSE)</f>
        <v>0.98</v>
      </c>
      <c r="H691">
        <f>VLOOKUP(A691,away!$A$2:$E$405,3,FALSE)</f>
        <v>1.0879541108986599</v>
      </c>
      <c r="I691">
        <f>VLOOKUP(C691,away!$B$2:$E$405,3,FALSE)</f>
        <v>0.77</v>
      </c>
      <c r="J691">
        <f>VLOOKUP(B691,home!$B$2:$E$405,4,FALSE)</f>
        <v>1.17</v>
      </c>
      <c r="K691" s="3">
        <f t="shared" si="840"/>
        <v>0.67194646271510383</v>
      </c>
      <c r="L691" s="3">
        <f t="shared" si="841"/>
        <v>0.98013785850860258</v>
      </c>
      <c r="M691" s="5">
        <f t="shared" si="842"/>
        <v>0.19165003180084486</v>
      </c>
      <c r="N691" s="5">
        <f t="shared" si="843"/>
        <v>0.12877856094781487</v>
      </c>
      <c r="O691" s="5">
        <f t="shared" si="844"/>
        <v>0.18784345175238568</v>
      </c>
      <c r="P691" s="5">
        <f t="shared" si="845"/>
        <v>0.12622074294921082</v>
      </c>
      <c r="Q691" s="5">
        <f t="shared" si="846"/>
        <v>4.3266149251212797E-2</v>
      </c>
      <c r="R691" s="5">
        <f t="shared" si="847"/>
        <v>9.2056239267723647E-2</v>
      </c>
      <c r="S691" s="5">
        <f t="shared" si="848"/>
        <v>2.0782250596240857E-2</v>
      </c>
      <c r="T691" s="5">
        <f t="shared" si="849"/>
        <v>4.2406790872997285E-2</v>
      </c>
      <c r="U691" s="5">
        <f t="shared" si="850"/>
        <v>6.185686434680214E-2</v>
      </c>
      <c r="V691" s="5">
        <f t="shared" si="851"/>
        <v>1.5207993014754195E-3</v>
      </c>
      <c r="W691" s="5">
        <f t="shared" si="852"/>
        <v>9.6908453148853938E-3</v>
      </c>
      <c r="X691" s="5">
        <f t="shared" si="853"/>
        <v>9.4983643740698936E-3</v>
      </c>
      <c r="Y691" s="5">
        <f t="shared" si="854"/>
        <v>4.654853258467634E-3</v>
      </c>
      <c r="Z691" s="5">
        <f t="shared" si="855"/>
        <v>3.0075935072740732E-2</v>
      </c>
      <c r="AA691" s="5">
        <f t="shared" si="856"/>
        <v>2.0209418184977263E-2</v>
      </c>
      <c r="AB691" s="5">
        <f t="shared" si="857"/>
        <v>6.7898235314628819E-3</v>
      </c>
      <c r="AC691" s="5">
        <f t="shared" si="858"/>
        <v>6.2599917120135723E-5</v>
      </c>
      <c r="AD691" s="5">
        <f t="shared" si="859"/>
        <v>1.6279323075141187E-3</v>
      </c>
      <c r="AE691" s="5">
        <f t="shared" si="860"/>
        <v>1.5955980856838562E-3</v>
      </c>
      <c r="AF691" s="5">
        <f t="shared" si="861"/>
        <v>7.8195304537130019E-4</v>
      </c>
      <c r="AG691" s="5">
        <f t="shared" si="862"/>
        <v>2.5547392778150216E-4</v>
      </c>
      <c r="AH691" s="5">
        <f t="shared" si="863"/>
        <v>7.369640648709967E-3</v>
      </c>
      <c r="AI691" s="5">
        <f t="shared" si="864"/>
        <v>4.9520039653821049E-3</v>
      </c>
      <c r="AJ691" s="5">
        <f t="shared" si="865"/>
        <v>1.6637407739448363E-3</v>
      </c>
      <c r="AK691" s="5">
        <f t="shared" si="866"/>
        <v>3.7264824264237402E-4</v>
      </c>
      <c r="AL691" s="5">
        <f t="shared" si="867"/>
        <v>1.6491326347753261E-6</v>
      </c>
      <c r="AM691" s="5">
        <f t="shared" si="868"/>
        <v>2.1877667111474985E-4</v>
      </c>
      <c r="AN691" s="5">
        <f t="shared" si="869"/>
        <v>2.1443129791805175E-4</v>
      </c>
      <c r="AO691" s="5">
        <f t="shared" si="870"/>
        <v>1.0508611656930971E-4</v>
      </c>
      <c r="AP691" s="5">
        <f t="shared" si="871"/>
        <v>3.4332960417742869E-5</v>
      </c>
      <c r="AQ691" s="5">
        <f t="shared" si="872"/>
        <v>8.4127585750267767E-6</v>
      </c>
      <c r="AR691" s="5">
        <f t="shared" si="873"/>
        <v>1.4446527606809076E-3</v>
      </c>
      <c r="AS691" s="5">
        <f t="shared" si="874"/>
        <v>9.7072931239114521E-4</v>
      </c>
      <c r="AT691" s="5">
        <f t="shared" si="875"/>
        <v>3.2613906385754748E-4</v>
      </c>
      <c r="AU691" s="5">
        <f t="shared" si="876"/>
        <v>7.3049330104098134E-5</v>
      </c>
      <c r="AV691" s="5">
        <f t="shared" si="877"/>
        <v>1.227130974178917E-5</v>
      </c>
      <c r="AW691" s="5">
        <f t="shared" si="878"/>
        <v>3.0169973018469474E-8</v>
      </c>
      <c r="AX691" s="5">
        <f t="shared" si="879"/>
        <v>2.4501035046690283E-5</v>
      </c>
      <c r="AY691" s="5">
        <f t="shared" si="880"/>
        <v>2.4014392021907233E-5</v>
      </c>
      <c r="AZ691" s="5">
        <f t="shared" si="881"/>
        <v>1.1768707384869114E-5</v>
      </c>
      <c r="BA691" s="5">
        <f t="shared" si="882"/>
        <v>3.8449852178733304E-6</v>
      </c>
      <c r="BB691" s="5">
        <f t="shared" si="883"/>
        <v>9.4215389436089956E-7</v>
      </c>
      <c r="BC691" s="5">
        <f t="shared" si="884"/>
        <v>1.8468814008088648E-7</v>
      </c>
      <c r="BD691" s="5">
        <f t="shared" si="885"/>
        <v>2.3599314385705416E-4</v>
      </c>
      <c r="BE691" s="5">
        <f t="shared" si="886"/>
        <v>1.5857475823976417E-4</v>
      </c>
      <c r="BF691" s="5">
        <f t="shared" si="887"/>
        <v>5.3276873937556142E-5</v>
      </c>
      <c r="BG691" s="5">
        <f t="shared" si="888"/>
        <v>1.1933068995619785E-5</v>
      </c>
      <c r="BH691" s="5">
        <f t="shared" si="889"/>
        <v>2.0045958752354974E-6</v>
      </c>
      <c r="BI691" s="5">
        <f t="shared" si="890"/>
        <v>2.6939622150755614E-7</v>
      </c>
      <c r="BJ691" s="8">
        <f t="shared" si="891"/>
        <v>0.24320281715209932</v>
      </c>
      <c r="BK691" s="8">
        <f t="shared" si="892"/>
        <v>0.34026208808954878</v>
      </c>
      <c r="BL691" s="8">
        <f t="shared" si="893"/>
        <v>0.38640272432793316</v>
      </c>
      <c r="BM691" s="8">
        <f t="shared" si="894"/>
        <v>0.23010440445108041</v>
      </c>
      <c r="BN691" s="8">
        <f t="shared" si="895"/>
        <v>0.76981517596919269</v>
      </c>
    </row>
    <row r="692" spans="1:66" x14ac:dyDescent="0.25">
      <c r="A692" t="s">
        <v>122</v>
      </c>
      <c r="B692" t="s">
        <v>142</v>
      </c>
      <c r="C692" t="s">
        <v>123</v>
      </c>
      <c r="D692" t="s">
        <v>504</v>
      </c>
      <c r="E692">
        <f>VLOOKUP(A692,home!$A$2:$E$405,3,FALSE)</f>
        <v>1.24665391969407</v>
      </c>
      <c r="F692">
        <f>VLOOKUP(B692,home!$B$2:$E$405,3,FALSE)</f>
        <v>1.0900000000000001</v>
      </c>
      <c r="G692">
        <f>VLOOKUP(C692,away!$B$2:$E$405,4,FALSE)</f>
        <v>0.99</v>
      </c>
      <c r="H692">
        <f>VLOOKUP(A692,away!$A$2:$E$405,3,FALSE)</f>
        <v>1.0879541108986599</v>
      </c>
      <c r="I692">
        <f>VLOOKUP(C692,away!$B$2:$E$405,3,FALSE)</f>
        <v>0.69</v>
      </c>
      <c r="J692">
        <f>VLOOKUP(B692,home!$B$2:$E$405,4,FALSE)</f>
        <v>0.92</v>
      </c>
      <c r="K692" s="3">
        <f t="shared" si="840"/>
        <v>1.345264244741871</v>
      </c>
      <c r="L692" s="3">
        <f t="shared" si="841"/>
        <v>0.69063326959846927</v>
      </c>
      <c r="M692" s="5">
        <f t="shared" si="842"/>
        <v>0.13056324751488679</v>
      </c>
      <c r="N692" s="5">
        <f t="shared" si="843"/>
        <v>0.17564206855916017</v>
      </c>
      <c r="O692" s="5">
        <f t="shared" si="844"/>
        <v>9.0171322520600478E-2</v>
      </c>
      <c r="P692" s="5">
        <f t="shared" si="845"/>
        <v>0.12130425608805127</v>
      </c>
      <c r="Q692" s="5">
        <f t="shared" si="846"/>
        <v>0.11814249735256926</v>
      </c>
      <c r="R692" s="5">
        <f t="shared" si="847"/>
        <v>3.1137657648210196E-2</v>
      </c>
      <c r="S692" s="5">
        <f t="shared" si="848"/>
        <v>2.8175468259928498E-2</v>
      </c>
      <c r="T692" s="5">
        <f t="shared" si="849"/>
        <v>8.1593139225133407E-2</v>
      </c>
      <c r="U692" s="5">
        <f t="shared" si="850"/>
        <v>4.1888377499150434E-2</v>
      </c>
      <c r="V692" s="5">
        <f t="shared" si="851"/>
        <v>2.9085981802833226E-3</v>
      </c>
      <c r="W692" s="5">
        <f t="shared" si="852"/>
        <v>5.2977625824307525E-2</v>
      </c>
      <c r="X692" s="5">
        <f t="shared" si="853"/>
        <v>3.6588110938605804E-2</v>
      </c>
      <c r="Y692" s="5">
        <f t="shared" si="854"/>
        <v>1.2634483342980422E-2</v>
      </c>
      <c r="Z692" s="5">
        <f t="shared" si="855"/>
        <v>7.1682341030737309E-3</v>
      </c>
      <c r="AA692" s="5">
        <f t="shared" si="856"/>
        <v>9.6431690368044068E-3</v>
      </c>
      <c r="AB692" s="5">
        <f t="shared" si="857"/>
        <v>6.4863052556074384E-3</v>
      </c>
      <c r="AC692" s="5">
        <f t="shared" si="858"/>
        <v>1.6889579630654633E-4</v>
      </c>
      <c r="AD692" s="5">
        <f t="shared" si="859"/>
        <v>1.7817226448188634E-2</v>
      </c>
      <c r="AE692" s="5">
        <f t="shared" si="860"/>
        <v>1.2305169357088837E-2</v>
      </c>
      <c r="AF692" s="5">
        <f t="shared" si="861"/>
        <v>4.2491796730245784E-3</v>
      </c>
      <c r="AG692" s="5">
        <f t="shared" si="862"/>
        <v>9.782082835641066E-4</v>
      </c>
      <c r="AH692" s="5">
        <f t="shared" si="863"/>
        <v>1.237655238963265E-3</v>
      </c>
      <c r="AI692" s="5">
        <f t="shared" si="864"/>
        <v>1.6649733402947368E-3</v>
      </c>
      <c r="AJ692" s="5">
        <f t="shared" si="865"/>
        <v>1.1199145515734747E-3</v>
      </c>
      <c r="AK692" s="5">
        <f t="shared" si="866"/>
        <v>5.0219366779930713E-4</v>
      </c>
      <c r="AL692" s="5">
        <f t="shared" si="867"/>
        <v>6.2767369278337347E-6</v>
      </c>
      <c r="AM692" s="5">
        <f t="shared" si="868"/>
        <v>4.793775536243476E-3</v>
      </c>
      <c r="AN692" s="5">
        <f t="shared" si="869"/>
        <v>3.3107408723169873E-3</v>
      </c>
      <c r="AO692" s="5">
        <f t="shared" si="870"/>
        <v>1.1432538967207845E-3</v>
      </c>
      <c r="AP692" s="5">
        <f t="shared" si="871"/>
        <v>2.6318972555782209E-4</v>
      </c>
      <c r="AQ692" s="5">
        <f t="shared" si="872"/>
        <v>4.5441895171680604E-5</v>
      </c>
      <c r="AR692" s="5">
        <f t="shared" si="873"/>
        <v>1.7095317686417495E-4</v>
      </c>
      <c r="AS692" s="5">
        <f t="shared" si="874"/>
        <v>2.299771963604078E-4</v>
      </c>
      <c r="AT692" s="5">
        <f t="shared" si="875"/>
        <v>1.5469004968481849E-4</v>
      </c>
      <c r="AU692" s="5">
        <f t="shared" si="876"/>
        <v>6.9366330952776617E-5</v>
      </c>
      <c r="AV692" s="5">
        <f t="shared" si="877"/>
        <v>2.3329011204925435E-5</v>
      </c>
      <c r="AW692" s="5">
        <f t="shared" si="878"/>
        <v>1.6198937172926154E-7</v>
      </c>
      <c r="AX692" s="5">
        <f t="shared" si="879"/>
        <v>1.0748158043711023E-3</v>
      </c>
      <c r="AY692" s="5">
        <f t="shared" si="880"/>
        <v>7.4230355318892309E-4</v>
      </c>
      <c r="AZ692" s="5">
        <f t="shared" si="881"/>
        <v>2.5632976498671359E-4</v>
      </c>
      <c r="BA692" s="5">
        <f t="shared" si="882"/>
        <v>5.9009954562727084E-5</v>
      </c>
      <c r="BB692" s="5">
        <f t="shared" si="883"/>
        <v>1.0188559464628326E-5</v>
      </c>
      <c r="BC692" s="5">
        <f t="shared" si="884"/>
        <v>1.4073116271109384E-6</v>
      </c>
      <c r="BD692" s="5">
        <f t="shared" si="885"/>
        <v>1.9677658580991758E-5</v>
      </c>
      <c r="BE692" s="5">
        <f t="shared" si="886"/>
        <v>2.6471650509246277E-5</v>
      </c>
      <c r="BF692" s="5">
        <f t="shared" si="887"/>
        <v>1.7805682464695979E-5</v>
      </c>
      <c r="BG692" s="5">
        <f t="shared" si="888"/>
        <v>7.9844493243276026E-6</v>
      </c>
      <c r="BH692" s="5">
        <f t="shared" si="889"/>
        <v>2.6852985474928299E-6</v>
      </c>
      <c r="BI692" s="5">
        <f t="shared" si="890"/>
        <v>7.2248722447987741E-7</v>
      </c>
      <c r="BJ692" s="8">
        <f t="shared" si="891"/>
        <v>0.52462816587883465</v>
      </c>
      <c r="BK692" s="8">
        <f t="shared" si="892"/>
        <v>0.2838690461295732</v>
      </c>
      <c r="BL692" s="8">
        <f t="shared" si="893"/>
        <v>0.1845752317507221</v>
      </c>
      <c r="BM692" s="8">
        <f t="shared" si="894"/>
        <v>0.33253748661490823</v>
      </c>
      <c r="BN692" s="8">
        <f t="shared" si="895"/>
        <v>0.66696104968347825</v>
      </c>
    </row>
    <row r="693" spans="1:66" x14ac:dyDescent="0.25">
      <c r="A693" t="s">
        <v>145</v>
      </c>
      <c r="B693" t="s">
        <v>347</v>
      </c>
      <c r="C693" t="s">
        <v>432</v>
      </c>
      <c r="D693" t="s">
        <v>504</v>
      </c>
      <c r="E693">
        <f>VLOOKUP(A693,home!$A$2:$E$405,3,FALSE)</f>
        <v>1.4045801526717601</v>
      </c>
      <c r="F693">
        <f>VLOOKUP(B693,home!$B$2:$E$405,3,FALSE)</f>
        <v>1.01</v>
      </c>
      <c r="G693">
        <f>VLOOKUP(C693,away!$B$2:$E$405,4,FALSE)</f>
        <v>1.66</v>
      </c>
      <c r="H693">
        <f>VLOOKUP(A693,away!$A$2:$E$405,3,FALSE)</f>
        <v>1.2264631043256999</v>
      </c>
      <c r="I693">
        <f>VLOOKUP(C693,away!$B$2:$E$405,3,FALSE)</f>
        <v>0.51</v>
      </c>
      <c r="J693">
        <f>VLOOKUP(B693,home!$B$2:$E$405,4,FALSE)</f>
        <v>1.1499999999999999</v>
      </c>
      <c r="K693" s="3">
        <f t="shared" si="840"/>
        <v>2.3549190839694725</v>
      </c>
      <c r="L693" s="3">
        <f t="shared" si="841"/>
        <v>0.71932061068702302</v>
      </c>
      <c r="M693" s="5">
        <f t="shared" si="842"/>
        <v>4.622475995662291E-2</v>
      </c>
      <c r="N693" s="5">
        <f t="shared" si="843"/>
        <v>0.10885556937375916</v>
      </c>
      <c r="O693" s="5">
        <f t="shared" si="844"/>
        <v>3.3250422560859035E-2</v>
      </c>
      <c r="P693" s="5">
        <f t="shared" si="845"/>
        <v>7.8302054638616045E-2</v>
      </c>
      <c r="Q693" s="5">
        <f t="shared" si="846"/>
        <v>0.12817302885731419</v>
      </c>
      <c r="R693" s="5">
        <f t="shared" si="847"/>
        <v>1.1958857131039344E-2</v>
      </c>
      <c r="S693" s="5">
        <f t="shared" si="848"/>
        <v>3.3159781502285324E-2</v>
      </c>
      <c r="T693" s="5">
        <f t="shared" si="849"/>
        <v>9.219750139124866E-2</v>
      </c>
      <c r="U693" s="5">
        <f t="shared" si="850"/>
        <v>2.8162140880348966E-2</v>
      </c>
      <c r="V693" s="5">
        <f t="shared" si="851"/>
        <v>6.2411934533042413E-3</v>
      </c>
      <c r="W693" s="5">
        <f t="shared" si="852"/>
        <v>0.10061237056875302</v>
      </c>
      <c r="X693" s="5">
        <f t="shared" si="853"/>
        <v>7.2372551840184485E-2</v>
      </c>
      <c r="Y693" s="5">
        <f t="shared" si="854"/>
        <v>2.6029534093329865E-2</v>
      </c>
      <c r="Z693" s="5">
        <f t="shared" si="855"/>
        <v>2.8674174715393602E-3</v>
      </c>
      <c r="AA693" s="5">
        <f t="shared" si="856"/>
        <v>6.7525361254355317E-3</v>
      </c>
      <c r="AB693" s="5">
        <f t="shared" si="857"/>
        <v>7.9508380934907082E-3</v>
      </c>
      <c r="AC693" s="5">
        <f t="shared" si="858"/>
        <v>6.6076366763369017E-4</v>
      </c>
      <c r="AD693" s="5">
        <f t="shared" si="859"/>
        <v>5.9233497883941243E-2</v>
      </c>
      <c r="AE693" s="5">
        <f t="shared" si="860"/>
        <v>4.2607875871005098E-2</v>
      </c>
      <c r="AF693" s="5">
        <f t="shared" si="861"/>
        <v>1.5324361645804131E-2</v>
      </c>
      <c r="AG693" s="5">
        <f t="shared" si="862"/>
        <v>3.6743763924828735E-3</v>
      </c>
      <c r="AH693" s="5">
        <f t="shared" si="863"/>
        <v>5.1564812168058299E-4</v>
      </c>
      <c r="AI693" s="5">
        <f t="shared" si="864"/>
        <v>1.2143096023586174E-3</v>
      </c>
      <c r="AJ693" s="5">
        <f t="shared" si="865"/>
        <v>1.4298004282208455E-3</v>
      </c>
      <c r="AK693" s="5">
        <f t="shared" si="866"/>
        <v>1.1223547715616641E-3</v>
      </c>
      <c r="AL693" s="5">
        <f t="shared" si="867"/>
        <v>4.4771808749092363E-5</v>
      </c>
      <c r="AM693" s="5">
        <f t="shared" si="868"/>
        <v>2.7898018915431734E-2</v>
      </c>
      <c r="AN693" s="5">
        <f t="shared" si="869"/>
        <v>2.0067620003206475E-2</v>
      </c>
      <c r="AO693" s="5">
        <f t="shared" si="870"/>
        <v>7.2175263378708001E-3</v>
      </c>
      <c r="AP693" s="5">
        <f t="shared" si="871"/>
        <v>1.7305718176689655E-3</v>
      </c>
      <c r="AQ693" s="5">
        <f t="shared" si="872"/>
        <v>3.1120899418084788E-4</v>
      </c>
      <c r="AR693" s="5">
        <f t="shared" si="873"/>
        <v>7.4183264357378698E-5</v>
      </c>
      <c r="AS693" s="5">
        <f t="shared" si="874"/>
        <v>1.7469558494634344E-4</v>
      </c>
      <c r="AT693" s="5">
        <f t="shared" si="875"/>
        <v>2.0569698343767722E-4</v>
      </c>
      <c r="AU693" s="5">
        <f t="shared" si="876"/>
        <v>1.6146658393744617E-4</v>
      </c>
      <c r="AV693" s="5">
        <f t="shared" si="877"/>
        <v>9.5060184984412663E-5</v>
      </c>
      <c r="AW693" s="5">
        <f t="shared" si="878"/>
        <v>2.1066899946111432E-6</v>
      </c>
      <c r="AX693" s="5">
        <f t="shared" si="879"/>
        <v>1.0949596191481918E-2</v>
      </c>
      <c r="AY693" s="5">
        <f t="shared" si="880"/>
        <v>7.8762702192330739E-3</v>
      </c>
      <c r="AZ693" s="5">
        <f t="shared" si="881"/>
        <v>2.8327817520173736E-3</v>
      </c>
      <c r="BA693" s="5">
        <f t="shared" si="882"/>
        <v>6.7922609993473074E-4</v>
      </c>
      <c r="BB693" s="5">
        <f t="shared" si="883"/>
        <v>1.2214533324990385E-4</v>
      </c>
      <c r="BC693" s="5">
        <f t="shared" si="884"/>
        <v>1.7572331141178162E-5</v>
      </c>
      <c r="BD693" s="5">
        <f t="shared" si="885"/>
        <v>8.8935918367177455E-6</v>
      </c>
      <c r="BE693" s="5">
        <f t="shared" si="886"/>
        <v>2.0943689141321732E-5</v>
      </c>
      <c r="BF693" s="5">
        <f t="shared" si="887"/>
        <v>2.4660346623811388E-5</v>
      </c>
      <c r="BG693" s="5">
        <f t="shared" si="888"/>
        <v>1.9357706960571862E-5</v>
      </c>
      <c r="BH693" s="5">
        <f t="shared" si="889"/>
        <v>1.1396458385834843E-5</v>
      </c>
      <c r="BI693" s="5">
        <f t="shared" si="890"/>
        <v>5.3675474684932829E-6</v>
      </c>
      <c r="BJ693" s="8">
        <f t="shared" si="891"/>
        <v>0.72878320591323986</v>
      </c>
      <c r="BK693" s="8">
        <f t="shared" si="892"/>
        <v>0.17250959524644435</v>
      </c>
      <c r="BL693" s="8">
        <f t="shared" si="893"/>
        <v>9.3158629657075304E-2</v>
      </c>
      <c r="BM693" s="8">
        <f t="shared" si="894"/>
        <v>0.58267999224084976</v>
      </c>
      <c r="BN693" s="8">
        <f t="shared" si="895"/>
        <v>0.40676469251821068</v>
      </c>
    </row>
    <row r="694" spans="1:66" x14ac:dyDescent="0.25">
      <c r="A694" t="s">
        <v>145</v>
      </c>
      <c r="B694" t="s">
        <v>349</v>
      </c>
      <c r="C694" t="s">
        <v>355</v>
      </c>
      <c r="D694" t="s">
        <v>504</v>
      </c>
      <c r="E694">
        <f>VLOOKUP(A694,home!$A$2:$E$405,3,FALSE)</f>
        <v>1.4045801526717601</v>
      </c>
      <c r="F694">
        <f>VLOOKUP(B694,home!$B$2:$E$405,3,FALSE)</f>
        <v>0.8</v>
      </c>
      <c r="G694">
        <f>VLOOKUP(C694,away!$B$2:$E$405,4,FALSE)</f>
        <v>1.88</v>
      </c>
      <c r="H694">
        <f>VLOOKUP(A694,away!$A$2:$E$405,3,FALSE)</f>
        <v>1.2264631043256999</v>
      </c>
      <c r="I694">
        <f>VLOOKUP(C694,away!$B$2:$E$405,3,FALSE)</f>
        <v>0.75</v>
      </c>
      <c r="J694">
        <f>VLOOKUP(B694,home!$B$2:$E$405,4,FALSE)</f>
        <v>1.1000000000000001</v>
      </c>
      <c r="K694" s="3">
        <f t="shared" si="840"/>
        <v>2.1124885496183272</v>
      </c>
      <c r="L694" s="3">
        <f t="shared" si="841"/>
        <v>1.0118320610687026</v>
      </c>
      <c r="M694" s="5">
        <f t="shared" si="842"/>
        <v>4.3966794048834246E-2</v>
      </c>
      <c r="N694" s="5">
        <f t="shared" si="843"/>
        <v>9.2879348991589547E-2</v>
      </c>
      <c r="O694" s="5">
        <f t="shared" si="844"/>
        <v>4.4487011841015119E-2</v>
      </c>
      <c r="P694" s="5">
        <f t="shared" si="845"/>
        <v>9.3978303120879375E-2</v>
      </c>
      <c r="Q694" s="5">
        <f t="shared" si="846"/>
        <v>9.8103280620368744E-2</v>
      </c>
      <c r="R694" s="5">
        <f t="shared" si="847"/>
        <v>2.2506692440941049E-2</v>
      </c>
      <c r="S694" s="5">
        <f t="shared" si="848"/>
        <v>5.0219271432835236E-2</v>
      </c>
      <c r="T694" s="5">
        <f t="shared" si="849"/>
        <v>9.9264044627709005E-2</v>
      </c>
      <c r="U694" s="5">
        <f t="shared" si="850"/>
        <v>4.7545130071269329E-2</v>
      </c>
      <c r="V694" s="5">
        <f t="shared" si="851"/>
        <v>1.192698569536794E-2</v>
      </c>
      <c r="W694" s="5">
        <f t="shared" si="852"/>
        <v>6.9080685663507502E-2</v>
      </c>
      <c r="X694" s="5">
        <f t="shared" si="853"/>
        <v>6.9898052554945966E-2</v>
      </c>
      <c r="Y694" s="5">
        <f t="shared" si="854"/>
        <v>3.5362545290679732E-2</v>
      </c>
      <c r="Z694" s="5">
        <f t="shared" si="855"/>
        <v>7.5909976667855915E-3</v>
      </c>
      <c r="AA694" s="5">
        <f t="shared" si="856"/>
        <v>1.6035895651263999E-2</v>
      </c>
      <c r="AB694" s="5">
        <f t="shared" si="857"/>
        <v>1.6937822973084767E-2</v>
      </c>
      <c r="AC694" s="5">
        <f t="shared" si="858"/>
        <v>1.5933585522415986E-3</v>
      </c>
      <c r="AD694" s="5">
        <f t="shared" si="859"/>
        <v>3.6483039365985646E-2</v>
      </c>
      <c r="AE694" s="5">
        <f t="shared" si="860"/>
        <v>3.6914708915735867E-2</v>
      </c>
      <c r="AF694" s="5">
        <f t="shared" si="861"/>
        <v>1.8675743002980118E-2</v>
      </c>
      <c r="AG694" s="5">
        <f t="shared" si="862"/>
        <v>6.2989051782315914E-3</v>
      </c>
      <c r="AH694" s="5">
        <f t="shared" si="863"/>
        <v>1.9202037036878442E-3</v>
      </c>
      <c r="AI694" s="5">
        <f t="shared" si="864"/>
        <v>4.0564083369752741E-3</v>
      </c>
      <c r="AJ694" s="5">
        <f t="shared" si="865"/>
        <v>4.2845580822182946E-3</v>
      </c>
      <c r="AK694" s="5">
        <f t="shared" si="866"/>
        <v>3.0170266296202686E-3</v>
      </c>
      <c r="AL694" s="5">
        <f t="shared" si="867"/>
        <v>1.3623111372322293E-4</v>
      </c>
      <c r="AM694" s="5">
        <f t="shared" si="868"/>
        <v>1.5414000583183866E-2</v>
      </c>
      <c r="AN694" s="5">
        <f t="shared" si="869"/>
        <v>1.5596379979397113E-2</v>
      </c>
      <c r="AO694" s="5">
        <f t="shared" si="870"/>
        <v>7.890458649882014E-3</v>
      </c>
      <c r="AP694" s="5">
        <f t="shared" si="871"/>
        <v>2.661273012829164E-3</v>
      </c>
      <c r="AQ694" s="5">
        <f t="shared" si="872"/>
        <v>6.7319033940936221E-4</v>
      </c>
      <c r="AR694" s="5">
        <f t="shared" si="873"/>
        <v>3.8858473423484564E-4</v>
      </c>
      <c r="AS694" s="5">
        <f t="shared" si="874"/>
        <v>8.2088080162759228E-4</v>
      </c>
      <c r="AT694" s="5">
        <f t="shared" si="875"/>
        <v>8.6705064701990116E-4</v>
      </c>
      <c r="AU694" s="5">
        <f t="shared" si="876"/>
        <v>6.1054485458956771E-4</v>
      </c>
      <c r="AV694" s="5">
        <f t="shared" si="877"/>
        <v>3.2244225358721225E-4</v>
      </c>
      <c r="AW694" s="5">
        <f t="shared" si="878"/>
        <v>8.0886604797423901E-6</v>
      </c>
      <c r="AX694" s="5">
        <f t="shared" si="879"/>
        <v>5.426983289297688E-3</v>
      </c>
      <c r="AY694" s="5">
        <f t="shared" si="880"/>
        <v>5.4911956869954865E-3</v>
      </c>
      <c r="AZ694" s="5">
        <f t="shared" si="881"/>
        <v>2.7780839248521066E-3</v>
      </c>
      <c r="BA694" s="5">
        <f t="shared" si="882"/>
        <v>9.3698479450164598E-4</v>
      </c>
      <c r="BB694" s="5">
        <f t="shared" si="883"/>
        <v>2.3701781395265878E-4</v>
      </c>
      <c r="BC694" s="5">
        <f t="shared" si="884"/>
        <v>4.7964444640343421E-5</v>
      </c>
      <c r="BD694" s="5">
        <f t="shared" si="885"/>
        <v>6.5530415423446285E-5</v>
      </c>
      <c r="BE694" s="5">
        <f t="shared" si="886"/>
        <v>1.3843225223376251E-4</v>
      </c>
      <c r="BF694" s="5">
        <f t="shared" si="887"/>
        <v>1.4621827387084971E-4</v>
      </c>
      <c r="BG694" s="5">
        <f t="shared" si="888"/>
        <v>1.0296147643237554E-4</v>
      </c>
      <c r="BH694" s="5">
        <f t="shared" si="889"/>
        <v>5.4376235003797674E-5</v>
      </c>
      <c r="BI694" s="5">
        <f t="shared" si="890"/>
        <v>2.2973834763375565E-5</v>
      </c>
      <c r="BJ694" s="8">
        <f t="shared" si="891"/>
        <v>0.62011388673067536</v>
      </c>
      <c r="BK694" s="8">
        <f t="shared" si="892"/>
        <v>0.20731213965087711</v>
      </c>
      <c r="BL694" s="8">
        <f t="shared" si="893"/>
        <v>0.16433074550886262</v>
      </c>
      <c r="BM694" s="8">
        <f t="shared" si="894"/>
        <v>0.59794323146705686</v>
      </c>
      <c r="BN694" s="8">
        <f t="shared" si="895"/>
        <v>0.39592143106362809</v>
      </c>
    </row>
    <row r="695" spans="1:66" x14ac:dyDescent="0.25">
      <c r="A695" t="s">
        <v>145</v>
      </c>
      <c r="B695" t="s">
        <v>357</v>
      </c>
      <c r="C695" t="s">
        <v>423</v>
      </c>
      <c r="D695" t="s">
        <v>504</v>
      </c>
      <c r="E695">
        <f>VLOOKUP(A695,home!$A$2:$E$405,3,FALSE)</f>
        <v>1.4045801526717601</v>
      </c>
      <c r="F695">
        <f>VLOOKUP(B695,home!$B$2:$E$405,3,FALSE)</f>
        <v>0.71</v>
      </c>
      <c r="G695">
        <f>VLOOKUP(C695,away!$B$2:$E$405,4,FALSE)</f>
        <v>0.63</v>
      </c>
      <c r="H695">
        <f>VLOOKUP(A695,away!$A$2:$E$405,3,FALSE)</f>
        <v>1.2264631043256999</v>
      </c>
      <c r="I695">
        <f>VLOOKUP(C695,away!$B$2:$E$405,3,FALSE)</f>
        <v>1.27</v>
      </c>
      <c r="J695">
        <f>VLOOKUP(B695,home!$B$2:$E$405,4,FALSE)</f>
        <v>0.91</v>
      </c>
      <c r="K695" s="3">
        <f t="shared" si="840"/>
        <v>0.62826870229007825</v>
      </c>
      <c r="L695" s="3">
        <f t="shared" si="841"/>
        <v>1.4174234096692115</v>
      </c>
      <c r="M695" s="5">
        <f t="shared" si="842"/>
        <v>0.1292906753812271</v>
      </c>
      <c r="N695" s="5">
        <f t="shared" si="843"/>
        <v>8.1229284839971314E-2</v>
      </c>
      <c r="O695" s="5">
        <f t="shared" si="844"/>
        <v>0.18325962993729408</v>
      </c>
      <c r="P695" s="5">
        <f t="shared" si="845"/>
        <v>0.11513628988286373</v>
      </c>
      <c r="Q695" s="5">
        <f t="shared" si="846"/>
        <v>2.5516908687179946E-2</v>
      </c>
      <c r="R695" s="5">
        <f t="shared" si="847"/>
        <v>0.12987824476021867</v>
      </c>
      <c r="S695" s="5">
        <f t="shared" si="848"/>
        <v>2.5632871838790865E-2</v>
      </c>
      <c r="T695" s="5">
        <f t="shared" si="849"/>
        <v>3.6168263715600522E-2</v>
      </c>
      <c r="U695" s="5">
        <f t="shared" si="850"/>
        <v>8.1598436291215728E-2</v>
      </c>
      <c r="V695" s="5">
        <f t="shared" si="851"/>
        <v>2.5362951039149075E-3</v>
      </c>
      <c r="W695" s="5">
        <f t="shared" si="852"/>
        <v>5.3438250357829903E-3</v>
      </c>
      <c r="X695" s="5">
        <f t="shared" si="853"/>
        <v>7.5744627028952226E-3</v>
      </c>
      <c r="Y695" s="5">
        <f t="shared" si="854"/>
        <v>5.3681103753750103E-3</v>
      </c>
      <c r="Z695" s="5">
        <f t="shared" si="855"/>
        <v>6.1364154843293883E-2</v>
      </c>
      <c r="AA695" s="5">
        <f t="shared" si="856"/>
        <v>3.8553177930523666E-2</v>
      </c>
      <c r="AB695" s="5">
        <f t="shared" si="857"/>
        <v>1.2110877533784294E-2</v>
      </c>
      <c r="AC695" s="5">
        <f t="shared" si="858"/>
        <v>1.4116428323803331E-4</v>
      </c>
      <c r="AD695" s="5">
        <f t="shared" si="859"/>
        <v>8.3933950512415239E-4</v>
      </c>
      <c r="AE695" s="5">
        <f t="shared" si="860"/>
        <v>1.1896994632231447E-3</v>
      </c>
      <c r="AF695" s="5">
        <f t="shared" si="861"/>
        <v>8.4315393482169035E-4</v>
      </c>
      <c r="AG695" s="5">
        <f t="shared" si="862"/>
        <v>3.9836870839032445E-4</v>
      </c>
      <c r="AH695" s="5">
        <f t="shared" si="863"/>
        <v>2.1744747397362759E-2</v>
      </c>
      <c r="AI695" s="5">
        <f t="shared" si="864"/>
        <v>1.3661544228966658E-2</v>
      </c>
      <c r="AJ695" s="5">
        <f t="shared" si="865"/>
        <v>4.2915603320056945E-3</v>
      </c>
      <c r="AK695" s="5">
        <f t="shared" si="866"/>
        <v>8.9875101352959838E-4</v>
      </c>
      <c r="AL695" s="5">
        <f t="shared" si="867"/>
        <v>5.0284003198457514E-6</v>
      </c>
      <c r="AM695" s="5">
        <f t="shared" si="868"/>
        <v>1.0546614833302957E-4</v>
      </c>
      <c r="AN695" s="5">
        <f t="shared" si="869"/>
        <v>1.4949018757488161E-4</v>
      </c>
      <c r="AO695" s="5">
        <f t="shared" si="870"/>
        <v>1.0594544569223936E-4</v>
      </c>
      <c r="AP695" s="5">
        <f t="shared" si="871"/>
        <v>5.0056518290672759E-5</v>
      </c>
      <c r="AQ695" s="5">
        <f t="shared" si="872"/>
        <v>1.7737820207933652E-5</v>
      </c>
      <c r="AR695" s="5">
        <f t="shared" si="873"/>
        <v>6.1643027996731263E-3</v>
      </c>
      <c r="AS695" s="5">
        <f t="shared" si="874"/>
        <v>3.8728385204737314E-3</v>
      </c>
      <c r="AT695" s="5">
        <f t="shared" si="875"/>
        <v>1.2165916157185286E-3</v>
      </c>
      <c r="AU695" s="5">
        <f t="shared" si="876"/>
        <v>2.5478214520815659E-4</v>
      </c>
      <c r="AV695" s="5">
        <f t="shared" si="877"/>
        <v>4.001791193415269E-5</v>
      </c>
      <c r="AW695" s="5">
        <f t="shared" si="878"/>
        <v>1.2438624895366504E-7</v>
      </c>
      <c r="AX695" s="5">
        <f t="shared" si="879"/>
        <v>1.1043513358120896E-5</v>
      </c>
      <c r="AY695" s="5">
        <f t="shared" si="880"/>
        <v>1.5653334358795202E-5</v>
      </c>
      <c r="AZ695" s="5">
        <f t="shared" si="881"/>
        <v>1.109370127976786E-5</v>
      </c>
      <c r="BA695" s="5">
        <f t="shared" si="882"/>
        <v>5.2414906312734224E-6</v>
      </c>
      <c r="BB695" s="5">
        <f t="shared" si="883"/>
        <v>1.8573528805821996E-6</v>
      </c>
      <c r="BC695" s="5">
        <f t="shared" si="884"/>
        <v>5.2653109059075061E-7</v>
      </c>
      <c r="BD695" s="5">
        <f t="shared" si="885"/>
        <v>1.4562378487576917E-3</v>
      </c>
      <c r="BE695" s="5">
        <f t="shared" si="886"/>
        <v>9.1490866346469017E-4</v>
      </c>
      <c r="BF695" s="5">
        <f t="shared" si="887"/>
        <v>2.8740423935445537E-4</v>
      </c>
      <c r="BG695" s="5">
        <f t="shared" si="888"/>
        <v>6.0189029497296914E-5</v>
      </c>
      <c r="BH695" s="5">
        <f t="shared" si="889"/>
        <v>9.4537208635914914E-6</v>
      </c>
      <c r="BI695" s="5">
        <f t="shared" si="890"/>
        <v>1.187895387756253E-6</v>
      </c>
      <c r="BJ695" s="8">
        <f t="shared" si="891"/>
        <v>0.16494552901206222</v>
      </c>
      <c r="BK695" s="8">
        <f t="shared" si="892"/>
        <v>0.27275797822471326</v>
      </c>
      <c r="BL695" s="8">
        <f t="shared" si="893"/>
        <v>0.50027488381523422</v>
      </c>
      <c r="BM695" s="8">
        <f t="shared" si="894"/>
        <v>0.33501598345843897</v>
      </c>
      <c r="BN695" s="8">
        <f t="shared" si="895"/>
        <v>0.66431103348875487</v>
      </c>
    </row>
    <row r="696" spans="1:66" x14ac:dyDescent="0.25">
      <c r="A696" t="s">
        <v>145</v>
      </c>
      <c r="B696" t="s">
        <v>388</v>
      </c>
      <c r="C696" t="s">
        <v>360</v>
      </c>
      <c r="D696" t="s">
        <v>504</v>
      </c>
      <c r="E696">
        <f>VLOOKUP(A696,home!$A$2:$E$405,3,FALSE)</f>
        <v>1.4045801526717601</v>
      </c>
      <c r="F696">
        <f>VLOOKUP(B696,home!$B$2:$E$405,3,FALSE)</f>
        <v>1.3</v>
      </c>
      <c r="G696">
        <f>VLOOKUP(C696,away!$B$2:$E$405,4,FALSE)</f>
        <v>0.88</v>
      </c>
      <c r="H696">
        <f>VLOOKUP(A696,away!$A$2:$E$405,3,FALSE)</f>
        <v>1.2264631043256999</v>
      </c>
      <c r="I696">
        <f>VLOOKUP(C696,away!$B$2:$E$405,3,FALSE)</f>
        <v>1.1299999999999999</v>
      </c>
      <c r="J696">
        <f>VLOOKUP(B696,home!$B$2:$E$405,4,FALSE)</f>
        <v>1.25</v>
      </c>
      <c r="K696" s="3">
        <f t="shared" si="840"/>
        <v>1.6068396946564936</v>
      </c>
      <c r="L696" s="3">
        <f t="shared" si="841"/>
        <v>1.732379134860051</v>
      </c>
      <c r="M696" s="5">
        <f t="shared" si="842"/>
        <v>3.5464650842110118E-2</v>
      </c>
      <c r="N696" s="5">
        <f t="shared" si="843"/>
        <v>5.6986008730235363E-2</v>
      </c>
      <c r="O696" s="5">
        <f t="shared" si="844"/>
        <v>6.1438221143968498E-2</v>
      </c>
      <c r="P696" s="5">
        <f t="shared" si="845"/>
        <v>9.8721372503212446E-2</v>
      </c>
      <c r="Q696" s="5">
        <f t="shared" si="846"/>
        <v>4.5783690433891855E-2</v>
      </c>
      <c r="R696" s="5">
        <f t="shared" si="847"/>
        <v>5.3217146196364327E-2</v>
      </c>
      <c r="S696" s="5">
        <f t="shared" si="848"/>
        <v>6.870157436701671E-2</v>
      </c>
      <c r="T696" s="5">
        <f t="shared" si="849"/>
        <v>7.9314710024565957E-2</v>
      </c>
      <c r="U696" s="5">
        <f t="shared" si="850"/>
        <v>8.5511422944656024E-2</v>
      </c>
      <c r="V696" s="5">
        <f t="shared" si="851"/>
        <v>2.124905771928131E-2</v>
      </c>
      <c r="W696" s="5">
        <f t="shared" si="852"/>
        <v>2.4522350385680725E-2</v>
      </c>
      <c r="X696" s="5">
        <f t="shared" si="853"/>
        <v>4.2482008145880608E-2</v>
      </c>
      <c r="Y696" s="5">
        <f t="shared" si="854"/>
        <v>3.6797472259439155E-2</v>
      </c>
      <c r="Z696" s="5">
        <f t="shared" si="855"/>
        <v>3.0730757895792833E-2</v>
      </c>
      <c r="AA696" s="5">
        <f t="shared" si="856"/>
        <v>4.9379401633838374E-2</v>
      </c>
      <c r="AB696" s="5">
        <f t="shared" si="857"/>
        <v>3.9672391321818622E-2</v>
      </c>
      <c r="AC696" s="5">
        <f t="shared" si="858"/>
        <v>3.696878604181511E-3</v>
      </c>
      <c r="AD696" s="5">
        <f t="shared" si="859"/>
        <v>9.8508715014966972E-3</v>
      </c>
      <c r="AE696" s="5">
        <f t="shared" si="860"/>
        <v>1.706544424938038E-2</v>
      </c>
      <c r="AF696" s="5">
        <f t="shared" si="861"/>
        <v>1.4781909772372011E-2</v>
      </c>
      <c r="AG696" s="5">
        <f t="shared" si="862"/>
        <v>8.535957354347052E-3</v>
      </c>
      <c r="AH696" s="5">
        <f t="shared" si="863"/>
        <v>1.3309330944276825E-2</v>
      </c>
      <c r="AI696" s="5">
        <f t="shared" si="864"/>
        <v>2.1385961270583988E-2</v>
      </c>
      <c r="AJ696" s="5">
        <f t="shared" si="865"/>
        <v>1.7181905738980392E-2</v>
      </c>
      <c r="AK696" s="5">
        <f t="shared" si="866"/>
        <v>9.2028560570799663E-3</v>
      </c>
      <c r="AL696" s="5">
        <f t="shared" si="867"/>
        <v>4.1163346725998023E-4</v>
      </c>
      <c r="AM696" s="5">
        <f t="shared" si="868"/>
        <v>3.1657542711130606E-3</v>
      </c>
      <c r="AN696" s="5">
        <f t="shared" si="869"/>
        <v>5.4842866453703549E-3</v>
      </c>
      <c r="AO696" s="5">
        <f t="shared" si="870"/>
        <v>4.7504318770156149E-3</v>
      </c>
      <c r="AP696" s="5">
        <f t="shared" si="871"/>
        <v>2.7431830217719728E-3</v>
      </c>
      <c r="AQ696" s="5">
        <f t="shared" si="872"/>
        <v>1.1880582575050282E-3</v>
      </c>
      <c r="AR696" s="5">
        <f t="shared" si="873"/>
        <v>4.6113614453624791E-3</v>
      </c>
      <c r="AS696" s="5">
        <f t="shared" si="874"/>
        <v>7.4097186168169708E-3</v>
      </c>
      <c r="AT696" s="5">
        <f t="shared" si="875"/>
        <v>5.9531149998683607E-3</v>
      </c>
      <c r="AU696" s="5">
        <f t="shared" si="876"/>
        <v>3.188567162881155E-3</v>
      </c>
      <c r="AV696" s="5">
        <f t="shared" si="877"/>
        <v>1.2808790715989201E-3</v>
      </c>
      <c r="AW696" s="5">
        <f t="shared" si="878"/>
        <v>3.1829049718235147E-5</v>
      </c>
      <c r="AX696" s="5">
        <f t="shared" si="879"/>
        <v>8.4780993772546676E-4</v>
      </c>
      <c r="AY696" s="5">
        <f t="shared" si="880"/>
        <v>1.4687282464425978E-3</v>
      </c>
      <c r="AZ696" s="5">
        <f t="shared" si="881"/>
        <v>1.272197084458374E-3</v>
      </c>
      <c r="BA696" s="5">
        <f t="shared" si="882"/>
        <v>7.3464256151515911E-4</v>
      </c>
      <c r="BB696" s="5">
        <f t="shared" si="883"/>
        <v>3.1816986128725092E-4</v>
      </c>
      <c r="BC696" s="5">
        <f t="shared" si="884"/>
        <v>1.1023816580707006E-4</v>
      </c>
      <c r="BD696" s="5">
        <f t="shared" si="885"/>
        <v>1.331437725207341E-3</v>
      </c>
      <c r="BE696" s="5">
        <f t="shared" si="886"/>
        <v>2.1394069878262999E-3</v>
      </c>
      <c r="BF696" s="5">
        <f t="shared" si="887"/>
        <v>1.7188420355323906E-3</v>
      </c>
      <c r="BG696" s="5">
        <f t="shared" si="888"/>
        <v>9.2063453717920372E-4</v>
      </c>
      <c r="BH696" s="5">
        <f t="shared" si="889"/>
        <v>3.6982802965281373E-4</v>
      </c>
      <c r="BI696" s="5">
        <f t="shared" si="890"/>
        <v>1.1885087164854795E-4</v>
      </c>
      <c r="BJ696" s="8">
        <f t="shared" si="891"/>
        <v>0.35820392278730179</v>
      </c>
      <c r="BK696" s="8">
        <f t="shared" si="892"/>
        <v>0.22971389574950465</v>
      </c>
      <c r="BL696" s="8">
        <f t="shared" si="893"/>
        <v>0.37934127873514145</v>
      </c>
      <c r="BM696" s="8">
        <f t="shared" si="894"/>
        <v>0.64494186612123383</v>
      </c>
      <c r="BN696" s="8">
        <f t="shared" si="895"/>
        <v>0.35161108984978262</v>
      </c>
    </row>
    <row r="697" spans="1:66" x14ac:dyDescent="0.25">
      <c r="A697" t="s">
        <v>145</v>
      </c>
      <c r="B697" t="s">
        <v>391</v>
      </c>
      <c r="C697" t="s">
        <v>371</v>
      </c>
      <c r="D697" t="s">
        <v>504</v>
      </c>
      <c r="E697">
        <f>VLOOKUP(A697,home!$A$2:$E$405,3,FALSE)</f>
        <v>1.4045801526717601</v>
      </c>
      <c r="F697">
        <f>VLOOKUP(B697,home!$B$2:$E$405,3,FALSE)</f>
        <v>0.99</v>
      </c>
      <c r="G697">
        <f>VLOOKUP(C697,away!$B$2:$E$405,4,FALSE)</f>
        <v>0.91</v>
      </c>
      <c r="H697">
        <f>VLOOKUP(A697,away!$A$2:$E$405,3,FALSE)</f>
        <v>1.2264631043256999</v>
      </c>
      <c r="I697">
        <f>VLOOKUP(C697,away!$B$2:$E$405,3,FALSE)</f>
        <v>0.71</v>
      </c>
      <c r="J697">
        <f>VLOOKUP(B697,home!$B$2:$E$405,4,FALSE)</f>
        <v>1.36</v>
      </c>
      <c r="K697" s="3">
        <f t="shared" si="840"/>
        <v>1.2653862595419887</v>
      </c>
      <c r="L697" s="3">
        <f t="shared" si="841"/>
        <v>1.1842727735368959</v>
      </c>
      <c r="M697" s="5">
        <f t="shared" si="842"/>
        <v>8.6323014774620302E-2</v>
      </c>
      <c r="N697" s="5">
        <f t="shared" si="843"/>
        <v>0.10923195677804462</v>
      </c>
      <c r="O697" s="5">
        <f t="shared" si="844"/>
        <v>0.10222999612720603</v>
      </c>
      <c r="P697" s="5">
        <f t="shared" si="845"/>
        <v>0.12936043241239722</v>
      </c>
      <c r="Q697" s="5">
        <f t="shared" si="846"/>
        <v>6.9110308604911047E-2</v>
      </c>
      <c r="R697" s="5">
        <f t="shared" si="847"/>
        <v>6.0534100526116214E-2</v>
      </c>
      <c r="S697" s="5">
        <f t="shared" si="848"/>
        <v>4.846367309347719E-2</v>
      </c>
      <c r="T697" s="5">
        <f t="shared" si="849"/>
        <v>8.1845456851528803E-2</v>
      </c>
      <c r="U697" s="5">
        <f t="shared" si="850"/>
        <v>7.6599019039480923E-2</v>
      </c>
      <c r="V697" s="5">
        <f t="shared" si="851"/>
        <v>8.0695380974119338E-3</v>
      </c>
      <c r="W697" s="5">
        <f t="shared" si="852"/>
        <v>2.9150411633786958E-2</v>
      </c>
      <c r="X697" s="5">
        <f t="shared" si="853"/>
        <v>3.4522038835287074E-2</v>
      </c>
      <c r="Y697" s="5">
        <f t="shared" si="854"/>
        <v>2.0441755339806932E-2</v>
      </c>
      <c r="Z697" s="5">
        <f t="shared" si="855"/>
        <v>2.3896295707874968E-2</v>
      </c>
      <c r="AA697" s="5">
        <f t="shared" si="856"/>
        <v>3.0238044242697187E-2</v>
      </c>
      <c r="AB697" s="5">
        <f t="shared" si="857"/>
        <v>1.9131402850065884E-2</v>
      </c>
      <c r="AC697" s="5">
        <f t="shared" si="858"/>
        <v>7.5579419663963031E-4</v>
      </c>
      <c r="AD697" s="5">
        <f t="shared" si="859"/>
        <v>9.2216325853467403E-3</v>
      </c>
      <c r="AE697" s="5">
        <f t="shared" si="860"/>
        <v>1.0920928398386801E-2</v>
      </c>
      <c r="AF697" s="5">
        <f t="shared" si="861"/>
        <v>6.4666790819776941E-3</v>
      </c>
      <c r="AG697" s="5">
        <f t="shared" si="862"/>
        <v>2.5527706573289168E-3</v>
      </c>
      <c r="AH697" s="5">
        <f t="shared" si="863"/>
        <v>7.0749330988057286E-3</v>
      </c>
      <c r="AI697" s="5">
        <f t="shared" si="864"/>
        <v>8.9525231304075914E-3</v>
      </c>
      <c r="AJ697" s="5">
        <f t="shared" si="865"/>
        <v>5.6641998787248004E-3</v>
      </c>
      <c r="AK697" s="5">
        <f t="shared" si="866"/>
        <v>2.3891335659459194E-3</v>
      </c>
      <c r="AL697" s="5">
        <f t="shared" si="867"/>
        <v>4.5304193486452729E-5</v>
      </c>
      <c r="AM697" s="5">
        <f t="shared" si="868"/>
        <v>2.3337854328084849E-3</v>
      </c>
      <c r="AN697" s="5">
        <f t="shared" si="869"/>
        <v>2.7638385473521096E-3</v>
      </c>
      <c r="AO697" s="5">
        <f t="shared" si="870"/>
        <v>1.6365693710404343E-3</v>
      </c>
      <c r="AP697" s="5">
        <f t="shared" si="871"/>
        <v>6.4604818270919606E-4</v>
      </c>
      <c r="AQ697" s="5">
        <f t="shared" si="872"/>
        <v>1.9127431829387274E-4</v>
      </c>
      <c r="AR697" s="5">
        <f t="shared" si="873"/>
        <v>1.6757301287021289E-3</v>
      </c>
      <c r="AS697" s="5">
        <f t="shared" si="874"/>
        <v>2.1204458795602023E-3</v>
      </c>
      <c r="AT697" s="5">
        <f t="shared" si="875"/>
        <v>1.3415915400489535E-3</v>
      </c>
      <c r="AU697" s="5">
        <f t="shared" si="876"/>
        <v>5.6587716689857363E-4</v>
      </c>
      <c r="AV697" s="5">
        <f t="shared" si="877"/>
        <v>1.7901329789550099E-4</v>
      </c>
      <c r="AW697" s="5">
        <f t="shared" si="878"/>
        <v>1.8858657009256707E-6</v>
      </c>
      <c r="AX697" s="5">
        <f t="shared" si="879"/>
        <v>4.9219000323251776E-4</v>
      </c>
      <c r="AY697" s="5">
        <f t="shared" si="880"/>
        <v>5.8288722023530756E-4</v>
      </c>
      <c r="AZ697" s="5">
        <f t="shared" si="881"/>
        <v>3.4514873248363964E-4</v>
      </c>
      <c r="BA697" s="5">
        <f t="shared" si="882"/>
        <v>1.3625008223371466E-4</v>
      </c>
      <c r="BB697" s="5">
        <f t="shared" si="883"/>
        <v>4.0339315695387856E-5</v>
      </c>
      <c r="BC697" s="5">
        <f t="shared" si="884"/>
        <v>9.5545506562314811E-6</v>
      </c>
      <c r="BD697" s="5">
        <f t="shared" si="885"/>
        <v>3.3075359453623495E-4</v>
      </c>
      <c r="BE697" s="5">
        <f t="shared" si="886"/>
        <v>4.185310538202739E-4</v>
      </c>
      <c r="BF697" s="5">
        <f t="shared" si="887"/>
        <v>2.6480172234790166E-4</v>
      </c>
      <c r="BG697" s="5">
        <f t="shared" si="888"/>
        <v>1.1169215365402912E-4</v>
      </c>
      <c r="BH697" s="5">
        <f t="shared" si="889"/>
        <v>3.5333429133115255E-5</v>
      </c>
      <c r="BI697" s="5">
        <f t="shared" si="890"/>
        <v>8.9420871455089251E-6</v>
      </c>
      <c r="BJ697" s="8">
        <f t="shared" si="891"/>
        <v>0.38264182452314655</v>
      </c>
      <c r="BK697" s="8">
        <f t="shared" si="892"/>
        <v>0.27360064398826811</v>
      </c>
      <c r="BL697" s="8">
        <f t="shared" si="893"/>
        <v>0.31986606451319277</v>
      </c>
      <c r="BM697" s="8">
        <f t="shared" si="894"/>
        <v>0.44263401815465242</v>
      </c>
      <c r="BN697" s="8">
        <f t="shared" si="895"/>
        <v>0.55678980922329546</v>
      </c>
    </row>
    <row r="698" spans="1:66" x14ac:dyDescent="0.25">
      <c r="A698" t="s">
        <v>145</v>
      </c>
      <c r="B698" t="s">
        <v>146</v>
      </c>
      <c r="C698" t="s">
        <v>434</v>
      </c>
      <c r="D698" t="s">
        <v>504</v>
      </c>
      <c r="E698">
        <f>VLOOKUP(A698,home!$A$2:$E$405,3,FALSE)</f>
        <v>1.4045801526717601</v>
      </c>
      <c r="F698">
        <f>VLOOKUP(B698,home!$B$2:$E$405,3,FALSE)</f>
        <v>1.2</v>
      </c>
      <c r="G698">
        <f>VLOOKUP(C698,away!$B$2:$E$405,4,FALSE)</f>
        <v>1.01</v>
      </c>
      <c r="H698">
        <f>VLOOKUP(A698,away!$A$2:$E$405,3,FALSE)</f>
        <v>1.2264631043256999</v>
      </c>
      <c r="I698">
        <f>VLOOKUP(C698,away!$B$2:$E$405,3,FALSE)</f>
        <v>0.63</v>
      </c>
      <c r="J698">
        <f>VLOOKUP(B698,home!$B$2:$E$405,4,FALSE)</f>
        <v>1.1200000000000001</v>
      </c>
      <c r="K698" s="3">
        <f t="shared" si="840"/>
        <v>1.702351145038173</v>
      </c>
      <c r="L698" s="3">
        <f t="shared" si="841"/>
        <v>0.86539236641221395</v>
      </c>
      <c r="M698" s="5">
        <f t="shared" si="842"/>
        <v>7.6708442002011282E-2</v>
      </c>
      <c r="N698" s="5">
        <f t="shared" si="843"/>
        <v>0.13058470407621819</v>
      </c>
      <c r="O698" s="5">
        <f t="shared" si="844"/>
        <v>6.638290014791462E-2</v>
      </c>
      <c r="P698" s="5">
        <f t="shared" si="845"/>
        <v>0.11300700607775714</v>
      </c>
      <c r="Q698" s="5">
        <f t="shared" si="846"/>
        <v>0.11115051025431053</v>
      </c>
      <c r="R698" s="5">
        <f t="shared" si="847"/>
        <v>2.8723627524154766E-2</v>
      </c>
      <c r="S698" s="5">
        <f t="shared" si="848"/>
        <v>4.1620527967193614E-2</v>
      </c>
      <c r="T698" s="5">
        <f t="shared" si="849"/>
        <v>9.6188803096902836E-2</v>
      </c>
      <c r="U698" s="5">
        <f t="shared" si="850"/>
        <v>4.8897700205394849E-2</v>
      </c>
      <c r="V698" s="5">
        <f t="shared" si="851"/>
        <v>6.8128257742258612E-3</v>
      </c>
      <c r="W698" s="5">
        <f t="shared" si="852"/>
        <v>6.3072399467667559E-2</v>
      </c>
      <c r="X698" s="5">
        <f t="shared" si="853"/>
        <v>5.4582373030621287E-2</v>
      </c>
      <c r="Y698" s="5">
        <f t="shared" si="854"/>
        <v>2.361758448068178E-2</v>
      </c>
      <c r="Z698" s="5">
        <f t="shared" si="855"/>
        <v>8.285735998357099E-3</v>
      </c>
      <c r="AA698" s="5">
        <f t="shared" si="856"/>
        <v>1.4105232164287216E-2</v>
      </c>
      <c r="AB698" s="5">
        <f t="shared" si="857"/>
        <v>1.2006029062951807E-2</v>
      </c>
      <c r="AC698" s="5">
        <f t="shared" si="858"/>
        <v>6.2729165100763613E-4</v>
      </c>
      <c r="AD698" s="5">
        <f t="shared" si="859"/>
        <v>2.6842842863522239E-2</v>
      </c>
      <c r="AE698" s="5">
        <f t="shared" si="860"/>
        <v>2.3229591306894719E-2</v>
      </c>
      <c r="AF698" s="5">
        <f t="shared" si="861"/>
        <v>1.0051355495931107E-2</v>
      </c>
      <c r="AG698" s="5">
        <f t="shared" si="862"/>
        <v>2.8994554394247444E-3</v>
      </c>
      <c r="AH698" s="5">
        <f t="shared" si="863"/>
        <v>1.7926031707712791E-3</v>
      </c>
      <c r="AI698" s="5">
        <f t="shared" si="864"/>
        <v>3.0516400603615465E-3</v>
      </c>
      <c r="AJ698" s="5">
        <f t="shared" si="865"/>
        <v>2.5974814755004194E-3</v>
      </c>
      <c r="AK698" s="5">
        <f t="shared" si="866"/>
        <v>1.4739418546778603E-3</v>
      </c>
      <c r="AL698" s="5">
        <f t="shared" si="867"/>
        <v>3.6965084711843113E-5</v>
      </c>
      <c r="AM698" s="5">
        <f t="shared" si="868"/>
        <v>9.1391888569593675E-3</v>
      </c>
      <c r="AN698" s="5">
        <f t="shared" si="869"/>
        <v>7.9089842720122035E-3</v>
      </c>
      <c r="AO698" s="5">
        <f t="shared" si="870"/>
        <v>3.4221873075368113E-3</v>
      </c>
      <c r="AP698" s="5">
        <f t="shared" si="871"/>
        <v>9.8717825745837473E-4</v>
      </c>
      <c r="AQ698" s="5">
        <f t="shared" si="872"/>
        <v>2.1357413207314714E-4</v>
      </c>
      <c r="AR698" s="5">
        <f t="shared" si="873"/>
        <v>3.1026101999835919E-4</v>
      </c>
      <c r="AS698" s="5">
        <f t="shared" si="874"/>
        <v>5.2817320265491818E-4</v>
      </c>
      <c r="AT698" s="5">
        <f t="shared" si="875"/>
        <v>4.4956812815903955E-4</v>
      </c>
      <c r="AU698" s="5">
        <f t="shared" si="876"/>
        <v>2.5510760591473632E-4</v>
      </c>
      <c r="AV698" s="5">
        <f t="shared" si="877"/>
        <v>1.0857068125922462E-4</v>
      </c>
      <c r="AW698" s="5">
        <f t="shared" si="878"/>
        <v>1.5126951421050646E-6</v>
      </c>
      <c r="AX698" s="5">
        <f t="shared" si="879"/>
        <v>2.5930181025608148E-3</v>
      </c>
      <c r="AY698" s="5">
        <f t="shared" si="880"/>
        <v>2.2439780719248122E-3</v>
      </c>
      <c r="AZ698" s="5">
        <f t="shared" si="881"/>
        <v>9.7096074692006528E-4</v>
      </c>
      <c r="BA698" s="5">
        <f t="shared" si="882"/>
        <v>2.8008733949017533E-4</v>
      </c>
      <c r="BB698" s="5">
        <f t="shared" si="883"/>
        <v>6.0596361380875989E-5</v>
      </c>
      <c r="BC698" s="5">
        <f t="shared" si="884"/>
        <v>1.0487925714273196E-5</v>
      </c>
      <c r="BD698" s="5">
        <f t="shared" si="885"/>
        <v>4.4749586383641203E-5</v>
      </c>
      <c r="BE698" s="5">
        <f t="shared" si="886"/>
        <v>7.6179509620176236E-5</v>
      </c>
      <c r="BF698" s="5">
        <f t="shared" si="887"/>
        <v>6.4842137715176773E-5</v>
      </c>
      <c r="BG698" s="5">
        <f t="shared" si="888"/>
        <v>3.6794695795384681E-5</v>
      </c>
      <c r="BH698" s="5">
        <f t="shared" si="889"/>
        <v>1.5659373129651095E-5</v>
      </c>
      <c r="BI698" s="5">
        <f t="shared" si="890"/>
        <v>5.3315503555683095E-6</v>
      </c>
      <c r="BJ698" s="8">
        <f t="shared" si="891"/>
        <v>0.57004986088620602</v>
      </c>
      <c r="BK698" s="8">
        <f t="shared" si="892"/>
        <v>0.24105703662883221</v>
      </c>
      <c r="BL698" s="8">
        <f t="shared" si="893"/>
        <v>0.18092639315700026</v>
      </c>
      <c r="BM698" s="8">
        <f t="shared" si="894"/>
        <v>0.47151937121124626</v>
      </c>
      <c r="BN698" s="8">
        <f t="shared" si="895"/>
        <v>0.52655719008236657</v>
      </c>
    </row>
    <row r="699" spans="1:66" x14ac:dyDescent="0.25">
      <c r="A699" t="s">
        <v>145</v>
      </c>
      <c r="B699" t="s">
        <v>419</v>
      </c>
      <c r="C699" t="s">
        <v>147</v>
      </c>
      <c r="D699" t="s">
        <v>504</v>
      </c>
      <c r="E699">
        <f>VLOOKUP(A699,home!$A$2:$E$405,3,FALSE)</f>
        <v>1.4045801526717601</v>
      </c>
      <c r="F699">
        <f>VLOOKUP(B699,home!$B$2:$E$405,3,FALSE)</f>
        <v>1.1599999999999999</v>
      </c>
      <c r="G699">
        <f>VLOOKUP(C699,away!$B$2:$E$405,4,FALSE)</f>
        <v>1.42</v>
      </c>
      <c r="H699">
        <f>VLOOKUP(A699,away!$A$2:$E$405,3,FALSE)</f>
        <v>1.2264631043256999</v>
      </c>
      <c r="I699">
        <f>VLOOKUP(C699,away!$B$2:$E$405,3,FALSE)</f>
        <v>0.92</v>
      </c>
      <c r="J699">
        <f>VLOOKUP(B699,home!$B$2:$E$405,4,FALSE)</f>
        <v>0.71</v>
      </c>
      <c r="K699" s="3">
        <f t="shared" si="840"/>
        <v>2.313624427480923</v>
      </c>
      <c r="L699" s="3">
        <f t="shared" si="841"/>
        <v>0.80112569974554726</v>
      </c>
      <c r="M699" s="5">
        <f t="shared" si="842"/>
        <v>4.438959751368729E-2</v>
      </c>
      <c r="N699" s="5">
        <f t="shared" si="843"/>
        <v>0.10270085713371335</v>
      </c>
      <c r="O699" s="5">
        <f t="shared" si="844"/>
        <v>3.5561647369575934E-2</v>
      </c>
      <c r="P699" s="5">
        <f t="shared" si="845"/>
        <v>8.2276296035713598E-2</v>
      </c>
      <c r="Q699" s="5">
        <f t="shared" si="846"/>
        <v>0.11880560589389386</v>
      </c>
      <c r="R699" s="5">
        <f t="shared" si="847"/>
        <v>1.4244674816527959E-2</v>
      </c>
      <c r="S699" s="5">
        <f t="shared" si="848"/>
        <v>3.8124860713532473E-2</v>
      </c>
      <c r="T699" s="5">
        <f t="shared" si="849"/>
        <v>9.5178224155439431E-2</v>
      </c>
      <c r="U699" s="5">
        <f t="shared" si="850"/>
        <v>3.2956827617041419E-2</v>
      </c>
      <c r="V699" s="5">
        <f t="shared" si="851"/>
        <v>7.8516201544736007E-3</v>
      </c>
      <c r="W699" s="5">
        <f t="shared" si="852"/>
        <v>9.1623850639261456E-2</v>
      </c>
      <c r="X699" s="5">
        <f t="shared" si="853"/>
        <v>7.3402221456759842E-2</v>
      </c>
      <c r="Y699" s="5">
        <f t="shared" si="854"/>
        <v>2.9402203013712169E-2</v>
      </c>
      <c r="Z699" s="5">
        <f t="shared" si="855"/>
        <v>3.8039250266795788E-3</v>
      </c>
      <c r="AA699" s="5">
        <f t="shared" si="856"/>
        <v>8.8008538620318946E-3</v>
      </c>
      <c r="AB699" s="5">
        <f t="shared" si="857"/>
        <v>1.0180935238943411E-2</v>
      </c>
      <c r="AC699" s="5">
        <f t="shared" si="858"/>
        <v>9.0956307948930788E-4</v>
      </c>
      <c r="AD699" s="5">
        <f t="shared" si="859"/>
        <v>5.2995794744714733E-2</v>
      </c>
      <c r="AE699" s="5">
        <f t="shared" si="860"/>
        <v>4.2456293148430989E-2</v>
      </c>
      <c r="AF699" s="5">
        <f t="shared" si="861"/>
        <v>1.7006413778569426E-2</v>
      </c>
      <c r="AG699" s="5">
        <f t="shared" si="862"/>
        <v>4.5414250461729162E-3</v>
      </c>
      <c r="AH699" s="5">
        <f t="shared" si="863"/>
        <v>7.6185552469456924E-4</v>
      </c>
      <c r="AI699" s="5">
        <f t="shared" si="864"/>
        <v>1.762647552144651E-3</v>
      </c>
      <c r="AJ699" s="5">
        <f t="shared" si="865"/>
        <v>2.03905221684066E-3</v>
      </c>
      <c r="AK699" s="5">
        <f t="shared" si="866"/>
        <v>1.5725336725972263E-3</v>
      </c>
      <c r="AL699" s="5">
        <f t="shared" si="867"/>
        <v>6.743515182190373E-5</v>
      </c>
      <c r="AM699" s="5">
        <f t="shared" si="868"/>
        <v>2.4522473055027413E-2</v>
      </c>
      <c r="AN699" s="5">
        <f t="shared" si="869"/>
        <v>1.9645583385700164E-2</v>
      </c>
      <c r="AO699" s="5">
        <f t="shared" si="870"/>
        <v>7.8692908683892695E-3</v>
      </c>
      <c r="AP699" s="5">
        <f t="shared" si="871"/>
        <v>2.1014303844798664E-3</v>
      </c>
      <c r="AQ699" s="5">
        <f t="shared" si="872"/>
        <v>4.2087747180824682E-4</v>
      </c>
      <c r="AR699" s="5">
        <f t="shared" si="873"/>
        <v>1.2206840806518959E-4</v>
      </c>
      <c r="AS699" s="5">
        <f t="shared" si="874"/>
        <v>2.8242045072333194E-4</v>
      </c>
      <c r="AT699" s="5">
        <f t="shared" si="875"/>
        <v>3.2670742680683665E-4</v>
      </c>
      <c r="AU699" s="5">
        <f t="shared" si="876"/>
        <v>2.519594277665777E-4</v>
      </c>
      <c r="AV699" s="5">
        <f t="shared" si="877"/>
        <v>1.4573487170371736E-4</v>
      </c>
      <c r="AW699" s="5">
        <f t="shared" si="878"/>
        <v>3.471981190589034E-6</v>
      </c>
      <c r="AX699" s="5">
        <f t="shared" si="879"/>
        <v>9.4559654470590289E-3</v>
      </c>
      <c r="AY699" s="5">
        <f t="shared" si="880"/>
        <v>7.5754169355448809E-3</v>
      </c>
      <c r="AZ699" s="5">
        <f t="shared" si="881"/>
        <v>3.0344305966763306E-3</v>
      </c>
      <c r="BA699" s="5">
        <f t="shared" si="882"/>
        <v>8.1032011169720791E-4</v>
      </c>
      <c r="BB699" s="5">
        <f t="shared" si="883"/>
        <v>1.6229206662532892E-4</v>
      </c>
      <c r="BC699" s="5">
        <f t="shared" si="884"/>
        <v>2.6003269087673528E-5</v>
      </c>
      <c r="BD699" s="5">
        <f t="shared" si="885"/>
        <v>1.6298689804674995E-5</v>
      </c>
      <c r="BE699" s="5">
        <f t="shared" si="886"/>
        <v>3.7709046868030345E-5</v>
      </c>
      <c r="BF699" s="5">
        <f t="shared" si="887"/>
        <v>4.362228598544901E-5</v>
      </c>
      <c r="BG699" s="5">
        <f t="shared" si="888"/>
        <v>3.3641862146164524E-5</v>
      </c>
      <c r="BH699" s="5">
        <f t="shared" si="889"/>
        <v>1.9458658511828012E-5</v>
      </c>
      <c r="BI699" s="5">
        <f t="shared" si="890"/>
        <v>9.0040055317949696E-6</v>
      </c>
      <c r="BJ699" s="8">
        <f t="shared" si="891"/>
        <v>0.70373697260276369</v>
      </c>
      <c r="BK699" s="8">
        <f t="shared" si="892"/>
        <v>0.18119478958426305</v>
      </c>
      <c r="BL699" s="8">
        <f t="shared" si="893"/>
        <v>0.10916965300431131</v>
      </c>
      <c r="BM699" s="8">
        <f t="shared" si="894"/>
        <v>0.59235471650055127</v>
      </c>
      <c r="BN699" s="8">
        <f t="shared" si="895"/>
        <v>0.39797867876311205</v>
      </c>
    </row>
    <row r="700" spans="1:66" x14ac:dyDescent="0.25">
      <c r="A700" t="s">
        <v>145</v>
      </c>
      <c r="B700" t="s">
        <v>427</v>
      </c>
      <c r="C700" t="s">
        <v>404</v>
      </c>
      <c r="D700" t="s">
        <v>504</v>
      </c>
      <c r="E700">
        <f>VLOOKUP(A700,home!$A$2:$E$405,3,FALSE)</f>
        <v>1.4045801526717601</v>
      </c>
      <c r="F700">
        <f>VLOOKUP(B700,home!$B$2:$E$405,3,FALSE)</f>
        <v>1.1499999999999999</v>
      </c>
      <c r="G700">
        <f>VLOOKUP(C700,away!$B$2:$E$405,4,FALSE)</f>
        <v>0.76</v>
      </c>
      <c r="H700">
        <f>VLOOKUP(A700,away!$A$2:$E$405,3,FALSE)</f>
        <v>1.2264631043256999</v>
      </c>
      <c r="I700">
        <f>VLOOKUP(C700,away!$B$2:$E$405,3,FALSE)</f>
        <v>0.85</v>
      </c>
      <c r="J700">
        <f>VLOOKUP(B700,home!$B$2:$E$405,4,FALSE)</f>
        <v>0.72</v>
      </c>
      <c r="K700" s="3">
        <f t="shared" si="840"/>
        <v>1.2276030534351181</v>
      </c>
      <c r="L700" s="3">
        <f t="shared" si="841"/>
        <v>0.75059541984732825</v>
      </c>
      <c r="M700" s="5">
        <f t="shared" si="842"/>
        <v>0.13831819691713859</v>
      </c>
      <c r="N700" s="5">
        <f t="shared" si="843"/>
        <v>0.16979984088111927</v>
      </c>
      <c r="O700" s="5">
        <f t="shared" si="844"/>
        <v>0.10382100508754506</v>
      </c>
      <c r="P700" s="5">
        <f t="shared" si="845"/>
        <v>0.12745098285617326</v>
      </c>
      <c r="Q700" s="5">
        <f t="shared" si="846"/>
        <v>0.10422340156922962</v>
      </c>
      <c r="R700" s="5">
        <f t="shared" si="847"/>
        <v>3.8963785451328739E-2</v>
      </c>
      <c r="S700" s="5">
        <f t="shared" si="848"/>
        <v>2.9359392677623632E-2</v>
      </c>
      <c r="T700" s="5">
        <f t="shared" si="849"/>
        <v>7.8229607858772601E-2</v>
      </c>
      <c r="U700" s="5">
        <f t="shared" si="850"/>
        <v>4.7832061993441997E-2</v>
      </c>
      <c r="V700" s="5">
        <f t="shared" si="851"/>
        <v>3.005857778355556E-3</v>
      </c>
      <c r="W700" s="5">
        <f t="shared" si="852"/>
        <v>4.2648322001926919E-2</v>
      </c>
      <c r="X700" s="5">
        <f t="shared" si="853"/>
        <v>3.2011635158820384E-2</v>
      </c>
      <c r="Y700" s="5">
        <f t="shared" si="854"/>
        <v>1.201389336601714E-2</v>
      </c>
      <c r="Z700" s="5">
        <f t="shared" si="855"/>
        <v>9.7486796332271058E-3</v>
      </c>
      <c r="AA700" s="5">
        <f t="shared" si="856"/>
        <v>1.1967508884710345E-2</v>
      </c>
      <c r="AB700" s="5">
        <f t="shared" si="857"/>
        <v>7.3456752244411621E-3</v>
      </c>
      <c r="AC700" s="5">
        <f t="shared" si="858"/>
        <v>1.7310607747022887E-4</v>
      </c>
      <c r="AD700" s="5">
        <f t="shared" si="859"/>
        <v>1.308880257836241E-2</v>
      </c>
      <c r="AE700" s="5">
        <f t="shared" si="860"/>
        <v>9.8243952666047275E-3</v>
      </c>
      <c r="AF700" s="5">
        <f t="shared" si="861"/>
        <v>3.6870730449416389E-3</v>
      </c>
      <c r="AG700" s="5">
        <f t="shared" si="862"/>
        <v>9.2250004672524567E-4</v>
      </c>
      <c r="AH700" s="5">
        <f t="shared" si="863"/>
        <v>1.8293285705647988E-3</v>
      </c>
      <c r="AI700" s="5">
        <f t="shared" si="864"/>
        <v>2.2456893389614474E-3</v>
      </c>
      <c r="AJ700" s="5">
        <f t="shared" si="865"/>
        <v>1.3784075447878825E-3</v>
      </c>
      <c r="AK700" s="5">
        <f t="shared" si="866"/>
        <v>5.6404577028653627E-4</v>
      </c>
      <c r="AL700" s="5">
        <f t="shared" si="867"/>
        <v>6.3802276789869943E-6</v>
      </c>
      <c r="AM700" s="5">
        <f t="shared" si="868"/>
        <v>3.2135708022014262E-3</v>
      </c>
      <c r="AN700" s="5">
        <f t="shared" si="869"/>
        <v>2.412091525487495E-3</v>
      </c>
      <c r="AO700" s="5">
        <f t="shared" si="870"/>
        <v>9.0525242564173426E-4</v>
      </c>
      <c r="AP700" s="5">
        <f t="shared" si="871"/>
        <v>2.2649277483078998E-4</v>
      </c>
      <c r="AQ700" s="5">
        <f t="shared" si="872"/>
        <v>4.2501109854125781E-5</v>
      </c>
      <c r="AR700" s="5">
        <f t="shared" si="873"/>
        <v>2.746171292923597E-4</v>
      </c>
      <c r="AS700" s="5">
        <f t="shared" si="874"/>
        <v>3.371208264448874E-4</v>
      </c>
      <c r="AT700" s="5">
        <f t="shared" si="875"/>
        <v>2.0692527796015717E-4</v>
      </c>
      <c r="AU700" s="5">
        <f t="shared" si="876"/>
        <v>8.4674034352266497E-5</v>
      </c>
      <c r="AV700" s="5">
        <f t="shared" si="877"/>
        <v>2.5986525779378123E-5</v>
      </c>
      <c r="AW700" s="5">
        <f t="shared" si="878"/>
        <v>1.63304272053106E-7</v>
      </c>
      <c r="AX700" s="5">
        <f t="shared" si="879"/>
        <v>6.5749822153540239E-4</v>
      </c>
      <c r="AY700" s="5">
        <f t="shared" si="880"/>
        <v>4.9351515364223699E-4</v>
      </c>
      <c r="AZ700" s="5">
        <f t="shared" si="881"/>
        <v>1.8521510697455676E-4</v>
      </c>
      <c r="BA700" s="5">
        <f t="shared" si="882"/>
        <v>4.6340536993878421E-5</v>
      </c>
      <c r="BB700" s="5">
        <f t="shared" si="883"/>
        <v>8.6957487052177023E-6</v>
      </c>
      <c r="BC700" s="5">
        <f t="shared" si="884"/>
        <v>1.3053978300559491E-6</v>
      </c>
      <c r="BD700" s="5">
        <f t="shared" si="885"/>
        <v>3.4354393243077787E-5</v>
      </c>
      <c r="BE700" s="5">
        <f t="shared" si="886"/>
        <v>4.2173558044113087E-5</v>
      </c>
      <c r="BF700" s="5">
        <f t="shared" si="887"/>
        <v>2.5886194314588206E-5</v>
      </c>
      <c r="BG700" s="5">
        <f t="shared" si="888"/>
        <v>1.0592657060801092E-5</v>
      </c>
      <c r="BH700" s="5">
        <f t="shared" si="889"/>
        <v>3.2508945379576229E-6</v>
      </c>
      <c r="BI700" s="5">
        <f t="shared" si="890"/>
        <v>7.9816161223846446E-7</v>
      </c>
      <c r="BJ700" s="8">
        <f t="shared" si="891"/>
        <v>0.47464195057621672</v>
      </c>
      <c r="BK700" s="8">
        <f t="shared" si="892"/>
        <v>0.29880743168808238</v>
      </c>
      <c r="BL700" s="8">
        <f t="shared" si="893"/>
        <v>0.21699388751870982</v>
      </c>
      <c r="BM700" s="8">
        <f t="shared" si="894"/>
        <v>0.31712138480433139</v>
      </c>
      <c r="BN700" s="8">
        <f t="shared" si="895"/>
        <v>0.68257721276253447</v>
      </c>
    </row>
    <row r="701" spans="1:66" x14ac:dyDescent="0.25">
      <c r="A701" t="s">
        <v>145</v>
      </c>
      <c r="B701" t="s">
        <v>148</v>
      </c>
      <c r="C701" t="s">
        <v>366</v>
      </c>
      <c r="D701" t="s">
        <v>504</v>
      </c>
      <c r="E701">
        <f>VLOOKUP(A701,home!$A$2:$E$405,3,FALSE)</f>
        <v>1.4045801526717601</v>
      </c>
      <c r="F701">
        <f>VLOOKUP(B701,home!$B$2:$E$405,3,FALSE)</f>
        <v>0.99</v>
      </c>
      <c r="G701">
        <f>VLOOKUP(C701,away!$B$2:$E$405,4,FALSE)</f>
        <v>0.75</v>
      </c>
      <c r="H701">
        <f>VLOOKUP(A701,away!$A$2:$E$405,3,FALSE)</f>
        <v>1.2264631043256999</v>
      </c>
      <c r="I701">
        <f>VLOOKUP(C701,away!$B$2:$E$405,3,FALSE)</f>
        <v>0.8</v>
      </c>
      <c r="J701">
        <f>VLOOKUP(B701,home!$B$2:$E$405,4,FALSE)</f>
        <v>0.59</v>
      </c>
      <c r="K701" s="3">
        <f t="shared" si="840"/>
        <v>1.0429007633587819</v>
      </c>
      <c r="L701" s="3">
        <f t="shared" si="841"/>
        <v>0.57889058524173043</v>
      </c>
      <c r="M701" s="5">
        <f t="shared" si="842"/>
        <v>0.19754451085797295</v>
      </c>
      <c r="N701" s="5">
        <f t="shared" si="843"/>
        <v>0.20601932117111715</v>
      </c>
      <c r="O701" s="5">
        <f t="shared" si="844"/>
        <v>0.11435665750186333</v>
      </c>
      <c r="P701" s="5">
        <f t="shared" si="845"/>
        <v>0.11926264540385202</v>
      </c>
      <c r="Q701" s="5">
        <f t="shared" si="846"/>
        <v>0.10742885365800804</v>
      </c>
      <c r="R701" s="5">
        <f t="shared" si="847"/>
        <v>3.3099996193770888E-2</v>
      </c>
      <c r="S701" s="5">
        <f t="shared" si="848"/>
        <v>1.8000473066739828E-2</v>
      </c>
      <c r="T701" s="5">
        <f t="shared" si="849"/>
        <v>6.2189551965932489E-2</v>
      </c>
      <c r="U701" s="5">
        <f t="shared" si="850"/>
        <v>3.4520011297656431E-2</v>
      </c>
      <c r="V701" s="5">
        <f t="shared" si="851"/>
        <v>1.2074826001021214E-3</v>
      </c>
      <c r="W701" s="5">
        <f t="shared" si="852"/>
        <v>3.7345877828898498E-2</v>
      </c>
      <c r="X701" s="5">
        <f t="shared" si="853"/>
        <v>2.1619177072737215E-2</v>
      </c>
      <c r="Y701" s="5">
        <f t="shared" si="854"/>
        <v>6.2575690340407218E-3</v>
      </c>
      <c r="Z701" s="5">
        <f t="shared" si="855"/>
        <v>6.3870920560370279E-3</v>
      </c>
      <c r="AA701" s="5">
        <f t="shared" si="856"/>
        <v>6.6611031808838277E-3</v>
      </c>
      <c r="AB701" s="5">
        <f t="shared" si="857"/>
        <v>3.4734347960776761E-3</v>
      </c>
      <c r="AC701" s="5">
        <f t="shared" si="858"/>
        <v>4.5561747243016453E-5</v>
      </c>
      <c r="AD701" s="5">
        <f t="shared" si="859"/>
        <v>9.7370111240155117E-3</v>
      </c>
      <c r="AE701" s="5">
        <f t="shared" si="860"/>
        <v>5.6366640680865785E-3</v>
      </c>
      <c r="AF701" s="5">
        <f t="shared" si="861"/>
        <v>1.631505880592836E-3</v>
      </c>
      <c r="AG701" s="5">
        <f t="shared" si="862"/>
        <v>3.1482113134723725E-4</v>
      </c>
      <c r="AH701" s="5">
        <f t="shared" si="863"/>
        <v>9.2435686457802027E-4</v>
      </c>
      <c r="AI701" s="5">
        <f t="shared" si="864"/>
        <v>9.6401247968434746E-4</v>
      </c>
      <c r="AJ701" s="5">
        <f t="shared" si="865"/>
        <v>5.0268467547509902E-4</v>
      </c>
      <c r="AK701" s="5">
        <f t="shared" si="866"/>
        <v>1.7475007726058079E-4</v>
      </c>
      <c r="AL701" s="5">
        <f t="shared" si="867"/>
        <v>1.1002714237563433E-6</v>
      </c>
      <c r="AM701" s="5">
        <f t="shared" si="868"/>
        <v>2.030947266813746E-3</v>
      </c>
      <c r="AN701" s="5">
        <f t="shared" si="869"/>
        <v>1.1756962518809024E-3</v>
      </c>
      <c r="AO701" s="5">
        <f t="shared" si="870"/>
        <v>3.4029974565892216E-4</v>
      </c>
      <c r="AP701" s="5">
        <f t="shared" si="871"/>
        <v>6.5665439640701844E-5</v>
      </c>
      <c r="AQ701" s="5">
        <f t="shared" si="872"/>
        <v>9.5032761959403509E-6</v>
      </c>
      <c r="AR701" s="5">
        <f t="shared" si="873"/>
        <v>1.0702029726155626E-4</v>
      </c>
      <c r="AS701" s="5">
        <f t="shared" si="874"/>
        <v>1.1161154970896076E-4</v>
      </c>
      <c r="AT701" s="5">
        <f t="shared" si="875"/>
        <v>5.8199885195565891E-5</v>
      </c>
      <c r="AU701" s="5">
        <f t="shared" si="876"/>
        <v>2.0232234899283051E-5</v>
      </c>
      <c r="AV701" s="5">
        <f t="shared" si="877"/>
        <v>5.2750533052291199E-6</v>
      </c>
      <c r="AW701" s="5">
        <f t="shared" si="878"/>
        <v>1.8451717833324614E-8</v>
      </c>
      <c r="AX701" s="5">
        <f t="shared" si="879"/>
        <v>3.5301274248358112E-4</v>
      </c>
      <c r="AY701" s="5">
        <f t="shared" si="880"/>
        <v>2.0435575309410856E-4</v>
      </c>
      <c r="AZ701" s="5">
        <f t="shared" si="881"/>
        <v>5.9149810753081525E-5</v>
      </c>
      <c r="BA701" s="5">
        <f t="shared" si="882"/>
        <v>1.1413756187929657E-5</v>
      </c>
      <c r="BB701" s="5">
        <f t="shared" si="883"/>
        <v>1.6518289998592548E-6</v>
      </c>
      <c r="BC701" s="5">
        <f t="shared" si="884"/>
        <v>1.9124565128955731E-7</v>
      </c>
      <c r="BD701" s="5">
        <f t="shared" si="885"/>
        <v>1.0325507085747707E-5</v>
      </c>
      <c r="BE701" s="5">
        <f t="shared" si="886"/>
        <v>1.0768479221792793E-5</v>
      </c>
      <c r="BF701" s="5">
        <f t="shared" si="887"/>
        <v>5.615227600310442E-6</v>
      </c>
      <c r="BG701" s="5">
        <f t="shared" si="888"/>
        <v>1.952041716932354E-6</v>
      </c>
      <c r="BH701" s="5">
        <f t="shared" si="889"/>
        <v>5.0894644917423473E-7</v>
      </c>
      <c r="BI701" s="5">
        <f t="shared" si="890"/>
        <v>1.0615612807051023E-7</v>
      </c>
      <c r="BJ701" s="8">
        <f t="shared" si="891"/>
        <v>0.46243224005213635</v>
      </c>
      <c r="BK701" s="8">
        <f t="shared" si="892"/>
        <v>0.33626612970042785</v>
      </c>
      <c r="BL701" s="8">
        <f t="shared" si="893"/>
        <v>0.19500862244582279</v>
      </c>
      <c r="BM701" s="8">
        <f t="shared" si="894"/>
        <v>0.22217776216646332</v>
      </c>
      <c r="BN701" s="8">
        <f t="shared" si="895"/>
        <v>0.77771198478658432</v>
      </c>
    </row>
    <row r="702" spans="1:66" x14ac:dyDescent="0.25">
      <c r="A702" t="s">
        <v>145</v>
      </c>
      <c r="B702" t="s">
        <v>375</v>
      </c>
      <c r="C702" t="s">
        <v>425</v>
      </c>
      <c r="D702" t="s">
        <v>504</v>
      </c>
      <c r="E702">
        <f>VLOOKUP(A702,home!$A$2:$E$405,3,FALSE)</f>
        <v>1.4045801526717601</v>
      </c>
      <c r="F702">
        <f>VLOOKUP(B702,home!$B$2:$E$405,3,FALSE)</f>
        <v>0.75</v>
      </c>
      <c r="G702">
        <f>VLOOKUP(C702,away!$B$2:$E$405,4,FALSE)</f>
        <v>0.59</v>
      </c>
      <c r="H702">
        <f>VLOOKUP(A702,away!$A$2:$E$405,3,FALSE)</f>
        <v>1.2264631043256999</v>
      </c>
      <c r="I702">
        <f>VLOOKUP(C702,away!$B$2:$E$405,3,FALSE)</f>
        <v>0.95</v>
      </c>
      <c r="J702">
        <f>VLOOKUP(B702,home!$B$2:$E$405,4,FALSE)</f>
        <v>0.54</v>
      </c>
      <c r="K702" s="3">
        <f t="shared" si="840"/>
        <v>0.62152671755725386</v>
      </c>
      <c r="L702" s="3">
        <f t="shared" si="841"/>
        <v>0.62917557251908418</v>
      </c>
      <c r="M702" s="5">
        <f t="shared" si="842"/>
        <v>0.28630365802170404</v>
      </c>
      <c r="N702" s="5">
        <f t="shared" si="843"/>
        <v>0.17794537279486425</v>
      </c>
      <c r="O702" s="5">
        <f t="shared" si="844"/>
        <v>0.18013526795011373</v>
      </c>
      <c r="P702" s="5">
        <f t="shared" si="845"/>
        <v>0.11195888180533058</v>
      </c>
      <c r="Q702" s="5">
        <f t="shared" si="846"/>
        <v>5.5298901728846918E-2</v>
      </c>
      <c r="R702" s="5">
        <f t="shared" si="847"/>
        <v>5.6668355171695717E-2</v>
      </c>
      <c r="S702" s="5">
        <f t="shared" si="848"/>
        <v>1.0945364182309668E-2</v>
      </c>
      <c r="T702" s="5">
        <f t="shared" si="849"/>
        <v>3.4792718154923831E-2</v>
      </c>
      <c r="U702" s="5">
        <f t="shared" si="850"/>
        <v>3.5220896779232673E-2</v>
      </c>
      <c r="V702" s="5">
        <f t="shared" si="851"/>
        <v>4.7557537851437821E-4</v>
      </c>
      <c r="W702" s="5">
        <f t="shared" si="852"/>
        <v>1.1456581625350458E-2</v>
      </c>
      <c r="X702" s="5">
        <f t="shared" si="853"/>
        <v>7.2082013032414944E-3</v>
      </c>
      <c r="Y702" s="5">
        <f t="shared" si="854"/>
        <v>2.2676120908998879E-3</v>
      </c>
      <c r="Z702" s="5">
        <f t="shared" si="855"/>
        <v>1.1884781602955486E-2</v>
      </c>
      <c r="AA702" s="5">
        <f t="shared" si="856"/>
        <v>7.3867092985697609E-3</v>
      </c>
      <c r="AB702" s="5">
        <f t="shared" si="857"/>
        <v>2.2955185919448541E-3</v>
      </c>
      <c r="AC702" s="5">
        <f t="shared" si="858"/>
        <v>1.1623342494234791E-5</v>
      </c>
      <c r="AD702" s="5">
        <f t="shared" si="859"/>
        <v>1.7801428930077046E-3</v>
      </c>
      <c r="AE702" s="5">
        <f t="shared" si="860"/>
        <v>1.1200224238739013E-3</v>
      </c>
      <c r="AF702" s="5">
        <f t="shared" si="861"/>
        <v>3.5234537488753714E-4</v>
      </c>
      <c r="AG702" s="5">
        <f t="shared" si="862"/>
        <v>7.3895700989772505E-5</v>
      </c>
      <c r="AH702" s="5">
        <f t="shared" si="863"/>
        <v>1.869403567325949E-3</v>
      </c>
      <c r="AI702" s="5">
        <f t="shared" si="864"/>
        <v>1.161884262989918E-3</v>
      </c>
      <c r="AJ702" s="5">
        <f t="shared" si="865"/>
        <v>3.6107105607877636E-4</v>
      </c>
      <c r="AK702" s="5">
        <f t="shared" si="866"/>
        <v>7.4805102763191009E-5</v>
      </c>
      <c r="AL702" s="5">
        <f t="shared" si="867"/>
        <v>1.8181205751779239E-7</v>
      </c>
      <c r="AM702" s="5">
        <f t="shared" si="868"/>
        <v>2.2128127381479054E-4</v>
      </c>
      <c r="AN702" s="5">
        <f t="shared" si="869"/>
        <v>1.3922477214017308E-4</v>
      </c>
      <c r="AO702" s="5">
        <f t="shared" si="870"/>
        <v>4.379841286006622E-5</v>
      </c>
      <c r="AP702" s="5">
        <f t="shared" si="871"/>
        <v>9.1856304955531269E-6</v>
      </c>
      <c r="AQ702" s="5">
        <f t="shared" si="872"/>
        <v>1.4448435814970992E-6</v>
      </c>
      <c r="AR702" s="5">
        <f t="shared" si="873"/>
        <v>2.3523661194830458E-4</v>
      </c>
      <c r="AS702" s="5">
        <f t="shared" si="874"/>
        <v>1.4620583927351923E-4</v>
      </c>
      <c r="AT702" s="5">
        <f t="shared" si="875"/>
        <v>4.5435417685686915E-5</v>
      </c>
      <c r="AU702" s="5">
        <f t="shared" si="876"/>
        <v>9.413108671675931E-6</v>
      </c>
      <c r="AV702" s="5">
        <f t="shared" si="877"/>
        <v>1.4626246336791157E-6</v>
      </c>
      <c r="AW702" s="5">
        <f t="shared" si="878"/>
        <v>1.9749305877882666E-9</v>
      </c>
      <c r="AX702" s="5">
        <f t="shared" si="879"/>
        <v>2.2922037295165764E-5</v>
      </c>
      <c r="AY702" s="5">
        <f t="shared" si="880"/>
        <v>1.4421985938489719E-5</v>
      </c>
      <c r="AZ702" s="5">
        <f t="shared" si="881"/>
        <v>4.5369806298557251E-6</v>
      </c>
      <c r="BA702" s="5">
        <f t="shared" si="882"/>
        <v>9.5151912843249042E-7</v>
      </c>
      <c r="BB702" s="5">
        <f t="shared" si="883"/>
        <v>1.4966814809859302E-7</v>
      </c>
      <c r="BC702" s="5">
        <f t="shared" si="884"/>
        <v>1.8833508553560678E-8</v>
      </c>
      <c r="BD702" s="5">
        <f t="shared" si="885"/>
        <v>2.4667521666670676E-5</v>
      </c>
      <c r="BE702" s="5">
        <f t="shared" si="886"/>
        <v>1.5331523771758268E-5</v>
      </c>
      <c r="BF702" s="5">
        <f t="shared" si="887"/>
        <v>4.7644758225059612E-6</v>
      </c>
      <c r="BG702" s="5">
        <f t="shared" si="888"/>
        <v>9.8708300628100913E-7</v>
      </c>
      <c r="BH702" s="5">
        <f t="shared" si="889"/>
        <v>1.5337461521259544E-7</v>
      </c>
      <c r="BI702" s="5">
        <f t="shared" si="890"/>
        <v>1.9065284229938267E-8</v>
      </c>
      <c r="BJ702" s="8">
        <f t="shared" si="891"/>
        <v>0.29275373004842636</v>
      </c>
      <c r="BK702" s="8">
        <f t="shared" si="892"/>
        <v>0.40970970652834893</v>
      </c>
      <c r="BL702" s="8">
        <f t="shared" si="893"/>
        <v>0.28565758842709416</v>
      </c>
      <c r="BM702" s="8">
        <f t="shared" si="894"/>
        <v>0.13168094912326175</v>
      </c>
      <c r="BN702" s="8">
        <f t="shared" si="895"/>
        <v>0.86831043747255521</v>
      </c>
    </row>
    <row r="703" spans="1:66" x14ac:dyDescent="0.25">
      <c r="A703" t="s">
        <v>21</v>
      </c>
      <c r="B703" t="s">
        <v>271</v>
      </c>
      <c r="C703" t="s">
        <v>264</v>
      </c>
      <c r="D703" t="s">
        <v>504</v>
      </c>
      <c r="E703">
        <f>VLOOKUP(A703,home!$A$2:$E$405,3,FALSE)</f>
        <v>1.3941176470588199</v>
      </c>
      <c r="F703">
        <f>VLOOKUP(B703,home!$B$2:$E$405,3,FALSE)</f>
        <v>0.8</v>
      </c>
      <c r="G703">
        <f>VLOOKUP(C703,away!$B$2:$E$405,4,FALSE)</f>
        <v>1.27</v>
      </c>
      <c r="H703">
        <f>VLOOKUP(A703,away!$A$2:$E$405,3,FALSE)</f>
        <v>1.3441176470588201</v>
      </c>
      <c r="I703">
        <f>VLOOKUP(C703,away!$B$2:$E$405,3,FALSE)</f>
        <v>0.68</v>
      </c>
      <c r="J703">
        <f>VLOOKUP(B703,home!$B$2:$E$405,4,FALSE)</f>
        <v>1.23</v>
      </c>
      <c r="K703" s="3">
        <f t="shared" ref="K703:K766" si="896">E703*F703*G703</f>
        <v>1.4164235294117611</v>
      </c>
      <c r="L703" s="3">
        <f t="shared" ref="L703:L766" si="897">H703*I703*J703</f>
        <v>1.1242199999999971</v>
      </c>
      <c r="M703" s="5">
        <f t="shared" ref="M703:M766" si="898">_xlfn.POISSON.DIST(0,K703,FALSE) * _xlfn.POISSON.DIST(0,L703,FALSE)</f>
        <v>7.8815663269782843E-2</v>
      </c>
      <c r="N703" s="5">
        <f t="shared" ref="N703:N766" si="899">_xlfn.POISSON.DIST(1,K703,FALSE) * _xlfn.POISSON.DIST(0,L703,FALSE)</f>
        <v>0.1116363599415147</v>
      </c>
      <c r="O703" s="5">
        <f t="shared" ref="O703:O766" si="900">_xlfn.POISSON.DIST(0,K703,FALSE) * _xlfn.POISSON.DIST(1,L703,FALSE)</f>
        <v>8.8606144961155042E-2</v>
      </c>
      <c r="P703" s="5">
        <f t="shared" ref="P703:P766" si="901">_xlfn.POISSON.DIST(1,K703,FALSE) * _xlfn.POISSON.DIST(1,L703,FALSE)</f>
        <v>0.12550382857344936</v>
      </c>
      <c r="Q703" s="5">
        <f t="shared" ref="Q703:Q766" si="902">_xlfn.POISSON.DIST(2,K703,FALSE) * _xlfn.POISSON.DIST(0,L703,FALSE)</f>
        <v>7.9062183479521028E-2</v>
      </c>
      <c r="R703" s="5">
        <f t="shared" ref="R703:R766" si="903">_xlfn.POISSON.DIST(0,K703,FALSE) * _xlfn.POISSON.DIST(2,L703,FALSE)</f>
        <v>4.9806400144114749E-2</v>
      </c>
      <c r="S703" s="5">
        <f t="shared" ref="S703:S766" si="904">_xlfn.POISSON.DIST(2,K703,FALSE) * _xlfn.POISSON.DIST(2,L703,FALSE)</f>
        <v>4.9962184967847094E-2</v>
      </c>
      <c r="T703" s="5">
        <f t="shared" ref="T703:T766" si="905">_xlfn.POISSON.DIST(2,K703,FALSE) * _xlfn.POISSON.DIST(1,L703,FALSE)</f>
        <v>8.8883287911346892E-2</v>
      </c>
      <c r="U703" s="5">
        <f t="shared" ref="U703:U766" si="906">_xlfn.POISSON.DIST(1,K703,FALSE) * _xlfn.POISSON.DIST(2,L703,FALSE)</f>
        <v>7.0546957079421449E-2</v>
      </c>
      <c r="V703" s="5">
        <f t="shared" ref="V703:V766" si="907">_xlfn.POISSON.DIST(3,K703,FALSE) * _xlfn.POISSON.DIST(3,L703,FALSE)</f>
        <v>8.839818602914792E-3</v>
      </c>
      <c r="W703" s="5">
        <f t="shared" ref="W703:W766" si="908">_xlfn.POISSON.DIST(3,K703,FALSE) * _xlfn.POISSON.DIST(0,L703,FALSE)</f>
        <v>3.7328512322354464E-2</v>
      </c>
      <c r="X703" s="5">
        <f t="shared" ref="X703:X766" si="909">_xlfn.POISSON.DIST(3,K703,FALSE) * _xlfn.POISSON.DIST(1,L703,FALSE)</f>
        <v>4.1965460123037229E-2</v>
      </c>
      <c r="Y703" s="5">
        <f t="shared" ref="Y703:Y766" si="910">_xlfn.POISSON.DIST(3,K703,FALSE) * _xlfn.POISSON.DIST(2,L703,FALSE)</f>
        <v>2.3589204789760405E-2</v>
      </c>
      <c r="Z703" s="5">
        <f t="shared" ref="Z703:Z766" si="911">_xlfn.POISSON.DIST(0,K703,FALSE) * _xlfn.POISSON.DIST(3,L703,FALSE)</f>
        <v>1.8664450390005513E-2</v>
      </c>
      <c r="AA703" s="5">
        <f t="shared" ref="AA703:AA766" si="912">_xlfn.POISSON.DIST(1,K703,FALSE) * _xlfn.POISSON.DIST(3,L703,FALSE)</f>
        <v>2.6436766695942329E-2</v>
      </c>
      <c r="AB703" s="5">
        <f t="shared" ref="AB703:AB766" si="913">_xlfn.POISSON.DIST(2,K703,FALSE) * _xlfn.POISSON.DIST(3,L703,FALSE)</f>
        <v>1.8722829194850972E-2</v>
      </c>
      <c r="AC703" s="5">
        <f t="shared" ref="AC703:AC766" si="914">_xlfn.POISSON.DIST(4,K703,FALSE) * _xlfn.POISSON.DIST(4,L703,FALSE)</f>
        <v>8.7976728905638695E-4</v>
      </c>
      <c r="AD703" s="5">
        <f t="shared" ref="AD703:AD766" si="915">_xlfn.POISSON.DIST(4,K703,FALSE) * _xlfn.POISSON.DIST(0,L703,FALSE)</f>
        <v>1.321824579282993E-2</v>
      </c>
      <c r="AE703" s="5">
        <f t="shared" ref="AE703:AE766" si="916">_xlfn.POISSON.DIST(4,K703,FALSE) * _xlfn.POISSON.DIST(1,L703,FALSE)</f>
        <v>1.4860216285215225E-2</v>
      </c>
      <c r="AF703" s="5">
        <f t="shared" ref="AF703:AF766" si="917">_xlfn.POISSON.DIST(4,K703,FALSE) * _xlfn.POISSON.DIST(2,L703,FALSE)</f>
        <v>8.3530761760823111E-3</v>
      </c>
      <c r="AG703" s="5">
        <f t="shared" ref="AG703:AG766" si="918">_xlfn.POISSON.DIST(4,K703,FALSE) * _xlfn.POISSON.DIST(3,L703,FALSE)</f>
        <v>3.1302317662250776E-3</v>
      </c>
      <c r="AH703" s="5">
        <f t="shared" ref="AH703:AH766" si="919">_xlfn.POISSON.DIST(0,K703,FALSE) * _xlfn.POISSON.DIST(4,L703,FALSE)</f>
        <v>5.2457371043629865E-3</v>
      </c>
      <c r="AI703" s="5">
        <f t="shared" ref="AI703:AI766" si="920">_xlfn.POISSON.DIST(1,K703,FALSE) * _xlfn.POISSON.DIST(4,L703,FALSE)</f>
        <v>7.4301854637280522E-3</v>
      </c>
      <c r="AJ703" s="5">
        <f t="shared" ref="AJ703:AJ766" si="921">_xlfn.POISSON.DIST(2,K703,FALSE) * _xlfn.POISSON.DIST(4,L703,FALSE)</f>
        <v>5.2621447593588274E-3</v>
      </c>
      <c r="AK703" s="5">
        <f t="shared" ref="AK703:AK766" si="922">_xlfn.POISSON.DIST(3,K703,FALSE) * _xlfn.POISSON.DIST(4,L703,FALSE)</f>
        <v>2.4844752174422104E-3</v>
      </c>
      <c r="AL703" s="5">
        <f t="shared" ref="AL703:AL766" si="923">_xlfn.POISSON.DIST(5,K703,FALSE) * _xlfn.POISSON.DIST(5,L703,FALSE)</f>
        <v>5.603665994781664E-5</v>
      </c>
      <c r="AM703" s="5">
        <f t="shared" ref="AM703:AM766" si="924">_xlfn.POISSON.DIST(5,K703,FALSE) * _xlfn.POISSON.DIST(0,L703,FALSE)</f>
        <v>3.744526871702466E-3</v>
      </c>
      <c r="AN703" s="5">
        <f t="shared" ref="AN703:AN766" si="925">_xlfn.POISSON.DIST(5,K703,FALSE) * _xlfn.POISSON.DIST(1,L703,FALSE)</f>
        <v>4.2096719997053358E-3</v>
      </c>
      <c r="AO703" s="5">
        <f t="shared" ref="AO703:AO766" si="926">_xlfn.POISSON.DIST(5,K703,FALSE) * _xlfn.POISSON.DIST(2,L703,FALSE)</f>
        <v>2.3662987277543609E-3</v>
      </c>
      <c r="AP703" s="5">
        <f t="shared" ref="AP703:AP766" si="927">_xlfn.POISSON.DIST(5,K703,FALSE) * _xlfn.POISSON.DIST(3,L703,FALSE)</f>
        <v>8.8674678523866695E-4</v>
      </c>
      <c r="AQ703" s="5">
        <f t="shared" ref="AQ703:AQ766" si="928">_xlfn.POISSON.DIST(5,K703,FALSE) * _xlfn.POISSON.DIST(4,L703,FALSE)</f>
        <v>2.4922461772525293E-4</v>
      </c>
      <c r="AR703" s="5">
        <f t="shared" ref="AR703:AR766" si="929">_xlfn.POISSON.DIST(0,K703,FALSE) * _xlfn.POISSON.DIST(5,L703,FALSE)</f>
        <v>1.1794725134933886E-3</v>
      </c>
      <c r="AS703" s="5">
        <f t="shared" ref="AS703:AS766" si="930">_xlfn.POISSON.DIST(1,K703,FALSE) * _xlfn.POISSON.DIST(5,L703,FALSE)</f>
        <v>1.6706326204064665E-3</v>
      </c>
      <c r="AT703" s="5">
        <f t="shared" ref="AT703:AT766" si="931">_xlfn.POISSON.DIST(2,K703,FALSE) * _xlfn.POISSON.DIST(5,L703,FALSE)</f>
        <v>1.1831616762732733E-3</v>
      </c>
      <c r="AU703" s="5">
        <f t="shared" ref="AU703:AU766" si="932">_xlfn.POISSON.DIST(3,K703,FALSE) * _xlfn.POISSON.DIST(5,L703,FALSE)</f>
        <v>5.586193457905751E-4</v>
      </c>
      <c r="AV703" s="5">
        <f t="shared" ref="AV703:AV766" si="933">_xlfn.POISSON.DIST(4,K703,FALSE) * _xlfn.POISSON.DIST(5,L703,FALSE)</f>
        <v>1.9781039634059381E-4</v>
      </c>
      <c r="AW703" s="5">
        <f t="shared" ref="AW703:AW766" si="934">_xlfn.POISSON.DIST(6,K703,FALSE) * _xlfn.POISSON.DIST(6,L703,FALSE)</f>
        <v>2.4786441454206923E-6</v>
      </c>
      <c r="AX703" s="5">
        <f t="shared" ref="AX703:AX766" si="935">_xlfn.POISSON.DIST(6,K703,FALSE) * _xlfn.POISSON.DIST(0,L703,FALSE)</f>
        <v>8.8397266126566604E-4</v>
      </c>
      <c r="AY703" s="5">
        <f t="shared" ref="AY703:AY766" si="936">_xlfn.POISSON.DIST(6,K703,FALSE) * _xlfn.POISSON.DIST(1,L703,FALSE)</f>
        <v>9.9377974524808457E-4</v>
      </c>
      <c r="AZ703" s="5">
        <f t="shared" ref="AZ703:AZ766" si="937">_xlfn.POISSON.DIST(6,K703,FALSE) * _xlfn.POISSON.DIST(2,L703,FALSE)</f>
        <v>5.5861353260139952E-4</v>
      </c>
      <c r="BA703" s="5">
        <f t="shared" ref="BA703:BA766" si="938">_xlfn.POISSON.DIST(6,K703,FALSE) * _xlfn.POISSON.DIST(3,L703,FALSE)</f>
        <v>2.0933483520704793E-4</v>
      </c>
      <c r="BB703" s="5">
        <f t="shared" ref="BB703:BB766" si="939">_xlfn.POISSON.DIST(6,K703,FALSE) * _xlfn.POISSON.DIST(4,L703,FALSE)</f>
        <v>5.8834602109116715E-5</v>
      </c>
      <c r="BC703" s="5">
        <f t="shared" ref="BC703:BC766" si="940">_xlfn.POISSON.DIST(6,K703,FALSE) * _xlfn.POISSON.DIST(5,L703,FALSE)</f>
        <v>1.3228607276622207E-5</v>
      </c>
      <c r="BD703" s="5">
        <f t="shared" ref="BD703:BD766" si="941">_xlfn.POISSON.DIST(0,K703,FALSE) * _xlfn.POISSON.DIST(6,L703,FALSE)</f>
        <v>2.2099776485325529E-4</v>
      </c>
      <c r="BE703" s="5">
        <f t="shared" ref="BE703:BE766" si="942">_xlfn.POISSON.DIST(1,K703,FALSE) * _xlfn.POISSON.DIST(6,L703,FALSE)</f>
        <v>3.1302643408555824E-4</v>
      </c>
      <c r="BF703" s="5">
        <f t="shared" ref="BF703:BF766" si="943">_xlfn.POISSON.DIST(2,K703,FALSE) * _xlfn.POISSON.DIST(6,L703,FALSE)</f>
        <v>2.2168900328332227E-4</v>
      </c>
      <c r="BG703" s="5">
        <f t="shared" ref="BG703:BG766" si="944">_xlfn.POISSON.DIST(3,K703,FALSE) * _xlfn.POISSON.DIST(6,L703,FALSE)</f>
        <v>1.0466850682077961E-4</v>
      </c>
      <c r="BH703" s="5">
        <f t="shared" ref="BH703:BH766" si="945">_xlfn.POISSON.DIST(4,K703,FALSE) * _xlfn.POISSON.DIST(6,L703,FALSE)</f>
        <v>3.7063733962336906E-5</v>
      </c>
      <c r="BI703" s="5">
        <f t="shared" ref="BI703:BI766" si="946">_xlfn.POISSON.DIST(5,K703,FALSE) * _xlfn.POISSON.DIST(6,L703,FALSE)</f>
        <v>1.0499588974422358E-5</v>
      </c>
      <c r="BJ703" s="8">
        <f t="shared" ref="BJ703:BJ766" si="947">SUM(N703,Q703,T703,W703,X703,Y703,AD703,AE703,AF703,AG703,AM703,AN703,AO703,AP703,AQ703,AX703,AY703,AZ703,BA703,BB703,BC703)</f>
        <v>0.43620101157372121</v>
      </c>
      <c r="BK703" s="8">
        <f t="shared" ref="BK703:BK766" si="948">SUM(M703,P703,S703,V703,AC703,AL703,AY703)</f>
        <v>0.26505107910824627</v>
      </c>
      <c r="BL703" s="8">
        <f t="shared" ref="BL703:BL766" si="949">SUM(O703,R703,U703,AA703,AB703,AH703,AI703,AJ703,AK703,AR703,AS703,AT703,AU703,AV703,BD703,BE703,BF703,BG703,BH703,BI703)</f>
        <v>0.28023928220466054</v>
      </c>
      <c r="BM703" s="8">
        <f t="shared" ref="BM703:BM766" si="950">SUM(S703:BI703)</f>
        <v>0.46573394180599326</v>
      </c>
      <c r="BN703" s="8">
        <f t="shared" ref="BN703:BN766" si="951">SUM(M703:R703)</f>
        <v>0.53343058036953783</v>
      </c>
    </row>
    <row r="704" spans="1:66" x14ac:dyDescent="0.25">
      <c r="A704" t="s">
        <v>21</v>
      </c>
      <c r="B704" t="s">
        <v>275</v>
      </c>
      <c r="C704" t="s">
        <v>153</v>
      </c>
      <c r="D704" t="s">
        <v>504</v>
      </c>
      <c r="E704">
        <f>VLOOKUP(A704,home!$A$2:$E$405,3,FALSE)</f>
        <v>1.3941176470588199</v>
      </c>
      <c r="F704">
        <f>VLOOKUP(B704,home!$B$2:$E$405,3,FALSE)</f>
        <v>0.76</v>
      </c>
      <c r="G704">
        <f>VLOOKUP(C704,away!$B$2:$E$405,4,FALSE)</f>
        <v>0.55000000000000004</v>
      </c>
      <c r="H704">
        <f>VLOOKUP(A704,away!$A$2:$E$405,3,FALSE)</f>
        <v>1.3441176470588201</v>
      </c>
      <c r="I704">
        <f>VLOOKUP(C704,away!$B$2:$E$405,3,FALSE)</f>
        <v>1.65</v>
      </c>
      <c r="J704">
        <f>VLOOKUP(B704,home!$B$2:$E$405,4,FALSE)</f>
        <v>0.96</v>
      </c>
      <c r="K704" s="3">
        <f t="shared" si="896"/>
        <v>0.58274117647058676</v>
      </c>
      <c r="L704" s="3">
        <f t="shared" si="897"/>
        <v>2.1290823529411709</v>
      </c>
      <c r="M704" s="5">
        <f t="shared" si="898"/>
        <v>6.6415585449869752E-2</v>
      </c>
      <c r="N704" s="5">
        <f t="shared" si="899"/>
        <v>3.8703096401039888E-2</v>
      </c>
      <c r="O704" s="5">
        <f t="shared" si="900"/>
        <v>0.14140425094157408</v>
      </c>
      <c r="P704" s="5">
        <f t="shared" si="901"/>
        <v>8.2402079551634963E-2</v>
      </c>
      <c r="Q704" s="5">
        <f t="shared" si="902"/>
        <v>1.1276943964898258E-2</v>
      </c>
      <c r="R704" s="5">
        <f t="shared" si="903"/>
        <v>0.1505306476552852</v>
      </c>
      <c r="S704" s="5">
        <f t="shared" si="904"/>
        <v>2.5559146503192097E-2</v>
      </c>
      <c r="T704" s="5">
        <f t="shared" si="905"/>
        <v>2.400954239077132E-2</v>
      </c>
      <c r="U704" s="5">
        <f t="shared" si="906"/>
        <v>8.7720406709520277E-2</v>
      </c>
      <c r="V704" s="5">
        <f t="shared" si="907"/>
        <v>3.523481572990499E-3</v>
      </c>
      <c r="W704" s="5">
        <f t="shared" si="908"/>
        <v>2.1905131976992318E-3</v>
      </c>
      <c r="X704" s="5">
        <f t="shared" si="909"/>
        <v>4.6637829931061685E-3</v>
      </c>
      <c r="Y704" s="5">
        <f t="shared" si="910"/>
        <v>4.9647890342847494E-3</v>
      </c>
      <c r="Z704" s="5">
        <f t="shared" si="911"/>
        <v>0.10683071516655764</v>
      </c>
      <c r="AA704" s="5">
        <f t="shared" si="912"/>
        <v>6.2254656639353957E-2</v>
      </c>
      <c r="AB704" s="5">
        <f t="shared" si="913"/>
        <v>1.8139175925394775E-2</v>
      </c>
      <c r="AC704" s="5">
        <f t="shared" si="914"/>
        <v>2.7322484522047193E-4</v>
      </c>
      <c r="AD704" s="5">
        <f t="shared" si="915"/>
        <v>3.191255594753993E-4</v>
      </c>
      <c r="AE704" s="5">
        <f t="shared" si="916"/>
        <v>6.7944459705155075E-4</v>
      </c>
      <c r="AF704" s="5">
        <f t="shared" si="917"/>
        <v>7.2329675069184084E-4</v>
      </c>
      <c r="AG704" s="5">
        <f t="shared" si="918"/>
        <v>5.133194492792292E-4</v>
      </c>
      <c r="AH704" s="5">
        <f t="shared" si="919"/>
        <v>5.6862847603300661E-2</v>
      </c>
      <c r="AI704" s="5">
        <f t="shared" si="920"/>
        <v>3.3136322709815112E-2</v>
      </c>
      <c r="AJ704" s="5">
        <f t="shared" si="921"/>
        <v>9.6549498399133397E-3</v>
      </c>
      <c r="AK704" s="5">
        <f t="shared" si="922"/>
        <v>1.8754456094918679E-3</v>
      </c>
      <c r="AL704" s="5">
        <f t="shared" si="923"/>
        <v>1.3559645844473769E-5</v>
      </c>
      <c r="AM704" s="5">
        <f t="shared" si="924"/>
        <v>3.7193520794105697E-5</v>
      </c>
      <c r="AN704" s="5">
        <f t="shared" si="925"/>
        <v>7.9188068766480914E-5</v>
      </c>
      <c r="AO704" s="5">
        <f t="shared" si="926"/>
        <v>8.4298959887103232E-5</v>
      </c>
      <c r="AP704" s="5">
        <f t="shared" si="927"/>
        <v>5.982647595564237E-5</v>
      </c>
      <c r="AQ704" s="5">
        <f t="shared" si="928"/>
        <v>3.184387354895437E-5</v>
      </c>
      <c r="AR704" s="5">
        <f t="shared" si="929"/>
        <v>2.4213137074034101E-2</v>
      </c>
      <c r="AS704" s="5">
        <f t="shared" si="930"/>
        <v>1.4109991984566214E-2</v>
      </c>
      <c r="AT704" s="5">
        <f t="shared" si="931"/>
        <v>4.1112366645383322E-3</v>
      </c>
      <c r="AU704" s="5">
        <f t="shared" si="932"/>
        <v>7.985956302140264E-4</v>
      </c>
      <c r="AV704" s="5">
        <f t="shared" si="933"/>
        <v>1.1634363926879784E-4</v>
      </c>
      <c r="AW704" s="5">
        <f t="shared" si="934"/>
        <v>4.6731961749303317E-7</v>
      </c>
      <c r="AX704" s="5">
        <f t="shared" si="935"/>
        <v>3.6123660107733949E-6</v>
      </c>
      <c r="AY704" s="5">
        <f t="shared" si="936"/>
        <v>7.6910247259021303E-6</v>
      </c>
      <c r="AZ704" s="5">
        <f t="shared" si="937"/>
        <v>8.1874125099762166E-6</v>
      </c>
      <c r="BA704" s="5">
        <f t="shared" si="938"/>
        <v>5.8105584970800467E-6</v>
      </c>
      <c r="BB704" s="5">
        <f t="shared" si="939"/>
        <v>3.0927893892163761E-6</v>
      </c>
      <c r="BC704" s="5">
        <f t="shared" si="940"/>
        <v>1.3169606619888567E-6</v>
      </c>
      <c r="BD704" s="5">
        <f t="shared" si="941"/>
        <v>8.5919604756119431E-3</v>
      </c>
      <c r="BE704" s="5">
        <f t="shared" si="942"/>
        <v>5.0068891557468855E-3</v>
      </c>
      <c r="BF704" s="5">
        <f t="shared" si="943"/>
        <v>1.4588602385388815E-3</v>
      </c>
      <c r="BG704" s="5">
        <f t="shared" si="944"/>
        <v>2.8337931057076962E-4</v>
      </c>
      <c r="BH704" s="5">
        <f t="shared" si="945"/>
        <v>4.1284198207358512E-5</v>
      </c>
      <c r="BI704" s="5">
        <f t="shared" si="946"/>
        <v>4.8116004466001999E-6</v>
      </c>
      <c r="BJ704" s="8">
        <f t="shared" si="947"/>
        <v>8.8365916349044893E-2</v>
      </c>
      <c r="BK704" s="8">
        <f t="shared" si="948"/>
        <v>0.17819476859347819</v>
      </c>
      <c r="BL704" s="8">
        <f t="shared" si="949"/>
        <v>0.62031519360539322</v>
      </c>
      <c r="BM704" s="8">
        <f t="shared" si="950"/>
        <v>0.5029667660450633</v>
      </c>
      <c r="BN704" s="8">
        <f t="shared" si="951"/>
        <v>0.49073260396430218</v>
      </c>
    </row>
    <row r="705" spans="1:66" x14ac:dyDescent="0.25">
      <c r="A705" t="s">
        <v>154</v>
      </c>
      <c r="B705" t="s">
        <v>157</v>
      </c>
      <c r="C705" t="s">
        <v>156</v>
      </c>
      <c r="D705" t="s">
        <v>504</v>
      </c>
      <c r="E705">
        <f>VLOOKUP(A705,home!$A$2:$E$405,3,FALSE)</f>
        <v>1.33236994219653</v>
      </c>
      <c r="F705">
        <f>VLOOKUP(B705,home!$B$2:$E$405,3,FALSE)</f>
        <v>1.25</v>
      </c>
      <c r="G705">
        <f>VLOOKUP(C705,away!$B$2:$E$405,4,FALSE)</f>
        <v>0.83</v>
      </c>
      <c r="H705">
        <f>VLOOKUP(A705,away!$A$2:$E$405,3,FALSE)</f>
        <v>1.01445086705202</v>
      </c>
      <c r="I705">
        <f>VLOOKUP(C705,away!$B$2:$E$405,3,FALSE)</f>
        <v>0.63</v>
      </c>
      <c r="J705">
        <f>VLOOKUP(B705,home!$B$2:$E$405,4,FALSE)</f>
        <v>0.82</v>
      </c>
      <c r="K705" s="3">
        <f t="shared" si="896"/>
        <v>1.3823338150289</v>
      </c>
      <c r="L705" s="3">
        <f t="shared" si="897"/>
        <v>0.52406531791907351</v>
      </c>
      <c r="M705" s="5">
        <f t="shared" si="898"/>
        <v>0.14861456555712579</v>
      </c>
      <c r="N705" s="5">
        <f t="shared" si="899"/>
        <v>0.20543493937544424</v>
      </c>
      <c r="O705" s="5">
        <f t="shared" si="900"/>
        <v>7.7883739546100117E-2</v>
      </c>
      <c r="P705" s="5">
        <f t="shared" si="901"/>
        <v>0.10766132681547777</v>
      </c>
      <c r="Q705" s="5">
        <f t="shared" si="902"/>
        <v>0.14198983174354435</v>
      </c>
      <c r="R705" s="5">
        <f t="shared" si="903"/>
        <v>2.0408083362976635E-2</v>
      </c>
      <c r="S705" s="5">
        <f t="shared" si="904"/>
        <v>1.9498360151000274E-2</v>
      </c>
      <c r="T705" s="5">
        <f t="shared" si="905"/>
        <v>7.4411946313956326E-2</v>
      </c>
      <c r="U705" s="5">
        <f t="shared" si="906"/>
        <v>2.8210783732571312E-2</v>
      </c>
      <c r="V705" s="5">
        <f t="shared" si="907"/>
        <v>1.569473293185693E-3</v>
      </c>
      <c r="W705" s="5">
        <f t="shared" si="908"/>
        <v>6.5425781936455096E-2</v>
      </c>
      <c r="X705" s="5">
        <f t="shared" si="909"/>
        <v>3.4287383210632315E-2</v>
      </c>
      <c r="Y705" s="5">
        <f t="shared" si="910"/>
        <v>8.9844141914465631E-3</v>
      </c>
      <c r="Z705" s="5">
        <f t="shared" si="911"/>
        <v>3.5650562319124355E-3</v>
      </c>
      <c r="AA705" s="5">
        <f t="shared" si="912"/>
        <v>4.9280977818520711E-3</v>
      </c>
      <c r="AB705" s="5">
        <f t="shared" si="913"/>
        <v>3.4061381038115179E-3</v>
      </c>
      <c r="AC705" s="5">
        <f t="shared" si="914"/>
        <v>7.1061161010862672E-5</v>
      </c>
      <c r="AD705" s="5">
        <f t="shared" si="915"/>
        <v>2.2610067686367231E-2</v>
      </c>
      <c r="AE705" s="5">
        <f t="shared" si="916"/>
        <v>1.1849152310227812E-2</v>
      </c>
      <c r="AF705" s="5">
        <f t="shared" si="917"/>
        <v>3.1048648862655312E-3</v>
      </c>
      <c r="AG705" s="5">
        <f t="shared" si="918"/>
        <v>5.4238400123883795E-4</v>
      </c>
      <c r="AH705" s="5">
        <f t="shared" si="919"/>
        <v>4.6708058189414114E-4</v>
      </c>
      <c r="AI705" s="5">
        <f t="shared" si="920"/>
        <v>6.4566128269564658E-4</v>
      </c>
      <c r="AJ705" s="5">
        <f t="shared" si="921"/>
        <v>4.4625971206256328E-4</v>
      </c>
      <c r="AK705" s="5">
        <f t="shared" si="922"/>
        <v>2.0562663008971384E-4</v>
      </c>
      <c r="AL705" s="5">
        <f t="shared" si="923"/>
        <v>2.0591625997889101E-6</v>
      </c>
      <c r="AM705" s="5">
        <f t="shared" si="924"/>
        <v>6.2509322245915249E-3</v>
      </c>
      <c r="AN705" s="5">
        <f t="shared" si="925"/>
        <v>3.2758967835711389E-3</v>
      </c>
      <c r="AO705" s="5">
        <f t="shared" si="926"/>
        <v>8.5839194467613952E-4</v>
      </c>
      <c r="AP705" s="5">
        <f t="shared" si="927"/>
        <v>1.4995114912862427E-4</v>
      </c>
      <c r="AQ705" s="5">
        <f t="shared" si="928"/>
        <v>1.9646049160105719E-5</v>
      </c>
      <c r="AR705" s="5">
        <f t="shared" si="929"/>
        <v>4.8956146728835784E-5</v>
      </c>
      <c r="AS705" s="5">
        <f t="shared" si="930"/>
        <v>6.7673737076786163E-5</v>
      </c>
      <c r="AT705" s="5">
        <f t="shared" si="931"/>
        <v>4.6773847575308286E-5</v>
      </c>
      <c r="AU705" s="5">
        <f t="shared" si="932"/>
        <v>2.155235705411872E-5</v>
      </c>
      <c r="AV705" s="5">
        <f t="shared" si="933"/>
        <v>7.4481379873712441E-6</v>
      </c>
      <c r="AW705" s="5">
        <f t="shared" si="934"/>
        <v>4.1436827016062104E-8</v>
      </c>
      <c r="AX705" s="5">
        <f t="shared" si="935"/>
        <v>1.4401458315844461E-3</v>
      </c>
      <c r="AY705" s="5">
        <f t="shared" si="936"/>
        <v>7.5473048307913117E-4</v>
      </c>
      <c r="AZ705" s="5">
        <f t="shared" si="937"/>
        <v>1.9776403527904039E-4</v>
      </c>
      <c r="BA705" s="5">
        <f t="shared" si="938"/>
        <v>3.4547090673823057E-5</v>
      </c>
      <c r="BB705" s="5">
        <f t="shared" si="939"/>
        <v>4.5262330142890344E-6</v>
      </c>
      <c r="BC705" s="5">
        <f t="shared" si="940"/>
        <v>4.7440834872183789E-7</v>
      </c>
      <c r="BD705" s="5">
        <f t="shared" si="941"/>
        <v>4.2760364332566888E-6</v>
      </c>
      <c r="BE705" s="5">
        <f t="shared" si="942"/>
        <v>5.9109097559862881E-6</v>
      </c>
      <c r="BF705" s="5">
        <f t="shared" si="943"/>
        <v>4.0854252166420364E-6</v>
      </c>
      <c r="BG705" s="5">
        <f t="shared" si="944"/>
        <v>1.8824738085786855E-6</v>
      </c>
      <c r="BH705" s="5">
        <f t="shared" si="945"/>
        <v>6.5055180037613983E-7</v>
      </c>
      <c r="BI705" s="5">
        <f t="shared" si="946"/>
        <v>1.798559504175735E-7</v>
      </c>
      <c r="BJ705" s="8">
        <f t="shared" si="947"/>
        <v>0.58162777188868531</v>
      </c>
      <c r="BK705" s="8">
        <f t="shared" si="948"/>
        <v>0.27817157662347924</v>
      </c>
      <c r="BL705" s="8">
        <f t="shared" si="949"/>
        <v>0.13681086021344141</v>
      </c>
      <c r="BM705" s="8">
        <f t="shared" si="950"/>
        <v>0.2974280895105974</v>
      </c>
      <c r="BN705" s="8">
        <f t="shared" si="951"/>
        <v>0.70199248640066891</v>
      </c>
    </row>
    <row r="706" spans="1:66" x14ac:dyDescent="0.25">
      <c r="A706" t="s">
        <v>154</v>
      </c>
      <c r="B706" t="s">
        <v>159</v>
      </c>
      <c r="C706" t="s">
        <v>161</v>
      </c>
      <c r="D706" t="s">
        <v>504</v>
      </c>
      <c r="E706">
        <f>VLOOKUP(A706,home!$A$2:$E$405,3,FALSE)</f>
        <v>1.33236994219653</v>
      </c>
      <c r="F706">
        <f>VLOOKUP(B706,home!$B$2:$E$405,3,FALSE)</f>
        <v>0.83</v>
      </c>
      <c r="G706">
        <f>VLOOKUP(C706,away!$B$2:$E$405,4,FALSE)</f>
        <v>1.1000000000000001</v>
      </c>
      <c r="H706">
        <f>VLOOKUP(A706,away!$A$2:$E$405,3,FALSE)</f>
        <v>1.01445086705202</v>
      </c>
      <c r="I706">
        <f>VLOOKUP(C706,away!$B$2:$E$405,3,FALSE)</f>
        <v>0.71</v>
      </c>
      <c r="J706">
        <f>VLOOKUP(B706,home!$B$2:$E$405,4,FALSE)</f>
        <v>0.88</v>
      </c>
      <c r="K706" s="3">
        <f t="shared" si="896"/>
        <v>1.2164537572254321</v>
      </c>
      <c r="L706" s="3">
        <f t="shared" si="897"/>
        <v>0.633828901734102</v>
      </c>
      <c r="M706" s="5">
        <f t="shared" si="898"/>
        <v>0.15719272810052271</v>
      </c>
      <c r="N706" s="5">
        <f t="shared" si="899"/>
        <v>0.19121768470639661</v>
      </c>
      <c r="O706" s="5">
        <f t="shared" si="900"/>
        <v>9.9633294212541634E-2</v>
      </c>
      <c r="P706" s="5">
        <f t="shared" si="901"/>
        <v>0.12119929508959316</v>
      </c>
      <c r="Q706" s="5">
        <f t="shared" si="902"/>
        <v>0.11630373550452214</v>
      </c>
      <c r="R706" s="5">
        <f t="shared" si="903"/>
        <v>3.1575230723442961E-2</v>
      </c>
      <c r="S706" s="5">
        <f t="shared" si="904"/>
        <v>2.3361877657630394E-2</v>
      </c>
      <c r="T706" s="5">
        <f t="shared" si="905"/>
        <v>7.3716668942404764E-2</v>
      </c>
      <c r="U706" s="5">
        <f t="shared" si="906"/>
        <v>3.8409808048792085E-2</v>
      </c>
      <c r="V706" s="5">
        <f t="shared" si="907"/>
        <v>2.0013953135311906E-3</v>
      </c>
      <c r="W706" s="5">
        <f t="shared" si="908"/>
        <v>4.7159372011276277E-2</v>
      </c>
      <c r="X706" s="5">
        <f t="shared" si="909"/>
        <v>2.9890972968377193E-2</v>
      </c>
      <c r="Y706" s="5">
        <f t="shared" si="910"/>
        <v>9.472881284155122E-3</v>
      </c>
      <c r="Z706" s="5">
        <f t="shared" si="911"/>
        <v>6.6710979371469095E-3</v>
      </c>
      <c r="AA706" s="5">
        <f t="shared" si="912"/>
        <v>8.1150821504611878E-3</v>
      </c>
      <c r="AB706" s="5">
        <f t="shared" si="913"/>
        <v>4.9358110860607774E-3</v>
      </c>
      <c r="AC706" s="5">
        <f t="shared" si="914"/>
        <v>9.6445182343484688E-5</v>
      </c>
      <c r="AD706" s="5">
        <f t="shared" si="915"/>
        <v>1.4341798817877229E-2</v>
      </c>
      <c r="AE706" s="5">
        <f t="shared" si="916"/>
        <v>9.0902465936265678E-3</v>
      </c>
      <c r="AF706" s="5">
        <f t="shared" si="917"/>
        <v>2.8808305074652443E-3</v>
      </c>
      <c r="AG706" s="5">
        <f t="shared" si="918"/>
        <v>6.0865121220959732E-4</v>
      </c>
      <c r="AH706" s="5">
        <f t="shared" si="919"/>
        <v>1.0570836697156145E-3</v>
      </c>
      <c r="AI706" s="5">
        <f t="shared" si="920"/>
        <v>1.2858934017272068E-3</v>
      </c>
      <c r="AJ706" s="5">
        <f t="shared" si="921"/>
        <v>7.8211492996122661E-4</v>
      </c>
      <c r="AK706" s="5">
        <f t="shared" si="922"/>
        <v>3.1713554837781323E-4</v>
      </c>
      <c r="AL706" s="5">
        <f t="shared" si="923"/>
        <v>2.9744602707938517E-6</v>
      </c>
      <c r="AM706" s="5">
        <f t="shared" si="924"/>
        <v>3.489227011475604E-3</v>
      </c>
      <c r="AN706" s="5">
        <f t="shared" si="925"/>
        <v>2.211572924584545E-3</v>
      </c>
      <c r="AO706" s="5">
        <f t="shared" si="926"/>
        <v>7.0087941894714906E-4</v>
      </c>
      <c r="AP706" s="5">
        <f t="shared" si="927"/>
        <v>1.4807921078643571E-4</v>
      </c>
      <c r="AQ706" s="5">
        <f t="shared" si="928"/>
        <v>2.3464220885604774E-5</v>
      </c>
      <c r="AR706" s="5">
        <f t="shared" si="929"/>
        <v>1.3400203628338047E-4</v>
      </c>
      <c r="AS706" s="5">
        <f t="shared" si="930"/>
        <v>1.6300728051277686E-4</v>
      </c>
      <c r="AT706" s="5">
        <f t="shared" si="931"/>
        <v>9.9145409417433712E-5</v>
      </c>
      <c r="AU706" s="5">
        <f t="shared" si="932"/>
        <v>4.0201935265830321E-5</v>
      </c>
      <c r="AV706" s="5">
        <f t="shared" si="933"/>
        <v>1.2225948800463227E-5</v>
      </c>
      <c r="AW706" s="5">
        <f t="shared" si="934"/>
        <v>6.3704969839048292E-8</v>
      </c>
      <c r="AX706" s="5">
        <f t="shared" si="935"/>
        <v>7.0741388465365984E-4</v>
      </c>
      <c r="AY706" s="5">
        <f t="shared" si="936"/>
        <v>4.4837936558148397E-4</v>
      </c>
      <c r="AZ706" s="5">
        <f t="shared" si="937"/>
        <v>1.4209790042337268E-4</v>
      </c>
      <c r="BA706" s="5">
        <f t="shared" si="938"/>
        <v>3.0021918721356037E-5</v>
      </c>
      <c r="BB706" s="5">
        <f t="shared" si="939"/>
        <v>4.7571899427768911E-6</v>
      </c>
      <c r="BC706" s="5">
        <f t="shared" si="940"/>
        <v>6.0304889535415877E-7</v>
      </c>
      <c r="BD706" s="5">
        <f t="shared" si="941"/>
        <v>1.4155727247938053E-5</v>
      </c>
      <c r="BE706" s="5">
        <f t="shared" si="942"/>
        <v>1.7219787597012669E-5</v>
      </c>
      <c r="BF706" s="5">
        <f t="shared" si="943"/>
        <v>1.0473537660504981E-5</v>
      </c>
      <c r="BG706" s="5">
        <f t="shared" si="944"/>
        <v>4.246858079521115E-6</v>
      </c>
      <c r="BH706" s="5">
        <f t="shared" si="945"/>
        <v>1.2915266168091611E-6</v>
      </c>
      <c r="BI706" s="5">
        <f t="shared" si="946"/>
        <v>3.1421648111483105E-7</v>
      </c>
      <c r="BJ706" s="8">
        <f t="shared" si="947"/>
        <v>0.50258933864320809</v>
      </c>
      <c r="BK706" s="8">
        <f t="shared" si="948"/>
        <v>0.30430309516947324</v>
      </c>
      <c r="BL706" s="8">
        <f t="shared" si="949"/>
        <v>0.1866077380350433</v>
      </c>
      <c r="BM706" s="8">
        <f t="shared" si="950"/>
        <v>0.28260098578724063</v>
      </c>
      <c r="BN706" s="8">
        <f t="shared" si="951"/>
        <v>0.71712196833701913</v>
      </c>
    </row>
    <row r="707" spans="1:66" x14ac:dyDescent="0.25">
      <c r="A707" t="s">
        <v>154</v>
      </c>
      <c r="B707" t="s">
        <v>163</v>
      </c>
      <c r="C707" t="s">
        <v>168</v>
      </c>
      <c r="D707" t="s">
        <v>504</v>
      </c>
      <c r="E707">
        <f>VLOOKUP(A707,home!$A$2:$E$405,3,FALSE)</f>
        <v>1.33236994219653</v>
      </c>
      <c r="F707">
        <f>VLOOKUP(B707,home!$B$2:$E$405,3,FALSE)</f>
        <v>1.54</v>
      </c>
      <c r="G707">
        <f>VLOOKUP(C707,away!$B$2:$E$405,4,FALSE)</f>
        <v>1.1299999999999999</v>
      </c>
      <c r="H707">
        <f>VLOOKUP(A707,away!$A$2:$E$405,3,FALSE)</f>
        <v>1.01445086705202</v>
      </c>
      <c r="I707">
        <f>VLOOKUP(C707,away!$B$2:$E$405,3,FALSE)</f>
        <v>0.5</v>
      </c>
      <c r="J707">
        <f>VLOOKUP(B707,home!$B$2:$E$405,4,FALSE)</f>
        <v>0.93</v>
      </c>
      <c r="K707" s="3">
        <f t="shared" si="896"/>
        <v>2.3185901734104011</v>
      </c>
      <c r="L707" s="3">
        <f t="shared" si="897"/>
        <v>0.47171965317918935</v>
      </c>
      <c r="M707" s="5">
        <f t="shared" si="898"/>
        <v>6.1402186937448332E-2</v>
      </c>
      <c r="N707" s="5">
        <f t="shared" si="899"/>
        <v>0.14236650725907618</v>
      </c>
      <c r="O707" s="5">
        <f t="shared" si="900"/>
        <v>2.8964618326576874E-2</v>
      </c>
      <c r="P707" s="5">
        <f t="shared" si="901"/>
        <v>6.7157079428583955E-2</v>
      </c>
      <c r="Q707" s="5">
        <f t="shared" si="902"/>
        <v>0.16504479237682732</v>
      </c>
      <c r="R707" s="5">
        <f t="shared" si="903"/>
        <v>6.8315898557402164E-3</v>
      </c>
      <c r="S707" s="5">
        <f t="shared" si="904"/>
        <v>1.8362836660735064E-2</v>
      </c>
      <c r="T707" s="5">
        <f t="shared" si="905"/>
        <v>7.7854872219028301E-2</v>
      </c>
      <c r="U707" s="5">
        <f t="shared" si="906"/>
        <v>1.5839657108289447E-2</v>
      </c>
      <c r="V707" s="5">
        <f t="shared" si="907"/>
        <v>2.2315428120850671E-3</v>
      </c>
      <c r="W707" s="5">
        <f t="shared" si="908"/>
        <v>0.12755707792582388</v>
      </c>
      <c r="X707" s="5">
        <f t="shared" si="909"/>
        <v>6.0171180559720476E-2</v>
      </c>
      <c r="Y707" s="5">
        <f t="shared" si="910"/>
        <v>1.4191964212506859E-2</v>
      </c>
      <c r="Z707" s="5">
        <f t="shared" si="911"/>
        <v>1.0741983991374143E-3</v>
      </c>
      <c r="AA707" s="5">
        <f t="shared" si="912"/>
        <v>2.4906258525331927E-3</v>
      </c>
      <c r="AB707" s="5">
        <f t="shared" si="913"/>
        <v>2.8873703136626824E-3</v>
      </c>
      <c r="AC707" s="5">
        <f t="shared" si="914"/>
        <v>1.5254332271600514E-4</v>
      </c>
      <c r="AD707" s="5">
        <f t="shared" si="915"/>
        <v>7.3938146856940015E-2</v>
      </c>
      <c r="AE707" s="5">
        <f t="shared" si="916"/>
        <v>3.4878076992067707E-2</v>
      </c>
      <c r="AF707" s="5">
        <f t="shared" si="917"/>
        <v>8.2263371911276209E-3</v>
      </c>
      <c r="AG707" s="5">
        <f t="shared" si="918"/>
        <v>1.2935083089112625E-3</v>
      </c>
      <c r="AH707" s="5">
        <f t="shared" si="919"/>
        <v>1.2668012407168538E-4</v>
      </c>
      <c r="AI707" s="5">
        <f t="shared" si="920"/>
        <v>2.9371929083902014E-4</v>
      </c>
      <c r="AJ707" s="5">
        <f t="shared" si="921"/>
        <v>3.4050733074021195E-4</v>
      </c>
      <c r="AK707" s="5">
        <f t="shared" si="922"/>
        <v>2.6316565034282022E-4</v>
      </c>
      <c r="AL707" s="5">
        <f t="shared" si="923"/>
        <v>6.6736150947685391E-6</v>
      </c>
      <c r="AM707" s="5">
        <f t="shared" si="924"/>
        <v>3.4286452148535228E-2</v>
      </c>
      <c r="AN707" s="5">
        <f t="shared" si="925"/>
        <v>1.6173593316251907E-2</v>
      </c>
      <c r="AO707" s="5">
        <f t="shared" si="926"/>
        <v>3.8147009149018017E-3</v>
      </c>
      <c r="AP707" s="5">
        <f t="shared" si="927"/>
        <v>5.9982313085327134E-4</v>
      </c>
      <c r="AQ707" s="5">
        <f t="shared" si="928"/>
        <v>7.0737089813740182E-5</v>
      </c>
      <c r="AR707" s="5">
        <f t="shared" si="929"/>
        <v>1.1951500838358426E-5</v>
      </c>
      <c r="AS707" s="5">
        <f t="shared" si="930"/>
        <v>2.7710632401324017E-5</v>
      </c>
      <c r="AT707" s="5">
        <f t="shared" si="931"/>
        <v>3.2124799992348868E-5</v>
      </c>
      <c r="AU707" s="5">
        <f t="shared" si="932"/>
        <v>2.4828081861678203E-5</v>
      </c>
      <c r="AV707" s="5">
        <f t="shared" si="933"/>
        <v>1.4391536657279025E-5</v>
      </c>
      <c r="AW707" s="5">
        <f t="shared" si="934"/>
        <v>2.0275268563485928E-7</v>
      </c>
      <c r="AX707" s="5">
        <f t="shared" si="935"/>
        <v>1.3249371838783299E-2</v>
      </c>
      <c r="AY707" s="5">
        <f t="shared" si="936"/>
        <v>6.2499890886329752E-3</v>
      </c>
      <c r="AZ707" s="5">
        <f t="shared" si="937"/>
        <v>1.4741213426318323E-3</v>
      </c>
      <c r="BA707" s="5">
        <f t="shared" si="938"/>
        <v>2.3179066949677627E-4</v>
      </c>
      <c r="BB707" s="5">
        <f t="shared" si="939"/>
        <v>2.7335053556297853E-5</v>
      </c>
      <c r="BC707" s="5">
        <f t="shared" si="940"/>
        <v>2.5788963966422789E-6</v>
      </c>
      <c r="BD707" s="5">
        <f t="shared" si="941"/>
        <v>9.3962630507353696E-7</v>
      </c>
      <c r="BE707" s="5">
        <f t="shared" si="942"/>
        <v>2.1786083176214263E-6</v>
      </c>
      <c r="BF707" s="5">
        <f t="shared" si="943"/>
        <v>2.5256499184736033E-6</v>
      </c>
      <c r="BG707" s="5">
        <f t="shared" si="944"/>
        <v>1.9519823608158923E-6</v>
      </c>
      <c r="BH707" s="5">
        <f t="shared" si="945"/>
        <v>1.1314617801145408E-6</v>
      </c>
      <c r="BI707" s="5">
        <f t="shared" si="946"/>
        <v>5.2467923299260252E-7</v>
      </c>
      <c r="BJ707" s="8">
        <f t="shared" si="947"/>
        <v>0.78170295739188334</v>
      </c>
      <c r="BK707" s="8">
        <f t="shared" si="948"/>
        <v>0.15556285186529617</v>
      </c>
      <c r="BL707" s="8">
        <f t="shared" si="949"/>
        <v>5.8158192412462228E-2</v>
      </c>
      <c r="BM707" s="8">
        <f t="shared" si="950"/>
        <v>0.51848163954857907</v>
      </c>
      <c r="BN707" s="8">
        <f t="shared" si="951"/>
        <v>0.47176677418425289</v>
      </c>
    </row>
    <row r="708" spans="1:66" x14ac:dyDescent="0.25">
      <c r="A708" t="s">
        <v>154</v>
      </c>
      <c r="B708" t="s">
        <v>165</v>
      </c>
      <c r="C708" t="s">
        <v>170</v>
      </c>
      <c r="D708" t="s">
        <v>504</v>
      </c>
      <c r="E708">
        <f>VLOOKUP(A708,home!$A$2:$E$405,3,FALSE)</f>
        <v>1.33236994219653</v>
      </c>
      <c r="F708">
        <f>VLOOKUP(B708,home!$B$2:$E$405,3,FALSE)</f>
        <v>0.83</v>
      </c>
      <c r="G708">
        <f>VLOOKUP(C708,away!$B$2:$E$405,4,FALSE)</f>
        <v>1</v>
      </c>
      <c r="H708">
        <f>VLOOKUP(A708,away!$A$2:$E$405,3,FALSE)</f>
        <v>1.01445086705202</v>
      </c>
      <c r="I708">
        <f>VLOOKUP(C708,away!$B$2:$E$405,3,FALSE)</f>
        <v>1</v>
      </c>
      <c r="J708">
        <f>VLOOKUP(B708,home!$B$2:$E$405,4,FALSE)</f>
        <v>1.48</v>
      </c>
      <c r="K708" s="3">
        <f t="shared" si="896"/>
        <v>1.10586705202312</v>
      </c>
      <c r="L708" s="3">
        <f t="shared" si="897"/>
        <v>1.5013872832369897</v>
      </c>
      <c r="M708" s="5">
        <f t="shared" si="898"/>
        <v>7.3736722397391735E-2</v>
      </c>
      <c r="N708" s="5">
        <f t="shared" si="899"/>
        <v>8.1543011823450751E-2</v>
      </c>
      <c r="O708" s="5">
        <f t="shared" si="900"/>
        <v>0.11070737731502008</v>
      </c>
      <c r="P708" s="5">
        <f t="shared" si="901"/>
        <v>0.12242764098857246</v>
      </c>
      <c r="Q708" s="5">
        <f t="shared" si="902"/>
        <v>4.5087865049142958E-2</v>
      </c>
      <c r="R708" s="5">
        <f t="shared" si="903"/>
        <v>8.3107324230645166E-2</v>
      </c>
      <c r="S708" s="5">
        <f t="shared" si="904"/>
        <v>5.0817716026380425E-2</v>
      </c>
      <c r="T708" s="5">
        <f t="shared" si="905"/>
        <v>6.7694347213088771E-2</v>
      </c>
      <c r="U708" s="5">
        <f t="shared" si="906"/>
        <v>9.1905651648473169E-2</v>
      </c>
      <c r="V708" s="5">
        <f t="shared" si="907"/>
        <v>9.3749354177619891E-3</v>
      </c>
      <c r="W708" s="5">
        <f t="shared" si="908"/>
        <v>1.6620394801303989E-2</v>
      </c>
      <c r="X708" s="5">
        <f t="shared" si="909"/>
        <v>2.4953649397055987E-2</v>
      </c>
      <c r="Y708" s="5">
        <f t="shared" si="910"/>
        <v>1.8732545937547116E-2</v>
      </c>
      <c r="Z708" s="5">
        <f t="shared" si="911"/>
        <v>4.1592093247914658E-2</v>
      </c>
      <c r="AA708" s="5">
        <f t="shared" si="912"/>
        <v>4.5995325547542085E-2</v>
      </c>
      <c r="AB708" s="5">
        <f t="shared" si="913"/>
        <v>2.5432357535052037E-2</v>
      </c>
      <c r="AC708" s="5">
        <f t="shared" si="914"/>
        <v>9.7284567843211568E-4</v>
      </c>
      <c r="AD708" s="5">
        <f t="shared" si="915"/>
        <v>4.5949867505946096E-3</v>
      </c>
      <c r="AE708" s="5">
        <f t="shared" si="916"/>
        <v>6.8988546739852047E-3</v>
      </c>
      <c r="AF708" s="5">
        <f t="shared" si="917"/>
        <v>5.178926338210728E-3</v>
      </c>
      <c r="AG708" s="5">
        <f t="shared" si="918"/>
        <v>2.5918580483368981E-3</v>
      </c>
      <c r="AH708" s="5">
        <f t="shared" si="919"/>
        <v>1.5611459971406536E-2</v>
      </c>
      <c r="AI708" s="5">
        <f t="shared" si="920"/>
        <v>1.7264199216356284E-2</v>
      </c>
      <c r="AJ708" s="5">
        <f t="shared" si="921"/>
        <v>9.545954546465894E-3</v>
      </c>
      <c r="AK708" s="5">
        <f t="shared" si="922"/>
        <v>3.5188522043489777E-3</v>
      </c>
      <c r="AL708" s="5">
        <f t="shared" si="923"/>
        <v>6.4609978628821891E-5</v>
      </c>
      <c r="AM708" s="5">
        <f t="shared" si="924"/>
        <v>1.0162888903930709E-3</v>
      </c>
      <c r="AN708" s="5">
        <f t="shared" si="925"/>
        <v>1.5258432161311876E-3</v>
      </c>
      <c r="AO708" s="5">
        <f t="shared" si="926"/>
        <v>1.1454408004563973E-3</v>
      </c>
      <c r="AP708" s="5">
        <f t="shared" si="927"/>
        <v>5.7325008383534424E-4</v>
      </c>
      <c r="AQ708" s="5">
        <f t="shared" si="928"/>
        <v>2.1516759649623109E-4</v>
      </c>
      <c r="AR708" s="5">
        <f t="shared" si="929"/>
        <v>4.687769494766617E-3</v>
      </c>
      <c r="AS708" s="5">
        <f t="shared" si="930"/>
        <v>5.1840498317414687E-3</v>
      </c>
      <c r="AT708" s="5">
        <f t="shared" si="931"/>
        <v>2.8664349524844452E-3</v>
      </c>
      <c r="AU708" s="5">
        <f t="shared" si="932"/>
        <v>1.0566319902400015E-3</v>
      </c>
      <c r="AV708" s="5">
        <f t="shared" si="933"/>
        <v>2.9212362603000825E-4</v>
      </c>
      <c r="AW708" s="5">
        <f t="shared" si="934"/>
        <v>2.9798386485618063E-6</v>
      </c>
      <c r="AX708" s="5">
        <f t="shared" si="935"/>
        <v>1.8731339987047231E-4</v>
      </c>
      <c r="AY708" s="5">
        <f t="shared" si="936"/>
        <v>2.8122995654541235E-4</v>
      </c>
      <c r="AZ708" s="5">
        <f t="shared" si="937"/>
        <v>2.1111754021128665E-4</v>
      </c>
      <c r="BA708" s="5">
        <f t="shared" si="938"/>
        <v>1.0565639671383318E-4</v>
      </c>
      <c r="BB708" s="5">
        <f t="shared" si="939"/>
        <v>3.9657792604697908E-5</v>
      </c>
      <c r="BC708" s="5">
        <f t="shared" si="940"/>
        <v>1.1908341099588682E-5</v>
      </c>
      <c r="BD708" s="5">
        <f t="shared" si="941"/>
        <v>1.1730262510314812E-3</v>
      </c>
      <c r="BE708" s="5">
        <f t="shared" si="942"/>
        <v>1.2972110821739163E-3</v>
      </c>
      <c r="BF708" s="5">
        <f t="shared" si="943"/>
        <v>7.1727149764769509E-4</v>
      </c>
      <c r="BG708" s="5">
        <f t="shared" si="944"/>
        <v>2.6440230553462148E-4</v>
      </c>
      <c r="BH708" s="5">
        <f t="shared" si="945"/>
        <v>7.309844954242207E-5</v>
      </c>
      <c r="BI708" s="5">
        <f t="shared" si="946"/>
        <v>1.6167433380587808E-5</v>
      </c>
      <c r="BJ708" s="8">
        <f t="shared" si="947"/>
        <v>0.27920931404707461</v>
      </c>
      <c r="BK708" s="8">
        <f t="shared" si="948"/>
        <v>0.25767570044371291</v>
      </c>
      <c r="BL708" s="8">
        <f t="shared" si="949"/>
        <v>0.42071668912988347</v>
      </c>
      <c r="BM708" s="8">
        <f t="shared" si="950"/>
        <v>0.48230560494646563</v>
      </c>
      <c r="BN708" s="8">
        <f t="shared" si="951"/>
        <v>0.51660994180422315</v>
      </c>
    </row>
    <row r="709" spans="1:66" x14ac:dyDescent="0.25">
      <c r="A709" t="s">
        <v>154</v>
      </c>
      <c r="B709" t="s">
        <v>169</v>
      </c>
      <c r="C709" t="s">
        <v>174</v>
      </c>
      <c r="D709" t="s">
        <v>504</v>
      </c>
      <c r="E709">
        <f>VLOOKUP(A709,home!$A$2:$E$405,3,FALSE)</f>
        <v>1.33236994219653</v>
      </c>
      <c r="F709">
        <f>VLOOKUP(B709,home!$B$2:$E$405,3,FALSE)</f>
        <v>0.71</v>
      </c>
      <c r="G709">
        <f>VLOOKUP(C709,away!$B$2:$E$405,4,FALSE)</f>
        <v>0.75</v>
      </c>
      <c r="H709">
        <f>VLOOKUP(A709,away!$A$2:$E$405,3,FALSE)</f>
        <v>1.01445086705202</v>
      </c>
      <c r="I709">
        <f>VLOOKUP(C709,away!$B$2:$E$405,3,FALSE)</f>
        <v>0.88</v>
      </c>
      <c r="J709">
        <f>VLOOKUP(B709,home!$B$2:$E$405,4,FALSE)</f>
        <v>1.26</v>
      </c>
      <c r="K709" s="3">
        <f t="shared" si="896"/>
        <v>0.70948699421965222</v>
      </c>
      <c r="L709" s="3">
        <f t="shared" si="897"/>
        <v>1.1248231213872799</v>
      </c>
      <c r="M709" s="5">
        <f t="shared" si="898"/>
        <v>0.15972365462390992</v>
      </c>
      <c r="N709" s="5">
        <f t="shared" si="899"/>
        <v>0.11332185562489573</v>
      </c>
      <c r="O709" s="5">
        <f t="shared" si="900"/>
        <v>0.1796608597534502</v>
      </c>
      <c r="P709" s="5">
        <f t="shared" si="901"/>
        <v>0.12746704336539388</v>
      </c>
      <c r="Q709" s="5">
        <f t="shared" si="902"/>
        <v>4.0200191363350318E-2</v>
      </c>
      <c r="R709" s="5">
        <f t="shared" si="903"/>
        <v>0.10104334452949912</v>
      </c>
      <c r="S709" s="5">
        <f t="shared" si="904"/>
        <v>2.5431184852633237E-2</v>
      </c>
      <c r="T709" s="5">
        <f t="shared" si="905"/>
        <v>4.5218104729689672E-2</v>
      </c>
      <c r="U709" s="5">
        <f t="shared" si="906"/>
        <v>7.1688938796135082E-2</v>
      </c>
      <c r="V709" s="5">
        <f t="shared" si="907"/>
        <v>2.2550322583901453E-3</v>
      </c>
      <c r="W709" s="5">
        <f t="shared" si="908"/>
        <v>9.5071709791460825E-3</v>
      </c>
      <c r="X709" s="5">
        <f t="shared" si="909"/>
        <v>1.0693885736325657E-2</v>
      </c>
      <c r="Y709" s="5">
        <f t="shared" si="910"/>
        <v>6.0143649668463698E-3</v>
      </c>
      <c r="Z709" s="5">
        <f t="shared" si="911"/>
        <v>3.7885296729693832E-2</v>
      </c>
      <c r="AA709" s="5">
        <f t="shared" si="912"/>
        <v>2.6879125301870102E-2</v>
      </c>
      <c r="AB709" s="5">
        <f t="shared" si="913"/>
        <v>9.5351949088386071E-3</v>
      </c>
      <c r="AC709" s="5">
        <f t="shared" si="914"/>
        <v>1.1247641095623833E-4</v>
      </c>
      <c r="AD709" s="5">
        <f t="shared" si="915"/>
        <v>1.6863035403816653E-3</v>
      </c>
      <c r="AE709" s="5">
        <f t="shared" si="916"/>
        <v>1.8967932118985256E-3</v>
      </c>
      <c r="AF709" s="5">
        <f t="shared" si="917"/>
        <v>1.0667784306169522E-3</v>
      </c>
      <c r="AG709" s="5">
        <f t="shared" si="918"/>
        <v>3.9997901471839454E-4</v>
      </c>
      <c r="AH709" s="5">
        <f t="shared" si="919"/>
        <v>1.065356443054438E-2</v>
      </c>
      <c r="AI709" s="5">
        <f t="shared" si="920"/>
        <v>7.5585654055523345E-3</v>
      </c>
      <c r="AJ709" s="5">
        <f t="shared" si="921"/>
        <v>2.6813519250989855E-3</v>
      </c>
      <c r="AK709" s="5">
        <f t="shared" si="922"/>
        <v>6.3412810592785251E-4</v>
      </c>
      <c r="AL709" s="5">
        <f t="shared" si="923"/>
        <v>3.5904601824197175E-6</v>
      </c>
      <c r="AM709" s="5">
        <f t="shared" si="924"/>
        <v>2.392820860414692E-4</v>
      </c>
      <c r="AN709" s="5">
        <f t="shared" si="925"/>
        <v>2.6915002291322504E-4</v>
      </c>
      <c r="AO709" s="5">
        <f t="shared" si="926"/>
        <v>1.513730844473559E-4</v>
      </c>
      <c r="AP709" s="5">
        <f t="shared" si="927"/>
        <v>5.6755981780698373E-5</v>
      </c>
      <c r="AQ709" s="5">
        <f t="shared" si="928"/>
        <v>1.5960110145991184E-5</v>
      </c>
      <c r="AR709" s="5">
        <f t="shared" si="929"/>
        <v>2.3966751193330847E-3</v>
      </c>
      <c r="AS709" s="5">
        <f t="shared" si="930"/>
        <v>1.7004098265366566E-3</v>
      </c>
      <c r="AT709" s="5">
        <f t="shared" si="931"/>
        <v>6.0320932838552619E-4</v>
      </c>
      <c r="AU709" s="5">
        <f t="shared" si="932"/>
        <v>1.4265639109383406E-4</v>
      </c>
      <c r="AV709" s="5">
        <f t="shared" si="933"/>
        <v>2.5303213530846872E-5</v>
      </c>
      <c r="AW709" s="5">
        <f t="shared" si="934"/>
        <v>7.9593259031573037E-8</v>
      </c>
      <c r="AX709" s="5">
        <f t="shared" si="935"/>
        <v>2.8294587999361682E-5</v>
      </c>
      <c r="AY709" s="5">
        <f t="shared" si="936"/>
        <v>3.1826406791809076E-5</v>
      </c>
      <c r="AZ709" s="5">
        <f t="shared" si="937"/>
        <v>1.7899539115052011E-5</v>
      </c>
      <c r="BA709" s="5">
        <f t="shared" si="938"/>
        <v>6.7112718195955014E-6</v>
      </c>
      <c r="BB709" s="5">
        <f t="shared" si="939"/>
        <v>1.8872484291489754E-6</v>
      </c>
      <c r="BC709" s="5">
        <f t="shared" si="940"/>
        <v>4.2456413378171802E-7</v>
      </c>
      <c r="BD709" s="5">
        <f t="shared" si="941"/>
        <v>4.4930593144657812E-4</v>
      </c>
      <c r="BE709" s="5">
        <f t="shared" si="942"/>
        <v>3.1877671478709388E-4</v>
      </c>
      <c r="BF709" s="5">
        <f t="shared" si="943"/>
        <v>1.1308396660075526E-4</v>
      </c>
      <c r="BG709" s="5">
        <f t="shared" si="944"/>
        <v>2.674386785266847E-5</v>
      </c>
      <c r="BH709" s="5">
        <f t="shared" si="945"/>
        <v>4.743606604149334E-6</v>
      </c>
      <c r="BI709" s="5">
        <f t="shared" si="946"/>
        <v>6.7310543826768083E-7</v>
      </c>
      <c r="BJ709" s="8">
        <f t="shared" si="947"/>
        <v>0.23082499250148683</v>
      </c>
      <c r="BK709" s="8">
        <f t="shared" si="948"/>
        <v>0.31502480837825769</v>
      </c>
      <c r="BL709" s="8">
        <f t="shared" si="949"/>
        <v>0.41611665422852601</v>
      </c>
      <c r="BM709" s="8">
        <f t="shared" si="950"/>
        <v>0.27840305576393248</v>
      </c>
      <c r="BN709" s="8">
        <f t="shared" si="951"/>
        <v>0.72141694926049915</v>
      </c>
    </row>
    <row r="710" spans="1:66" x14ac:dyDescent="0.25">
      <c r="A710" t="s">
        <v>154</v>
      </c>
      <c r="B710" t="s">
        <v>171</v>
      </c>
      <c r="C710" t="s">
        <v>162</v>
      </c>
      <c r="D710" t="s">
        <v>504</v>
      </c>
      <c r="E710">
        <f>VLOOKUP(A710,home!$A$2:$E$405,3,FALSE)</f>
        <v>1.33236994219653</v>
      </c>
      <c r="F710">
        <f>VLOOKUP(B710,home!$B$2:$E$405,3,FALSE)</f>
        <v>0.92</v>
      </c>
      <c r="G710">
        <f>VLOOKUP(C710,away!$B$2:$E$405,4,FALSE)</f>
        <v>0.92</v>
      </c>
      <c r="H710">
        <f>VLOOKUP(A710,away!$A$2:$E$405,3,FALSE)</f>
        <v>1.01445086705202</v>
      </c>
      <c r="I710">
        <f>VLOOKUP(C710,away!$B$2:$E$405,3,FALSE)</f>
        <v>0.71</v>
      </c>
      <c r="J710">
        <f>VLOOKUP(B710,home!$B$2:$E$405,4,FALSE)</f>
        <v>1.04</v>
      </c>
      <c r="K710" s="3">
        <f t="shared" si="896"/>
        <v>1.1277179190751432</v>
      </c>
      <c r="L710" s="3">
        <f t="shared" si="897"/>
        <v>0.74907052023121157</v>
      </c>
      <c r="M710" s="5">
        <f t="shared" si="898"/>
        <v>0.15308094590234883</v>
      </c>
      <c r="N710" s="5">
        <f t="shared" si="899"/>
        <v>0.1726321257630514</v>
      </c>
      <c r="O710" s="5">
        <f t="shared" si="900"/>
        <v>0.1146684237845584</v>
      </c>
      <c r="P710" s="5">
        <f t="shared" si="901"/>
        <v>0.12931363625394884</v>
      </c>
      <c r="Q710" s="5">
        <f t="shared" si="902"/>
        <v>9.7340170815513383E-2</v>
      </c>
      <c r="R710" s="5">
        <f t="shared" si="903"/>
        <v>4.2947367929196102E-2</v>
      </c>
      <c r="S710" s="5">
        <f t="shared" si="904"/>
        <v>2.730910829994097E-2</v>
      </c>
      <c r="T710" s="5">
        <f t="shared" si="905"/>
        <v>7.2914652392171597E-2</v>
      </c>
      <c r="U710" s="5">
        <f t="shared" si="906"/>
        <v>4.8432516390867562E-2</v>
      </c>
      <c r="V710" s="5">
        <f t="shared" si="907"/>
        <v>2.5632336585079832E-3</v>
      </c>
      <c r="W710" s="5">
        <f t="shared" si="908"/>
        <v>3.6590751624829915E-2</v>
      </c>
      <c r="X710" s="5">
        <f t="shared" si="909"/>
        <v>2.7409053355262395E-2</v>
      </c>
      <c r="Y710" s="5">
        <f t="shared" si="910"/>
        <v>1.0265656927935719E-2</v>
      </c>
      <c r="Z710" s="5">
        <f t="shared" si="911"/>
        <v>1.0723535745761391E-2</v>
      </c>
      <c r="AA710" s="5">
        <f t="shared" si="912"/>
        <v>1.2093123416337949E-2</v>
      </c>
      <c r="AB710" s="5">
        <f t="shared" si="913"/>
        <v>6.8188159870957599E-3</v>
      </c>
      <c r="AC710" s="5">
        <f t="shared" si="914"/>
        <v>1.3532916482369585E-4</v>
      </c>
      <c r="AD710" s="5">
        <f t="shared" si="915"/>
        <v>1.0316011569937146E-2</v>
      </c>
      <c r="AE710" s="5">
        <f t="shared" si="916"/>
        <v>7.7274201534040148E-3</v>
      </c>
      <c r="AF710" s="5">
        <f t="shared" si="917"/>
        <v>2.8941913171777476E-3</v>
      </c>
      <c r="AG710" s="5">
        <f t="shared" si="918"/>
        <v>7.2265113186899689E-4</v>
      </c>
      <c r="AH710" s="5">
        <f t="shared" si="919"/>
        <v>2.0081711249488698E-3</v>
      </c>
      <c r="AI710" s="5">
        <f t="shared" si="920"/>
        <v>2.2646505621741284E-3</v>
      </c>
      <c r="AJ710" s="5">
        <f t="shared" si="921"/>
        <v>1.276943509703681E-3</v>
      </c>
      <c r="AK710" s="5">
        <f t="shared" si="922"/>
        <v>4.8001069251318173E-4</v>
      </c>
      <c r="AL710" s="5">
        <f t="shared" si="923"/>
        <v>4.5727196919008837E-6</v>
      </c>
      <c r="AM710" s="5">
        <f t="shared" si="924"/>
        <v>2.3267102201609256E-3</v>
      </c>
      <c r="AN710" s="5">
        <f t="shared" si="925"/>
        <v>1.7428700350432212E-3</v>
      </c>
      <c r="AO710" s="5">
        <f t="shared" si="926"/>
        <v>6.5276628192260792E-4</v>
      </c>
      <c r="AP710" s="5">
        <f t="shared" si="927"/>
        <v>1.6298932612972053E-4</v>
      </c>
      <c r="AQ710" s="5">
        <f t="shared" si="928"/>
        <v>3.0522624829031095E-5</v>
      </c>
      <c r="AR710" s="5">
        <f t="shared" si="929"/>
        <v>3.0085235785574948E-4</v>
      </c>
      <c r="AS710" s="5">
        <f t="shared" si="930"/>
        <v>3.3927659494993611E-4</v>
      </c>
      <c r="AT710" s="5">
        <f t="shared" si="931"/>
        <v>1.9130414782392112E-4</v>
      </c>
      <c r="AU710" s="5">
        <f t="shared" si="932"/>
        <v>7.1912371831478651E-5</v>
      </c>
      <c r="AV710" s="5">
        <f t="shared" si="933"/>
        <v>2.0274217579388249E-5</v>
      </c>
      <c r="AW710" s="5">
        <f t="shared" si="934"/>
        <v>1.0729889911150932E-7</v>
      </c>
      <c r="AX710" s="5">
        <f t="shared" si="935"/>
        <v>4.3731213462845777E-4</v>
      </c>
      <c r="AY710" s="5">
        <f t="shared" si="936"/>
        <v>3.2757762818956044E-4</v>
      </c>
      <c r="AZ710" s="5">
        <f t="shared" si="937"/>
        <v>1.2268937218203025E-4</v>
      </c>
      <c r="BA710" s="5">
        <f t="shared" si="938"/>
        <v>3.0634330615744707E-5</v>
      </c>
      <c r="BB710" s="5">
        <f t="shared" si="939"/>
        <v>5.7368184928177049E-6</v>
      </c>
      <c r="BC710" s="5">
        <f t="shared" si="940"/>
        <v>8.594563225773989E-7</v>
      </c>
      <c r="BD710" s="5">
        <f t="shared" si="941"/>
        <v>3.7559938701965473E-5</v>
      </c>
      <c r="BE710" s="5">
        <f t="shared" si="942"/>
        <v>4.2357015913570437E-5</v>
      </c>
      <c r="BF710" s="5">
        <f t="shared" si="943"/>
        <v>2.3883382922142191E-5</v>
      </c>
      <c r="BG710" s="5">
        <f t="shared" si="944"/>
        <v>8.9779062964776698E-6</v>
      </c>
      <c r="BH710" s="5">
        <f t="shared" si="945"/>
        <v>2.5311364515788543E-6</v>
      </c>
      <c r="BI710" s="5">
        <f t="shared" si="946"/>
        <v>5.7088158641395E-7</v>
      </c>
      <c r="BJ710" s="8">
        <f t="shared" si="947"/>
        <v>0.44465335327966898</v>
      </c>
      <c r="BK710" s="8">
        <f t="shared" si="948"/>
        <v>0.31273440362745175</v>
      </c>
      <c r="BL710" s="8">
        <f t="shared" si="949"/>
        <v>0.23202952334930829</v>
      </c>
      <c r="BM710" s="8">
        <f t="shared" si="950"/>
        <v>0.28983067522428302</v>
      </c>
      <c r="BN710" s="8">
        <f t="shared" si="951"/>
        <v>0.70998267044861685</v>
      </c>
    </row>
    <row r="711" spans="1:66" x14ac:dyDescent="0.25">
      <c r="A711" t="s">
        <v>154</v>
      </c>
      <c r="B711" t="s">
        <v>158</v>
      </c>
      <c r="C711" t="s">
        <v>160</v>
      </c>
      <c r="D711" t="s">
        <v>504</v>
      </c>
      <c r="E711">
        <f>VLOOKUP(A711,home!$A$2:$E$405,3,FALSE)</f>
        <v>1.33236994219653</v>
      </c>
      <c r="F711">
        <f>VLOOKUP(B711,home!$B$2:$E$405,3,FALSE)</f>
        <v>0.92</v>
      </c>
      <c r="G711">
        <f>VLOOKUP(C711,away!$B$2:$E$405,4,FALSE)</f>
        <v>1.1299999999999999</v>
      </c>
      <c r="H711">
        <f>VLOOKUP(A711,away!$A$2:$E$405,3,FALSE)</f>
        <v>1.01445086705202</v>
      </c>
      <c r="I711">
        <f>VLOOKUP(C711,away!$B$2:$E$405,3,FALSE)</f>
        <v>0.71</v>
      </c>
      <c r="J711">
        <f>VLOOKUP(B711,home!$B$2:$E$405,4,FALSE)</f>
        <v>1.04</v>
      </c>
      <c r="K711" s="3">
        <f t="shared" si="896"/>
        <v>1.3851317919075126</v>
      </c>
      <c r="L711" s="3">
        <f t="shared" si="897"/>
        <v>0.74907052023121157</v>
      </c>
      <c r="M711" s="5">
        <f t="shared" si="898"/>
        <v>0.11833895028091203</v>
      </c>
      <c r="N711" s="5">
        <f t="shared" si="899"/>
        <v>0.16391504225505368</v>
      </c>
      <c r="O711" s="5">
        <f t="shared" si="900"/>
        <v>8.864421905053825E-2</v>
      </c>
      <c r="P711" s="5">
        <f t="shared" si="901"/>
        <v>0.12278392597571408</v>
      </c>
      <c r="Q711" s="5">
        <f t="shared" si="902"/>
        <v>0.11352196809966912</v>
      </c>
      <c r="R711" s="5">
        <f t="shared" si="903"/>
        <v>3.3200385639838084E-2</v>
      </c>
      <c r="S711" s="5">
        <f t="shared" si="904"/>
        <v>3.1848965286202506E-2</v>
      </c>
      <c r="T711" s="5">
        <f t="shared" si="905"/>
        <v>8.5035959702090144E-2</v>
      </c>
      <c r="U711" s="5">
        <f t="shared" si="906"/>
        <v>4.5986909653329369E-2</v>
      </c>
      <c r="V711" s="5">
        <f t="shared" si="907"/>
        <v>3.6716951949570522E-3</v>
      </c>
      <c r="W711" s="5">
        <f t="shared" si="908"/>
        <v>5.2414295698254044E-2</v>
      </c>
      <c r="X711" s="5">
        <f t="shared" si="909"/>
        <v>3.9262003746243709E-2</v>
      </c>
      <c r="Y711" s="5">
        <f t="shared" si="910"/>
        <v>1.4705004785759278E-2</v>
      </c>
      <c r="Z711" s="5">
        <f t="shared" si="911"/>
        <v>8.2898100477034522E-3</v>
      </c>
      <c r="AA711" s="5">
        <f t="shared" si="912"/>
        <v>1.1482479445948384E-2</v>
      </c>
      <c r="AB711" s="5">
        <f t="shared" si="913"/>
        <v>7.9523736652538368E-3</v>
      </c>
      <c r="AC711" s="5">
        <f t="shared" si="914"/>
        <v>2.3810057358166276E-4</v>
      </c>
      <c r="AD711" s="5">
        <f t="shared" si="915"/>
        <v>1.8150176830523231E-2</v>
      </c>
      <c r="AE711" s="5">
        <f t="shared" si="916"/>
        <v>1.3595762400728519E-2</v>
      </c>
      <c r="AF711" s="5">
        <f t="shared" si="917"/>
        <v>5.092092407226829E-3</v>
      </c>
      <c r="AG711" s="5">
        <f t="shared" si="918"/>
        <v>1.2714454361822678E-3</v>
      </c>
      <c r="AH711" s="5">
        <f t="shared" si="919"/>
        <v>1.5524130812627876E-3</v>
      </c>
      <c r="AI711" s="5">
        <f t="shared" si="920"/>
        <v>2.1502967130301877E-3</v>
      </c>
      <c r="AJ711" s="5">
        <f t="shared" si="921"/>
        <v>1.4892221696261696E-3</v>
      </c>
      <c r="AK711" s="5">
        <f t="shared" si="922"/>
        <v>6.8758965745422979E-4</v>
      </c>
      <c r="AL711" s="5">
        <f t="shared" si="923"/>
        <v>9.8817585020074264E-6</v>
      </c>
      <c r="AM711" s="5">
        <f t="shared" si="924"/>
        <v>5.0280773913401649E-3</v>
      </c>
      <c r="AN711" s="5">
        <f t="shared" si="925"/>
        <v>3.7663845472939699E-3</v>
      </c>
      <c r="AO711" s="5">
        <f t="shared" si="926"/>
        <v>1.4106438161161454E-3</v>
      </c>
      <c r="AP711" s="5">
        <f t="shared" si="927"/>
        <v>3.5222389906635417E-4</v>
      </c>
      <c r="AQ711" s="5">
        <f t="shared" si="928"/>
        <v>6.5960134827874924E-5</v>
      </c>
      <c r="AR711" s="5">
        <f t="shared" si="929"/>
        <v>2.3257337487905092E-4</v>
      </c>
      <c r="AS711" s="5">
        <f t="shared" si="930"/>
        <v>3.2214477549619743E-4</v>
      </c>
      <c r="AT711" s="5">
        <f t="shared" si="931"/>
        <v>2.2310648506834575E-4</v>
      </c>
      <c r="AU711" s="5">
        <f t="shared" si="932"/>
        <v>1.0301062848296811E-4</v>
      </c>
      <c r="AV711" s="5">
        <f t="shared" si="933"/>
        <v>3.5670824104033206E-5</v>
      </c>
      <c r="AW711" s="5">
        <f t="shared" si="934"/>
        <v>2.8480364184127003E-7</v>
      </c>
      <c r="AX711" s="5">
        <f t="shared" si="935"/>
        <v>1.1607583078194416E-3</v>
      </c>
      <c r="AY711" s="5">
        <f t="shared" si="936"/>
        <v>8.6948982950100975E-4</v>
      </c>
      <c r="AZ711" s="5">
        <f t="shared" si="937"/>
        <v>3.2565459946003449E-4</v>
      </c>
      <c r="BA711" s="5">
        <f t="shared" si="938"/>
        <v>8.1312753411071618E-5</v>
      </c>
      <c r="BB711" s="5">
        <f t="shared" si="939"/>
        <v>1.5227246624765909E-5</v>
      </c>
      <c r="BC711" s="5">
        <f t="shared" si="940"/>
        <v>2.2812563101804724E-6</v>
      </c>
      <c r="BD711" s="5">
        <f t="shared" si="941"/>
        <v>2.9035643152096537E-5</v>
      </c>
      <c r="BE711" s="5">
        <f t="shared" si="942"/>
        <v>4.0218192428450568E-5</v>
      </c>
      <c r="BF711" s="5">
        <f t="shared" si="943"/>
        <v>2.7853748472850456E-5</v>
      </c>
      <c r="BG711" s="5">
        <f t="shared" si="944"/>
        <v>1.2860370844513495E-5</v>
      </c>
      <c r="BH711" s="5">
        <f t="shared" si="945"/>
        <v>4.4533271281140313E-6</v>
      </c>
      <c r="BI711" s="5">
        <f t="shared" si="946"/>
        <v>1.2336889969829833E-6</v>
      </c>
      <c r="BJ711" s="8">
        <f t="shared" si="947"/>
        <v>0.52004176514350164</v>
      </c>
      <c r="BK711" s="8">
        <f t="shared" si="948"/>
        <v>0.27776100889937033</v>
      </c>
      <c r="BL711" s="8">
        <f t="shared" si="949"/>
        <v>0.19417805013533487</v>
      </c>
      <c r="BM711" s="8">
        <f t="shared" si="950"/>
        <v>0.35899693789832615</v>
      </c>
      <c r="BN711" s="8">
        <f t="shared" si="951"/>
        <v>0.64040449130172528</v>
      </c>
    </row>
    <row r="712" spans="1:66" x14ac:dyDescent="0.25">
      <c r="A712" t="s">
        <v>154</v>
      </c>
      <c r="B712" t="s">
        <v>173</v>
      </c>
      <c r="C712" t="s">
        <v>166</v>
      </c>
      <c r="D712" t="s">
        <v>504</v>
      </c>
      <c r="E712">
        <f>VLOOKUP(A712,home!$A$2:$E$405,3,FALSE)</f>
        <v>1.33236994219653</v>
      </c>
      <c r="F712">
        <f>VLOOKUP(B712,home!$B$2:$E$405,3,FALSE)</f>
        <v>0.88</v>
      </c>
      <c r="G712">
        <f>VLOOKUP(C712,away!$B$2:$E$405,4,FALSE)</f>
        <v>1.38</v>
      </c>
      <c r="H712">
        <f>VLOOKUP(A712,away!$A$2:$E$405,3,FALSE)</f>
        <v>1.01445086705202</v>
      </c>
      <c r="I712">
        <f>VLOOKUP(C712,away!$B$2:$E$405,3,FALSE)</f>
        <v>0.71</v>
      </c>
      <c r="J712">
        <f>VLOOKUP(B712,home!$B$2:$E$405,4,FALSE)</f>
        <v>0.99</v>
      </c>
      <c r="K712" s="3">
        <f t="shared" si="896"/>
        <v>1.6180300578034659</v>
      </c>
      <c r="L712" s="3">
        <f t="shared" si="897"/>
        <v>0.71305751445086485</v>
      </c>
      <c r="M712" s="5">
        <f t="shared" si="898"/>
        <v>9.7189988455036486E-2</v>
      </c>
      <c r="N712" s="5">
        <f t="shared" si="899"/>
        <v>0.15725632263782083</v>
      </c>
      <c r="O712" s="5">
        <f t="shared" si="900"/>
        <v>6.9302051597256553E-2</v>
      </c>
      <c r="P712" s="5">
        <f t="shared" si="901"/>
        <v>0.11213280255180778</v>
      </c>
      <c r="Q712" s="5">
        <f t="shared" si="902"/>
        <v>0.1272227284038169</v>
      </c>
      <c r="R712" s="5">
        <f t="shared" si="903"/>
        <v>2.4708174329142674E-2</v>
      </c>
      <c r="S712" s="5">
        <f t="shared" si="904"/>
        <v>3.2343262943023664E-2</v>
      </c>
      <c r="T712" s="5">
        <f t="shared" si="905"/>
        <v>9.0717122497283115E-2</v>
      </c>
      <c r="U712" s="5">
        <f t="shared" si="906"/>
        <v>3.9978568738000826E-2</v>
      </c>
      <c r="V712" s="5">
        <f t="shared" si="907"/>
        <v>4.146221202779239E-3</v>
      </c>
      <c r="W712" s="5">
        <f t="shared" si="908"/>
        <v>6.8616732864380831E-2</v>
      </c>
      <c r="X712" s="5">
        <f t="shared" si="909"/>
        <v>4.8927676986014364E-2</v>
      </c>
      <c r="Y712" s="5">
        <f t="shared" si="910"/>
        <v>1.7444123869751089E-2</v>
      </c>
      <c r="Z712" s="5">
        <f t="shared" si="911"/>
        <v>5.8727831245857145E-3</v>
      </c>
      <c r="AA712" s="5">
        <f t="shared" si="912"/>
        <v>9.5023396185406409E-3</v>
      </c>
      <c r="AB712" s="5">
        <f t="shared" si="913"/>
        <v>7.6875355611277412E-3</v>
      </c>
      <c r="AC712" s="5">
        <f t="shared" si="914"/>
        <v>2.9898102858766628E-4</v>
      </c>
      <c r="AD712" s="5">
        <f t="shared" si="915"/>
        <v>2.7755984060709775E-2</v>
      </c>
      <c r="AE712" s="5">
        <f t="shared" si="916"/>
        <v>1.9791613005467532E-2</v>
      </c>
      <c r="AF712" s="5">
        <f t="shared" si="917"/>
        <v>7.0562791883260444E-3</v>
      </c>
      <c r="AG712" s="5">
        <f t="shared" si="918"/>
        <v>1.6771776330997122E-3</v>
      </c>
      <c r="AH712" s="5">
        <f t="shared" si="919"/>
        <v>1.0469080344315182E-3</v>
      </c>
      <c r="AI712" s="5">
        <f t="shared" si="920"/>
        <v>1.693928667466142E-3</v>
      </c>
      <c r="AJ712" s="5">
        <f t="shared" si="921"/>
        <v>1.3704137498675953E-3</v>
      </c>
      <c r="AK712" s="5">
        <f t="shared" si="922"/>
        <v>7.3912354630430979E-4</v>
      </c>
      <c r="AL712" s="5">
        <f t="shared" si="923"/>
        <v>1.3797956426702239E-5</v>
      </c>
      <c r="AM712" s="5">
        <f t="shared" si="924"/>
        <v>8.9820032988284573E-3</v>
      </c>
      <c r="AN712" s="5">
        <f t="shared" si="925"/>
        <v>6.4046849470520868E-3</v>
      </c>
      <c r="AO712" s="5">
        <f t="shared" si="926"/>
        <v>2.2834543645929152E-3</v>
      </c>
      <c r="AP712" s="5">
        <f t="shared" si="927"/>
        <v>5.4274476452620109E-4</v>
      </c>
      <c r="AQ712" s="5">
        <f t="shared" si="928"/>
        <v>9.6752058193568208E-5</v>
      </c>
      <c r="AR712" s="5">
        <f t="shared" si="929"/>
        <v>1.493011281780758E-4</v>
      </c>
      <c r="AS712" s="5">
        <f t="shared" si="930"/>
        <v>2.4157371305609461E-4</v>
      </c>
      <c r="AT712" s="5">
        <f t="shared" si="931"/>
        <v>1.9543676444997541E-4</v>
      </c>
      <c r="AU712" s="5">
        <f t="shared" si="932"/>
        <v>1.05407519759972E-4</v>
      </c>
      <c r="AV712" s="5">
        <f t="shared" si="933"/>
        <v>4.2638133822536874E-5</v>
      </c>
      <c r="AW712" s="5">
        <f t="shared" si="934"/>
        <v>4.4220476140732707E-7</v>
      </c>
      <c r="AX712" s="5">
        <f t="shared" si="935"/>
        <v>2.422191886132389E-3</v>
      </c>
      <c r="AY712" s="5">
        <f t="shared" si="936"/>
        <v>1.7271621258486134E-3</v>
      </c>
      <c r="AZ712" s="5">
        <f t="shared" si="937"/>
        <v>6.1578296625564195E-4</v>
      </c>
      <c r="BA712" s="5">
        <f t="shared" si="938"/>
        <v>1.4636289045314298E-4</v>
      </c>
      <c r="BB712" s="5">
        <f t="shared" si="939"/>
        <v>2.6091289718590584E-5</v>
      </c>
      <c r="BC712" s="5">
        <f t="shared" si="940"/>
        <v>3.7209180391111228E-6</v>
      </c>
      <c r="BD712" s="5">
        <f t="shared" si="941"/>
        <v>1.7743381893894782E-5</v>
      </c>
      <c r="BE712" s="5">
        <f t="shared" si="942"/>
        <v>2.8709325231407539E-5</v>
      </c>
      <c r="BF712" s="5">
        <f t="shared" si="943"/>
        <v>2.3226275581836432E-5</v>
      </c>
      <c r="BG712" s="5">
        <f t="shared" si="944"/>
        <v>1.2526937340746008E-5</v>
      </c>
      <c r="BH712" s="5">
        <f t="shared" si="945"/>
        <v>5.067240287386915E-6</v>
      </c>
      <c r="BI712" s="5">
        <f t="shared" si="946"/>
        <v>1.6397894190209391E-6</v>
      </c>
      <c r="BJ712" s="8">
        <f t="shared" si="947"/>
        <v>0.58971671265631087</v>
      </c>
      <c r="BK712" s="8">
        <f t="shared" si="948"/>
        <v>0.24785221626351014</v>
      </c>
      <c r="BL712" s="8">
        <f t="shared" si="949"/>
        <v>0.15685231405115899</v>
      </c>
      <c r="BM712" s="8">
        <f t="shared" si="950"/>
        <v>0.41075523819959747</v>
      </c>
      <c r="BN712" s="8">
        <f t="shared" si="951"/>
        <v>0.58781206797488117</v>
      </c>
    </row>
    <row r="713" spans="1:66" x14ac:dyDescent="0.25">
      <c r="A713" t="s">
        <v>175</v>
      </c>
      <c r="B713" t="s">
        <v>277</v>
      </c>
      <c r="C713" t="s">
        <v>177</v>
      </c>
      <c r="D713" t="s">
        <v>504</v>
      </c>
      <c r="E713">
        <f>VLOOKUP(A713,home!$A$2:$E$405,3,FALSE)</f>
        <v>1.1818181818181801</v>
      </c>
      <c r="F713">
        <f>VLOOKUP(B713,home!$B$2:$E$405,3,FALSE)</f>
        <v>0.57999999999999996</v>
      </c>
      <c r="G713">
        <f>VLOOKUP(C713,away!$B$2:$E$405,4,FALSE)</f>
        <v>1.1100000000000001</v>
      </c>
      <c r="H713">
        <f>VLOOKUP(A713,away!$A$2:$E$405,3,FALSE)</f>
        <v>1.0363636363636399</v>
      </c>
      <c r="I713">
        <f>VLOOKUP(C713,away!$B$2:$E$405,3,FALSE)</f>
        <v>0.26</v>
      </c>
      <c r="J713">
        <f>VLOOKUP(B713,home!$B$2:$E$405,4,FALSE)</f>
        <v>0.96</v>
      </c>
      <c r="K713" s="3">
        <f t="shared" si="896"/>
        <v>0.76085454545454434</v>
      </c>
      <c r="L713" s="3">
        <f t="shared" si="897"/>
        <v>0.25867636363636454</v>
      </c>
      <c r="M713" s="5">
        <f t="shared" si="898"/>
        <v>0.36076413166136978</v>
      </c>
      <c r="N713" s="5">
        <f t="shared" si="899"/>
        <v>0.27448902941151487</v>
      </c>
      <c r="O713" s="5">
        <f t="shared" si="900"/>
        <v>9.3321153708593785E-2</v>
      </c>
      <c r="P713" s="5">
        <f t="shared" si="901"/>
        <v>7.1003823986245787E-2</v>
      </c>
      <c r="Q713" s="5">
        <f t="shared" si="902"/>
        <v>0.10442311285257859</v>
      </c>
      <c r="R713" s="5">
        <f t="shared" si="903"/>
        <v>1.2069988345844634E-2</v>
      </c>
      <c r="S713" s="5">
        <f t="shared" si="904"/>
        <v>3.4936559501167375E-3</v>
      </c>
      <c r="T713" s="5">
        <f t="shared" si="905"/>
        <v>2.701179111229475E-2</v>
      </c>
      <c r="U713" s="5">
        <f t="shared" si="906"/>
        <v>9.1835054965192665E-3</v>
      </c>
      <c r="V713" s="5">
        <f t="shared" si="907"/>
        <v>7.6400466670017029E-5</v>
      </c>
      <c r="W713" s="5">
        <f t="shared" si="908"/>
        <v>2.6483600021465759E-2</v>
      </c>
      <c r="X713" s="5">
        <f t="shared" si="909"/>
        <v>6.8506813495527088E-3</v>
      </c>
      <c r="Y713" s="5">
        <f t="shared" si="910"/>
        <v>8.8605466996687836E-4</v>
      </c>
      <c r="Z713" s="5">
        <f t="shared" si="911"/>
        <v>1.0407402314787958E-3</v>
      </c>
      <c r="AA713" s="5">
        <f t="shared" si="912"/>
        <v>7.9185193575805632E-4</v>
      </c>
      <c r="AB713" s="5">
        <f t="shared" si="913"/>
        <v>3.0124207232424849E-4</v>
      </c>
      <c r="AC713" s="5">
        <f t="shared" si="914"/>
        <v>9.3979778126141944E-7</v>
      </c>
      <c r="AD713" s="5">
        <f t="shared" si="915"/>
        <v>5.037541864083072E-3</v>
      </c>
      <c r="AE713" s="5">
        <f t="shared" si="916"/>
        <v>1.3030930110669624E-3</v>
      </c>
      <c r="AF713" s="5">
        <f t="shared" si="917"/>
        <v>1.6853968079138135E-4</v>
      </c>
      <c r="AG713" s="5">
        <f t="shared" si="918"/>
        <v>1.4532410585182716E-5</v>
      </c>
      <c r="AH713" s="5">
        <f t="shared" si="919"/>
        <v>6.7303724642250802E-5</v>
      </c>
      <c r="AI713" s="5">
        <f t="shared" si="920"/>
        <v>5.1208344820077549E-5</v>
      </c>
      <c r="AJ713" s="5">
        <f t="shared" si="921"/>
        <v>1.9481050960779835E-5</v>
      </c>
      <c r="AK713" s="5">
        <f t="shared" si="922"/>
        <v>4.9407487245803193E-6</v>
      </c>
      <c r="AL713" s="5">
        <f t="shared" si="923"/>
        <v>7.3986552860510456E-9</v>
      </c>
      <c r="AM713" s="5">
        <f t="shared" si="924"/>
        <v>7.6656732504103305E-4</v>
      </c>
      <c r="AN713" s="5">
        <f t="shared" si="925"/>
        <v>1.9829284812406954E-4</v>
      </c>
      <c r="AO713" s="5">
        <f t="shared" si="926"/>
        <v>2.5646836443916102E-5</v>
      </c>
      <c r="AP713" s="5">
        <f t="shared" si="927"/>
        <v>2.2114101300296015E-6</v>
      </c>
      <c r="AQ713" s="5">
        <f t="shared" si="928"/>
        <v>1.4300988273616939E-7</v>
      </c>
      <c r="AR713" s="5">
        <f t="shared" si="929"/>
        <v>3.481976549928126E-6</v>
      </c>
      <c r="AS713" s="5">
        <f t="shared" si="930"/>
        <v>2.6492776851789468E-6</v>
      </c>
      <c r="AT713" s="5">
        <f t="shared" si="931"/>
        <v>1.0078574844698473E-6</v>
      </c>
      <c r="AU713" s="5">
        <f t="shared" si="932"/>
        <v>2.5561098274308878E-7</v>
      </c>
      <c r="AV713" s="5">
        <f t="shared" si="933"/>
        <v>4.8620694522045541E-8</v>
      </c>
      <c r="AW713" s="5">
        <f t="shared" si="934"/>
        <v>4.0449082898818312E-11</v>
      </c>
      <c r="AX713" s="5">
        <f t="shared" si="935"/>
        <v>9.7207705609066814E-5</v>
      </c>
      <c r="AY713" s="5">
        <f t="shared" si="936"/>
        <v>2.5145335804387641E-5</v>
      </c>
      <c r="AZ713" s="5">
        <f t="shared" si="937"/>
        <v>3.2522520141471364E-6</v>
      </c>
      <c r="BA713" s="5">
        <f t="shared" si="938"/>
        <v>2.8042690821620774E-7</v>
      </c>
      <c r="BB713" s="5">
        <f t="shared" si="939"/>
        <v>1.8134953220789297E-8</v>
      </c>
      <c r="BC713" s="5">
        <f t="shared" si="940"/>
        <v>9.3821675077387119E-10</v>
      </c>
      <c r="BD713" s="5">
        <f t="shared" si="941"/>
        <v>1.5011750536708341E-7</v>
      </c>
      <c r="BE713" s="5">
        <f t="shared" si="942"/>
        <v>1.1421758631084236E-7</v>
      </c>
      <c r="BF713" s="5">
        <f t="shared" si="943"/>
        <v>4.3451484857725565E-8</v>
      </c>
      <c r="BG713" s="5">
        <f t="shared" si="944"/>
        <v>1.1020086586916603E-8</v>
      </c>
      <c r="BH713" s="5">
        <f t="shared" si="945"/>
        <v>2.096170742739538E-9</v>
      </c>
      <c r="BI713" s="5">
        <f t="shared" si="946"/>
        <v>3.1897620753244128E-10</v>
      </c>
      <c r="BJ713" s="8">
        <f t="shared" si="947"/>
        <v>0.44778674260702761</v>
      </c>
      <c r="BK713" s="8">
        <f t="shared" si="948"/>
        <v>0.43536410459664326</v>
      </c>
      <c r="BL713" s="8">
        <f t="shared" si="949"/>
        <v>0.11581843999339457</v>
      </c>
      <c r="BM713" s="8">
        <f t="shared" si="950"/>
        <v>8.3913642167041627E-2</v>
      </c>
      <c r="BN713" s="8">
        <f t="shared" si="951"/>
        <v>0.91607123996614748</v>
      </c>
    </row>
    <row r="714" spans="1:66" x14ac:dyDescent="0.25">
      <c r="A714" t="s">
        <v>175</v>
      </c>
      <c r="B714" t="s">
        <v>178</v>
      </c>
      <c r="C714" t="s">
        <v>278</v>
      </c>
      <c r="D714" t="s">
        <v>504</v>
      </c>
      <c r="E714">
        <f>VLOOKUP(A714,home!$A$2:$E$405,3,FALSE)</f>
        <v>1.1818181818181801</v>
      </c>
      <c r="F714">
        <f>VLOOKUP(B714,home!$B$2:$E$405,3,FALSE)</f>
        <v>0.45</v>
      </c>
      <c r="G714">
        <f>VLOOKUP(C714,away!$B$2:$E$405,4,FALSE)</f>
        <v>1</v>
      </c>
      <c r="H714">
        <f>VLOOKUP(A714,away!$A$2:$E$405,3,FALSE)</f>
        <v>1.0363636363636399</v>
      </c>
      <c r="I714">
        <f>VLOOKUP(C714,away!$B$2:$E$405,3,FALSE)</f>
        <v>0.57999999999999996</v>
      </c>
      <c r="J714">
        <f>VLOOKUP(B714,home!$B$2:$E$405,4,FALSE)</f>
        <v>1.29</v>
      </c>
      <c r="K714" s="3">
        <f t="shared" si="896"/>
        <v>0.53181818181818108</v>
      </c>
      <c r="L714" s="3">
        <f t="shared" si="897"/>
        <v>0.77540727272727539</v>
      </c>
      <c r="M714" s="5">
        <f t="shared" si="898"/>
        <v>0.27056972390806533</v>
      </c>
      <c r="N714" s="5">
        <f t="shared" si="899"/>
        <v>0.14389389862383456</v>
      </c>
      <c r="O714" s="5">
        <f t="shared" si="900"/>
        <v>0.2098017316981248</v>
      </c>
      <c r="P714" s="5">
        <f t="shared" si="901"/>
        <v>0.11157637549400259</v>
      </c>
      <c r="Q714" s="5">
        <f t="shared" si="902"/>
        <v>3.8262695770428679E-2</v>
      </c>
      <c r="R714" s="5">
        <f t="shared" si="903"/>
        <v>8.1340894294751234E-2</v>
      </c>
      <c r="S714" s="5">
        <f t="shared" si="904"/>
        <v>1.1502846095050069E-2</v>
      </c>
      <c r="T714" s="5">
        <f t="shared" si="905"/>
        <v>2.9669172574541554E-2</v>
      </c>
      <c r="U714" s="5">
        <f t="shared" si="906"/>
        <v>4.3258566511299466E-2</v>
      </c>
      <c r="V714" s="5">
        <f t="shared" si="907"/>
        <v>5.2705489431425731E-4</v>
      </c>
      <c r="W714" s="5">
        <f t="shared" si="908"/>
        <v>6.7829324320305296E-3</v>
      </c>
      <c r="X714" s="5">
        <f t="shared" si="909"/>
        <v>5.2595351382141789E-3</v>
      </c>
      <c r="Y714" s="5">
        <f t="shared" si="910"/>
        <v>2.0391408986679643E-3</v>
      </c>
      <c r="Z714" s="5">
        <f t="shared" si="911"/>
        <v>2.1024107002096885E-2</v>
      </c>
      <c r="AA714" s="5">
        <f t="shared" si="912"/>
        <v>1.1181002360206058E-2</v>
      </c>
      <c r="AB714" s="5">
        <f t="shared" si="913"/>
        <v>2.973130173054788E-3</v>
      </c>
      <c r="AC714" s="5">
        <f t="shared" si="914"/>
        <v>1.3584038973522798E-5</v>
      </c>
      <c r="AD714" s="5">
        <f t="shared" si="915"/>
        <v>9.0182169834951225E-4</v>
      </c>
      <c r="AE714" s="5">
        <f t="shared" si="916"/>
        <v>6.99279103603475E-4</v>
      </c>
      <c r="AF714" s="5">
        <f t="shared" si="917"/>
        <v>2.7111305130017214E-4</v>
      </c>
      <c r="AG714" s="5">
        <f t="shared" si="918"/>
        <v>7.007434390314547E-5</v>
      </c>
      <c r="AH714" s="5">
        <f t="shared" si="919"/>
        <v>4.0755613680055897E-3</v>
      </c>
      <c r="AI714" s="5">
        <f t="shared" si="920"/>
        <v>2.1674576366211514E-3</v>
      </c>
      <c r="AJ714" s="5">
        <f t="shared" si="921"/>
        <v>5.7634668973789629E-4</v>
      </c>
      <c r="AK714" s="5">
        <f t="shared" si="922"/>
        <v>1.0217054954444513E-4</v>
      </c>
      <c r="AL714" s="5">
        <f t="shared" si="923"/>
        <v>2.2406909558734513E-7</v>
      </c>
      <c r="AM714" s="5">
        <f t="shared" si="924"/>
        <v>9.5921035188084399E-5</v>
      </c>
      <c r="AN714" s="5">
        <f t="shared" si="925"/>
        <v>7.4377868292369547E-5</v>
      </c>
      <c r="AO714" s="5">
        <f t="shared" si="926"/>
        <v>2.8836570001927375E-5</v>
      </c>
      <c r="AP714" s="5">
        <f t="shared" si="927"/>
        <v>7.4533620333345572E-6</v>
      </c>
      <c r="AQ714" s="5">
        <f t="shared" si="928"/>
        <v>1.4448477817292417E-6</v>
      </c>
      <c r="AR714" s="5">
        <f t="shared" si="929"/>
        <v>6.3204398503957182E-4</v>
      </c>
      <c r="AS714" s="5">
        <f t="shared" si="930"/>
        <v>3.3613248295286276E-4</v>
      </c>
      <c r="AT714" s="5">
        <f t="shared" si="931"/>
        <v>8.9380682967011112E-5</v>
      </c>
      <c r="AU714" s="5">
        <f t="shared" si="932"/>
        <v>1.5844757435061042E-5</v>
      </c>
      <c r="AV714" s="5">
        <f t="shared" si="933"/>
        <v>2.1066325226160673E-6</v>
      </c>
      <c r="AW714" s="5">
        <f t="shared" si="934"/>
        <v>2.5666846386977837E-9</v>
      </c>
      <c r="AX714" s="5">
        <f t="shared" si="935"/>
        <v>8.5020917553074646E-6</v>
      </c>
      <c r="AY714" s="5">
        <f t="shared" si="936"/>
        <v>6.5925837804600145E-6</v>
      </c>
      <c r="AZ714" s="5">
        <f t="shared" si="937"/>
        <v>2.5559687047162847E-6</v>
      </c>
      <c r="BA714" s="5">
        <f t="shared" si="938"/>
        <v>6.6063890750010718E-7</v>
      </c>
      <c r="BB714" s="5">
        <f t="shared" si="939"/>
        <v>1.2806605338054618E-7</v>
      </c>
      <c r="BC714" s="5">
        <f t="shared" si="940"/>
        <v>1.9860669836151004E-8</v>
      </c>
      <c r="BD714" s="5">
        <f t="shared" si="941"/>
        <v>8.1681917113868809E-5</v>
      </c>
      <c r="BE714" s="5">
        <f t="shared" si="942"/>
        <v>4.3439928646921089E-5</v>
      </c>
      <c r="BF714" s="5">
        <f t="shared" si="943"/>
        <v>1.1551071935658544E-5</v>
      </c>
      <c r="BG714" s="5">
        <f t="shared" si="944"/>
        <v>2.0476900249576488E-6</v>
      </c>
      <c r="BH714" s="5">
        <f t="shared" si="945"/>
        <v>2.7224969650005059E-7</v>
      </c>
      <c r="BI714" s="5">
        <f t="shared" si="946"/>
        <v>2.895746771864172E-8</v>
      </c>
      <c r="BJ714" s="8">
        <f t="shared" si="947"/>
        <v>0.22807615652804245</v>
      </c>
      <c r="BK714" s="8">
        <f t="shared" si="948"/>
        <v>0.3941964010832818</v>
      </c>
      <c r="BL714" s="8">
        <f t="shared" si="949"/>
        <v>0.35669139163714808</v>
      </c>
      <c r="BM714" s="8">
        <f t="shared" si="950"/>
        <v>0.14453614644426632</v>
      </c>
      <c r="BN714" s="8">
        <f t="shared" si="951"/>
        <v>0.85544531978920724</v>
      </c>
    </row>
    <row r="715" spans="1:66" x14ac:dyDescent="0.25">
      <c r="A715" t="s">
        <v>175</v>
      </c>
      <c r="B715" t="s">
        <v>285</v>
      </c>
      <c r="C715" t="s">
        <v>281</v>
      </c>
      <c r="D715" t="s">
        <v>504</v>
      </c>
      <c r="E715">
        <f>VLOOKUP(A715,home!$A$2:$E$405,3,FALSE)</f>
        <v>1.1818181818181801</v>
      </c>
      <c r="F715">
        <f>VLOOKUP(B715,home!$B$2:$E$405,3,FALSE)</f>
        <v>0.9</v>
      </c>
      <c r="G715">
        <f>VLOOKUP(C715,away!$B$2:$E$405,4,FALSE)</f>
        <v>1.1100000000000001</v>
      </c>
      <c r="H715">
        <f>VLOOKUP(A715,away!$A$2:$E$405,3,FALSE)</f>
        <v>1.0363636363636399</v>
      </c>
      <c r="I715">
        <f>VLOOKUP(C715,away!$B$2:$E$405,3,FALSE)</f>
        <v>0.53</v>
      </c>
      <c r="J715">
        <f>VLOOKUP(B715,home!$B$2:$E$405,4,FALSE)</f>
        <v>1.1499999999999999</v>
      </c>
      <c r="K715" s="3">
        <f t="shared" si="896"/>
        <v>1.1806363636363622</v>
      </c>
      <c r="L715" s="3">
        <f t="shared" si="897"/>
        <v>0.63166363636363854</v>
      </c>
      <c r="M715" s="5">
        <f t="shared" si="898"/>
        <v>0.163278164821577</v>
      </c>
      <c r="N715" s="5">
        <f t="shared" si="899"/>
        <v>0.19277213877616525</v>
      </c>
      <c r="O715" s="5">
        <f t="shared" si="900"/>
        <v>0.10313687932997886</v>
      </c>
      <c r="P715" s="5">
        <f t="shared" si="901"/>
        <v>0.12176715016894853</v>
      </c>
      <c r="Q715" s="5">
        <f t="shared" si="902"/>
        <v>0.11379689846754795</v>
      </c>
      <c r="R715" s="5">
        <f t="shared" si="903"/>
        <v>3.2573908120386109E-2</v>
      </c>
      <c r="S715" s="5">
        <f t="shared" si="904"/>
        <v>2.2702421472690169E-2</v>
      </c>
      <c r="T715" s="5">
        <f t="shared" si="905"/>
        <v>7.1881362692915118E-2</v>
      </c>
      <c r="U715" s="5">
        <f t="shared" si="906"/>
        <v>3.8457940432677626E-2</v>
      </c>
      <c r="V715" s="5">
        <f t="shared" si="907"/>
        <v>1.8811858535229312E-3</v>
      </c>
      <c r="W715" s="5">
        <f t="shared" si="908"/>
        <v>4.4784252133274048E-2</v>
      </c>
      <c r="X715" s="5">
        <f t="shared" si="909"/>
        <v>2.8288583554329921E-2</v>
      </c>
      <c r="Y715" s="5">
        <f t="shared" si="910"/>
        <v>8.9344347777523293E-3</v>
      </c>
      <c r="Z715" s="5">
        <f t="shared" si="911"/>
        <v>6.858584417966049E-3</v>
      </c>
      <c r="AA715" s="5">
        <f t="shared" si="912"/>
        <v>8.0974941669204516E-3</v>
      </c>
      <c r="AB715" s="5">
        <f t="shared" si="913"/>
        <v>4.7800980338998074E-3</v>
      </c>
      <c r="AC715" s="5">
        <f t="shared" si="914"/>
        <v>8.768266740226032E-5</v>
      </c>
      <c r="AD715" s="5">
        <f t="shared" si="915"/>
        <v>1.3218479146700671E-2</v>
      </c>
      <c r="AE715" s="5">
        <f t="shared" si="916"/>
        <v>8.3496326050018724E-3</v>
      </c>
      <c r="AF715" s="5">
        <f t="shared" si="917"/>
        <v>2.637079646787941E-3</v>
      </c>
      <c r="AG715" s="5">
        <f t="shared" si="918"/>
        <v>5.552491063568701E-4</v>
      </c>
      <c r="AH715" s="5">
        <f t="shared" si="919"/>
        <v>1.0830795934398561E-3</v>
      </c>
      <c r="AI715" s="5">
        <f t="shared" si="920"/>
        <v>1.2787231527275811E-3</v>
      </c>
      <c r="AJ715" s="5">
        <f t="shared" si="921"/>
        <v>7.5485352656695789E-4</v>
      </c>
      <c r="AK715" s="5">
        <f t="shared" si="922"/>
        <v>2.9706917422803246E-4</v>
      </c>
      <c r="AL715" s="5">
        <f t="shared" si="923"/>
        <v>2.6156267840105135E-6</v>
      </c>
      <c r="AM715" s="5">
        <f t="shared" si="924"/>
        <v>3.1212434305127532E-3</v>
      </c>
      <c r="AN715" s="5">
        <f t="shared" si="925"/>
        <v>1.9715759752938038E-3</v>
      </c>
      <c r="AO715" s="5">
        <f t="shared" si="926"/>
        <v>6.2268642496063548E-4</v>
      </c>
      <c r="AP715" s="5">
        <f t="shared" si="927"/>
        <v>1.3110945716830299E-4</v>
      </c>
      <c r="AQ715" s="5">
        <f t="shared" si="928"/>
        <v>2.0704269119148245E-5</v>
      </c>
      <c r="AR715" s="5">
        <f t="shared" si="929"/>
        <v>1.3682839889269413E-4</v>
      </c>
      <c r="AS715" s="5">
        <f t="shared" si="930"/>
        <v>1.6154458331085603E-4</v>
      </c>
      <c r="AT715" s="5">
        <f t="shared" si="931"/>
        <v>9.5362704702640222E-5</v>
      </c>
      <c r="AU715" s="5">
        <f t="shared" si="932"/>
        <v>3.7529558968884457E-5</v>
      </c>
      <c r="AV715" s="5">
        <f t="shared" si="933"/>
        <v>1.1077190507475046E-5</v>
      </c>
      <c r="AW715" s="5">
        <f t="shared" si="934"/>
        <v>5.4184529501570305E-8</v>
      </c>
      <c r="AX715" s="5">
        <f t="shared" si="935"/>
        <v>6.1417558230407671E-4</v>
      </c>
      <c r="AY715" s="5">
        <f t="shared" si="936"/>
        <v>3.8795238168394828E-4</v>
      </c>
      <c r="AZ715" s="5">
        <f t="shared" si="937"/>
        <v>1.2252770607520849E-4</v>
      </c>
      <c r="BA715" s="5">
        <f t="shared" si="938"/>
        <v>2.5798765458253764E-5</v>
      </c>
      <c r="BB715" s="5">
        <f t="shared" si="939"/>
        <v>4.0740355007633011E-6</v>
      </c>
      <c r="BC715" s="5">
        <f t="shared" si="940"/>
        <v>5.146840158173408E-7</v>
      </c>
      <c r="BD715" s="5">
        <f t="shared" si="941"/>
        <v>1.4404920667062268E-5</v>
      </c>
      <c r="BE715" s="5">
        <f t="shared" si="942"/>
        <v>1.7006973154830678E-5</v>
      </c>
      <c r="BF715" s="5">
        <f t="shared" si="943"/>
        <v>1.0039525470990259E-5</v>
      </c>
      <c r="BG715" s="5">
        <f t="shared" si="944"/>
        <v>3.9510096149015254E-6</v>
      </c>
      <c r="BH715" s="5">
        <f t="shared" si="945"/>
        <v>1.1661764061074107E-6</v>
      </c>
      <c r="BI715" s="5">
        <f t="shared" si="946"/>
        <v>2.7536605429303501E-7</v>
      </c>
      <c r="BJ715" s="8">
        <f t="shared" si="947"/>
        <v>0.49224047361892465</v>
      </c>
      <c r="BK715" s="8">
        <f t="shared" si="948"/>
        <v>0.31010717299260887</v>
      </c>
      <c r="BL715" s="8">
        <f t="shared" si="949"/>
        <v>0.19094923193857605</v>
      </c>
      <c r="BM715" s="8">
        <f t="shared" si="950"/>
        <v>0.27244242508631744</v>
      </c>
      <c r="BN715" s="8">
        <f t="shared" si="951"/>
        <v>0.72732513968460366</v>
      </c>
    </row>
    <row r="716" spans="1:66" x14ac:dyDescent="0.25">
      <c r="A716" t="s">
        <v>24</v>
      </c>
      <c r="B716" t="s">
        <v>293</v>
      </c>
      <c r="C716" t="s">
        <v>183</v>
      </c>
      <c r="D716" t="s">
        <v>504</v>
      </c>
      <c r="E716">
        <f>VLOOKUP(A716,home!$A$2:$E$405,3,FALSE)</f>
        <v>1.62917933130699</v>
      </c>
      <c r="F716">
        <f>VLOOKUP(B716,home!$B$2:$E$405,3,FALSE)</f>
        <v>0.9</v>
      </c>
      <c r="G716">
        <f>VLOOKUP(C716,away!$B$2:$E$405,4,FALSE)</f>
        <v>1.3</v>
      </c>
      <c r="H716">
        <f>VLOOKUP(A716,away!$A$2:$E$405,3,FALSE)</f>
        <v>1.4103343465045599</v>
      </c>
      <c r="I716">
        <f>VLOOKUP(C716,away!$B$2:$E$405,3,FALSE)</f>
        <v>0.76</v>
      </c>
      <c r="J716">
        <f>VLOOKUP(B716,home!$B$2:$E$405,4,FALSE)</f>
        <v>1</v>
      </c>
      <c r="K716" s="3">
        <f t="shared" si="896"/>
        <v>1.9061398176291784</v>
      </c>
      <c r="L716" s="3">
        <f t="shared" si="897"/>
        <v>1.0718541033434656</v>
      </c>
      <c r="M716" s="5">
        <f t="shared" si="898"/>
        <v>5.0894830576180633E-2</v>
      </c>
      <c r="N716" s="5">
        <f t="shared" si="899"/>
        <v>9.7012663072748875E-2</v>
      </c>
      <c r="O716" s="5">
        <f t="shared" si="900"/>
        <v>5.4551832992049687E-2</v>
      </c>
      <c r="P716" s="5">
        <f t="shared" si="901"/>
        <v>0.10398342099080297</v>
      </c>
      <c r="Q716" s="5">
        <f t="shared" si="902"/>
        <v>9.2459849948605261E-2</v>
      </c>
      <c r="R716" s="5">
        <f t="shared" si="903"/>
        <v>2.9235803018717955E-2</v>
      </c>
      <c r="S716" s="5">
        <f t="shared" si="904"/>
        <v>5.3112230252766429E-2</v>
      </c>
      <c r="T716" s="5">
        <f t="shared" si="905"/>
        <v>9.9103469561933666E-2</v>
      </c>
      <c r="U716" s="5">
        <f t="shared" si="906"/>
        <v>5.5727528234341621E-2</v>
      </c>
      <c r="V716" s="5">
        <f t="shared" si="907"/>
        <v>1.2057088740339256E-2</v>
      </c>
      <c r="W716" s="5">
        <f t="shared" si="908"/>
        <v>5.874713383968521E-2</v>
      </c>
      <c r="X716" s="5">
        <f t="shared" si="909"/>
        <v>6.2968356465734357E-2</v>
      </c>
      <c r="Y716" s="5">
        <f t="shared" si="910"/>
        <v>3.3746445629295713E-2</v>
      </c>
      <c r="Z716" s="5">
        <f t="shared" si="911"/>
        <v>1.0445505143384706E-2</v>
      </c>
      <c r="AA716" s="5">
        <f t="shared" si="912"/>
        <v>1.9910593269055966E-2</v>
      </c>
      <c r="AB716" s="5">
        <f t="shared" si="913"/>
        <v>1.8976187311383549E-2</v>
      </c>
      <c r="AC716" s="5">
        <f t="shared" si="914"/>
        <v>1.5396177276461598E-3</v>
      </c>
      <c r="AD716" s="5">
        <f t="shared" si="915"/>
        <v>2.7995062745853644E-2</v>
      </c>
      <c r="AE716" s="5">
        <f t="shared" si="916"/>
        <v>3.0006622877501013E-2</v>
      </c>
      <c r="AF716" s="5">
        <f t="shared" si="917"/>
        <v>1.6081360929364685E-2</v>
      </c>
      <c r="AG716" s="5">
        <f t="shared" si="918"/>
        <v>5.7456242331622763E-3</v>
      </c>
      <c r="AH716" s="5">
        <f t="shared" si="919"/>
        <v>2.7990143873580435E-3</v>
      </c>
      <c r="AI716" s="5">
        <f t="shared" si="920"/>
        <v>5.3353127738601062E-3</v>
      </c>
      <c r="AJ716" s="5">
        <f t="shared" si="921"/>
        <v>5.0849260588801664E-3</v>
      </c>
      <c r="AK716" s="5">
        <f t="shared" si="922"/>
        <v>3.2308600101772322E-3</v>
      </c>
      <c r="AL716" s="5">
        <f t="shared" si="923"/>
        <v>1.2582395227672514E-4</v>
      </c>
      <c r="AM716" s="5">
        <f t="shared" si="924"/>
        <v>1.0672500759379771E-2</v>
      </c>
      <c r="AN716" s="5">
        <f t="shared" si="925"/>
        <v>1.1439363731877461E-2</v>
      </c>
      <c r="AO716" s="5">
        <f t="shared" si="926"/>
        <v>6.1306644778256385E-3</v>
      </c>
      <c r="AP716" s="5">
        <f t="shared" si="927"/>
        <v>2.1903926255931452E-3</v>
      </c>
      <c r="AQ716" s="5">
        <f t="shared" si="928"/>
        <v>5.8694533091881997E-4</v>
      </c>
      <c r="AR716" s="5">
        <f t="shared" si="929"/>
        <v>6.0002701128142322E-4</v>
      </c>
      <c r="AS716" s="5">
        <f t="shared" si="930"/>
        <v>1.1437353778565528E-3</v>
      </c>
      <c r="AT716" s="5">
        <f t="shared" si="931"/>
        <v>1.0900597722817648E-3</v>
      </c>
      <c r="AU716" s="5">
        <f t="shared" si="932"/>
        <v>6.9260211184735566E-4</v>
      </c>
      <c r="AV716" s="5">
        <f t="shared" si="933"/>
        <v>3.3004911579157577E-4</v>
      </c>
      <c r="AW716" s="5">
        <f t="shared" si="934"/>
        <v>7.1408720319255821E-6</v>
      </c>
      <c r="AX716" s="5">
        <f t="shared" si="935"/>
        <v>3.3905464418552377E-3</v>
      </c>
      <c r="AY716" s="5">
        <f t="shared" si="936"/>
        <v>3.6341711162791238E-3</v>
      </c>
      <c r="AZ716" s="5">
        <f t="shared" si="937"/>
        <v>1.9476506116180409E-3</v>
      </c>
      <c r="BA716" s="5">
        <f t="shared" si="938"/>
        <v>6.9586576664740251E-4</v>
      </c>
      <c r="BB716" s="5">
        <f t="shared" si="939"/>
        <v>1.8646664433931624E-4</v>
      </c>
      <c r="BC716" s="5">
        <f t="shared" si="940"/>
        <v>3.9973007574356552E-5</v>
      </c>
      <c r="BD716" s="5">
        <f t="shared" si="941"/>
        <v>1.0719023569315154E-4</v>
      </c>
      <c r="BE716" s="5">
        <f t="shared" si="942"/>
        <v>2.0431957631577251E-4</v>
      </c>
      <c r="BF716" s="5">
        <f t="shared" si="943"/>
        <v>1.9473083996830886E-4</v>
      </c>
      <c r="BG716" s="5">
        <f t="shared" si="944"/>
        <v>1.23728069261323E-4</v>
      </c>
      <c r="BH716" s="5">
        <f t="shared" si="945"/>
        <v>5.8960749844347175E-5</v>
      </c>
      <c r="BI716" s="5">
        <f t="shared" si="946"/>
        <v>2.2477486591116702E-5</v>
      </c>
      <c r="BJ716" s="8">
        <f t="shared" si="947"/>
        <v>0.56478112981779305</v>
      </c>
      <c r="BK716" s="8">
        <f t="shared" si="948"/>
        <v>0.22534718335629128</v>
      </c>
      <c r="BL716" s="8">
        <f t="shared" si="949"/>
        <v>0.19941993840255703</v>
      </c>
      <c r="BM716" s="8">
        <f t="shared" si="950"/>
        <v>0.56822832587667349</v>
      </c>
      <c r="BN716" s="8">
        <f t="shared" si="951"/>
        <v>0.42813840059910546</v>
      </c>
    </row>
    <row r="717" spans="1:66" x14ac:dyDescent="0.25">
      <c r="A717" t="s">
        <v>24</v>
      </c>
      <c r="B717" t="s">
        <v>291</v>
      </c>
      <c r="C717" t="s">
        <v>288</v>
      </c>
      <c r="D717" t="s">
        <v>504</v>
      </c>
      <c r="E717">
        <f>VLOOKUP(A717,home!$A$2:$E$405,3,FALSE)</f>
        <v>1.62917933130699</v>
      </c>
      <c r="F717">
        <f>VLOOKUP(B717,home!$B$2:$E$405,3,FALSE)</f>
        <v>0.47</v>
      </c>
      <c r="G717">
        <f>VLOOKUP(C717,away!$B$2:$E$405,4,FALSE)</f>
        <v>1.84</v>
      </c>
      <c r="H717">
        <f>VLOOKUP(A717,away!$A$2:$E$405,3,FALSE)</f>
        <v>1.4103343465045599</v>
      </c>
      <c r="I717">
        <f>VLOOKUP(C717,away!$B$2:$E$405,3,FALSE)</f>
        <v>0.76</v>
      </c>
      <c r="J717">
        <f>VLOOKUP(B717,home!$B$2:$E$405,4,FALSE)</f>
        <v>1.29</v>
      </c>
      <c r="K717" s="3">
        <f t="shared" si="896"/>
        <v>1.4089142857142849</v>
      </c>
      <c r="L717" s="3">
        <f t="shared" si="897"/>
        <v>1.3826917933130707</v>
      </c>
      <c r="M717" s="5">
        <f t="shared" si="898"/>
        <v>6.1322645766802283E-2</v>
      </c>
      <c r="N717" s="5">
        <f t="shared" si="899"/>
        <v>8.6398351658644346E-2</v>
      </c>
      <c r="O717" s="5">
        <f t="shared" si="900"/>
        <v>8.4790319046002025E-2</v>
      </c>
      <c r="P717" s="5">
        <f t="shared" si="901"/>
        <v>0.11946229179418426</v>
      </c>
      <c r="Q717" s="5">
        <f t="shared" si="902"/>
        <v>6.0863935957015267E-2</v>
      </c>
      <c r="R717" s="5">
        <f t="shared" si="903"/>
        <v>5.8619439148651989E-2</v>
      </c>
      <c r="S717" s="5">
        <f t="shared" si="904"/>
        <v>5.8180950048166105E-2</v>
      </c>
      <c r="T717" s="5">
        <f t="shared" si="905"/>
        <v>8.4156064756497326E-2</v>
      </c>
      <c r="U717" s="5">
        <f t="shared" si="906"/>
        <v>8.2589765237095006E-2</v>
      </c>
      <c r="V717" s="5">
        <f t="shared" si="907"/>
        <v>1.2593552502516266E-2</v>
      </c>
      <c r="W717" s="5">
        <f t="shared" si="908"/>
        <v>2.8584022951546051E-2</v>
      </c>
      <c r="X717" s="5">
        <f t="shared" si="909"/>
        <v>3.9522893954975179E-2</v>
      </c>
      <c r="Y717" s="5">
        <f t="shared" si="910"/>
        <v>2.7323990559763481E-2</v>
      </c>
      <c r="Z717" s="5">
        <f t="shared" si="911"/>
        <v>2.7017539146485359E-2</v>
      </c>
      <c r="AA717" s="5">
        <f t="shared" si="912"/>
        <v>3.8065396868328147E-2</v>
      </c>
      <c r="AB717" s="5">
        <f t="shared" si="913"/>
        <v>2.6815440719585672E-2</v>
      </c>
      <c r="AC717" s="5">
        <f t="shared" si="914"/>
        <v>1.5333391777302349E-3</v>
      </c>
      <c r="AD717" s="5">
        <f t="shared" si="915"/>
        <v>1.0068109569904556E-2</v>
      </c>
      <c r="AE717" s="5">
        <f t="shared" si="916"/>
        <v>1.3921092476483821E-2</v>
      </c>
      <c r="AF717" s="5">
        <f t="shared" si="917"/>
        <v>9.6242901605932563E-3</v>
      </c>
      <c r="AG717" s="5">
        <f t="shared" si="918"/>
        <v>4.4358090071720127E-3</v>
      </c>
      <c r="AH717" s="5">
        <f t="shared" si="919"/>
        <v>9.3392324133399797E-3</v>
      </c>
      <c r="AI717" s="5">
        <f t="shared" si="920"/>
        <v>1.3158177964760593E-2</v>
      </c>
      <c r="AJ717" s="5">
        <f t="shared" si="921"/>
        <v>9.269372454261059E-3</v>
      </c>
      <c r="AK717" s="5">
        <f t="shared" si="922"/>
        <v>4.3532504234716296E-3</v>
      </c>
      <c r="AL717" s="5">
        <f t="shared" si="923"/>
        <v>1.1948356759820584E-4</v>
      </c>
      <c r="AM717" s="5">
        <f t="shared" si="924"/>
        <v>2.8370206806350457E-3</v>
      </c>
      <c r="AN717" s="5">
        <f t="shared" si="925"/>
        <v>3.9227252125735397E-3</v>
      </c>
      <c r="AO717" s="5">
        <f t="shared" si="926"/>
        <v>2.7119599794238527E-3</v>
      </c>
      <c r="AP717" s="5">
        <f t="shared" si="927"/>
        <v>1.2499349357809489E-3</v>
      </c>
      <c r="AQ717" s="5">
        <f t="shared" si="928"/>
        <v>4.3206869446990435E-4</v>
      </c>
      <c r="AR717" s="5">
        <f t="shared" si="929"/>
        <v>2.5826560027537222E-3</v>
      </c>
      <c r="AS717" s="5">
        <f t="shared" si="930"/>
        <v>3.6387409373654705E-3</v>
      </c>
      <c r="AT717" s="5">
        <f t="shared" si="931"/>
        <v>2.5633370443338003E-3</v>
      </c>
      <c r="AU717" s="5">
        <f t="shared" si="932"/>
        <v>1.2038407269541742E-3</v>
      </c>
      <c r="AV717" s="5">
        <f t="shared" si="933"/>
        <v>4.2402709948260146E-4</v>
      </c>
      <c r="AW717" s="5">
        <f t="shared" si="934"/>
        <v>6.465701318430876E-6</v>
      </c>
      <c r="AX717" s="5">
        <f t="shared" si="935"/>
        <v>6.6618649430226257E-4</v>
      </c>
      <c r="AY717" s="5">
        <f t="shared" si="936"/>
        <v>9.2113059848774324E-4</v>
      </c>
      <c r="AZ717" s="5">
        <f t="shared" si="937"/>
        <v>6.3681985954928001E-4</v>
      </c>
      <c r="BA717" s="5">
        <f t="shared" si="938"/>
        <v>2.935085312058574E-4</v>
      </c>
      <c r="BB717" s="5">
        <f t="shared" si="939"/>
        <v>1.0145795934142804E-4</v>
      </c>
      <c r="BC717" s="5">
        <f t="shared" si="940"/>
        <v>2.8057017549536747E-5</v>
      </c>
      <c r="BD717" s="5">
        <f t="shared" si="941"/>
        <v>5.9516954332638518E-4</v>
      </c>
      <c r="BE717" s="5">
        <f t="shared" si="942"/>
        <v>8.3854287201459102E-4</v>
      </c>
      <c r="BF717" s="5">
        <f t="shared" si="943"/>
        <v>5.9071751578262141E-4</v>
      </c>
      <c r="BG717" s="5">
        <f t="shared" si="944"/>
        <v>2.7742344893592961E-4</v>
      </c>
      <c r="BH717" s="5">
        <f t="shared" si="945"/>
        <v>9.7716465099489667E-5</v>
      </c>
      <c r="BI717" s="5">
        <f t="shared" si="946"/>
        <v>2.7534824725634456E-5</v>
      </c>
      <c r="BJ717" s="8">
        <f t="shared" si="947"/>
        <v>0.37869943101591469</v>
      </c>
      <c r="BK717" s="8">
        <f t="shared" si="948"/>
        <v>0.25413339345548513</v>
      </c>
      <c r="BL717" s="8">
        <f t="shared" si="949"/>
        <v>0.33984010075627052</v>
      </c>
      <c r="BM717" s="8">
        <f t="shared" si="950"/>
        <v>0.52731881610568632</v>
      </c>
      <c r="BN717" s="8">
        <f t="shared" si="951"/>
        <v>0.47145698337130021</v>
      </c>
    </row>
    <row r="718" spans="1:66" x14ac:dyDescent="0.25">
      <c r="A718" t="s">
        <v>24</v>
      </c>
      <c r="B718" t="s">
        <v>290</v>
      </c>
      <c r="C718" t="s">
        <v>184</v>
      </c>
      <c r="D718" t="s">
        <v>504</v>
      </c>
      <c r="E718">
        <f>VLOOKUP(A718,home!$A$2:$E$405,3,FALSE)</f>
        <v>1.62917933130699</v>
      </c>
      <c r="F718">
        <f>VLOOKUP(B718,home!$B$2:$E$405,3,FALSE)</f>
        <v>1.04</v>
      </c>
      <c r="G718">
        <f>VLOOKUP(C718,away!$B$2:$E$405,4,FALSE)</f>
        <v>0.83</v>
      </c>
      <c r="H718">
        <f>VLOOKUP(A718,away!$A$2:$E$405,3,FALSE)</f>
        <v>1.4103343465045599</v>
      </c>
      <c r="I718">
        <f>VLOOKUP(C718,away!$B$2:$E$405,3,FALSE)</f>
        <v>0.65</v>
      </c>
      <c r="J718">
        <f>VLOOKUP(B718,home!$B$2:$E$405,4,FALSE)</f>
        <v>1.02</v>
      </c>
      <c r="K718" s="3">
        <f t="shared" si="896"/>
        <v>1.4063075987841938</v>
      </c>
      <c r="L718" s="3">
        <f t="shared" si="897"/>
        <v>0.93505167173252335</v>
      </c>
      <c r="M718" s="5">
        <f t="shared" si="898"/>
        <v>9.6196791859854386E-2</v>
      </c>
      <c r="N718" s="5">
        <f t="shared" si="899"/>
        <v>0.13528227937117471</v>
      </c>
      <c r="O718" s="5">
        <f t="shared" si="900"/>
        <v>8.9948971043862444E-2</v>
      </c>
      <c r="P718" s="5">
        <f t="shared" si="901"/>
        <v>0.12649592148180316</v>
      </c>
      <c r="Q718" s="5">
        <f t="shared" si="902"/>
        <v>9.5124248730264593E-2</v>
      </c>
      <c r="R718" s="5">
        <f t="shared" si="903"/>
        <v>4.2053467872591954E-2</v>
      </c>
      <c r="S718" s="5">
        <f t="shared" si="904"/>
        <v>4.1584594044576109E-2</v>
      </c>
      <c r="T718" s="5">
        <f t="shared" si="905"/>
        <v>8.8946087797534282E-2</v>
      </c>
      <c r="U718" s="5">
        <f t="shared" si="906"/>
        <v>5.9140111424453023E-2</v>
      </c>
      <c r="V718" s="5">
        <f t="shared" si="907"/>
        <v>6.075833878787967E-3</v>
      </c>
      <c r="W718" s="5">
        <f t="shared" si="908"/>
        <v>4.4591317939336274E-2</v>
      </c>
      <c r="X718" s="5">
        <f t="shared" si="909"/>
        <v>4.1695186383932839E-2</v>
      </c>
      <c r="Y718" s="5">
        <f t="shared" si="910"/>
        <v>1.9493576865747774E-2</v>
      </c>
      <c r="Z718" s="5">
        <f t="shared" si="911"/>
        <v>1.3107388478805691E-2</v>
      </c>
      <c r="AA718" s="5">
        <f t="shared" si="912"/>
        <v>1.8433020017960836E-2</v>
      </c>
      <c r="AB718" s="5">
        <f t="shared" si="913"/>
        <v>1.2961248059899743E-2</v>
      </c>
      <c r="AC718" s="5">
        <f t="shared" si="914"/>
        <v>4.9934630771480222E-4</v>
      </c>
      <c r="AD718" s="5">
        <f t="shared" si="915"/>
        <v>1.5677277314472635E-2</v>
      </c>
      <c r="AE718" s="5">
        <f t="shared" si="916"/>
        <v>1.4659064361112003E-2</v>
      </c>
      <c r="AF718" s="5">
        <f t="shared" si="917"/>
        <v>6.8534913184462162E-3</v>
      </c>
      <c r="AG718" s="5">
        <f t="shared" si="918"/>
        <v>2.13612283817249E-3</v>
      </c>
      <c r="AH718" s="5">
        <f t="shared" si="919"/>
        <v>3.064021377288719E-3</v>
      </c>
      <c r="AI718" s="5">
        <f t="shared" si="920"/>
        <v>4.308956545718336E-3</v>
      </c>
      <c r="AJ718" s="5">
        <f t="shared" si="921"/>
        <v>3.0298591665372946E-3</v>
      </c>
      <c r="AK718" s="5">
        <f t="shared" si="922"/>
        <v>1.4203046563824471E-3</v>
      </c>
      <c r="AL718" s="5">
        <f t="shared" si="923"/>
        <v>2.6265021987403929E-5</v>
      </c>
      <c r="AM718" s="5">
        <f t="shared" si="924"/>
        <v>4.4094148431179786E-3</v>
      </c>
      <c r="AN718" s="5">
        <f t="shared" si="925"/>
        <v>4.1230307204196681E-3</v>
      </c>
      <c r="AO718" s="5">
        <f t="shared" si="926"/>
        <v>1.9276233838664803E-3</v>
      </c>
      <c r="AP718" s="5">
        <f t="shared" si="927"/>
        <v>6.008091558516854E-4</v>
      </c>
      <c r="AQ718" s="5">
        <f t="shared" si="928"/>
        <v>1.4044690139283113E-4</v>
      </c>
      <c r="AR718" s="5">
        <f t="shared" si="929"/>
        <v>5.7300366221160119E-4</v>
      </c>
      <c r="AS718" s="5">
        <f t="shared" si="930"/>
        <v>8.0581940429934611E-4</v>
      </c>
      <c r="AT718" s="5">
        <f t="shared" si="931"/>
        <v>5.6661497575696156E-4</v>
      </c>
      <c r="AU718" s="5">
        <f t="shared" si="932"/>
        <v>2.6561164866397894E-4</v>
      </c>
      <c r="AV718" s="5">
        <f t="shared" si="933"/>
        <v>9.3382919960437793E-5</v>
      </c>
      <c r="AW718" s="5">
        <f t="shared" si="934"/>
        <v>9.5938119683889238E-7</v>
      </c>
      <c r="AX718" s="5">
        <f t="shared" si="935"/>
        <v>1.0334989333447718E-3</v>
      </c>
      <c r="AY718" s="5">
        <f t="shared" si="936"/>
        <v>9.6637490535780868E-4</v>
      </c>
      <c r="AZ718" s="5">
        <f t="shared" si="937"/>
        <v>4.5180523538758898E-4</v>
      </c>
      <c r="BA718" s="5">
        <f t="shared" si="938"/>
        <v>1.4082041354889044E-4</v>
      </c>
      <c r="BB718" s="5">
        <f t="shared" si="939"/>
        <v>3.2918590775738821E-5</v>
      </c>
      <c r="BC718" s="5">
        <f t="shared" si="940"/>
        <v>6.1561166671866825E-6</v>
      </c>
      <c r="BD718" s="5">
        <f t="shared" si="941"/>
        <v>8.9298005376635929E-5</v>
      </c>
      <c r="BE718" s="5">
        <f t="shared" si="942"/>
        <v>1.2558046351743488E-4</v>
      </c>
      <c r="BF718" s="5">
        <f t="shared" si="943"/>
        <v>8.8302380051704974E-5</v>
      </c>
      <c r="BG718" s="5">
        <f t="shared" si="944"/>
        <v>4.1393436019147506E-5</v>
      </c>
      <c r="BH718" s="5">
        <f t="shared" si="945"/>
        <v>1.4552975903378623E-5</v>
      </c>
      <c r="BI718" s="5">
        <f t="shared" si="946"/>
        <v>4.0931921195689189E-6</v>
      </c>
      <c r="BJ718" s="8">
        <f t="shared" si="947"/>
        <v>0.47829155211992447</v>
      </c>
      <c r="BK718" s="8">
        <f t="shared" si="948"/>
        <v>0.27184512750008166</v>
      </c>
      <c r="BL718" s="8">
        <f t="shared" si="949"/>
        <v>0.23702761322857505</v>
      </c>
      <c r="BM718" s="8">
        <f t="shared" si="950"/>
        <v>0.41420458544367456</v>
      </c>
      <c r="BN718" s="8">
        <f t="shared" si="951"/>
        <v>0.58510168035955124</v>
      </c>
    </row>
    <row r="719" spans="1:66" x14ac:dyDescent="0.25">
      <c r="A719" t="s">
        <v>27</v>
      </c>
      <c r="B719" t="s">
        <v>192</v>
      </c>
      <c r="C719" t="s">
        <v>190</v>
      </c>
      <c r="D719" t="s">
        <v>504</v>
      </c>
      <c r="E719">
        <f>VLOOKUP(A719,home!$A$2:$E$405,3,FALSE)</f>
        <v>1.2721893491124301</v>
      </c>
      <c r="F719">
        <f>VLOOKUP(B719,home!$B$2:$E$405,3,FALSE)</f>
        <v>1.1100000000000001</v>
      </c>
      <c r="G719">
        <f>VLOOKUP(C719,away!$B$2:$E$405,4,FALSE)</f>
        <v>1.53</v>
      </c>
      <c r="H719">
        <f>VLOOKUP(A719,away!$A$2:$E$405,3,FALSE)</f>
        <v>1.07692307692308</v>
      </c>
      <c r="I719">
        <f>VLOOKUP(C719,away!$B$2:$E$405,3,FALSE)</f>
        <v>1.1100000000000001</v>
      </c>
      <c r="J719">
        <f>VLOOKUP(B719,home!$B$2:$E$405,4,FALSE)</f>
        <v>0.93</v>
      </c>
      <c r="K719" s="3">
        <f t="shared" si="896"/>
        <v>2.1605591715976402</v>
      </c>
      <c r="L719" s="3">
        <f t="shared" si="897"/>
        <v>1.1117076923076956</v>
      </c>
      <c r="M719" s="5">
        <f t="shared" si="898"/>
        <v>3.792036925500189E-2</v>
      </c>
      <c r="N719" s="5">
        <f t="shared" si="899"/>
        <v>8.1929201584263506E-2</v>
      </c>
      <c r="O719" s="5">
        <f t="shared" si="900"/>
        <v>4.2156366195933839E-2</v>
      </c>
      <c r="P719" s="5">
        <f t="shared" si="901"/>
        <v>9.1081323625853583E-2</v>
      </c>
      <c r="Q719" s="5">
        <f t="shared" si="902"/>
        <v>8.8506443952276234E-2</v>
      </c>
      <c r="R719" s="5">
        <f t="shared" si="903"/>
        <v>2.3432778289879885E-2</v>
      </c>
      <c r="S719" s="5">
        <f t="shared" si="904"/>
        <v>5.4692291217227657E-2</v>
      </c>
      <c r="T719" s="5">
        <f t="shared" si="905"/>
        <v>9.8393294560545422E-2</v>
      </c>
      <c r="U719" s="5">
        <f t="shared" si="906"/>
        <v>5.062790405021405E-2</v>
      </c>
      <c r="V719" s="5">
        <f t="shared" si="907"/>
        <v>1.4596219434635569E-2</v>
      </c>
      <c r="W719" s="5">
        <f t="shared" si="908"/>
        <v>6.3741136408860977E-2</v>
      </c>
      <c r="X719" s="5">
        <f t="shared" si="909"/>
        <v>7.0861511662164867E-2</v>
      </c>
      <c r="Y719" s="5">
        <f t="shared" si="910"/>
        <v>3.938864380169009E-2</v>
      </c>
      <c r="Z719" s="5">
        <f t="shared" si="911"/>
        <v>8.6834666256667449E-3</v>
      </c>
      <c r="AA719" s="5">
        <f t="shared" si="912"/>
        <v>1.8761143459346302E-2</v>
      </c>
      <c r="AB719" s="5">
        <f t="shared" si="913"/>
        <v>2.0267280285374868E-2</v>
      </c>
      <c r="AC719" s="5">
        <f t="shared" si="914"/>
        <v>2.1911755676414192E-3</v>
      </c>
      <c r="AD719" s="5">
        <f t="shared" si="915"/>
        <v>3.4429124219055224E-2</v>
      </c>
      <c r="AE719" s="5">
        <f t="shared" si="916"/>
        <v>3.8275122233740876E-2</v>
      </c>
      <c r="AF719" s="5">
        <f t="shared" si="917"/>
        <v>2.1275373905633523E-2</v>
      </c>
      <c r="AG719" s="5">
        <f t="shared" si="918"/>
        <v>7.8839989425384029E-3</v>
      </c>
      <c r="AH719" s="5">
        <f t="shared" si="919"/>
        <v>2.4133691609127166E-3</v>
      </c>
      <c r="AI719" s="5">
        <f t="shared" si="920"/>
        <v>5.2142268750608707E-3</v>
      </c>
      <c r="AJ719" s="5">
        <f t="shared" si="921"/>
        <v>5.6328228488518343E-3</v>
      </c>
      <c r="AK719" s="5">
        <f t="shared" si="922"/>
        <v>4.0566823560238595E-3</v>
      </c>
      <c r="AL719" s="5">
        <f t="shared" si="923"/>
        <v>2.1052028228452598E-4</v>
      </c>
      <c r="AM719" s="5">
        <f t="shared" si="924"/>
        <v>1.4877232020310832E-2</v>
      </c>
      <c r="AN719" s="5">
        <f t="shared" si="925"/>
        <v>1.653913327722591E-2</v>
      </c>
      <c r="AO719" s="5">
        <f t="shared" si="926"/>
        <v>9.193340844197118E-3</v>
      </c>
      <c r="AP719" s="5">
        <f t="shared" si="927"/>
        <v>3.4067692448334868E-3</v>
      </c>
      <c r="AQ719" s="5">
        <f t="shared" si="928"/>
        <v>9.4683289384966615E-4</v>
      </c>
      <c r="AR719" s="5">
        <f t="shared" si="929"/>
        <v>5.3659221211296729E-4</v>
      </c>
      <c r="AS719" s="5">
        <f t="shared" si="930"/>
        <v>1.1593392252885377E-3</v>
      </c>
      <c r="AT719" s="5">
        <f t="shared" si="931"/>
        <v>1.2524104980950268E-3</v>
      </c>
      <c r="AU719" s="5">
        <f t="shared" si="932"/>
        <v>9.0196899608812643E-4</v>
      </c>
      <c r="AV719" s="5">
        <f t="shared" si="933"/>
        <v>4.8718934674872952E-4</v>
      </c>
      <c r="AW719" s="5">
        <f t="shared" si="934"/>
        <v>1.4045856222505713E-5</v>
      </c>
      <c r="AX719" s="5">
        <f t="shared" si="935"/>
        <v>5.3571900149114449E-3</v>
      </c>
      <c r="AY719" s="5">
        <f t="shared" si="936"/>
        <v>5.9556293487310315E-3</v>
      </c>
      <c r="AZ719" s="5">
        <f t="shared" si="937"/>
        <v>3.3104594797588806E-3</v>
      </c>
      <c r="BA719" s="5">
        <f t="shared" si="938"/>
        <v>1.2267544229069599E-3</v>
      </c>
      <c r="BB719" s="5">
        <f t="shared" si="939"/>
        <v>3.4094808212953867E-4</v>
      </c>
      <c r="BC719" s="5">
        <f t="shared" si="940"/>
        <v>7.5806921116192841E-5</v>
      </c>
      <c r="BD719" s="5">
        <f t="shared" si="941"/>
        <v>9.9422281639731418E-5</v>
      </c>
      <c r="BE719" s="5">
        <f t="shared" si="942"/>
        <v>2.1480772245788539E-4</v>
      </c>
      <c r="BF719" s="5">
        <f t="shared" si="943"/>
        <v>2.3205239744319238E-4</v>
      </c>
      <c r="BG719" s="5">
        <f t="shared" si="944"/>
        <v>1.671209785290367E-4</v>
      </c>
      <c r="BH719" s="5">
        <f t="shared" si="945"/>
        <v>9.0268690731820669E-5</v>
      </c>
      <c r="BI719" s="5">
        <f t="shared" si="946"/>
        <v>3.9006169533749187E-5</v>
      </c>
      <c r="BJ719" s="8">
        <f t="shared" si="947"/>
        <v>0.60591394782074026</v>
      </c>
      <c r="BK719" s="8">
        <f t="shared" si="948"/>
        <v>0.20664752873137568</v>
      </c>
      <c r="BL719" s="8">
        <f t="shared" si="949"/>
        <v>0.17774275204026702</v>
      </c>
      <c r="BM719" s="8">
        <f t="shared" si="950"/>
        <v>0.62801962882233231</v>
      </c>
      <c r="BN719" s="8">
        <f t="shared" si="951"/>
        <v>0.36502648290320894</v>
      </c>
    </row>
    <row r="720" spans="1:66" x14ac:dyDescent="0.25">
      <c r="A720" t="s">
        <v>196</v>
      </c>
      <c r="B720" t="s">
        <v>305</v>
      </c>
      <c r="C720" t="s">
        <v>203</v>
      </c>
      <c r="D720" t="s">
        <v>504</v>
      </c>
      <c r="E720">
        <f>VLOOKUP(A720,home!$A$2:$E$405,3,FALSE)</f>
        <v>1.5814814814814799</v>
      </c>
      <c r="F720">
        <f>VLOOKUP(B720,home!$B$2:$E$405,3,FALSE)</f>
        <v>0.89</v>
      </c>
      <c r="G720">
        <f>VLOOKUP(C720,away!$B$2:$E$405,4,FALSE)</f>
        <v>1.22</v>
      </c>
      <c r="H720">
        <f>VLOOKUP(A720,away!$A$2:$E$405,3,FALSE)</f>
        <v>1.3925925925925899</v>
      </c>
      <c r="I720">
        <f>VLOOKUP(C720,away!$B$2:$E$405,3,FALSE)</f>
        <v>0.93</v>
      </c>
      <c r="J720">
        <f>VLOOKUP(B720,home!$B$2:$E$405,4,FALSE)</f>
        <v>0.77</v>
      </c>
      <c r="K720" s="3">
        <f t="shared" si="896"/>
        <v>1.7171725925925907</v>
      </c>
      <c r="L720" s="3">
        <f t="shared" si="897"/>
        <v>0.99723555555555365</v>
      </c>
      <c r="M720" s="5">
        <f t="shared" si="898"/>
        <v>6.624414812882104E-2</v>
      </c>
      <c r="N720" s="5">
        <f t="shared" si="899"/>
        <v>0.11375263558645525</v>
      </c>
      <c r="O720" s="5">
        <f t="shared" si="900"/>
        <v>6.6061019861549247E-2</v>
      </c>
      <c r="P720" s="5">
        <f t="shared" si="901"/>
        <v>0.11343817274496715</v>
      </c>
      <c r="Q720" s="5">
        <f t="shared" si="902"/>
        <v>9.7666454082116799E-2</v>
      </c>
      <c r="R720" s="5">
        <f t="shared" si="903"/>
        <v>3.2939198921099255E-2</v>
      </c>
      <c r="S720" s="5">
        <f t="shared" si="904"/>
        <v>4.8563606745659064E-2</v>
      </c>
      <c r="T720" s="5">
        <f t="shared" si="905"/>
        <v>9.7396460595720713E-2</v>
      </c>
      <c r="U720" s="5">
        <f t="shared" si="906"/>
        <v>5.6562289609267083E-2</v>
      </c>
      <c r="V720" s="5">
        <f t="shared" si="907"/>
        <v>9.2401735209706824E-3</v>
      </c>
      <c r="W720" s="5">
        <f t="shared" si="908"/>
        <v>5.5903386055171242E-2</v>
      </c>
      <c r="X720" s="5">
        <f t="shared" si="909"/>
        <v>5.574884425016529E-2</v>
      </c>
      <c r="Y720" s="5">
        <f t="shared" si="910"/>
        <v>2.7797364833696804E-2</v>
      </c>
      <c r="Z720" s="5">
        <f t="shared" si="911"/>
        <v>1.0949380111879107E-2</v>
      </c>
      <c r="AA720" s="5">
        <f t="shared" si="912"/>
        <v>1.8801975433997198E-2</v>
      </c>
      <c r="AB720" s="5">
        <f t="shared" si="913"/>
        <v>1.6143118450929587E-2</v>
      </c>
      <c r="AC720" s="5">
        <f t="shared" si="914"/>
        <v>9.8894433477636511E-4</v>
      </c>
      <c r="AD720" s="5">
        <f t="shared" si="915"/>
        <v>2.3998940591765709E-2</v>
      </c>
      <c r="AE720" s="5">
        <f t="shared" si="916"/>
        <v>2.3932596853774205E-2</v>
      </c>
      <c r="AF720" s="5">
        <f t="shared" si="917"/>
        <v>1.1933218259680307E-2</v>
      </c>
      <c r="AG720" s="5">
        <f t="shared" si="918"/>
        <v>3.9667431802526566E-3</v>
      </c>
      <c r="AH720" s="5">
        <f t="shared" si="919"/>
        <v>2.7297777897146722E-3</v>
      </c>
      <c r="AI720" s="5">
        <f t="shared" si="920"/>
        <v>4.6874996043660159E-3</v>
      </c>
      <c r="AJ720" s="5">
        <f t="shared" si="921"/>
        <v>4.0246229242029679E-3</v>
      </c>
      <c r="AK720" s="5">
        <f t="shared" si="922"/>
        <v>2.3036573936537283E-3</v>
      </c>
      <c r="AL720" s="5">
        <f t="shared" si="923"/>
        <v>6.7739742423955941E-5</v>
      </c>
      <c r="AM720" s="5">
        <f t="shared" si="924"/>
        <v>8.2420646070875802E-3</v>
      </c>
      <c r="AN720" s="5">
        <f t="shared" si="925"/>
        <v>8.2192798773737495E-3</v>
      </c>
      <c r="AO720" s="5">
        <f t="shared" si="926"/>
        <v>4.0982790673896969E-3</v>
      </c>
      <c r="AP720" s="5">
        <f t="shared" si="927"/>
        <v>1.3623165341966872E-3</v>
      </c>
      <c r="AQ720" s="5">
        <f t="shared" si="928"/>
        <v>3.3963762145553737E-4</v>
      </c>
      <c r="AR720" s="5">
        <f t="shared" si="929"/>
        <v>5.4444629413386459E-4</v>
      </c>
      <c r="AS720" s="5">
        <f t="shared" si="930"/>
        <v>9.3490825442527666E-4</v>
      </c>
      <c r="AT720" s="5">
        <f t="shared" si="931"/>
        <v>8.0269941554383299E-4</v>
      </c>
      <c r="AU720" s="5">
        <f t="shared" si="932"/>
        <v>4.5945781215398705E-4</v>
      </c>
      <c r="AV720" s="5">
        <f t="shared" si="933"/>
        <v>1.9724209062084525E-4</v>
      </c>
      <c r="AW720" s="5">
        <f t="shared" si="934"/>
        <v>3.22220185138515E-6</v>
      </c>
      <c r="AX720" s="5">
        <f t="shared" si="935"/>
        <v>2.3588412416113702E-3</v>
      </c>
      <c r="AY720" s="5">
        <f t="shared" si="936"/>
        <v>2.3523203560456667E-3</v>
      </c>
      <c r="AZ720" s="5">
        <f t="shared" si="937"/>
        <v>1.1729087485529192E-3</v>
      </c>
      <c r="BA720" s="5">
        <f t="shared" si="938"/>
        <v>3.8988876915971321E-4</v>
      </c>
      <c r="BB720" s="5">
        <f t="shared" si="939"/>
        <v>9.7202735829464385E-5</v>
      </c>
      <c r="BC720" s="5">
        <f t="shared" si="940"/>
        <v>1.9386804853283132E-5</v>
      </c>
      <c r="BD720" s="5">
        <f t="shared" si="941"/>
        <v>9.0490200433457764E-5</v>
      </c>
      <c r="BE720" s="5">
        <f t="shared" si="942"/>
        <v>1.5538729208254386E-4</v>
      </c>
      <c r="BF720" s="5">
        <f t="shared" si="943"/>
        <v>1.3341339960066203E-4</v>
      </c>
      <c r="BG720" s="5">
        <f t="shared" si="944"/>
        <v>7.6364611092953383E-5</v>
      </c>
      <c r="BH720" s="5">
        <f t="shared" si="945"/>
        <v>3.2782804303202896E-5</v>
      </c>
      <c r="BI720" s="5">
        <f t="shared" si="946"/>
        <v>1.1258746611557297E-5</v>
      </c>
      <c r="BJ720" s="8">
        <f t="shared" si="947"/>
        <v>0.5407487706523546</v>
      </c>
      <c r="BK720" s="8">
        <f t="shared" si="948"/>
        <v>0.24089510557366392</v>
      </c>
      <c r="BL720" s="8">
        <f t="shared" si="949"/>
        <v>0.20769161090978194</v>
      </c>
      <c r="BM720" s="8">
        <f t="shared" si="950"/>
        <v>0.50783413976847658</v>
      </c>
      <c r="BN720" s="8">
        <f t="shared" si="951"/>
        <v>0.49010162932500873</v>
      </c>
    </row>
    <row r="721" spans="1:66" x14ac:dyDescent="0.25">
      <c r="A721" t="s">
        <v>196</v>
      </c>
      <c r="B721" t="s">
        <v>200</v>
      </c>
      <c r="C721" t="s">
        <v>302</v>
      </c>
      <c r="D721" t="s">
        <v>504</v>
      </c>
      <c r="E721">
        <f>VLOOKUP(A721,home!$A$2:$E$405,3,FALSE)</f>
        <v>1.5814814814814799</v>
      </c>
      <c r="F721">
        <f>VLOOKUP(B721,home!$B$2:$E$405,3,FALSE)</f>
        <v>1.39</v>
      </c>
      <c r="G721">
        <f>VLOOKUP(C721,away!$B$2:$E$405,4,FALSE)</f>
        <v>0.97</v>
      </c>
      <c r="H721">
        <f>VLOOKUP(A721,away!$A$2:$E$405,3,FALSE)</f>
        <v>1.3925925925925899</v>
      </c>
      <c r="I721">
        <f>VLOOKUP(C721,away!$B$2:$E$405,3,FALSE)</f>
        <v>0.8</v>
      </c>
      <c r="J721">
        <f>VLOOKUP(B721,home!$B$2:$E$405,4,FALSE)</f>
        <v>0.43</v>
      </c>
      <c r="K721" s="3">
        <f t="shared" si="896"/>
        <v>2.1323114814814792</v>
      </c>
      <c r="L721" s="3">
        <f t="shared" si="897"/>
        <v>0.47905185185185095</v>
      </c>
      <c r="M721" s="5">
        <f t="shared" si="898"/>
        <v>7.3434359975859412E-2</v>
      </c>
      <c r="N721" s="5">
        <f t="shared" si="899"/>
        <v>0.15658492891176901</v>
      </c>
      <c r="O721" s="5">
        <f t="shared" si="900"/>
        <v>3.5178866135990895E-2</v>
      </c>
      <c r="P721" s="5">
        <f t="shared" si="901"/>
        <v>7.501230016727338E-2</v>
      </c>
      <c r="Q721" s="5">
        <f t="shared" si="902"/>
        <v>0.16694392087276319</v>
      </c>
      <c r="R721" s="5">
        <f t="shared" si="903"/>
        <v>8.4262504842474023E-3</v>
      </c>
      <c r="S721" s="5">
        <f t="shared" si="904"/>
        <v>1.9156036691253507E-2</v>
      </c>
      <c r="T721" s="5">
        <f t="shared" si="905"/>
        <v>7.9974794449506073E-2</v>
      </c>
      <c r="U721" s="5">
        <f t="shared" si="906"/>
        <v>1.7967390653399608E-2</v>
      </c>
      <c r="V721" s="5">
        <f t="shared" si="907"/>
        <v>2.1741841206093368E-3</v>
      </c>
      <c r="W721" s="5">
        <f t="shared" si="908"/>
        <v>0.11865881308017613</v>
      </c>
      <c r="X721" s="5">
        <f t="shared" si="909"/>
        <v>5.684372414460101E-2</v>
      </c>
      <c r="Y721" s="5">
        <f t="shared" si="910"/>
        <v>1.3615545658813441E-2</v>
      </c>
      <c r="Z721" s="5">
        <f t="shared" si="911"/>
        <v>1.3455369662154248E-3</v>
      </c>
      <c r="AA721" s="5">
        <f t="shared" si="912"/>
        <v>2.8691039218189072E-3</v>
      </c>
      <c r="AB721" s="5">
        <f t="shared" si="913"/>
        <v>3.0589116170289992E-3</v>
      </c>
      <c r="AC721" s="5">
        <f t="shared" si="914"/>
        <v>1.3880640473315283E-4</v>
      </c>
      <c r="AD721" s="5">
        <f t="shared" si="915"/>
        <v>6.3254387377456089E-2</v>
      </c>
      <c r="AE721" s="5">
        <f t="shared" si="916"/>
        <v>3.0302131410924686E-2</v>
      </c>
      <c r="AF721" s="5">
        <f t="shared" si="917"/>
        <v>7.2581460837308053E-3</v>
      </c>
      <c r="AG721" s="5">
        <f t="shared" si="918"/>
        <v>1.1590094408075007E-3</v>
      </c>
      <c r="AH721" s="5">
        <f t="shared" si="919"/>
        <v>1.611454938501551E-4</v>
      </c>
      <c r="AI721" s="5">
        <f t="shared" si="920"/>
        <v>3.4361238672568883E-4</v>
      </c>
      <c r="AJ721" s="5">
        <f t="shared" si="921"/>
        <v>3.6634431869722036E-4</v>
      </c>
      <c r="AK721" s="5">
        <f t="shared" si="922"/>
        <v>2.6038673231119761E-4</v>
      </c>
      <c r="AL721" s="5">
        <f t="shared" si="923"/>
        <v>5.6715617595938302E-6</v>
      </c>
      <c r="AM721" s="5">
        <f t="shared" si="924"/>
        <v>2.6975611291805351E-2</v>
      </c>
      <c r="AN721" s="5">
        <f t="shared" si="925"/>
        <v>1.2922716544175055E-2</v>
      </c>
      <c r="AO721" s="5">
        <f t="shared" si="926"/>
        <v>3.0953256457218054E-3</v>
      </c>
      <c r="AP721" s="5">
        <f t="shared" si="927"/>
        <v>4.9427382755585245E-4</v>
      </c>
      <c r="AQ721" s="5">
        <f t="shared" si="928"/>
        <v>5.9195698103133371E-5</v>
      </c>
      <c r="AR721" s="5">
        <f t="shared" si="929"/>
        <v>1.5439409449299578E-5</v>
      </c>
      <c r="AS721" s="5">
        <f t="shared" si="930"/>
        <v>3.2921630036035128E-5</v>
      </c>
      <c r="AT721" s="5">
        <f t="shared" si="931"/>
        <v>3.5099584857461625E-5</v>
      </c>
      <c r="AU721" s="5">
        <f t="shared" si="932"/>
        <v>2.4947749262266292E-5</v>
      </c>
      <c r="AV721" s="5">
        <f t="shared" si="933"/>
        <v>1.3299093047262882E-5</v>
      </c>
      <c r="AW721" s="5">
        <f t="shared" si="934"/>
        <v>1.6092863721641197E-7</v>
      </c>
      <c r="AX721" s="5">
        <f t="shared" si="935"/>
        <v>9.5867342795829952E-3</v>
      </c>
      <c r="AY721" s="5">
        <f t="shared" si="936"/>
        <v>4.5925428098458542E-3</v>
      </c>
      <c r="AZ721" s="5">
        <f t="shared" si="937"/>
        <v>1.1000330688827795E-3</v>
      </c>
      <c r="BA721" s="5">
        <f t="shared" si="938"/>
        <v>1.7565762624885677E-4</v>
      </c>
      <c r="BB721" s="5">
        <f t="shared" si="939"/>
        <v>2.103727778660378E-5</v>
      </c>
      <c r="BC721" s="5">
        <f t="shared" si="940"/>
        <v>2.0155893763188704E-6</v>
      </c>
      <c r="BD721" s="5">
        <f t="shared" si="941"/>
        <v>1.2327129480309877E-6</v>
      </c>
      <c r="BE721" s="5">
        <f t="shared" si="942"/>
        <v>2.6285279724573569E-6</v>
      </c>
      <c r="BF721" s="5">
        <f t="shared" si="943"/>
        <v>2.8024201875330286E-6</v>
      </c>
      <c r="BG721" s="5">
        <f t="shared" si="944"/>
        <v>1.9918775806040517E-6</v>
      </c>
      <c r="BH721" s="5">
        <f t="shared" si="945"/>
        <v>1.061825858706893E-6</v>
      </c>
      <c r="BI721" s="5">
        <f t="shared" si="946"/>
        <v>4.5282869397092765E-7</v>
      </c>
      <c r="BJ721" s="8">
        <f t="shared" si="947"/>
        <v>0.75362054508963228</v>
      </c>
      <c r="BK721" s="8">
        <f t="shared" si="948"/>
        <v>0.17451390173133424</v>
      </c>
      <c r="BL721" s="8">
        <f t="shared" si="949"/>
        <v>6.8763889403963704E-2</v>
      </c>
      <c r="BM721" s="8">
        <f t="shared" si="950"/>
        <v>0.47807086476203392</v>
      </c>
      <c r="BN721" s="8">
        <f t="shared" si="951"/>
        <v>0.51558062654790326</v>
      </c>
    </row>
    <row r="722" spans="1:66" x14ac:dyDescent="0.25">
      <c r="A722" t="s">
        <v>196</v>
      </c>
      <c r="B722" t="s">
        <v>199</v>
      </c>
      <c r="C722" t="s">
        <v>304</v>
      </c>
      <c r="D722" t="s">
        <v>504</v>
      </c>
      <c r="E722">
        <f>VLOOKUP(A722,home!$A$2:$E$405,3,FALSE)</f>
        <v>1.5814814814814799</v>
      </c>
      <c r="F722">
        <f>VLOOKUP(B722,home!$B$2:$E$405,3,FALSE)</f>
        <v>1.1399999999999999</v>
      </c>
      <c r="G722">
        <f>VLOOKUP(C722,away!$B$2:$E$405,4,FALSE)</f>
        <v>1.6</v>
      </c>
      <c r="H722">
        <f>VLOOKUP(A722,away!$A$2:$E$405,3,FALSE)</f>
        <v>1.3925925925925899</v>
      </c>
      <c r="I722">
        <f>VLOOKUP(C722,away!$B$2:$E$405,3,FALSE)</f>
        <v>0.93</v>
      </c>
      <c r="J722">
        <f>VLOOKUP(B722,home!$B$2:$E$405,4,FALSE)</f>
        <v>1.29</v>
      </c>
      <c r="K722" s="3">
        <f t="shared" si="896"/>
        <v>2.8846222222222195</v>
      </c>
      <c r="L722" s="3">
        <f t="shared" si="897"/>
        <v>1.6706933333333303</v>
      </c>
      <c r="M722" s="5">
        <f t="shared" si="898"/>
        <v>1.0511182846588179E-2</v>
      </c>
      <c r="N722" s="5">
        <f t="shared" si="899"/>
        <v>3.0320791621109264E-2</v>
      </c>
      <c r="O722" s="5">
        <f t="shared" si="900"/>
        <v>1.756096310724253E-2</v>
      </c>
      <c r="P722" s="5">
        <f t="shared" si="901"/>
        <v>5.0656744422776352E-2</v>
      </c>
      <c r="Q722" s="5">
        <f t="shared" si="902"/>
        <v>4.3732014652810548E-2</v>
      </c>
      <c r="R722" s="5">
        <f t="shared" si="903"/>
        <v>1.4669491995091332E-2</v>
      </c>
      <c r="S722" s="5">
        <f t="shared" si="904"/>
        <v>6.1032754185876802E-2</v>
      </c>
      <c r="T722" s="5">
        <f t="shared" si="905"/>
        <v>7.3062785333686098E-2</v>
      </c>
      <c r="U722" s="5">
        <f t="shared" si="906"/>
        <v>4.2315942597751413E-2</v>
      </c>
      <c r="V722" s="5">
        <f t="shared" si="907"/>
        <v>3.2681813215675821E-2</v>
      </c>
      <c r="W722" s="5">
        <f t="shared" si="908"/>
        <v>4.2050113763348343E-2</v>
      </c>
      <c r="X722" s="5">
        <f t="shared" si="909"/>
        <v>7.0252844730334191E-2</v>
      </c>
      <c r="Y722" s="5">
        <f t="shared" si="910"/>
        <v>5.8685479669335468E-2</v>
      </c>
      <c r="Z722" s="5">
        <f t="shared" si="911"/>
        <v>8.1694074931952469E-3</v>
      </c>
      <c r="AA722" s="5">
        <f t="shared" si="912"/>
        <v>2.3565654397259723E-2</v>
      </c>
      <c r="AB722" s="5">
        <f t="shared" si="913"/>
        <v>3.3989005177772091E-2</v>
      </c>
      <c r="AC722" s="5">
        <f t="shared" si="914"/>
        <v>9.8440054481878595E-3</v>
      </c>
      <c r="AD722" s="5">
        <f t="shared" si="915"/>
        <v>3.0324673152181757E-2</v>
      </c>
      <c r="AE722" s="5">
        <f t="shared" si="916"/>
        <v>5.0663229270862288E-2</v>
      </c>
      <c r="AF722" s="5">
        <f t="shared" si="917"/>
        <v>4.2321359693983839E-2</v>
      </c>
      <c r="AG722" s="5">
        <f t="shared" si="918"/>
        <v>2.356867116611357E-2</v>
      </c>
      <c r="AH722" s="5">
        <f t="shared" si="919"/>
        <v>3.4121436590411644E-3</v>
      </c>
      <c r="AI722" s="5">
        <f t="shared" si="920"/>
        <v>9.8427454242847774E-3</v>
      </c>
      <c r="AJ722" s="5">
        <f t="shared" si="921"/>
        <v>1.4196301089283974E-2</v>
      </c>
      <c r="AK722" s="5">
        <f t="shared" si="922"/>
        <v>1.3650321865168683E-2</v>
      </c>
      <c r="AL722" s="5">
        <f t="shared" si="923"/>
        <v>1.8976561453200541E-3</v>
      </c>
      <c r="AM722" s="5">
        <f t="shared" si="924"/>
        <v>1.7495045211281802E-2</v>
      </c>
      <c r="AN722" s="5">
        <f t="shared" si="925"/>
        <v>2.9228855400853709E-2</v>
      </c>
      <c r="AO722" s="5">
        <f t="shared" si="926"/>
        <v>2.4416226929585103E-2</v>
      </c>
      <c r="AP722" s="5">
        <f t="shared" si="927"/>
        <v>1.3597342518803854E-2</v>
      </c>
      <c r="AQ722" s="5">
        <f t="shared" si="928"/>
        <v>5.6792473743038597E-3</v>
      </c>
      <c r="AR722" s="5">
        <f t="shared" si="929"/>
        <v>1.140129132707133E-3</v>
      </c>
      <c r="AS722" s="5">
        <f t="shared" si="930"/>
        <v>3.2888418324099411E-3</v>
      </c>
      <c r="AT722" s="5">
        <f t="shared" si="931"/>
        <v>4.7435331175718822E-3</v>
      </c>
      <c r="AU722" s="5">
        <f t="shared" si="932"/>
        <v>4.5611003475982985E-3</v>
      </c>
      <c r="AV722" s="5">
        <f t="shared" si="933"/>
        <v>3.2892628551168851E-3</v>
      </c>
      <c r="AW722" s="5">
        <f t="shared" si="934"/>
        <v>2.5403918156818471E-4</v>
      </c>
      <c r="AX722" s="5">
        <f t="shared" si="935"/>
        <v>8.411099365874317E-3</v>
      </c>
      <c r="AY722" s="5">
        <f t="shared" si="936"/>
        <v>1.4052367636570423E-2</v>
      </c>
      <c r="AZ722" s="5">
        <f t="shared" si="937"/>
        <v>1.1738598463983629E-2</v>
      </c>
      <c r="BA722" s="5">
        <f t="shared" si="938"/>
        <v>6.5371993988181066E-3</v>
      </c>
      <c r="BB722" s="5">
        <f t="shared" si="939"/>
        <v>2.7304138635690172E-3</v>
      </c>
      <c r="BC722" s="5">
        <f t="shared" si="940"/>
        <v>9.1233684782113082E-4</v>
      </c>
      <c r="BD722" s="5">
        <f t="shared" si="941"/>
        <v>3.1746769019215309E-4</v>
      </c>
      <c r="BE722" s="5">
        <f t="shared" si="942"/>
        <v>9.1577435396584367E-4</v>
      </c>
      <c r="BF722" s="5">
        <f t="shared" si="943"/>
        <v>1.3208315259955351E-3</v>
      </c>
      <c r="BG722" s="5">
        <f t="shared" si="944"/>
        <v>1.2700333238994685E-3</v>
      </c>
      <c r="BH722" s="5">
        <f t="shared" si="945"/>
        <v>9.1589158727078924E-4</v>
      </c>
      <c r="BI722" s="5">
        <f t="shared" si="946"/>
        <v>5.2840024515753994E-4</v>
      </c>
      <c r="BJ722" s="8">
        <f t="shared" si="947"/>
        <v>0.59978069606523032</v>
      </c>
      <c r="BK722" s="8">
        <f t="shared" si="948"/>
        <v>0.18067652390099548</v>
      </c>
      <c r="BL722" s="8">
        <f t="shared" si="949"/>
        <v>0.19549383532478115</v>
      </c>
      <c r="BM722" s="8">
        <f t="shared" si="950"/>
        <v>0.80287094568358175</v>
      </c>
      <c r="BN722" s="8">
        <f t="shared" si="951"/>
        <v>0.1674511886456182</v>
      </c>
    </row>
    <row r="723" spans="1:66" x14ac:dyDescent="0.25">
      <c r="A723" t="s">
        <v>37</v>
      </c>
      <c r="B723" t="s">
        <v>227</v>
      </c>
      <c r="C723" t="s">
        <v>228</v>
      </c>
      <c r="D723" t="s">
        <v>504</v>
      </c>
      <c r="E723">
        <f>VLOOKUP(A723,home!$A$2:$E$405,3,FALSE)</f>
        <v>1.5846153846153801</v>
      </c>
      <c r="F723">
        <f>VLOOKUP(B723,home!$B$2:$E$405,3,FALSE)</f>
        <v>0.53</v>
      </c>
      <c r="G723">
        <f>VLOOKUP(C723,away!$B$2:$E$405,4,FALSE)</f>
        <v>1.22</v>
      </c>
      <c r="H723">
        <f>VLOOKUP(A723,away!$A$2:$E$405,3,FALSE)</f>
        <v>1.2538461538461501</v>
      </c>
      <c r="I723">
        <f>VLOOKUP(C723,away!$B$2:$E$405,3,FALSE)</f>
        <v>0.95</v>
      </c>
      <c r="J723">
        <f>VLOOKUP(B723,home!$B$2:$E$405,4,FALSE)</f>
        <v>0.74</v>
      </c>
      <c r="K723" s="3">
        <f t="shared" si="896"/>
        <v>1.0246123076923048</v>
      </c>
      <c r="L723" s="3">
        <f t="shared" si="897"/>
        <v>0.88145384615384337</v>
      </c>
      <c r="M723" s="5">
        <f t="shared" si="898"/>
        <v>0.14866405934142379</v>
      </c>
      <c r="N723" s="5">
        <f t="shared" si="899"/>
        <v>0.15232302491272195</v>
      </c>
      <c r="O723" s="5">
        <f t="shared" si="900"/>
        <v>0.1310405068913412</v>
      </c>
      <c r="P723" s="5">
        <f t="shared" si="901"/>
        <v>0.13426571616710647</v>
      </c>
      <c r="Q723" s="5">
        <f t="shared" si="902"/>
        <v>7.8036023035248231E-2</v>
      </c>
      <c r="R723" s="5">
        <f t="shared" si="903"/>
        <v>5.7753079400660948E-2</v>
      </c>
      <c r="S723" s="5">
        <f t="shared" si="904"/>
        <v>3.0315468677712318E-2</v>
      </c>
      <c r="T723" s="5">
        <f t="shared" si="905"/>
        <v>6.8785152642969472E-2</v>
      </c>
      <c r="U723" s="5">
        <f t="shared" si="906"/>
        <v>5.9174515961048127E-2</v>
      </c>
      <c r="V723" s="5">
        <f t="shared" si="907"/>
        <v>3.0421520925814822E-3</v>
      </c>
      <c r="W723" s="5">
        <f t="shared" si="908"/>
        <v>2.6652223215091853E-2</v>
      </c>
      <c r="X723" s="5">
        <f t="shared" si="909"/>
        <v>2.3492704661493467E-2</v>
      </c>
      <c r="Y723" s="5">
        <f t="shared" si="910"/>
        <v>1.0353867440214869E-2</v>
      </c>
      <c r="Z723" s="5">
        <f t="shared" si="911"/>
        <v>1.6968891321646966E-2</v>
      </c>
      <c r="AA723" s="5">
        <f t="shared" si="912"/>
        <v>1.7386534896052623E-2</v>
      </c>
      <c r="AB723" s="5">
        <f t="shared" si="913"/>
        <v>8.9072288213086319E-3</v>
      </c>
      <c r="AC723" s="5">
        <f t="shared" si="914"/>
        <v>1.7171968598578993E-4</v>
      </c>
      <c r="AD723" s="5">
        <f t="shared" si="915"/>
        <v>6.8270489833864205E-3</v>
      </c>
      <c r="AE723" s="5">
        <f t="shared" si="916"/>
        <v>6.0177285842866459E-3</v>
      </c>
      <c r="AF723" s="5">
        <f t="shared" si="917"/>
        <v>2.6521750028646934E-3</v>
      </c>
      <c r="AG723" s="5">
        <f t="shared" si="918"/>
        <v>7.792566189827215E-4</v>
      </c>
      <c r="AH723" s="5">
        <f t="shared" si="919"/>
        <v>3.7393236301080722E-3</v>
      </c>
      <c r="AI723" s="5">
        <f t="shared" si="920"/>
        <v>3.8313570138533981E-3</v>
      </c>
      <c r="AJ723" s="5">
        <f t="shared" si="921"/>
        <v>1.9628277757787137E-3</v>
      </c>
      <c r="AK723" s="5">
        <f t="shared" si="922"/>
        <v>6.7037916564772733E-4</v>
      </c>
      <c r="AL723" s="5">
        <f t="shared" si="923"/>
        <v>6.2035347940881624E-6</v>
      </c>
      <c r="AM723" s="5">
        <f t="shared" si="924"/>
        <v>1.3990156827191932E-3</v>
      </c>
      <c r="AN723" s="5">
        <f t="shared" si="925"/>
        <v>1.2331677543623778E-3</v>
      </c>
      <c r="AO723" s="5">
        <f t="shared" si="926"/>
        <v>5.4349023001780785E-4</v>
      </c>
      <c r="AP723" s="5">
        <f t="shared" si="927"/>
        <v>1.5968718453207792E-4</v>
      </c>
      <c r="AQ723" s="5">
        <f t="shared" si="928"/>
        <v>3.5189220746819646E-5</v>
      </c>
      <c r="AR723" s="5">
        <f t="shared" si="929"/>
        <v>6.5920823915454274E-4</v>
      </c>
      <c r="AS723" s="5">
        <f t="shared" si="930"/>
        <v>6.7543287516991669E-4</v>
      </c>
      <c r="AT723" s="5">
        <f t="shared" si="931"/>
        <v>3.4602841845954839E-4</v>
      </c>
      <c r="AU723" s="5">
        <f t="shared" si="932"/>
        <v>1.1818165878831882E-4</v>
      </c>
      <c r="AV723" s="5">
        <f t="shared" si="933"/>
        <v>3.027259553450097E-5</v>
      </c>
      <c r="AW723" s="5">
        <f t="shared" si="934"/>
        <v>1.5563091367536671E-7</v>
      </c>
      <c r="AX723" s="5">
        <f t="shared" si="935"/>
        <v>2.3890811452810621E-4</v>
      </c>
      <c r="AY723" s="5">
        <f t="shared" si="936"/>
        <v>2.1058647642816211E-4</v>
      </c>
      <c r="AZ723" s="5">
        <f t="shared" si="937"/>
        <v>9.2811129797794572E-5</v>
      </c>
      <c r="BA723" s="5">
        <f t="shared" si="938"/>
        <v>2.7269575775383205E-5</v>
      </c>
      <c r="BB723" s="5">
        <f t="shared" si="939"/>
        <v>6.0092181125487982E-6</v>
      </c>
      <c r="BC723" s="5">
        <f t="shared" si="940"/>
        <v>1.059369683536696E-6</v>
      </c>
      <c r="BD723" s="5">
        <f t="shared" si="941"/>
        <v>9.6843606303179003E-5</v>
      </c>
      <c r="BE723" s="5">
        <f t="shared" si="942"/>
        <v>9.9227150939545277E-5</v>
      </c>
      <c r="BF723" s="5">
        <f t="shared" si="943"/>
        <v>5.0834680054950065E-5</v>
      </c>
      <c r="BG723" s="5">
        <f t="shared" si="944"/>
        <v>1.7361946280634124E-5</v>
      </c>
      <c r="BH723" s="5">
        <f t="shared" si="945"/>
        <v>4.4473159611575892E-6</v>
      </c>
      <c r="BI723" s="5">
        <f t="shared" si="946"/>
        <v>9.1135493399969991E-7</v>
      </c>
      <c r="BJ723" s="8">
        <f t="shared" si="947"/>
        <v>0.37986639905396413</v>
      </c>
      <c r="BK723" s="8">
        <f t="shared" si="948"/>
        <v>0.31667590597603212</v>
      </c>
      <c r="BL723" s="8">
        <f t="shared" si="949"/>
        <v>0.28656450339737977</v>
      </c>
      <c r="BM723" s="8">
        <f t="shared" si="950"/>
        <v>0.29778285915500591</v>
      </c>
      <c r="BN723" s="8">
        <f t="shared" si="951"/>
        <v>0.70208240974850267</v>
      </c>
    </row>
    <row r="724" spans="1:66" x14ac:dyDescent="0.25">
      <c r="A724" t="s">
        <v>37</v>
      </c>
      <c r="B724" t="s">
        <v>226</v>
      </c>
      <c r="C724" t="s">
        <v>230</v>
      </c>
      <c r="D724" t="s">
        <v>504</v>
      </c>
      <c r="E724">
        <f>VLOOKUP(A724,home!$A$2:$E$405,3,FALSE)</f>
        <v>1.5846153846153801</v>
      </c>
      <c r="F724">
        <f>VLOOKUP(B724,home!$B$2:$E$405,3,FALSE)</f>
        <v>1.21</v>
      </c>
      <c r="G724">
        <f>VLOOKUP(C724,away!$B$2:$E$405,4,FALSE)</f>
        <v>0.81</v>
      </c>
      <c r="H724">
        <f>VLOOKUP(A724,away!$A$2:$E$405,3,FALSE)</f>
        <v>1.2538461538461501</v>
      </c>
      <c r="I724">
        <f>VLOOKUP(C724,away!$B$2:$E$405,3,FALSE)</f>
        <v>0.95</v>
      </c>
      <c r="J724">
        <f>VLOOKUP(B724,home!$B$2:$E$405,4,FALSE)</f>
        <v>1.04</v>
      </c>
      <c r="K724" s="3">
        <f t="shared" si="896"/>
        <v>1.5530815384615342</v>
      </c>
      <c r="L724" s="3">
        <f t="shared" si="897"/>
        <v>1.2387999999999961</v>
      </c>
      <c r="M724" s="5">
        <f t="shared" si="898"/>
        <v>6.1305756191800446E-2</v>
      </c>
      <c r="N724" s="5">
        <f t="shared" si="899"/>
        <v>9.5212838142909165E-2</v>
      </c>
      <c r="O724" s="5">
        <f t="shared" si="900"/>
        <v>7.5945570770402149E-2</v>
      </c>
      <c r="P724" s="5">
        <f t="shared" si="901"/>
        <v>0.11794966389143551</v>
      </c>
      <c r="Q724" s="5">
        <f t="shared" si="902"/>
        <v>7.3936650572139204E-2</v>
      </c>
      <c r="R724" s="5">
        <f t="shared" si="903"/>
        <v>4.7040686535186949E-2</v>
      </c>
      <c r="S724" s="5">
        <f t="shared" si="904"/>
        <v>5.6732532458197343E-2</v>
      </c>
      <c r="T724" s="5">
        <f t="shared" si="905"/>
        <v>9.1592722728765771E-2</v>
      </c>
      <c r="U724" s="5">
        <f t="shared" si="906"/>
        <v>7.3058021814354931E-2</v>
      </c>
      <c r="V724" s="5">
        <f t="shared" si="907"/>
        <v>1.2127886244698394E-2</v>
      </c>
      <c r="W724" s="5">
        <f t="shared" si="908"/>
        <v>3.8276549006423598E-2</v>
      </c>
      <c r="X724" s="5">
        <f t="shared" si="909"/>
        <v>4.7416988909157409E-2</v>
      </c>
      <c r="Y724" s="5">
        <f t="shared" si="910"/>
        <v>2.9370082930332012E-2</v>
      </c>
      <c r="Z724" s="5">
        <f t="shared" si="911"/>
        <v>1.9424667493263138E-2</v>
      </c>
      <c r="AA724" s="5">
        <f t="shared" si="912"/>
        <v>3.0168092474540869E-2</v>
      </c>
      <c r="AB724" s="5">
        <f t="shared" si="913"/>
        <v>2.3426753736404883E-2</v>
      </c>
      <c r="AC724" s="5">
        <f t="shared" si="914"/>
        <v>1.4583460378911613E-3</v>
      </c>
      <c r="AD724" s="5">
        <f t="shared" si="915"/>
        <v>1.486165040447367E-2</v>
      </c>
      <c r="AE724" s="5">
        <f t="shared" si="916"/>
        <v>1.8410612521061926E-2</v>
      </c>
      <c r="AF724" s="5">
        <f t="shared" si="917"/>
        <v>1.1403533395545723E-2</v>
      </c>
      <c r="AG724" s="5">
        <f t="shared" si="918"/>
        <v>4.7088990568006656E-3</v>
      </c>
      <c r="AH724" s="5">
        <f t="shared" si="919"/>
        <v>6.0158195226635734E-3</v>
      </c>
      <c r="AI724" s="5">
        <f t="shared" si="920"/>
        <v>9.3430582393652754E-3</v>
      </c>
      <c r="AJ724" s="5">
        <f t="shared" si="921"/>
        <v>7.2552656321645675E-3</v>
      </c>
      <c r="AK724" s="5">
        <f t="shared" si="922"/>
        <v>3.7560063699830799E-3</v>
      </c>
      <c r="AL724" s="5">
        <f t="shared" si="923"/>
        <v>1.1223182662881859E-4</v>
      </c>
      <c r="AM724" s="5">
        <f t="shared" si="924"/>
        <v>4.6162709748514925E-3</v>
      </c>
      <c r="AN724" s="5">
        <f t="shared" si="925"/>
        <v>5.7186364836460113E-3</v>
      </c>
      <c r="AO724" s="5">
        <f t="shared" si="926"/>
        <v>3.5421234379703287E-3</v>
      </c>
      <c r="AP724" s="5">
        <f t="shared" si="927"/>
        <v>1.4626608383192098E-3</v>
      </c>
      <c r="AQ724" s="5">
        <f t="shared" si="928"/>
        <v>4.529860616274577E-4</v>
      </c>
      <c r="AR724" s="5">
        <f t="shared" si="929"/>
        <v>1.4904794449351224E-3</v>
      </c>
      <c r="AS724" s="5">
        <f t="shared" si="930"/>
        <v>2.3148361093851336E-3</v>
      </c>
      <c r="AT724" s="5">
        <f t="shared" si="931"/>
        <v>1.7975646130250879E-3</v>
      </c>
      <c r="AU724" s="5">
        <f t="shared" si="932"/>
        <v>9.3058813822700503E-4</v>
      </c>
      <c r="AV724" s="5">
        <f t="shared" si="933"/>
        <v>3.6131981434791302E-4</v>
      </c>
      <c r="AW724" s="5">
        <f t="shared" si="934"/>
        <v>5.9980348461967594E-6</v>
      </c>
      <c r="AX724" s="5">
        <f t="shared" si="935"/>
        <v>1.1949075379296145E-3</v>
      </c>
      <c r="AY724" s="5">
        <f t="shared" si="936"/>
        <v>1.4802514579872021E-3</v>
      </c>
      <c r="AZ724" s="5">
        <f t="shared" si="937"/>
        <v>9.1686775307727006E-4</v>
      </c>
      <c r="BA724" s="5">
        <f t="shared" si="938"/>
        <v>3.7860525750403959E-4</v>
      </c>
      <c r="BB724" s="5">
        <f t="shared" si="939"/>
        <v>1.1725404824900065E-4</v>
      </c>
      <c r="BC724" s="5">
        <f t="shared" si="940"/>
        <v>2.9050862994172314E-5</v>
      </c>
      <c r="BD724" s="5">
        <f t="shared" si="941"/>
        <v>3.0773432273093734E-4</v>
      </c>
      <c r="BE724" s="5">
        <f t="shared" si="942"/>
        <v>4.7793649538438248E-4</v>
      </c>
      <c r="BF724" s="5">
        <f t="shared" si="943"/>
        <v>3.7113717376924537E-4</v>
      </c>
      <c r="BG724" s="5">
        <f t="shared" si="944"/>
        <v>1.9213543093926842E-4</v>
      </c>
      <c r="BH724" s="5">
        <f t="shared" si="945"/>
        <v>7.4600497669032216E-5</v>
      </c>
      <c r="BI724" s="5">
        <f t="shared" si="946"/>
        <v>2.3172131137963343E-5</v>
      </c>
      <c r="BJ724" s="8">
        <f t="shared" si="947"/>
        <v>0.44510014238176493</v>
      </c>
      <c r="BK724" s="8">
        <f t="shared" si="948"/>
        <v>0.25116666810863886</v>
      </c>
      <c r="BL724" s="8">
        <f t="shared" si="949"/>
        <v>0.28435077926661734</v>
      </c>
      <c r="BM724" s="8">
        <f t="shared" si="950"/>
        <v>0.52717683772327006</v>
      </c>
      <c r="BN724" s="8">
        <f t="shared" si="951"/>
        <v>0.47139116610387344</v>
      </c>
    </row>
    <row r="725" spans="1:66" x14ac:dyDescent="0.25">
      <c r="A725" t="s">
        <v>37</v>
      </c>
      <c r="B725" t="s">
        <v>39</v>
      </c>
      <c r="C725" t="s">
        <v>229</v>
      </c>
      <c r="D725" t="s">
        <v>504</v>
      </c>
      <c r="E725">
        <f>VLOOKUP(A725,home!$A$2:$E$405,3,FALSE)</f>
        <v>1.5846153846153801</v>
      </c>
      <c r="F725">
        <f>VLOOKUP(B725,home!$B$2:$E$405,3,FALSE)</f>
        <v>1.08</v>
      </c>
      <c r="G725">
        <f>VLOOKUP(C725,away!$B$2:$E$405,4,FALSE)</f>
        <v>1.1200000000000001</v>
      </c>
      <c r="H725">
        <f>VLOOKUP(A725,away!$A$2:$E$405,3,FALSE)</f>
        <v>1.2538461538461501</v>
      </c>
      <c r="I725">
        <f>VLOOKUP(C725,away!$B$2:$E$405,3,FALSE)</f>
        <v>0.57999999999999996</v>
      </c>
      <c r="J725">
        <f>VLOOKUP(B725,home!$B$2:$E$405,4,FALSE)</f>
        <v>0.74</v>
      </c>
      <c r="K725" s="3">
        <f t="shared" si="896"/>
        <v>1.9167507692307642</v>
      </c>
      <c r="L725" s="3">
        <f t="shared" si="897"/>
        <v>0.53815076923076755</v>
      </c>
      <c r="M725" s="5">
        <f t="shared" si="898"/>
        <v>8.5871650079709302E-2</v>
      </c>
      <c r="N725" s="5">
        <f t="shared" si="899"/>
        <v>0.1645945513453978</v>
      </c>
      <c r="O725" s="5">
        <f t="shared" si="900"/>
        <v>4.6211894545510862E-2</v>
      </c>
      <c r="P725" s="5">
        <f t="shared" si="901"/>
        <v>8.8576684417718904E-2</v>
      </c>
      <c r="Q725" s="5">
        <f t="shared" si="902"/>
        <v>0.15774336645124187</v>
      </c>
      <c r="R725" s="5">
        <f t="shared" si="903"/>
        <v>1.2434483298638889E-2</v>
      </c>
      <c r="S725" s="5">
        <f t="shared" si="904"/>
        <v>2.2841732443575298E-2</v>
      </c>
      <c r="T725" s="5">
        <f t="shared" si="905"/>
        <v>8.4889713996786673E-2</v>
      </c>
      <c r="U725" s="5">
        <f t="shared" si="906"/>
        <v>2.383380542765318E-2</v>
      </c>
      <c r="V725" s="5">
        <f t="shared" si="907"/>
        <v>2.61791862148074E-3</v>
      </c>
      <c r="W725" s="5">
        <f t="shared" si="908"/>
        <v>0.10078490632882277</v>
      </c>
      <c r="X725" s="5">
        <f t="shared" si="909"/>
        <v>5.4237474867706831E-2</v>
      </c>
      <c r="Y725" s="5">
        <f t="shared" si="910"/>
        <v>1.4593969410595424E-2</v>
      </c>
      <c r="Z725" s="5">
        <f t="shared" si="911"/>
        <v>2.2305422507165507E-3</v>
      </c>
      <c r="AA725" s="5">
        <f t="shared" si="912"/>
        <v>4.2753935748626685E-3</v>
      </c>
      <c r="AB725" s="5">
        <f t="shared" si="913"/>
        <v>4.0974319616911429E-3</v>
      </c>
      <c r="AC725" s="5">
        <f t="shared" si="914"/>
        <v>1.6877408853134546E-4</v>
      </c>
      <c r="AD725" s="5">
        <f t="shared" si="915"/>
        <v>4.8294886683155402E-2</v>
      </c>
      <c r="AE725" s="5">
        <f t="shared" si="916"/>
        <v>2.5989930418452833E-2</v>
      </c>
      <c r="AF725" s="5">
        <f t="shared" si="917"/>
        <v>6.9932505234722572E-3</v>
      </c>
      <c r="AG725" s="5">
        <f t="shared" si="918"/>
        <v>1.254474382876688E-3</v>
      </c>
      <c r="AH725" s="5">
        <f t="shared" si="919"/>
        <v>3.000920070062097E-4</v>
      </c>
      <c r="AI725" s="5">
        <f t="shared" si="920"/>
        <v>5.7520158526915628E-4</v>
      </c>
      <c r="AJ725" s="5">
        <f t="shared" si="921"/>
        <v>5.5125904051370514E-4</v>
      </c>
      <c r="AK725" s="5">
        <f t="shared" si="922"/>
        <v>3.5220872998335259E-4</v>
      </c>
      <c r="AL725" s="5">
        <f t="shared" si="923"/>
        <v>6.9636249746464664E-6</v>
      </c>
      <c r="AM725" s="5">
        <f t="shared" si="924"/>
        <v>1.8513852239970145E-2</v>
      </c>
      <c r="AN725" s="5">
        <f t="shared" si="925"/>
        <v>9.9632438243647033E-3</v>
      </c>
      <c r="AO725" s="5">
        <f t="shared" si="926"/>
        <v>2.6808636640577792E-3</v>
      </c>
      <c r="AP725" s="5">
        <f t="shared" si="927"/>
        <v>4.8090294767183604E-4</v>
      </c>
      <c r="AQ725" s="5">
        <f t="shared" si="928"/>
        <v>6.4699572803735513E-5</v>
      </c>
      <c r="AR725" s="5">
        <f t="shared" si="929"/>
        <v>3.2298948882079343E-5</v>
      </c>
      <c r="AS725" s="5">
        <f t="shared" si="930"/>
        <v>6.1909035115070715E-5</v>
      </c>
      <c r="AT725" s="5">
        <f t="shared" si="931"/>
        <v>5.9332095339573097E-5</v>
      </c>
      <c r="AU725" s="5">
        <f t="shared" si="932"/>
        <v>3.7908279794066602E-5</v>
      </c>
      <c r="AV725" s="5">
        <f t="shared" si="933"/>
        <v>1.8165181113873054E-5</v>
      </c>
      <c r="AW725" s="5">
        <f t="shared" si="934"/>
        <v>1.9952737318818096E-7</v>
      </c>
      <c r="AX725" s="5">
        <f t="shared" si="935"/>
        <v>5.9144067537312472E-3</v>
      </c>
      <c r="AY725" s="5">
        <f t="shared" si="936"/>
        <v>3.1828425440641175E-3</v>
      </c>
      <c r="AZ725" s="5">
        <f t="shared" si="937"/>
        <v>8.5642458171425895E-4</v>
      </c>
      <c r="BA725" s="5">
        <f t="shared" si="938"/>
        <v>1.5362851581255562E-4</v>
      </c>
      <c r="BB725" s="5">
        <f t="shared" si="939"/>
        <v>2.0668825990076981E-5</v>
      </c>
      <c r="BC725" s="5">
        <f t="shared" si="940"/>
        <v>2.2245889211313627E-6</v>
      </c>
      <c r="BD725" s="5">
        <f t="shared" si="941"/>
        <v>2.896950697706039E-6</v>
      </c>
      <c r="BE725" s="5">
        <f t="shared" si="942"/>
        <v>5.5527324782516489E-6</v>
      </c>
      <c r="BF725" s="5">
        <f t="shared" si="943"/>
        <v>5.3216021245107487E-6</v>
      </c>
      <c r="BG725" s="5">
        <f t="shared" si="944"/>
        <v>3.4000616552320165E-6</v>
      </c>
      <c r="BH725" s="5">
        <f t="shared" si="945"/>
        <v>1.6292676982744988E-6</v>
      </c>
      <c r="BI725" s="5">
        <f t="shared" si="946"/>
        <v>6.2458002279009653E-7</v>
      </c>
      <c r="BJ725" s="8">
        <f t="shared" si="947"/>
        <v>0.7012102824676103</v>
      </c>
      <c r="BK725" s="8">
        <f t="shared" si="948"/>
        <v>0.20326656582005434</v>
      </c>
      <c r="BL725" s="8">
        <f t="shared" si="949"/>
        <v>9.2860808906050585E-2</v>
      </c>
      <c r="BM725" s="8">
        <f t="shared" si="950"/>
        <v>0.44095292628952304</v>
      </c>
      <c r="BN725" s="8">
        <f t="shared" si="951"/>
        <v>0.55543263013821775</v>
      </c>
    </row>
    <row r="726" spans="1:66" x14ac:dyDescent="0.25">
      <c r="A726" t="s">
        <v>37</v>
      </c>
      <c r="B726" t="s">
        <v>225</v>
      </c>
      <c r="C726" t="s">
        <v>231</v>
      </c>
      <c r="D726" t="s">
        <v>504</v>
      </c>
      <c r="E726">
        <f>VLOOKUP(A726,home!$A$2:$E$405,3,FALSE)</f>
        <v>1.5846153846153801</v>
      </c>
      <c r="F726">
        <f>VLOOKUP(B726,home!$B$2:$E$405,3,FALSE)</f>
        <v>1.98</v>
      </c>
      <c r="G726">
        <f>VLOOKUP(C726,away!$B$2:$E$405,4,FALSE)</f>
        <v>0.81</v>
      </c>
      <c r="H726">
        <f>VLOOKUP(A726,away!$A$2:$E$405,3,FALSE)</f>
        <v>1.2538461538461501</v>
      </c>
      <c r="I726">
        <f>VLOOKUP(C726,away!$B$2:$E$405,3,FALSE)</f>
        <v>0.9</v>
      </c>
      <c r="J726">
        <f>VLOOKUP(B726,home!$B$2:$E$405,4,FALSE)</f>
        <v>0.91</v>
      </c>
      <c r="K726" s="3">
        <f t="shared" si="896"/>
        <v>2.5414061538461468</v>
      </c>
      <c r="L726" s="3">
        <f t="shared" si="897"/>
        <v>1.026899999999997</v>
      </c>
      <c r="M726" s="5">
        <f t="shared" si="898"/>
        <v>2.8203585778768313E-2</v>
      </c>
      <c r="N726" s="5">
        <f t="shared" si="899"/>
        <v>7.1676766458689464E-2</v>
      </c>
      <c r="O726" s="5">
        <f t="shared" si="900"/>
        <v>2.8962262236217094E-2</v>
      </c>
      <c r="P726" s="5">
        <f t="shared" si="901"/>
        <v>7.3604871476427983E-2</v>
      </c>
      <c r="Q726" s="5">
        <f t="shared" si="902"/>
        <v>9.1079887682953276E-2</v>
      </c>
      <c r="R726" s="5">
        <f t="shared" si="903"/>
        <v>1.4870673545185625E-2</v>
      </c>
      <c r="S726" s="5">
        <f t="shared" si="904"/>
        <v>4.8022945978910929E-2</v>
      </c>
      <c r="T726" s="5">
        <f t="shared" si="905"/>
        <v>9.352993666162443E-2</v>
      </c>
      <c r="U726" s="5">
        <f t="shared" si="906"/>
        <v>3.7792421259571843E-2</v>
      </c>
      <c r="V726" s="5">
        <f t="shared" si="907"/>
        <v>1.3925426970818906E-2</v>
      </c>
      <c r="W726" s="5">
        <f t="shared" si="908"/>
        <v>7.7156995683024435E-2</v>
      </c>
      <c r="X726" s="5">
        <f t="shared" si="909"/>
        <v>7.9232518866897542E-2</v>
      </c>
      <c r="Y726" s="5">
        <f t="shared" si="910"/>
        <v>4.0681936812208434E-2</v>
      </c>
      <c r="Z726" s="5">
        <f t="shared" si="911"/>
        <v>5.0902315545170249E-3</v>
      </c>
      <c r="AA726" s="5">
        <f t="shared" si="912"/>
        <v>1.2936345797151404E-2</v>
      </c>
      <c r="AB726" s="5">
        <f t="shared" si="913"/>
        <v>1.6438254408581161E-2</v>
      </c>
      <c r="AC726" s="5">
        <f t="shared" si="914"/>
        <v>2.2713850786597392E-3</v>
      </c>
      <c r="AD726" s="5">
        <f t="shared" si="915"/>
        <v>4.902181591027973E-2</v>
      </c>
      <c r="AE726" s="5">
        <f t="shared" si="916"/>
        <v>5.0340502758266098E-2</v>
      </c>
      <c r="AF726" s="5">
        <f t="shared" si="917"/>
        <v>2.5847331141231656E-2</v>
      </c>
      <c r="AG726" s="5">
        <f t="shared" si="918"/>
        <v>8.8475414496435693E-3</v>
      </c>
      <c r="AH726" s="5">
        <f t="shared" si="919"/>
        <v>1.3067896958333795E-3</v>
      </c>
      <c r="AI726" s="5">
        <f t="shared" si="920"/>
        <v>3.321083374773685E-3</v>
      </c>
      <c r="AJ726" s="5">
        <f t="shared" si="921"/>
        <v>4.2201108630429878E-3</v>
      </c>
      <c r="AK726" s="5">
        <f t="shared" si="922"/>
        <v>3.5750052390834735E-3</v>
      </c>
      <c r="AL726" s="5">
        <f t="shared" si="923"/>
        <v>2.3711170359633254E-4</v>
      </c>
      <c r="AM726" s="5">
        <f t="shared" si="924"/>
        <v>2.4916868925419548E-2</v>
      </c>
      <c r="AN726" s="5">
        <f t="shared" si="925"/>
        <v>2.5587132699513258E-2</v>
      </c>
      <c r="AO726" s="5">
        <f t="shared" si="926"/>
        <v>1.3137713284565046E-2</v>
      </c>
      <c r="AP726" s="5">
        <f t="shared" si="927"/>
        <v>4.4970392573066018E-3</v>
      </c>
      <c r="AQ726" s="5">
        <f t="shared" si="928"/>
        <v>1.1545024033320342E-3</v>
      </c>
      <c r="AR726" s="5">
        <f t="shared" si="929"/>
        <v>2.6838846773025876E-4</v>
      </c>
      <c r="AS726" s="5">
        <f t="shared" si="930"/>
        <v>6.8208410351101758E-4</v>
      </c>
      <c r="AT726" s="5">
        <f t="shared" si="931"/>
        <v>8.6672636905176642E-4</v>
      </c>
      <c r="AU726" s="5">
        <f t="shared" si="932"/>
        <v>7.3423457600296175E-4</v>
      </c>
      <c r="AV726" s="5">
        <f t="shared" si="933"/>
        <v>4.66497067455136E-4</v>
      </c>
      <c r="AW726" s="5">
        <f t="shared" si="934"/>
        <v>1.7189083494623566E-5</v>
      </c>
      <c r="AX726" s="5">
        <f t="shared" si="935"/>
        <v>1.0553980670273185E-2</v>
      </c>
      <c r="AY726" s="5">
        <f t="shared" si="936"/>
        <v>1.08378827503035E-2</v>
      </c>
      <c r="AZ726" s="5">
        <f t="shared" si="937"/>
        <v>5.5647108981433163E-3</v>
      </c>
      <c r="BA726" s="5">
        <f t="shared" si="938"/>
        <v>1.9048005404344516E-3</v>
      </c>
      <c r="BB726" s="5">
        <f t="shared" si="939"/>
        <v>4.8900991874303325E-4</v>
      </c>
      <c r="BC726" s="5">
        <f t="shared" si="940"/>
        <v>1.0043285711144389E-4</v>
      </c>
      <c r="BD726" s="5">
        <f t="shared" si="941"/>
        <v>4.5934686252033638E-5</v>
      </c>
      <c r="BE726" s="5">
        <f t="shared" si="942"/>
        <v>1.1673869431591027E-4</v>
      </c>
      <c r="BF726" s="5">
        <f t="shared" si="943"/>
        <v>1.4834021806320934E-4</v>
      </c>
      <c r="BG726" s="5">
        <f t="shared" si="944"/>
        <v>1.2566424768290649E-4</v>
      </c>
      <c r="BH726" s="5">
        <f t="shared" si="945"/>
        <v>7.9840973094946264E-5</v>
      </c>
      <c r="BI726" s="5">
        <f t="shared" si="946"/>
        <v>4.0581668070512176E-5</v>
      </c>
      <c r="BJ726" s="8">
        <f t="shared" si="947"/>
        <v>0.68615930762996402</v>
      </c>
      <c r="BK726" s="8">
        <f t="shared" si="948"/>
        <v>0.17710320973748572</v>
      </c>
      <c r="BL726" s="8">
        <f t="shared" si="949"/>
        <v>0.12699797749067129</v>
      </c>
      <c r="BM726" s="8">
        <f t="shared" si="950"/>
        <v>0.67613198556758747</v>
      </c>
      <c r="BN726" s="8">
        <f t="shared" si="951"/>
        <v>0.30839804717824176</v>
      </c>
    </row>
    <row r="727" spans="1:66" s="10" customFormat="1" x14ac:dyDescent="0.25">
      <c r="A727" t="s">
        <v>37</v>
      </c>
      <c r="B727" t="s">
        <v>38</v>
      </c>
      <c r="C727" t="s">
        <v>224</v>
      </c>
      <c r="D727" t="s">
        <v>504</v>
      </c>
      <c r="E727">
        <f>VLOOKUP(A727,home!$A$2:$E$405,3,FALSE)</f>
        <v>1.5846153846153801</v>
      </c>
      <c r="F727">
        <f>VLOOKUP(B727,home!$B$2:$E$405,3,FALSE)</f>
        <v>0.63</v>
      </c>
      <c r="G727">
        <f>VLOOKUP(C727,away!$B$2:$E$405,4,FALSE)</f>
        <v>1.5</v>
      </c>
      <c r="H727">
        <f>VLOOKUP(A727,away!$A$2:$E$405,3,FALSE)</f>
        <v>1.2538461538461501</v>
      </c>
      <c r="I727">
        <f>VLOOKUP(C727,away!$B$2:$E$405,3,FALSE)</f>
        <v>0.57999999999999996</v>
      </c>
      <c r="J727">
        <f>VLOOKUP(B727,home!$B$2:$E$405,4,FALSE)</f>
        <v>1.03</v>
      </c>
      <c r="K727" s="3">
        <f t="shared" si="896"/>
        <v>1.4974615384615342</v>
      </c>
      <c r="L727" s="3">
        <f t="shared" si="897"/>
        <v>0.74904769230769008</v>
      </c>
      <c r="M727" s="5">
        <f t="shared" si="898"/>
        <v>0.10576779184932207</v>
      </c>
      <c r="N727" s="5">
        <f t="shared" si="899"/>
        <v>0.15838320030236513</v>
      </c>
      <c r="O727" s="5">
        <f t="shared" si="900"/>
        <v>7.9225120405214802E-2</v>
      </c>
      <c r="P727" s="5">
        <f t="shared" si="901"/>
        <v>0.11863657068679323</v>
      </c>
      <c r="Q727" s="5">
        <f t="shared" si="902"/>
        <v>0.11858637539562052</v>
      </c>
      <c r="R727" s="5">
        <f t="shared" si="903"/>
        <v>2.9671696806162513E-2</v>
      </c>
      <c r="S727" s="5">
        <f t="shared" si="904"/>
        <v>3.3267773814294445E-2</v>
      </c>
      <c r="T727" s="5">
        <f t="shared" si="905"/>
        <v>8.8826850829222981E-2</v>
      </c>
      <c r="U727" s="5">
        <f t="shared" si="906"/>
        <v>4.4432224748120301E-2</v>
      </c>
      <c r="V727" s="5">
        <f t="shared" si="907"/>
        <v>4.1461630559880029E-3</v>
      </c>
      <c r="W727" s="5">
        <f t="shared" si="908"/>
        <v>5.9192845380167634E-2</v>
      </c>
      <c r="X727" s="5">
        <f t="shared" si="909"/>
        <v>4.4338264233140474E-2</v>
      </c>
      <c r="Y727" s="5">
        <f t="shared" si="910"/>
        <v>1.6605737252381233E-2</v>
      </c>
      <c r="Z727" s="5">
        <f t="shared" si="911"/>
        <v>7.4085053398364993E-3</v>
      </c>
      <c r="AA727" s="5">
        <f t="shared" si="912"/>
        <v>1.1093951803892055E-2</v>
      </c>
      <c r="AB727" s="5">
        <f t="shared" si="913"/>
        <v>8.3063830679371547E-3</v>
      </c>
      <c r="AC727" s="5">
        <f t="shared" si="914"/>
        <v>2.9066419811633095E-4</v>
      </c>
      <c r="AD727" s="5">
        <f t="shared" si="915"/>
        <v>2.2159752327225384E-2</v>
      </c>
      <c r="AE727" s="5">
        <f t="shared" si="916"/>
        <v>1.6598711342818137E-2</v>
      </c>
      <c r="AF727" s="5">
        <f t="shared" si="917"/>
        <v>6.2166132133097017E-3</v>
      </c>
      <c r="AG727" s="5">
        <f t="shared" si="918"/>
        <v>1.5521799271330427E-3</v>
      </c>
      <c r="AH727" s="5">
        <f t="shared" si="919"/>
        <v>1.387330957063432E-3</v>
      </c>
      <c r="AI727" s="5">
        <f t="shared" si="920"/>
        <v>2.0774747493195194E-3</v>
      </c>
      <c r="AJ727" s="5">
        <f t="shared" si="921"/>
        <v>1.5554692671154989E-3</v>
      </c>
      <c r="AK727" s="5">
        <f t="shared" si="922"/>
        <v>7.7641846725480317E-4</v>
      </c>
      <c r="AL727" s="5">
        <f t="shared" si="923"/>
        <v>1.3041173719528379E-5</v>
      </c>
      <c r="AM727" s="5">
        <f t="shared" si="924"/>
        <v>6.6366753623706949E-3</v>
      </c>
      <c r="AN727" s="5">
        <f t="shared" si="925"/>
        <v>4.9711863647790714E-3</v>
      </c>
      <c r="AO727" s="5">
        <f t="shared" si="926"/>
        <v>1.861827837284609E-3</v>
      </c>
      <c r="AP727" s="5">
        <f t="shared" si="927"/>
        <v>4.6486594833075145E-4</v>
      </c>
      <c r="AQ727" s="5">
        <f t="shared" si="928"/>
        <v>8.7051691457393801E-5</v>
      </c>
      <c r="AR727" s="5">
        <f t="shared" si="929"/>
        <v>2.078354103710766E-4</v>
      </c>
      <c r="AS727" s="5">
        <f t="shared" si="930"/>
        <v>3.1122553336105664E-4</v>
      </c>
      <c r="AT727" s="5">
        <f t="shared" si="931"/>
        <v>2.3302413299767973E-4</v>
      </c>
      <c r="AU727" s="5">
        <f t="shared" si="932"/>
        <v>1.1631489223245686E-4</v>
      </c>
      <c r="AV727" s="5">
        <f t="shared" si="933"/>
        <v>4.3544269367100601E-5</v>
      </c>
      <c r="AW727" s="5">
        <f t="shared" si="934"/>
        <v>4.0633040990705832E-7</v>
      </c>
      <c r="AX727" s="5">
        <f t="shared" si="935"/>
        <v>1.6563610164008987E-3</v>
      </c>
      <c r="AY727" s="5">
        <f t="shared" si="936"/>
        <v>1.2406933969635132E-3</v>
      </c>
      <c r="AZ727" s="5">
        <f t="shared" si="937"/>
        <v>4.6466926292845415E-4</v>
      </c>
      <c r="BA727" s="5">
        <f t="shared" si="938"/>
        <v>1.1601981302762466E-4</v>
      </c>
      <c r="BB727" s="5">
        <f t="shared" si="939"/>
        <v>2.1726093302577976E-5</v>
      </c>
      <c r="BC727" s="5">
        <f t="shared" si="940"/>
        <v>3.2547760102315197E-6</v>
      </c>
      <c r="BD727" s="5">
        <f t="shared" si="941"/>
        <v>2.594643908637944E-5</v>
      </c>
      <c r="BE727" s="5">
        <f t="shared" si="942"/>
        <v>3.8853794591888234E-5</v>
      </c>
      <c r="BF727" s="5">
        <f t="shared" si="943"/>
        <v>2.9091031512318701E-5</v>
      </c>
      <c r="BG727" s="5">
        <f t="shared" si="944"/>
        <v>1.4520900267956576E-5</v>
      </c>
      <c r="BH727" s="5">
        <f t="shared" si="945"/>
        <v>5.4361224137751895E-6</v>
      </c>
      <c r="BI727" s="5">
        <f t="shared" si="946"/>
        <v>1.6280768465994041E-6</v>
      </c>
      <c r="BJ727" s="8">
        <f t="shared" si="947"/>
        <v>0.54998486176623995</v>
      </c>
      <c r="BK727" s="8">
        <f t="shared" si="948"/>
        <v>0.2633626981751972</v>
      </c>
      <c r="BL727" s="8">
        <f t="shared" si="949"/>
        <v>0.17955349087512834</v>
      </c>
      <c r="BM727" s="8">
        <f t="shared" si="950"/>
        <v>0.38879851364437007</v>
      </c>
      <c r="BN727" s="8">
        <f t="shared" si="951"/>
        <v>0.61027075544547826</v>
      </c>
    </row>
    <row r="728" spans="1:66" x14ac:dyDescent="0.25">
      <c r="A728" t="s">
        <v>337</v>
      </c>
      <c r="B728" t="s">
        <v>374</v>
      </c>
      <c r="C728" t="s">
        <v>373</v>
      </c>
      <c r="D728" t="s">
        <v>504</v>
      </c>
      <c r="E728">
        <f>VLOOKUP(A728,home!$A$2:$E$405,3,FALSE)</f>
        <v>1.3404255319148899</v>
      </c>
      <c r="F728">
        <f>VLOOKUP(B728,home!$B$2:$E$405,3,FALSE)</f>
        <v>1.27</v>
      </c>
      <c r="G728">
        <f>VLOOKUP(C728,away!$B$2:$E$405,4,FALSE)</f>
        <v>0.82</v>
      </c>
      <c r="H728">
        <f>VLOOKUP(A728,away!$A$2:$E$405,3,FALSE)</f>
        <v>1.0638297872340401</v>
      </c>
      <c r="I728">
        <f>VLOOKUP(C728,away!$B$2:$E$405,3,FALSE)</f>
        <v>0.45</v>
      </c>
      <c r="J728">
        <f>VLOOKUP(B728,home!$B$2:$E$405,4,FALSE)</f>
        <v>0.75</v>
      </c>
      <c r="K728" s="3">
        <f t="shared" si="896"/>
        <v>1.3959191489361662</v>
      </c>
      <c r="L728" s="3">
        <f t="shared" si="897"/>
        <v>0.35904255319148853</v>
      </c>
      <c r="M728" s="5">
        <f t="shared" si="898"/>
        <v>0.1729138643980147</v>
      </c>
      <c r="N728" s="5">
        <f t="shared" si="899"/>
        <v>0.24137377442974034</v>
      </c>
      <c r="O728" s="5">
        <f t="shared" si="900"/>
        <v>6.2083435355670034E-2</v>
      </c>
      <c r="P728" s="5">
        <f t="shared" si="901"/>
        <v>8.666345624472041E-2</v>
      </c>
      <c r="Q728" s="5">
        <f t="shared" si="902"/>
        <v>0.16846913688873666</v>
      </c>
      <c r="R728" s="5">
        <f t="shared" si="903"/>
        <v>1.1145297570499247E-2</v>
      </c>
      <c r="S728" s="5">
        <f t="shared" si="904"/>
        <v>1.0858809203108064E-2</v>
      </c>
      <c r="T728" s="5">
        <f t="shared" si="905"/>
        <v>6.0487589042498402E-2</v>
      </c>
      <c r="U728" s="5">
        <f t="shared" si="906"/>
        <v>1.5557934299251631E-2</v>
      </c>
      <c r="V728" s="5">
        <f t="shared" si="907"/>
        <v>6.0470823276314342E-4</v>
      </c>
      <c r="W728" s="5">
        <f t="shared" si="908"/>
        <v>7.838976472924529E-2</v>
      </c>
      <c r="X728" s="5">
        <f t="shared" si="909"/>
        <v>2.8145261272468323E-2</v>
      </c>
      <c r="Y728" s="5">
        <f t="shared" si="910"/>
        <v>5.0526732337542743E-3</v>
      </c>
      <c r="Z728" s="5">
        <f t="shared" si="911"/>
        <v>1.3338786985969818E-3</v>
      </c>
      <c r="AA728" s="5">
        <f t="shared" si="912"/>
        <v>1.8619868177295797E-3</v>
      </c>
      <c r="AB728" s="5">
        <f t="shared" si="913"/>
        <v>1.2995915269677178E-3</v>
      </c>
      <c r="AC728" s="5">
        <f t="shared" si="914"/>
        <v>1.8942272809260536E-5</v>
      </c>
      <c r="AD728" s="5">
        <f t="shared" si="915"/>
        <v>2.7356443416538593E-2</v>
      </c>
      <c r="AE728" s="5">
        <f t="shared" si="916"/>
        <v>9.8221272905125046E-3</v>
      </c>
      <c r="AF728" s="5">
        <f t="shared" si="917"/>
        <v>1.7632808300787031E-3</v>
      </c>
      <c r="AG728" s="5">
        <f t="shared" si="918"/>
        <v>2.1103095040835501E-4</v>
      </c>
      <c r="AH728" s="5">
        <f t="shared" si="919"/>
        <v>1.1972980339800001E-4</v>
      </c>
      <c r="AI728" s="5">
        <f t="shared" si="920"/>
        <v>1.6713312526163069E-4</v>
      </c>
      <c r="AJ728" s="5">
        <f t="shared" si="921"/>
        <v>1.1665216498712859E-4</v>
      </c>
      <c r="AK728" s="5">
        <f t="shared" si="922"/>
        <v>5.4278996956797957E-5</v>
      </c>
      <c r="AL728" s="5">
        <f t="shared" si="923"/>
        <v>3.7975042348304732E-7</v>
      </c>
      <c r="AM728" s="5">
        <f t="shared" si="924"/>
        <v>7.637476642386988E-3</v>
      </c>
      <c r="AN728" s="5">
        <f t="shared" si="925"/>
        <v>2.7421791136229817E-3</v>
      </c>
      <c r="AO728" s="5">
        <f t="shared" si="926"/>
        <v>4.9227949513178408E-4</v>
      </c>
      <c r="AP728" s="5">
        <f t="shared" si="927"/>
        <v>5.891642893864425E-5</v>
      </c>
      <c r="AQ728" s="5">
        <f t="shared" si="928"/>
        <v>5.2883762677639302E-6</v>
      </c>
      <c r="AR728" s="5">
        <f t="shared" si="929"/>
        <v>8.5976188610265767E-6</v>
      </c>
      <c r="AS728" s="5">
        <f t="shared" si="930"/>
        <v>1.200158080336175E-5</v>
      </c>
      <c r="AT728" s="5">
        <f t="shared" si="931"/>
        <v>8.3766182304586826E-6</v>
      </c>
      <c r="AU728" s="5">
        <f t="shared" si="932"/>
        <v>3.8976939304083543E-6</v>
      </c>
      <c r="AV728" s="5">
        <f t="shared" si="933"/>
        <v>1.3602163985373227E-6</v>
      </c>
      <c r="AW728" s="5">
        <f t="shared" si="934"/>
        <v>5.2869104516948435E-9</v>
      </c>
      <c r="AX728" s="5">
        <f t="shared" si="935"/>
        <v>1.7768833157767818E-3</v>
      </c>
      <c r="AY728" s="5">
        <f t="shared" si="936"/>
        <v>6.3797672241985371E-4</v>
      </c>
      <c r="AZ728" s="5">
        <f t="shared" si="937"/>
        <v>1.1453039564718091E-4</v>
      </c>
      <c r="BA728" s="5">
        <f t="shared" si="938"/>
        <v>1.3707095223731731E-5</v>
      </c>
      <c r="BB728" s="5">
        <f t="shared" si="939"/>
        <v>1.2303576164918738E-6</v>
      </c>
      <c r="BC728" s="5">
        <f t="shared" si="940"/>
        <v>8.8350147992767332E-8</v>
      </c>
      <c r="BD728" s="5">
        <f t="shared" si="941"/>
        <v>5.1448517120504677E-7</v>
      </c>
      <c r="BE728" s="5">
        <f t="shared" si="942"/>
        <v>7.1817970232882668E-7</v>
      </c>
      <c r="BF728" s="5">
        <f t="shared" si="943"/>
        <v>5.0126039942904251E-7</v>
      </c>
      <c r="BG728" s="5">
        <f t="shared" si="944"/>
        <v>2.3323966338879735E-7</v>
      </c>
      <c r="BH728" s="5">
        <f t="shared" si="945"/>
        <v>8.1395928103961952E-8</v>
      </c>
      <c r="BI728" s="5">
        <f t="shared" si="946"/>
        <v>2.2724426937150393E-8</v>
      </c>
      <c r="BJ728" s="8">
        <f t="shared" si="947"/>
        <v>0.63455163837716133</v>
      </c>
      <c r="BK728" s="8">
        <f t="shared" si="948"/>
        <v>0.27169813682425886</v>
      </c>
      <c r="BL728" s="8">
        <f t="shared" si="949"/>
        <v>9.2442344674236968E-2</v>
      </c>
      <c r="BM728" s="8">
        <f t="shared" si="950"/>
        <v>0.25673906225136373</v>
      </c>
      <c r="BN728" s="8">
        <f t="shared" si="951"/>
        <v>0.7426489648873813</v>
      </c>
    </row>
    <row r="729" spans="1:66" x14ac:dyDescent="0.25">
      <c r="A729" t="s">
        <v>337</v>
      </c>
      <c r="B729" t="s">
        <v>382</v>
      </c>
      <c r="C729" t="s">
        <v>368</v>
      </c>
      <c r="D729" t="s">
        <v>504</v>
      </c>
      <c r="E729">
        <f>VLOOKUP(A729,home!$A$2:$E$405,3,FALSE)</f>
        <v>1.3404255319148899</v>
      </c>
      <c r="F729">
        <f>VLOOKUP(B729,home!$B$2:$E$405,3,FALSE)</f>
        <v>0.97</v>
      </c>
      <c r="G729">
        <f>VLOOKUP(C729,away!$B$2:$E$405,4,FALSE)</f>
        <v>0.6</v>
      </c>
      <c r="H729">
        <f>VLOOKUP(A729,away!$A$2:$E$405,3,FALSE)</f>
        <v>1.0638297872340401</v>
      </c>
      <c r="I729">
        <f>VLOOKUP(C729,away!$B$2:$E$405,3,FALSE)</f>
        <v>0.6</v>
      </c>
      <c r="J729">
        <f>VLOOKUP(B729,home!$B$2:$E$405,4,FALSE)</f>
        <v>0.66</v>
      </c>
      <c r="K729" s="3">
        <f t="shared" si="896"/>
        <v>0.78012765957446584</v>
      </c>
      <c r="L729" s="3">
        <f t="shared" si="897"/>
        <v>0.42127659574467985</v>
      </c>
      <c r="M729" s="5">
        <f t="shared" si="898"/>
        <v>0.30077155516647436</v>
      </c>
      <c r="N729" s="5">
        <f t="shared" si="899"/>
        <v>0.23464020939859398</v>
      </c>
      <c r="O729" s="5">
        <f t="shared" si="900"/>
        <v>0.12670801685736552</v>
      </c>
      <c r="P729" s="5">
        <f t="shared" si="901"/>
        <v>9.8848428640258515E-2</v>
      </c>
      <c r="Q729" s="5">
        <f t="shared" si="902"/>
        <v>9.1524658700093839E-2</v>
      </c>
      <c r="R729" s="5">
        <f t="shared" si="903"/>
        <v>2.6689560997615228E-2</v>
      </c>
      <c r="S729" s="5">
        <f t="shared" si="904"/>
        <v>8.1216222717937145E-3</v>
      </c>
      <c r="T729" s="5">
        <f t="shared" si="905"/>
        <v>3.8557196643869238E-2</v>
      </c>
      <c r="U729" s="5">
        <f t="shared" si="906"/>
        <v>2.0821264756139511E-2</v>
      </c>
      <c r="V729" s="5">
        <f t="shared" si="907"/>
        <v>2.965741443543191E-4</v>
      </c>
      <c r="W729" s="5">
        <f t="shared" si="908"/>
        <v>2.3800305928351997E-2</v>
      </c>
      <c r="X729" s="5">
        <f t="shared" si="909"/>
        <v>1.0026511859178053E-2</v>
      </c>
      <c r="Y729" s="5">
        <f t="shared" si="910"/>
        <v>2.1119673916140959E-3</v>
      </c>
      <c r="Z729" s="5">
        <f t="shared" si="911"/>
        <v>3.7478957996651082E-3</v>
      </c>
      <c r="AA729" s="5">
        <f t="shared" si="912"/>
        <v>2.9238371785217116E-3</v>
      </c>
      <c r="AB729" s="5">
        <f t="shared" si="913"/>
        <v>1.1404831275284764E-3</v>
      </c>
      <c r="AC729" s="5">
        <f t="shared" si="914"/>
        <v>6.0918094732494637E-6</v>
      </c>
      <c r="AD729" s="5">
        <f t="shared" si="915"/>
        <v>4.6418192402603812E-3</v>
      </c>
      <c r="AE729" s="5">
        <f t="shared" si="916"/>
        <v>1.9554898075990496E-3</v>
      </c>
      <c r="AF729" s="5">
        <f t="shared" si="917"/>
        <v>4.1190104457937339E-4</v>
      </c>
      <c r="AG729" s="5">
        <f t="shared" si="918"/>
        <v>5.7841423281358678E-5</v>
      </c>
      <c r="AH729" s="5">
        <f t="shared" si="919"/>
        <v>3.9472519592217536E-4</v>
      </c>
      <c r="AI729" s="5">
        <f t="shared" si="920"/>
        <v>3.0793604326983913E-4</v>
      </c>
      <c r="AJ729" s="5">
        <f t="shared" si="921"/>
        <v>1.2011471236736052E-4</v>
      </c>
      <c r="AK729" s="5">
        <f t="shared" si="922"/>
        <v>3.1234936479869704E-5</v>
      </c>
      <c r="AL729" s="5">
        <f t="shared" si="923"/>
        <v>8.0082811510983074E-8</v>
      </c>
      <c r="AM729" s="5">
        <f t="shared" si="924"/>
        <v>7.2424231601441141E-4</v>
      </c>
      <c r="AN729" s="5">
        <f t="shared" si="925"/>
        <v>3.0510633738479391E-4</v>
      </c>
      <c r="AO729" s="5">
        <f t="shared" si="926"/>
        <v>6.4267079576796866E-5</v>
      </c>
      <c r="AP729" s="5">
        <f t="shared" si="927"/>
        <v>9.0247388341884744E-6</v>
      </c>
      <c r="AQ729" s="5">
        <f t="shared" si="928"/>
        <v>9.5047781338793286E-7</v>
      </c>
      <c r="AR729" s="5">
        <f t="shared" si="929"/>
        <v>3.3257697358549159E-5</v>
      </c>
      <c r="AS729" s="5">
        <f t="shared" si="930"/>
        <v>2.594524960316085E-5</v>
      </c>
      <c r="AT729" s="5">
        <f t="shared" si="931"/>
        <v>1.0120303424994606E-5</v>
      </c>
      <c r="AU729" s="5">
        <f t="shared" si="932"/>
        <v>2.6317095417081644E-6</v>
      </c>
      <c r="AV729" s="5">
        <f t="shared" si="933"/>
        <v>5.1326735136314501E-7</v>
      </c>
      <c r="AW729" s="5">
        <f t="shared" si="934"/>
        <v>7.3108827604071033E-10</v>
      </c>
      <c r="AX729" s="5">
        <f t="shared" si="935"/>
        <v>9.4166910492852207E-5</v>
      </c>
      <c r="AY729" s="5">
        <f t="shared" si="936"/>
        <v>3.9670315484222755E-5</v>
      </c>
      <c r="AZ729" s="5">
        <f t="shared" si="937"/>
        <v>8.3560877296554131E-6</v>
      </c>
      <c r="BA729" s="5">
        <f t="shared" si="938"/>
        <v>1.1734080641643742E-6</v>
      </c>
      <c r="BB729" s="5">
        <f t="shared" si="939"/>
        <v>1.2358233867263062E-7</v>
      </c>
      <c r="BC729" s="5">
        <f t="shared" si="940"/>
        <v>1.0412469386034384E-8</v>
      </c>
      <c r="BD729" s="5">
        <f t="shared" si="941"/>
        <v>2.3351149209194037E-6</v>
      </c>
      <c r="BE729" s="5">
        <f t="shared" si="942"/>
        <v>1.821687738094268E-6</v>
      </c>
      <c r="BF729" s="5">
        <f t="shared" si="943"/>
        <v>7.1057449579749183E-7</v>
      </c>
      <c r="BG729" s="5">
        <f t="shared" si="944"/>
        <v>1.8477960611993451E-7</v>
      </c>
      <c r="BH729" s="5">
        <f t="shared" si="945"/>
        <v>3.6037920414859032E-8</v>
      </c>
      <c r="BI729" s="5">
        <f t="shared" si="946"/>
        <v>5.6228357018349685E-9</v>
      </c>
      <c r="BJ729" s="8">
        <f t="shared" si="947"/>
        <v>0.40897499310362401</v>
      </c>
      <c r="BK729" s="8">
        <f t="shared" si="948"/>
        <v>0.40808402243064984</v>
      </c>
      <c r="BL729" s="8">
        <f t="shared" si="949"/>
        <v>0.17921473585000655</v>
      </c>
      <c r="BM729" s="8">
        <f t="shared" si="950"/>
        <v>0.12079954783914801</v>
      </c>
      <c r="BN729" s="8">
        <f t="shared" si="951"/>
        <v>0.87918242976040151</v>
      </c>
    </row>
    <row r="730" spans="1:66" x14ac:dyDescent="0.25">
      <c r="A730" t="s">
        <v>337</v>
      </c>
      <c r="B730" t="s">
        <v>407</v>
      </c>
      <c r="C730" t="s">
        <v>338</v>
      </c>
      <c r="D730" t="s">
        <v>504</v>
      </c>
      <c r="E730">
        <f>VLOOKUP(A730,home!$A$2:$E$405,3,FALSE)</f>
        <v>1.3404255319148899</v>
      </c>
      <c r="F730">
        <f>VLOOKUP(B730,home!$B$2:$E$405,3,FALSE)</f>
        <v>1.27</v>
      </c>
      <c r="G730">
        <f>VLOOKUP(C730,away!$B$2:$E$405,4,FALSE)</f>
        <v>0.97</v>
      </c>
      <c r="H730">
        <f>VLOOKUP(A730,away!$A$2:$E$405,3,FALSE)</f>
        <v>1.0638297872340401</v>
      </c>
      <c r="I730">
        <f>VLOOKUP(C730,away!$B$2:$E$405,3,FALSE)</f>
        <v>0.9</v>
      </c>
      <c r="J730">
        <f>VLOOKUP(B730,home!$B$2:$E$405,4,FALSE)</f>
        <v>0.66</v>
      </c>
      <c r="K730" s="3">
        <f t="shared" si="896"/>
        <v>1.6512702127659529</v>
      </c>
      <c r="L730" s="3">
        <f t="shared" si="897"/>
        <v>0.63191489361701991</v>
      </c>
      <c r="M730" s="5">
        <f t="shared" si="898"/>
        <v>0.10195893891710513</v>
      </c>
      <c r="N730" s="5">
        <f t="shared" si="899"/>
        <v>0.16836175875903894</v>
      </c>
      <c r="O730" s="5">
        <f t="shared" si="900"/>
        <v>6.4429372039106717E-2</v>
      </c>
      <c r="P730" s="5">
        <f t="shared" si="901"/>
        <v>0.10639030287539246</v>
      </c>
      <c r="Q730" s="5">
        <f t="shared" si="902"/>
        <v>0.13900537860384418</v>
      </c>
      <c r="R730" s="5">
        <f t="shared" si="903"/>
        <v>2.0356939888951757E-2</v>
      </c>
      <c r="S730" s="5">
        <f t="shared" si="904"/>
        <v>2.7753565960313347E-2</v>
      </c>
      <c r="T730" s="5">
        <f t="shared" si="905"/>
        <v>8.7839569032641757E-2</v>
      </c>
      <c r="U730" s="5">
        <f t="shared" si="906"/>
        <v>3.3614808461693076E-2</v>
      </c>
      <c r="V730" s="5">
        <f t="shared" si="907"/>
        <v>3.2177553475615196E-3</v>
      </c>
      <c r="W730" s="5">
        <f t="shared" si="908"/>
        <v>7.6511813700927203E-2</v>
      </c>
      <c r="X730" s="5">
        <f t="shared" si="909"/>
        <v>4.8348954615266664E-2</v>
      </c>
      <c r="Y730" s="5">
        <f t="shared" si="910"/>
        <v>1.5276212256100178E-2</v>
      </c>
      <c r="Z730" s="5">
        <f t="shared" si="911"/>
        <v>4.287951168098339E-3</v>
      </c>
      <c r="AA730" s="5">
        <f t="shared" si="912"/>
        <v>7.0805660376757592E-3</v>
      </c>
      <c r="AB730" s="5">
        <f t="shared" si="913"/>
        <v>5.8459638937681177E-3</v>
      </c>
      <c r="AC730" s="5">
        <f t="shared" si="914"/>
        <v>2.0985038783867215E-4</v>
      </c>
      <c r="AD730" s="5">
        <f t="shared" si="915"/>
        <v>3.1585419722259762E-2</v>
      </c>
      <c r="AE730" s="5">
        <f t="shared" si="916"/>
        <v>1.9959297143640697E-2</v>
      </c>
      <c r="AF730" s="5">
        <f t="shared" si="917"/>
        <v>6.3062885655971006E-3</v>
      </c>
      <c r="AG730" s="5">
        <f t="shared" si="918"/>
        <v>1.3283458893491734E-3</v>
      </c>
      <c r="AH730" s="5">
        <f t="shared" si="919"/>
        <v>6.7740505155595954E-4</v>
      </c>
      <c r="AI730" s="5">
        <f t="shared" si="920"/>
        <v>1.1185787836115405E-3</v>
      </c>
      <c r="AJ730" s="5">
        <f t="shared" si="921"/>
        <v>9.2353791300485487E-4</v>
      </c>
      <c r="AK730" s="5">
        <f t="shared" si="922"/>
        <v>5.0833688203498365E-4</v>
      </c>
      <c r="AL730" s="5">
        <f t="shared" si="923"/>
        <v>8.7588382373521832E-6</v>
      </c>
      <c r="AM730" s="5">
        <f t="shared" si="924"/>
        <v>1.0431212549015552E-2</v>
      </c>
      <c r="AN730" s="5">
        <f t="shared" si="925"/>
        <v>6.5916385682076861E-3</v>
      </c>
      <c r="AO730" s="5">
        <f t="shared" si="926"/>
        <v>2.0826772922954025E-3</v>
      </c>
      <c r="AP730" s="5">
        <f t="shared" si="927"/>
        <v>4.3869159986647746E-4</v>
      </c>
      <c r="AQ730" s="5">
        <f t="shared" si="928"/>
        <v>6.930393891507634E-5</v>
      </c>
      <c r="AR730" s="5">
        <f t="shared" si="929"/>
        <v>8.561246821792322E-5</v>
      </c>
      <c r="AS730" s="5">
        <f t="shared" si="930"/>
        <v>1.4136931860962842E-4</v>
      </c>
      <c r="AT730" s="5">
        <f t="shared" si="931"/>
        <v>1.167194724095495E-4</v>
      </c>
      <c r="AU730" s="5">
        <f t="shared" si="932"/>
        <v>6.4245129346548858E-5</v>
      </c>
      <c r="AV730" s="5">
        <f t="shared" si="933"/>
        <v>2.6521517101312981E-5</v>
      </c>
      <c r="AW730" s="5">
        <f t="shared" si="934"/>
        <v>2.5387547150669027E-7</v>
      </c>
      <c r="AX730" s="5">
        <f t="shared" si="935"/>
        <v>2.8707917608699683E-3</v>
      </c>
      <c r="AY730" s="5">
        <f t="shared" si="936"/>
        <v>1.8140960701667631E-3</v>
      </c>
      <c r="AZ730" s="5">
        <f t="shared" si="937"/>
        <v>5.7317716259524198E-4</v>
      </c>
      <c r="BA730" s="5">
        <f t="shared" si="938"/>
        <v>1.2073306190835921E-4</v>
      </c>
      <c r="BB730" s="5">
        <f t="shared" si="939"/>
        <v>1.9073254992969473E-5</v>
      </c>
      <c r="BC730" s="5">
        <f t="shared" si="940"/>
        <v>2.4105347799625201E-6</v>
      </c>
      <c r="BD730" s="5">
        <f t="shared" si="941"/>
        <v>9.0166322910365704E-6</v>
      </c>
      <c r="BE730" s="5">
        <f t="shared" si="942"/>
        <v>1.4888896321652317E-5</v>
      </c>
      <c r="BF730" s="5">
        <f t="shared" si="943"/>
        <v>1.2292795498452521E-5</v>
      </c>
      <c r="BG730" s="5">
        <f t="shared" si="944"/>
        <v>6.7662423460726811E-6</v>
      </c>
      <c r="BH730" s="5">
        <f t="shared" si="945"/>
        <v>2.7932236096063597E-6</v>
      </c>
      <c r="BI730" s="5">
        <f t="shared" si="946"/>
        <v>9.2247338882751464E-7</v>
      </c>
      <c r="BJ730" s="8">
        <f t="shared" si="947"/>
        <v>0.61953684408227916</v>
      </c>
      <c r="BK730" s="8">
        <f t="shared" si="948"/>
        <v>0.24135326839661525</v>
      </c>
      <c r="BL730" s="8">
        <f t="shared" si="949"/>
        <v>0.13503665712054333</v>
      </c>
      <c r="BM730" s="8">
        <f t="shared" si="950"/>
        <v>0.3978981874894017</v>
      </c>
      <c r="BN730" s="8">
        <f t="shared" si="951"/>
        <v>0.60050269108343912</v>
      </c>
    </row>
    <row r="731" spans="1:66" x14ac:dyDescent="0.25">
      <c r="A731" t="s">
        <v>337</v>
      </c>
      <c r="B731" t="s">
        <v>408</v>
      </c>
      <c r="C731" t="s">
        <v>367</v>
      </c>
      <c r="D731" t="s">
        <v>504</v>
      </c>
      <c r="E731">
        <f>VLOOKUP(A731,home!$A$2:$E$405,3,FALSE)</f>
        <v>1.3404255319148899</v>
      </c>
      <c r="F731">
        <f>VLOOKUP(B731,home!$B$2:$E$405,3,FALSE)</f>
        <v>0.67</v>
      </c>
      <c r="G731">
        <f>VLOOKUP(C731,away!$B$2:$E$405,4,FALSE)</f>
        <v>1.42</v>
      </c>
      <c r="H731">
        <f>VLOOKUP(A731,away!$A$2:$E$405,3,FALSE)</f>
        <v>1.0638297872340401</v>
      </c>
      <c r="I731">
        <f>VLOOKUP(C731,away!$B$2:$E$405,3,FALSE)</f>
        <v>0.82</v>
      </c>
      <c r="J731">
        <f>VLOOKUP(B731,home!$B$2:$E$405,4,FALSE)</f>
        <v>0.94</v>
      </c>
      <c r="K731" s="3">
        <f t="shared" si="896"/>
        <v>1.2752808510638263</v>
      </c>
      <c r="L731" s="3">
        <f t="shared" si="897"/>
        <v>0.81999999999999795</v>
      </c>
      <c r="M731" s="5">
        <f t="shared" si="898"/>
        <v>0.12303568409838354</v>
      </c>
      <c r="N731" s="5">
        <f t="shared" si="899"/>
        <v>0.15690505192820664</v>
      </c>
      <c r="O731" s="5">
        <f t="shared" si="900"/>
        <v>0.10088926096067426</v>
      </c>
      <c r="P731" s="5">
        <f t="shared" si="901"/>
        <v>0.12866214258112912</v>
      </c>
      <c r="Q731" s="5">
        <f t="shared" si="902"/>
        <v>0.10004900407960865</v>
      </c>
      <c r="R731" s="5">
        <f t="shared" si="903"/>
        <v>4.1364596993876339E-2</v>
      </c>
      <c r="S731" s="5">
        <f t="shared" si="904"/>
        <v>3.3636475171564255E-2</v>
      </c>
      <c r="T731" s="5">
        <f t="shared" si="905"/>
        <v>8.2040183345278878E-2</v>
      </c>
      <c r="U731" s="5">
        <f t="shared" si="906"/>
        <v>5.2751478458262807E-2</v>
      </c>
      <c r="V731" s="5">
        <f t="shared" si="907"/>
        <v>3.9082979111705858E-3</v>
      </c>
      <c r="W731" s="5">
        <f t="shared" si="908"/>
        <v>4.2530193023577169E-2</v>
      </c>
      <c r="X731" s="5">
        <f t="shared" si="909"/>
        <v>3.4874758279333187E-2</v>
      </c>
      <c r="Y731" s="5">
        <f t="shared" si="910"/>
        <v>1.429865089452657E-2</v>
      </c>
      <c r="Z731" s="5">
        <f t="shared" si="911"/>
        <v>1.130632317832617E-2</v>
      </c>
      <c r="AA731" s="5">
        <f t="shared" si="912"/>
        <v>1.4418737445258465E-2</v>
      </c>
      <c r="AB731" s="5">
        <f t="shared" si="913"/>
        <v>9.1939698802275399E-3</v>
      </c>
      <c r="AC731" s="5">
        <f t="shared" si="914"/>
        <v>2.5543909617639019E-4</v>
      </c>
      <c r="AD731" s="5">
        <f t="shared" si="915"/>
        <v>1.3559485188754081E-2</v>
      </c>
      <c r="AE731" s="5">
        <f t="shared" si="916"/>
        <v>1.1118777854778317E-2</v>
      </c>
      <c r="AF731" s="5">
        <f t="shared" si="917"/>
        <v>4.5586989204590986E-3</v>
      </c>
      <c r="AG731" s="5">
        <f t="shared" si="918"/>
        <v>1.2460443715921505E-3</v>
      </c>
      <c r="AH731" s="5">
        <f t="shared" si="919"/>
        <v>2.3177962515568591E-3</v>
      </c>
      <c r="AI731" s="5">
        <f t="shared" si="920"/>
        <v>2.9558411762779777E-3</v>
      </c>
      <c r="AJ731" s="5">
        <f t="shared" si="921"/>
        <v>1.884763825446641E-3</v>
      </c>
      <c r="AK731" s="5">
        <f t="shared" si="922"/>
        <v>8.0120107178996815E-4</v>
      </c>
      <c r="AL731" s="5">
        <f t="shared" si="923"/>
        <v>1.068481608531106E-5</v>
      </c>
      <c r="AM731" s="5">
        <f t="shared" si="924"/>
        <v>3.4584303623003292E-3</v>
      </c>
      <c r="AN731" s="5">
        <f t="shared" si="925"/>
        <v>2.8359128970862628E-3</v>
      </c>
      <c r="AO731" s="5">
        <f t="shared" si="926"/>
        <v>1.1627242878053648E-3</v>
      </c>
      <c r="AP731" s="5">
        <f t="shared" si="927"/>
        <v>3.1781130533346558E-4</v>
      </c>
      <c r="AQ731" s="5">
        <f t="shared" si="928"/>
        <v>6.5151317593360275E-5</v>
      </c>
      <c r="AR731" s="5">
        <f t="shared" si="929"/>
        <v>3.8011858525532395E-4</v>
      </c>
      <c r="AS731" s="5">
        <f t="shared" si="930"/>
        <v>4.8475795290958717E-4</v>
      </c>
      <c r="AT731" s="5">
        <f t="shared" si="931"/>
        <v>3.0910126737324837E-4</v>
      </c>
      <c r="AU731" s="5">
        <f t="shared" si="932"/>
        <v>1.3139697577355445E-4</v>
      </c>
      <c r="AV731" s="5">
        <f t="shared" si="933"/>
        <v>4.1892011772927893E-5</v>
      </c>
      <c r="AW731" s="5">
        <f t="shared" si="934"/>
        <v>3.1037321965565085E-7</v>
      </c>
      <c r="AX731" s="5">
        <f t="shared" si="935"/>
        <v>7.3507833596322253E-4</v>
      </c>
      <c r="AY731" s="5">
        <f t="shared" si="936"/>
        <v>6.0276423548984094E-4</v>
      </c>
      <c r="AZ731" s="5">
        <f t="shared" si="937"/>
        <v>2.4713333655083415E-4</v>
      </c>
      <c r="BA731" s="5">
        <f t="shared" si="938"/>
        <v>6.7549778657227834E-5</v>
      </c>
      <c r="BB731" s="5">
        <f t="shared" si="939"/>
        <v>1.384770462473167E-5</v>
      </c>
      <c r="BC731" s="5">
        <f t="shared" si="940"/>
        <v>2.2710235584559884E-6</v>
      </c>
      <c r="BD731" s="5">
        <f t="shared" si="941"/>
        <v>5.1949539984894127E-5</v>
      </c>
      <c r="BE731" s="5">
        <f t="shared" si="942"/>
        <v>6.6250253564310063E-5</v>
      </c>
      <c r="BF731" s="5">
        <f t="shared" si="943"/>
        <v>4.2243839874343828E-5</v>
      </c>
      <c r="BG731" s="5">
        <f t="shared" si="944"/>
        <v>1.7957586689052393E-5</v>
      </c>
      <c r="BH731" s="5">
        <f t="shared" si="945"/>
        <v>5.7252416089667958E-6</v>
      </c>
      <c r="BI731" s="5">
        <f t="shared" si="946"/>
        <v>1.4602581983258407E-6</v>
      </c>
      <c r="BJ731" s="8">
        <f t="shared" si="947"/>
        <v>0.47068952247107793</v>
      </c>
      <c r="BK731" s="8">
        <f t="shared" si="948"/>
        <v>0.29011148790999902</v>
      </c>
      <c r="BL731" s="8">
        <f t="shared" si="949"/>
        <v>0.22811049957637536</v>
      </c>
      <c r="BM731" s="8">
        <f t="shared" si="950"/>
        <v>0.34870963863162985</v>
      </c>
      <c r="BN731" s="8">
        <f t="shared" si="951"/>
        <v>0.65090574064187856</v>
      </c>
    </row>
    <row r="732" spans="1:66" x14ac:dyDescent="0.25">
      <c r="A732" t="s">
        <v>344</v>
      </c>
      <c r="B732" t="s">
        <v>345</v>
      </c>
      <c r="C732" t="s">
        <v>350</v>
      </c>
      <c r="D732" t="s">
        <v>504</v>
      </c>
      <c r="E732">
        <f>VLOOKUP(A732,home!$A$2:$E$405,3,FALSE)</f>
        <v>1.30851063829787</v>
      </c>
      <c r="F732">
        <f>VLOOKUP(B732,home!$B$2:$E$405,3,FALSE)</f>
        <v>0.53</v>
      </c>
      <c r="G732">
        <f>VLOOKUP(C732,away!$B$2:$E$405,4,FALSE)</f>
        <v>0.69</v>
      </c>
      <c r="H732">
        <f>VLOOKUP(A732,away!$A$2:$E$405,3,FALSE)</f>
        <v>1.3510638297872299</v>
      </c>
      <c r="I732">
        <f>VLOOKUP(C732,away!$B$2:$E$405,3,FALSE)</f>
        <v>0.53</v>
      </c>
      <c r="J732">
        <f>VLOOKUP(B732,home!$B$2:$E$405,4,FALSE)</f>
        <v>1.1100000000000001</v>
      </c>
      <c r="K732" s="3">
        <f t="shared" si="896"/>
        <v>0.47852234042553099</v>
      </c>
      <c r="L732" s="3">
        <f t="shared" si="897"/>
        <v>0.79483085106382756</v>
      </c>
      <c r="M732" s="5">
        <f t="shared" si="898"/>
        <v>0.27989151663144862</v>
      </c>
      <c r="N732" s="5">
        <f t="shared" si="899"/>
        <v>0.13393434360373221</v>
      </c>
      <c r="O732" s="5">
        <f t="shared" si="900"/>
        <v>0.22246641236971978</v>
      </c>
      <c r="P732" s="5">
        <f t="shared" si="901"/>
        <v>0.10645514831322959</v>
      </c>
      <c r="Q732" s="5">
        <f t="shared" si="902"/>
        <v>3.2045287782307599E-2</v>
      </c>
      <c r="R732" s="5">
        <f t="shared" si="903"/>
        <v>8.8411583938470373E-2</v>
      </c>
      <c r="S732" s="5">
        <f t="shared" si="904"/>
        <v>1.0122402724797667E-2</v>
      </c>
      <c r="T732" s="5">
        <f t="shared" si="905"/>
        <v>2.5470583360596825E-2</v>
      </c>
      <c r="U732" s="5">
        <f t="shared" si="906"/>
        <v>4.2306918066965127E-2</v>
      </c>
      <c r="V732" s="5">
        <f t="shared" si="907"/>
        <v>4.2777759688368338E-4</v>
      </c>
      <c r="W732" s="5">
        <f t="shared" si="908"/>
        <v>5.111462036399836E-3</v>
      </c>
      <c r="X732" s="5">
        <f t="shared" si="909"/>
        <v>4.0627477205721274E-3</v>
      </c>
      <c r="Y732" s="5">
        <f t="shared" si="910"/>
        <v>1.6145986141999841E-3</v>
      </c>
      <c r="Z732" s="5">
        <f t="shared" si="911"/>
        <v>2.342408483523848E-2</v>
      </c>
      <c r="AA732" s="5">
        <f t="shared" si="912"/>
        <v>1.1208947897684505E-2</v>
      </c>
      <c r="AB732" s="5">
        <f t="shared" si="913"/>
        <v>2.6818659908539127E-3</v>
      </c>
      <c r="AC732" s="5">
        <f t="shared" si="914"/>
        <v>1.016892367563559E-5</v>
      </c>
      <c r="AD732" s="5">
        <f t="shared" si="915"/>
        <v>6.1148719416357483E-4</v>
      </c>
      <c r="AE732" s="5">
        <f t="shared" si="916"/>
        <v>4.8602888695166625E-4</v>
      </c>
      <c r="AF732" s="5">
        <f t="shared" si="917"/>
        <v>1.9315537692869881E-4</v>
      </c>
      <c r="AG732" s="5">
        <f t="shared" si="918"/>
        <v>5.1175284210597362E-5</v>
      </c>
      <c r="AH732" s="5">
        <f t="shared" si="919"/>
        <v>4.6545463212459741E-3</v>
      </c>
      <c r="AI732" s="5">
        <f t="shared" si="920"/>
        <v>2.2273043992616687E-3</v>
      </c>
      <c r="AJ732" s="5">
        <f t="shared" si="921"/>
        <v>5.329074569873876E-4</v>
      </c>
      <c r="AK732" s="5">
        <f t="shared" si="922"/>
        <v>8.5002707849274255E-5</v>
      </c>
      <c r="AL732" s="5">
        <f t="shared" si="923"/>
        <v>1.5470769405292724E-7</v>
      </c>
      <c r="AM732" s="5">
        <f t="shared" si="924"/>
        <v>5.8522056658278993E-5</v>
      </c>
      <c r="AN732" s="5">
        <f t="shared" si="925"/>
        <v>4.651513609970543E-5</v>
      </c>
      <c r="AO732" s="5">
        <f t="shared" si="926"/>
        <v>1.8485832606739315E-5</v>
      </c>
      <c r="AP732" s="5">
        <f t="shared" si="927"/>
        <v>4.8977033544793552E-6</v>
      </c>
      <c r="AQ732" s="5">
        <f t="shared" si="928"/>
        <v>9.732114313747472E-7</v>
      </c>
      <c r="AR732" s="5">
        <f t="shared" si="929"/>
        <v>7.399154027663892E-4</v>
      </c>
      <c r="AS732" s="5">
        <f t="shared" si="930"/>
        <v>3.5406605024867197E-4</v>
      </c>
      <c r="AT732" s="5">
        <f t="shared" si="931"/>
        <v>8.4714257515109093E-5</v>
      </c>
      <c r="AU732" s="5">
        <f t="shared" si="932"/>
        <v>1.3512554924513711E-5</v>
      </c>
      <c r="AV732" s="5">
        <f t="shared" si="933"/>
        <v>1.6165148519017086E-6</v>
      </c>
      <c r="AW732" s="5">
        <f t="shared" si="934"/>
        <v>1.6345053486967481E-9</v>
      </c>
      <c r="AX732" s="5">
        <f t="shared" si="935"/>
        <v>4.6673519197725332E-6</v>
      </c>
      <c r="AY732" s="5">
        <f t="shared" si="936"/>
        <v>3.7097552986071929E-6</v>
      </c>
      <c r="AZ732" s="5">
        <f t="shared" si="937"/>
        <v>1.4743139806152491E-6</v>
      </c>
      <c r="BA732" s="5">
        <f t="shared" si="938"/>
        <v>3.9061007864923931E-7</v>
      </c>
      <c r="BB732" s="5">
        <f t="shared" si="939"/>
        <v>7.7617235311720861E-8</v>
      </c>
      <c r="BC732" s="5">
        <f t="shared" si="940"/>
        <v>1.2338514640007296E-8</v>
      </c>
      <c r="BD732" s="5">
        <f t="shared" si="941"/>
        <v>9.8017931549340589E-5</v>
      </c>
      <c r="BE732" s="5">
        <f t="shared" si="942"/>
        <v>4.6903770008659951E-5</v>
      </c>
      <c r="BF732" s="5">
        <f t="shared" si="943"/>
        <v>1.1222250899662395E-5</v>
      </c>
      <c r="BG732" s="5">
        <f t="shared" si="944"/>
        <v>1.790032588449657E-6</v>
      </c>
      <c r="BH732" s="5">
        <f t="shared" si="945"/>
        <v>2.1414264591572525E-7</v>
      </c>
      <c r="BI732" s="5">
        <f t="shared" si="946"/>
        <v>2.0494408021701724E-8</v>
      </c>
      <c r="BJ732" s="8">
        <f t="shared" si="947"/>
        <v>0.20372059578724136</v>
      </c>
      <c r="BK732" s="8">
        <f t="shared" si="948"/>
        <v>0.39691087865302782</v>
      </c>
      <c r="BL732" s="8">
        <f t="shared" si="949"/>
        <v>0.37592748255144454</v>
      </c>
      <c r="BM732" s="8">
        <f t="shared" si="950"/>
        <v>0.13677504106725089</v>
      </c>
      <c r="BN732" s="8">
        <f t="shared" si="951"/>
        <v>0.86320429263890819</v>
      </c>
    </row>
    <row r="733" spans="1:66" x14ac:dyDescent="0.25">
      <c r="A733" t="s">
        <v>344</v>
      </c>
      <c r="B733" t="s">
        <v>376</v>
      </c>
      <c r="C733" t="s">
        <v>422</v>
      </c>
      <c r="D733" t="s">
        <v>504</v>
      </c>
      <c r="E733">
        <f>VLOOKUP(A733,home!$A$2:$E$405,3,FALSE)</f>
        <v>1.30851063829787</v>
      </c>
      <c r="F733">
        <f>VLOOKUP(B733,home!$B$2:$E$405,3,FALSE)</f>
        <v>1.22</v>
      </c>
      <c r="G733">
        <f>VLOOKUP(C733,away!$B$2:$E$405,4,FALSE)</f>
        <v>0.76</v>
      </c>
      <c r="H733">
        <f>VLOOKUP(A733,away!$A$2:$E$405,3,FALSE)</f>
        <v>1.3510638297872299</v>
      </c>
      <c r="I733">
        <f>VLOOKUP(C733,away!$B$2:$E$405,3,FALSE)</f>
        <v>1.68</v>
      </c>
      <c r="J733">
        <f>VLOOKUP(B733,home!$B$2:$E$405,4,FALSE)</f>
        <v>1.04</v>
      </c>
      <c r="K733" s="3">
        <f t="shared" si="896"/>
        <v>1.2132510638297851</v>
      </c>
      <c r="L733" s="3">
        <f t="shared" si="897"/>
        <v>2.3605787234042483</v>
      </c>
      <c r="M733" s="5">
        <f t="shared" si="898"/>
        <v>2.8048228972724236E-2</v>
      </c>
      <c r="N733" s="5">
        <f t="shared" si="899"/>
        <v>3.4029543639699081E-2</v>
      </c>
      <c r="O733" s="5">
        <f t="shared" si="900"/>
        <v>6.6210052542183429E-2</v>
      </c>
      <c r="P733" s="5">
        <f t="shared" si="901"/>
        <v>8.0329416683030008E-2</v>
      </c>
      <c r="Q733" s="5">
        <f t="shared" si="902"/>
        <v>2.0643190011253511E-2</v>
      </c>
      <c r="R733" s="5">
        <f t="shared" si="903"/>
        <v>7.8147020653277804E-2</v>
      </c>
      <c r="S733" s="5">
        <f t="shared" si="904"/>
        <v>5.7515353205642376E-2</v>
      </c>
      <c r="T733" s="5">
        <f t="shared" si="905"/>
        <v>4.8729875123756136E-2</v>
      </c>
      <c r="U733" s="5">
        <f t="shared" si="906"/>
        <v>9.4811955942717505E-2</v>
      </c>
      <c r="V733" s="5">
        <f t="shared" si="907"/>
        <v>1.8302501490956174E-2</v>
      </c>
      <c r="W733" s="5">
        <f t="shared" si="908"/>
        <v>8.348457413997902E-3</v>
      </c>
      <c r="X733" s="5">
        <f t="shared" si="909"/>
        <v>1.9707190944729898E-2</v>
      </c>
      <c r="Y733" s="5">
        <f t="shared" si="910"/>
        <v>2.3260187821097143E-2</v>
      </c>
      <c r="Z733" s="5">
        <f t="shared" si="911"/>
        <v>6.1490731417186639E-2</v>
      </c>
      <c r="AA733" s="5">
        <f t="shared" si="912"/>
        <v>7.4603695307573284E-2</v>
      </c>
      <c r="AB733" s="5">
        <f t="shared" si="913"/>
        <v>4.5256506348773227E-2</v>
      </c>
      <c r="AC733" s="5">
        <f t="shared" si="914"/>
        <v>3.2761187659088387E-3</v>
      </c>
      <c r="AD733" s="5">
        <f t="shared" si="915"/>
        <v>2.5321937097176543E-3</v>
      </c>
      <c r="AE733" s="5">
        <f t="shared" si="916"/>
        <v>5.9774425946975676E-3</v>
      </c>
      <c r="AF733" s="5">
        <f t="shared" si="917"/>
        <v>7.0551119047066839E-3</v>
      </c>
      <c r="AG733" s="5">
        <f t="shared" si="918"/>
        <v>5.5513823511622049E-3</v>
      </c>
      <c r="AH733" s="5">
        <f t="shared" si="919"/>
        <v>3.6288428067493994E-2</v>
      </c>
      <c r="AI733" s="5">
        <f t="shared" si="920"/>
        <v>4.402697395759772E-2</v>
      </c>
      <c r="AJ733" s="5">
        <f t="shared" si="921"/>
        <v>2.6707886495630849E-2</v>
      </c>
      <c r="AK733" s="5">
        <f t="shared" si="922"/>
        <v>1.0801123901156421E-2</v>
      </c>
      <c r="AL733" s="5">
        <f t="shared" si="923"/>
        <v>3.7530884350053757E-4</v>
      </c>
      <c r="AM733" s="5">
        <f t="shared" si="924"/>
        <v>6.1443734242760712E-4</v>
      </c>
      <c r="AN733" s="5">
        <f t="shared" si="925"/>
        <v>1.4504277173996597E-3</v>
      </c>
      <c r="AO733" s="5">
        <f t="shared" si="926"/>
        <v>1.7119244047647138E-3</v>
      </c>
      <c r="AP733" s="5">
        <f t="shared" si="927"/>
        <v>1.3470441086546883E-3</v>
      </c>
      <c r="AQ733" s="5">
        <f t="shared" si="928"/>
        <v>7.9495091559432464E-4</v>
      </c>
      <c r="AR733" s="5">
        <f t="shared" si="929"/>
        <v>1.713233824038236E-2</v>
      </c>
      <c r="AS733" s="5">
        <f t="shared" si="930"/>
        <v>2.078582759603561E-2</v>
      </c>
      <c r="AT733" s="5">
        <f t="shared" si="931"/>
        <v>1.2609213721736358E-2</v>
      </c>
      <c r="AU733" s="5">
        <f t="shared" si="932"/>
        <v>5.0993806539845849E-3</v>
      </c>
      <c r="AV733" s="5">
        <f t="shared" si="933"/>
        <v>1.5467072508299567E-3</v>
      </c>
      <c r="AW733" s="5">
        <f t="shared" si="934"/>
        <v>2.9857639242767226E-5</v>
      </c>
      <c r="AX733" s="5">
        <f t="shared" si="935"/>
        <v>1.2424445989283982E-4</v>
      </c>
      <c r="AY733" s="5">
        <f t="shared" si="936"/>
        <v>2.9328882852389012E-4</v>
      </c>
      <c r="AZ733" s="5">
        <f t="shared" si="937"/>
        <v>3.4616568421282616E-4</v>
      </c>
      <c r="BA733" s="5">
        <f t="shared" si="938"/>
        <v>2.7238378297515705E-4</v>
      </c>
      <c r="BB733" s="5">
        <f t="shared" si="939"/>
        <v>1.6074584067287905E-4</v>
      </c>
      <c r="BC733" s="5">
        <f t="shared" si="940"/>
        <v>7.5890642273625459E-5</v>
      </c>
      <c r="BD733" s="5">
        <f t="shared" si="941"/>
        <v>6.7403721887352667E-3</v>
      </c>
      <c r="BE733" s="5">
        <f t="shared" si="942"/>
        <v>8.1777637285917609E-3</v>
      </c>
      <c r="BF733" s="5">
        <f t="shared" si="943"/>
        <v>4.9608402717312931E-3</v>
      </c>
      <c r="BG733" s="5">
        <f t="shared" si="944"/>
        <v>2.006248245722543E-3</v>
      </c>
      <c r="BH733" s="5">
        <f t="shared" si="945"/>
        <v>6.0852070460737926E-4</v>
      </c>
      <c r="BI733" s="5">
        <f t="shared" si="946"/>
        <v>1.4765767844547071E-4</v>
      </c>
      <c r="BJ733" s="8">
        <f t="shared" si="947"/>
        <v>0.18302607924220998</v>
      </c>
      <c r="BK733" s="8">
        <f t="shared" si="948"/>
        <v>0.18814021679028606</v>
      </c>
      <c r="BL733" s="8">
        <f t="shared" si="949"/>
        <v>0.55666851349720681</v>
      </c>
      <c r="BM733" s="8">
        <f t="shared" si="950"/>
        <v>0.68165465725544039</v>
      </c>
      <c r="BN733" s="8">
        <f t="shared" si="951"/>
        <v>0.30740745250216805</v>
      </c>
    </row>
    <row r="734" spans="1:66" x14ac:dyDescent="0.25">
      <c r="A734" t="s">
        <v>344</v>
      </c>
      <c r="B734" t="s">
        <v>421</v>
      </c>
      <c r="C734" t="s">
        <v>370</v>
      </c>
      <c r="D734" t="s">
        <v>504</v>
      </c>
      <c r="E734">
        <f>VLOOKUP(A734,home!$A$2:$E$405,3,FALSE)</f>
        <v>1.30851063829787</v>
      </c>
      <c r="F734">
        <f>VLOOKUP(B734,home!$B$2:$E$405,3,FALSE)</f>
        <v>1.1499999999999999</v>
      </c>
      <c r="G734">
        <f>VLOOKUP(C734,away!$B$2:$E$405,4,FALSE)</f>
        <v>0.92</v>
      </c>
      <c r="H734">
        <f>VLOOKUP(A734,away!$A$2:$E$405,3,FALSE)</f>
        <v>1.3510638297872299</v>
      </c>
      <c r="I734">
        <f>VLOOKUP(C734,away!$B$2:$E$405,3,FALSE)</f>
        <v>0.38</v>
      </c>
      <c r="J734">
        <f>VLOOKUP(B734,home!$B$2:$E$405,4,FALSE)</f>
        <v>0.89</v>
      </c>
      <c r="K734" s="3">
        <f t="shared" si="896"/>
        <v>1.3844042553191465</v>
      </c>
      <c r="L734" s="3">
        <f t="shared" si="897"/>
        <v>0.45692978723404115</v>
      </c>
      <c r="M734" s="5">
        <f t="shared" si="898"/>
        <v>0.15860569816075173</v>
      </c>
      <c r="N734" s="5">
        <f t="shared" si="899"/>
        <v>0.21957440345160883</v>
      </c>
      <c r="O734" s="5">
        <f t="shared" si="900"/>
        <v>7.2471667914698862E-2</v>
      </c>
      <c r="P734" s="5">
        <f t="shared" si="901"/>
        <v>0.10033008545118514</v>
      </c>
      <c r="Q734" s="5">
        <f t="shared" si="902"/>
        <v>0.15198986924878521</v>
      </c>
      <c r="R734" s="5">
        <f t="shared" si="903"/>
        <v>1.6557231900379717E-2</v>
      </c>
      <c r="S734" s="5">
        <f t="shared" si="904"/>
        <v>1.5866589541505289E-2</v>
      </c>
      <c r="T734" s="5">
        <f t="shared" si="905"/>
        <v>6.9448698617577173E-2</v>
      </c>
      <c r="U734" s="5">
        <f t="shared" si="906"/>
        <v>2.2921902299191596E-2</v>
      </c>
      <c r="V734" s="5">
        <f t="shared" si="907"/>
        <v>1.1152018306882364E-3</v>
      </c>
      <c r="W734" s="5">
        <f t="shared" si="908"/>
        <v>7.0138473917806296E-2</v>
      </c>
      <c r="X734" s="5">
        <f t="shared" si="909"/>
        <v>3.204835796418358E-2</v>
      </c>
      <c r="Y734" s="5">
        <f t="shared" si="910"/>
        <v>7.3219246928873946E-3</v>
      </c>
      <c r="Z734" s="5">
        <f t="shared" si="911"/>
        <v>2.5218308164750608E-3</v>
      </c>
      <c r="AA734" s="5">
        <f t="shared" si="912"/>
        <v>3.4912333135230312E-3</v>
      </c>
      <c r="AB734" s="5">
        <f t="shared" si="913"/>
        <v>2.4166391277766247E-3</v>
      </c>
      <c r="AC734" s="5">
        <f t="shared" si="914"/>
        <v>4.4090587643510553E-5</v>
      </c>
      <c r="AD734" s="5">
        <f t="shared" si="915"/>
        <v>2.427500043835051E-2</v>
      </c>
      <c r="AE734" s="5">
        <f t="shared" si="916"/>
        <v>1.1091970785401755E-2</v>
      </c>
      <c r="AF734" s="5">
        <f t="shared" si="917"/>
        <v>2.5341259254899121E-3</v>
      </c>
      <c r="AG734" s="5">
        <f t="shared" si="918"/>
        <v>3.8597253998612439E-4</v>
      </c>
      <c r="AH734" s="5">
        <f t="shared" si="919"/>
        <v>2.880749046030494E-4</v>
      </c>
      <c r="AI734" s="5">
        <f t="shared" si="920"/>
        <v>3.9881212378311875E-4</v>
      </c>
      <c r="AJ734" s="5">
        <f t="shared" si="921"/>
        <v>2.7605860061910798E-4</v>
      </c>
      <c r="AK734" s="5">
        <f t="shared" si="922"/>
        <v>1.2739223380484724E-4</v>
      </c>
      <c r="AL734" s="5">
        <f t="shared" si="923"/>
        <v>1.1156250947258945E-6</v>
      </c>
      <c r="AM734" s="5">
        <f t="shared" si="924"/>
        <v>6.7212827809453165E-3</v>
      </c>
      <c r="AN734" s="5">
        <f t="shared" si="925"/>
        <v>3.0711543110371682E-3</v>
      </c>
      <c r="AO734" s="5">
        <f t="shared" si="926"/>
        <v>7.0165094295256071E-4</v>
      </c>
      <c r="AP734" s="5">
        <f t="shared" si="927"/>
        <v>1.0686840535862596E-4</v>
      </c>
      <c r="AQ734" s="5">
        <f t="shared" si="928"/>
        <v>1.2207839430639553E-5</v>
      </c>
      <c r="AR734" s="5">
        <f t="shared" si="929"/>
        <v>2.6326000973547626E-5</v>
      </c>
      <c r="AS734" s="5">
        <f t="shared" si="930"/>
        <v>3.6445827773315321E-5</v>
      </c>
      <c r="AT734" s="5">
        <f t="shared" si="931"/>
        <v>2.5227879529003242E-5</v>
      </c>
      <c r="AU734" s="5">
        <f t="shared" si="932"/>
        <v>1.1641861257543621E-5</v>
      </c>
      <c r="AV734" s="5">
        <f t="shared" si="933"/>
        <v>4.0292605661946262E-6</v>
      </c>
      <c r="AW734" s="5">
        <f t="shared" si="934"/>
        <v>1.96032541326146E-8</v>
      </c>
      <c r="AX734" s="5">
        <f t="shared" si="935"/>
        <v>1.5508287471906652E-3</v>
      </c>
      <c r="AY734" s="5">
        <f t="shared" si="936"/>
        <v>7.0861984949026542E-4</v>
      </c>
      <c r="AZ734" s="5">
        <f t="shared" si="937"/>
        <v>1.618947585287026E-4</v>
      </c>
      <c r="BA734" s="5">
        <f t="shared" si="938"/>
        <v>2.4658179189608847E-5</v>
      </c>
      <c r="BB734" s="5">
        <f t="shared" si="939"/>
        <v>2.8167641426717077E-6</v>
      </c>
      <c r="BC734" s="5">
        <f t="shared" si="940"/>
        <v>2.5741268807989208E-7</v>
      </c>
      <c r="BD734" s="5">
        <f t="shared" si="941"/>
        <v>2.0048556705943782E-6</v>
      </c>
      <c r="BE734" s="5">
        <f t="shared" si="942"/>
        <v>2.7755307216715776E-6</v>
      </c>
      <c r="BF734" s="5">
        <f t="shared" si="943"/>
        <v>1.9212282709255772E-6</v>
      </c>
      <c r="BG734" s="5">
        <f t="shared" si="944"/>
        <v>8.8658553123627152E-7</v>
      </c>
      <c r="BH734" s="5">
        <f t="shared" si="945"/>
        <v>3.0684819553697023E-7</v>
      </c>
      <c r="BI734" s="5">
        <f t="shared" si="946"/>
        <v>8.4960389527676601E-8</v>
      </c>
      <c r="BJ734" s="8">
        <f t="shared" si="947"/>
        <v>0.6018710375730314</v>
      </c>
      <c r="BK734" s="8">
        <f t="shared" si="948"/>
        <v>0.2766714010463589</v>
      </c>
      <c r="BL734" s="8">
        <f t="shared" si="949"/>
        <v>0.11906066325725906</v>
      </c>
      <c r="BM734" s="8">
        <f t="shared" si="950"/>
        <v>0.27988737631947824</v>
      </c>
      <c r="BN734" s="8">
        <f t="shared" si="951"/>
        <v>0.71952895612740952</v>
      </c>
    </row>
    <row r="735" spans="1:66" x14ac:dyDescent="0.25">
      <c r="A735" t="s">
        <v>340</v>
      </c>
      <c r="B735" t="s">
        <v>378</v>
      </c>
      <c r="C735" t="s">
        <v>394</v>
      </c>
      <c r="D735" t="s">
        <v>504</v>
      </c>
      <c r="E735">
        <f>VLOOKUP(A735,home!$A$2:$E$405,3,FALSE)</f>
        <v>1.34756097560976</v>
      </c>
      <c r="F735">
        <f>VLOOKUP(B735,home!$B$2:$E$405,3,FALSE)</f>
        <v>0.74</v>
      </c>
      <c r="G735">
        <f>VLOOKUP(C735,away!$B$2:$E$405,4,FALSE)</f>
        <v>0.97</v>
      </c>
      <c r="H735">
        <f>VLOOKUP(A735,away!$A$2:$E$405,3,FALSE)</f>
        <v>1.1341463414634101</v>
      </c>
      <c r="I735">
        <f>VLOOKUP(C735,away!$B$2:$E$405,3,FALSE)</f>
        <v>0.74</v>
      </c>
      <c r="J735">
        <f>VLOOKUP(B735,home!$B$2:$E$405,4,FALSE)</f>
        <v>1.1000000000000001</v>
      </c>
      <c r="K735" s="3">
        <f t="shared" si="896"/>
        <v>0.96727926829268573</v>
      </c>
      <c r="L735" s="3">
        <f t="shared" si="897"/>
        <v>0.92319512195121589</v>
      </c>
      <c r="M735" s="5">
        <f t="shared" si="898"/>
        <v>0.15100015884050352</v>
      </c>
      <c r="N735" s="5">
        <f t="shared" si="899"/>
        <v>0.14605932315532155</v>
      </c>
      <c r="O735" s="5">
        <f t="shared" si="900"/>
        <v>0.13940261005541163</v>
      </c>
      <c r="P735" s="5">
        <f t="shared" si="901"/>
        <v>0.13484125465248914</v>
      </c>
      <c r="Q735" s="5">
        <f t="shared" si="902"/>
        <v>7.0640077614502181E-2</v>
      </c>
      <c r="R735" s="5">
        <f t="shared" si="903"/>
        <v>6.4347904795211755E-2</v>
      </c>
      <c r="S735" s="5">
        <f t="shared" si="904"/>
        <v>3.010288879143273E-2</v>
      </c>
      <c r="T735" s="5">
        <f t="shared" si="905"/>
        <v>6.5214575067963701E-2</v>
      </c>
      <c r="U735" s="5">
        <f t="shared" si="906"/>
        <v>6.2242394266479824E-2</v>
      </c>
      <c r="V735" s="5">
        <f t="shared" si="907"/>
        <v>2.9868337184912417E-3</v>
      </c>
      <c r="W735" s="5">
        <f t="shared" si="908"/>
        <v>2.2776227529031405E-2</v>
      </c>
      <c r="X735" s="5">
        <f t="shared" si="909"/>
        <v>2.1026902151252788E-2</v>
      </c>
      <c r="Y735" s="5">
        <f t="shared" si="910"/>
        <v>9.7059667478910493E-3</v>
      </c>
      <c r="Z735" s="5">
        <f t="shared" si="911"/>
        <v>1.9801890604906919E-2</v>
      </c>
      <c r="AA735" s="5">
        <f t="shared" si="912"/>
        <v>1.9153958255126172E-2</v>
      </c>
      <c r="AB735" s="5">
        <f t="shared" si="913"/>
        <v>9.263613362963545E-3</v>
      </c>
      <c r="AC735" s="5">
        <f t="shared" si="914"/>
        <v>1.6670032383257635E-4</v>
      </c>
      <c r="AD735" s="5">
        <f t="shared" si="915"/>
        <v>5.5077431746873044E-3</v>
      </c>
      <c r="AE735" s="5">
        <f t="shared" si="916"/>
        <v>5.0847216318314226E-3</v>
      </c>
      <c r="AF735" s="5">
        <f t="shared" si="917"/>
        <v>2.3470951034932977E-3</v>
      </c>
      <c r="AG735" s="5">
        <f t="shared" si="918"/>
        <v>7.2227558343353237E-4</v>
      </c>
      <c r="AH735" s="5">
        <f t="shared" si="919"/>
        <v>4.5702522029654183E-3</v>
      </c>
      <c r="AI735" s="5">
        <f t="shared" si="920"/>
        <v>4.4207102067974251E-3</v>
      </c>
      <c r="AJ735" s="5">
        <f t="shared" si="921"/>
        <v>2.1380306670825103E-3</v>
      </c>
      <c r="AK735" s="5">
        <f t="shared" si="922"/>
        <v>6.8935757974763123E-4</v>
      </c>
      <c r="AL735" s="5">
        <f t="shared" si="923"/>
        <v>5.9544522308228036E-6</v>
      </c>
      <c r="AM735" s="5">
        <f t="shared" si="924"/>
        <v>1.0655051575911142E-3</v>
      </c>
      <c r="AN735" s="5">
        <f t="shared" si="925"/>
        <v>9.8366916390197831E-4</v>
      </c>
      <c r="AO735" s="5">
        <f t="shared" si="926"/>
        <v>4.5405928686406862E-4</v>
      </c>
      <c r="AP735" s="5">
        <f t="shared" si="927"/>
        <v>1.39728439569852E-4</v>
      </c>
      <c r="AQ735" s="5">
        <f t="shared" si="928"/>
        <v>3.2249153452185646E-5</v>
      </c>
      <c r="AR735" s="5">
        <f t="shared" si="929"/>
        <v>8.4384690797289488E-4</v>
      </c>
      <c r="AS735" s="5">
        <f t="shared" si="930"/>
        <v>8.1623561969506708E-4</v>
      </c>
      <c r="AT735" s="5">
        <f t="shared" si="931"/>
        <v>3.9476389648653568E-4</v>
      </c>
      <c r="AU735" s="5">
        <f t="shared" si="932"/>
        <v>1.2728231098062194E-4</v>
      </c>
      <c r="AV735" s="5">
        <f t="shared" si="933"/>
        <v>3.077938515798451E-5</v>
      </c>
      <c r="AW735" s="5">
        <f t="shared" si="934"/>
        <v>1.4770142843590242E-7</v>
      </c>
      <c r="AX735" s="5">
        <f t="shared" si="935"/>
        <v>1.7177350819946923E-4</v>
      </c>
      <c r="AY735" s="5">
        <f t="shared" si="936"/>
        <v>1.5858046485019717E-4</v>
      </c>
      <c r="AZ735" s="5">
        <f t="shared" si="937"/>
        <v>7.3200355793229138E-5</v>
      </c>
      <c r="BA735" s="5">
        <f t="shared" si="938"/>
        <v>2.2526070464467524E-5</v>
      </c>
      <c r="BB735" s="5">
        <f t="shared" si="939"/>
        <v>5.1989895923814436E-6</v>
      </c>
      <c r="BC735" s="5">
        <f t="shared" si="940"/>
        <v>9.5993636615233835E-7</v>
      </c>
      <c r="BD735" s="5">
        <f t="shared" si="941"/>
        <v>1.2983922485236546E-4</v>
      </c>
      <c r="BE735" s="5">
        <f t="shared" si="942"/>
        <v>1.2559079041088556E-4</v>
      </c>
      <c r="BF735" s="5">
        <f t="shared" si="943"/>
        <v>6.0740683926470712E-5</v>
      </c>
      <c r="BG735" s="5">
        <f t="shared" si="944"/>
        <v>1.9584401434664635E-5</v>
      </c>
      <c r="BH735" s="5">
        <f t="shared" si="945"/>
        <v>4.7358963724181571E-6</v>
      </c>
      <c r="BI735" s="5">
        <f t="shared" si="946"/>
        <v>9.1618687556452411E-7</v>
      </c>
      <c r="BJ735" s="8">
        <f t="shared" si="947"/>
        <v>0.35219235828605339</v>
      </c>
      <c r="BK735" s="8">
        <f t="shared" si="948"/>
        <v>0.31926237124383022</v>
      </c>
      <c r="BL735" s="8">
        <f t="shared" si="949"/>
        <v>0.30878314669595147</v>
      </c>
      <c r="BM735" s="8">
        <f t="shared" si="950"/>
        <v>0.29359000495388049</v>
      </c>
      <c r="BN735" s="8">
        <f t="shared" si="951"/>
        <v>0.70629132911343984</v>
      </c>
    </row>
    <row r="736" spans="1:66" x14ac:dyDescent="0.25">
      <c r="A736" t="s">
        <v>340</v>
      </c>
      <c r="B736" t="s">
        <v>429</v>
      </c>
      <c r="C736" t="s">
        <v>361</v>
      </c>
      <c r="D736" t="s">
        <v>504</v>
      </c>
      <c r="E736">
        <f>VLOOKUP(A736,home!$A$2:$E$405,3,FALSE)</f>
        <v>1.34756097560976</v>
      </c>
      <c r="F736">
        <f>VLOOKUP(B736,home!$B$2:$E$405,3,FALSE)</f>
        <v>0.79</v>
      </c>
      <c r="G736">
        <f>VLOOKUP(C736,away!$B$2:$E$405,4,FALSE)</f>
        <v>1.07</v>
      </c>
      <c r="H736">
        <f>VLOOKUP(A736,away!$A$2:$E$405,3,FALSE)</f>
        <v>1.1341463414634101</v>
      </c>
      <c r="I736">
        <f>VLOOKUP(C736,away!$B$2:$E$405,3,FALSE)</f>
        <v>0.65</v>
      </c>
      <c r="J736">
        <f>VLOOKUP(B736,home!$B$2:$E$405,4,FALSE)</f>
        <v>1.38</v>
      </c>
      <c r="K736" s="3">
        <f t="shared" si="896"/>
        <v>1.13909329268293</v>
      </c>
      <c r="L736" s="3">
        <f t="shared" si="897"/>
        <v>1.0173292682926789</v>
      </c>
      <c r="M736" s="5">
        <f t="shared" si="898"/>
        <v>0.11573842847684229</v>
      </c>
      <c r="N736" s="5">
        <f t="shared" si="899"/>
        <v>0.13183686758363405</v>
      </c>
      <c r="O736" s="5">
        <f t="shared" si="900"/>
        <v>0.11774409075569052</v>
      </c>
      <c r="P736" s="5">
        <f t="shared" si="901"/>
        <v>0.13412150403285725</v>
      </c>
      <c r="Q736" s="5">
        <f t="shared" si="902"/>
        <v>7.5087245796422619E-2</v>
      </c>
      <c r="R736" s="5">
        <f t="shared" si="903"/>
        <v>5.9892254847136693E-2</v>
      </c>
      <c r="S736" s="5">
        <f t="shared" si="904"/>
        <v>3.8856104408820064E-2</v>
      </c>
      <c r="T736" s="5">
        <f t="shared" si="905"/>
        <v>7.6388452824187159E-2</v>
      </c>
      <c r="U736" s="5">
        <f t="shared" si="906"/>
        <v>6.8222865780030104E-2</v>
      </c>
      <c r="V736" s="5">
        <f t="shared" si="907"/>
        <v>5.0030815489654091E-3</v>
      </c>
      <c r="W736" s="5">
        <f t="shared" si="908"/>
        <v>2.8510459350913168E-2</v>
      </c>
      <c r="X736" s="5">
        <f t="shared" si="909"/>
        <v>2.9004524750152659E-2</v>
      </c>
      <c r="Y736" s="5">
        <f t="shared" si="910"/>
        <v>1.4753575970624848E-2</v>
      </c>
      <c r="Z736" s="5">
        <f t="shared" si="911"/>
        <v>2.0310047933345413E-2</v>
      </c>
      <c r="AA736" s="5">
        <f t="shared" si="912"/>
        <v>2.3135039374942563E-2</v>
      </c>
      <c r="AB736" s="5">
        <f t="shared" si="913"/>
        <v>1.3176484088976285E-2</v>
      </c>
      <c r="AC736" s="5">
        <f t="shared" si="914"/>
        <v>3.6235848314230179E-4</v>
      </c>
      <c r="AD736" s="5">
        <f t="shared" si="915"/>
        <v>8.1190182544836273E-3</v>
      </c>
      <c r="AE736" s="5">
        <f t="shared" si="916"/>
        <v>8.2597149000887323E-3</v>
      </c>
      <c r="AF736" s="5">
        <f t="shared" si="917"/>
        <v>4.2014248578067029E-3</v>
      </c>
      <c r="AG736" s="5">
        <f t="shared" si="918"/>
        <v>1.4247441587930552E-3</v>
      </c>
      <c r="AH736" s="5">
        <f t="shared" si="919"/>
        <v>5.1655015507548804E-3</v>
      </c>
      <c r="AI736" s="5">
        <f t="shared" si="920"/>
        <v>5.8839881698081568E-3</v>
      </c>
      <c r="AJ736" s="5">
        <f t="shared" si="921"/>
        <v>3.3512057292270918E-3</v>
      </c>
      <c r="AK736" s="5">
        <f t="shared" si="922"/>
        <v>1.2724453228543954E-3</v>
      </c>
      <c r="AL736" s="5">
        <f t="shared" si="923"/>
        <v>1.6796517940567849E-5</v>
      </c>
      <c r="AM736" s="5">
        <f t="shared" si="924"/>
        <v>1.849663847370513E-3</v>
      </c>
      <c r="AN736" s="5">
        <f t="shared" si="925"/>
        <v>1.8817171684328653E-3</v>
      </c>
      <c r="AO736" s="5">
        <f t="shared" si="926"/>
        <v>9.5716297504778905E-4</v>
      </c>
      <c r="AP736" s="5">
        <f t="shared" si="927"/>
        <v>3.2458330301407036E-4</v>
      </c>
      <c r="AQ736" s="5">
        <f t="shared" si="928"/>
        <v>8.2552023538831263E-5</v>
      </c>
      <c r="AR736" s="5">
        <f t="shared" si="929"/>
        <v>1.0510031825988323E-3</v>
      </c>
      <c r="AS736" s="5">
        <f t="shared" si="930"/>
        <v>1.1971906758867427E-3</v>
      </c>
      <c r="AT736" s="5">
        <f t="shared" si="931"/>
        <v>6.818559344825664E-4</v>
      </c>
      <c r="AU736" s="5">
        <f t="shared" si="932"/>
        <v>2.5889917384838083E-4</v>
      </c>
      <c r="AV736" s="5">
        <f t="shared" si="933"/>
        <v>7.3727578102960597E-5</v>
      </c>
      <c r="AW736" s="5">
        <f t="shared" si="934"/>
        <v>5.4067662130487666E-7</v>
      </c>
      <c r="AX736" s="5">
        <f t="shared" si="935"/>
        <v>3.5115661370964217E-4</v>
      </c>
      <c r="AY736" s="5">
        <f t="shared" si="936"/>
        <v>3.5724190088136517E-4</v>
      </c>
      <c r="AZ736" s="5">
        <f t="shared" si="937"/>
        <v>1.8171632081356244E-4</v>
      </c>
      <c r="BA736" s="5">
        <f t="shared" si="938"/>
        <v>6.1621777230033071E-5</v>
      </c>
      <c r="BB736" s="5">
        <f t="shared" si="939"/>
        <v>1.5672409385080999E-5</v>
      </c>
      <c r="BC736" s="5">
        <f t="shared" si="940"/>
        <v>3.1888001544215541E-6</v>
      </c>
      <c r="BD736" s="5">
        <f t="shared" si="941"/>
        <v>1.7820271645442443E-4</v>
      </c>
      <c r="BE736" s="5">
        <f t="shared" si="942"/>
        <v>2.0298951905111285E-4</v>
      </c>
      <c r="BF736" s="5">
        <f t="shared" si="943"/>
        <v>1.156119998180283E-4</v>
      </c>
      <c r="BG736" s="5">
        <f t="shared" si="944"/>
        <v>4.3897617848792036E-5</v>
      </c>
      <c r="BH736" s="5">
        <f t="shared" si="945"/>
        <v>1.2500870514079368E-5</v>
      </c>
      <c r="BI736" s="5">
        <f t="shared" si="946"/>
        <v>2.8479315510571227E-6</v>
      </c>
      <c r="BJ736" s="8">
        <f t="shared" si="947"/>
        <v>0.38365230558668484</v>
      </c>
      <c r="BK736" s="8">
        <f t="shared" si="948"/>
        <v>0.29445551536944925</v>
      </c>
      <c r="BL736" s="8">
        <f t="shared" si="949"/>
        <v>0.30166260281957763</v>
      </c>
      <c r="BM736" s="8">
        <f t="shared" si="950"/>
        <v>0.36530337899221366</v>
      </c>
      <c r="BN736" s="8">
        <f t="shared" si="951"/>
        <v>0.63442039149258334</v>
      </c>
    </row>
    <row r="737" spans="1:66" x14ac:dyDescent="0.25">
      <c r="A737" t="s">
        <v>340</v>
      </c>
      <c r="B737" t="s">
        <v>428</v>
      </c>
      <c r="C737" t="s">
        <v>341</v>
      </c>
      <c r="D737" t="s">
        <v>504</v>
      </c>
      <c r="E737">
        <f>VLOOKUP(A737,home!$A$2:$E$405,3,FALSE)</f>
        <v>1.34756097560976</v>
      </c>
      <c r="F737">
        <f>VLOOKUP(B737,home!$B$2:$E$405,3,FALSE)</f>
        <v>1.1599999999999999</v>
      </c>
      <c r="G737">
        <f>VLOOKUP(C737,away!$B$2:$E$405,4,FALSE)</f>
        <v>1.3</v>
      </c>
      <c r="H737">
        <f>VLOOKUP(A737,away!$A$2:$E$405,3,FALSE)</f>
        <v>1.1341463414634101</v>
      </c>
      <c r="I737">
        <f>VLOOKUP(C737,away!$B$2:$E$405,3,FALSE)</f>
        <v>0.6</v>
      </c>
      <c r="J737">
        <f>VLOOKUP(B737,home!$B$2:$E$405,4,FALSE)</f>
        <v>1.05</v>
      </c>
      <c r="K737" s="3">
        <f t="shared" si="896"/>
        <v>2.0321219512195179</v>
      </c>
      <c r="L737" s="3">
        <f t="shared" si="897"/>
        <v>0.71451219512194841</v>
      </c>
      <c r="M737" s="5">
        <f t="shared" si="898"/>
        <v>6.4143395557291802E-2</v>
      </c>
      <c r="N737" s="5">
        <f t="shared" si="899"/>
        <v>0.13034720213772918</v>
      </c>
      <c r="O737" s="5">
        <f t="shared" si="900"/>
        <v>4.5831238362215997E-2</v>
      </c>
      <c r="P737" s="5">
        <f t="shared" si="901"/>
        <v>9.3134665527433186E-2</v>
      </c>
      <c r="Q737" s="5">
        <f t="shared" si="902"/>
        <v>0.13244070537206357</v>
      </c>
      <c r="R737" s="5">
        <f t="shared" si="903"/>
        <v>1.6373489363672097E-2</v>
      </c>
      <c r="S737" s="5">
        <f t="shared" si="904"/>
        <v>3.3807322825462685E-2</v>
      </c>
      <c r="T737" s="5">
        <f t="shared" si="905"/>
        <v>9.4630499118892347E-2</v>
      </c>
      <c r="U737" s="5">
        <f t="shared" si="906"/>
        <v>3.3272927153977366E-2</v>
      </c>
      <c r="V737" s="5">
        <f t="shared" si="907"/>
        <v>5.4541576145679541E-3</v>
      </c>
      <c r="W737" s="5">
        <f t="shared" si="908"/>
        <v>8.9711888207189047E-2</v>
      </c>
      <c r="X737" s="5">
        <f t="shared" si="909"/>
        <v>6.4100238171453466E-2</v>
      </c>
      <c r="Y737" s="5">
        <f t="shared" si="910"/>
        <v>2.2900200941862459E-2</v>
      </c>
      <c r="Z737" s="5">
        <f t="shared" si="911"/>
        <v>3.8996859423477432E-3</v>
      </c>
      <c r="AA737" s="5">
        <f t="shared" si="912"/>
        <v>7.924637406307021E-3</v>
      </c>
      <c r="AB737" s="5">
        <f t="shared" si="913"/>
        <v>8.0519148144059006E-3</v>
      </c>
      <c r="AC737" s="5">
        <f t="shared" si="914"/>
        <v>4.9495659369266042E-4</v>
      </c>
      <c r="AD737" s="5">
        <f t="shared" si="915"/>
        <v>4.5576374327795072E-2</v>
      </c>
      <c r="AE737" s="5">
        <f t="shared" si="916"/>
        <v>3.2564875266652464E-2</v>
      </c>
      <c r="AF737" s="5">
        <f t="shared" si="917"/>
        <v>1.1634000255324147E-2</v>
      </c>
      <c r="AG737" s="5">
        <f t="shared" si="918"/>
        <v>2.7708783534936558E-3</v>
      </c>
      <c r="AH737" s="5">
        <f t="shared" si="919"/>
        <v>6.9659329073827234E-4</v>
      </c>
      <c r="AI737" s="5">
        <f t="shared" si="920"/>
        <v>1.415562517181483E-3</v>
      </c>
      <c r="AJ737" s="5">
        <f t="shared" si="921"/>
        <v>1.4382978322440238E-3</v>
      </c>
      <c r="AK737" s="5">
        <f t="shared" si="922"/>
        <v>9.7426553243150956E-4</v>
      </c>
      <c r="AL737" s="5">
        <f t="shared" si="923"/>
        <v>2.8746602142688225E-5</v>
      </c>
      <c r="AM737" s="5">
        <f t="shared" si="924"/>
        <v>1.8523350145702003E-2</v>
      </c>
      <c r="AN737" s="5">
        <f t="shared" si="925"/>
        <v>1.3235159573618E-2</v>
      </c>
      <c r="AO737" s="5">
        <f t="shared" si="926"/>
        <v>4.7283414598675334E-3</v>
      </c>
      <c r="AP737" s="5">
        <f t="shared" si="927"/>
        <v>1.1261525452586903E-3</v>
      </c>
      <c r="AQ737" s="5">
        <f t="shared" si="928"/>
        <v>2.01162431788739E-4</v>
      </c>
      <c r="AR737" s="5">
        <f t="shared" si="929"/>
        <v>9.9544880254524918E-5</v>
      </c>
      <c r="AS737" s="5">
        <f t="shared" si="930"/>
        <v>2.0228733629673845E-4</v>
      </c>
      <c r="AT737" s="5">
        <f t="shared" si="931"/>
        <v>2.0553626827116348E-4</v>
      </c>
      <c r="AU737" s="5">
        <f t="shared" si="932"/>
        <v>1.3922492084185835E-4</v>
      </c>
      <c r="AV737" s="5">
        <f t="shared" si="933"/>
        <v>7.073050444988503E-5</v>
      </c>
      <c r="AW737" s="5">
        <f t="shared" si="934"/>
        <v>1.159427055041828E-6</v>
      </c>
      <c r="AX737" s="5">
        <f t="shared" si="935"/>
        <v>6.2736177402010476E-3</v>
      </c>
      <c r="AY737" s="5">
        <f t="shared" si="936"/>
        <v>4.4825763829070475E-3</v>
      </c>
      <c r="AZ737" s="5">
        <f t="shared" si="937"/>
        <v>1.6014277455763588E-3</v>
      </c>
      <c r="BA737" s="5">
        <f t="shared" si="938"/>
        <v>3.8141321794031921E-4</v>
      </c>
      <c r="BB737" s="5">
        <f t="shared" si="939"/>
        <v>6.8131098899765888E-5</v>
      </c>
      <c r="BC737" s="5">
        <f t="shared" si="940"/>
        <v>9.736100206188458E-6</v>
      </c>
      <c r="BD737" s="5">
        <f t="shared" si="941"/>
        <v>1.1854338483968683E-5</v>
      </c>
      <c r="BE737" s="5">
        <f t="shared" si="942"/>
        <v>2.4089461450459061E-5</v>
      </c>
      <c r="BF737" s="5">
        <f t="shared" si="943"/>
        <v>2.4476361703267114E-5</v>
      </c>
      <c r="BG737" s="5">
        <f t="shared" si="944"/>
        <v>1.6579650634399285E-5</v>
      </c>
      <c r="BH737" s="5">
        <f t="shared" si="945"/>
        <v>8.4229679994283489E-6</v>
      </c>
      <c r="BI737" s="5">
        <f t="shared" si="946"/>
        <v>3.4232996332115776E-6</v>
      </c>
      <c r="BJ737" s="8">
        <f t="shared" si="947"/>
        <v>0.67730793059442107</v>
      </c>
      <c r="BK737" s="8">
        <f t="shared" si="948"/>
        <v>0.20154582110349803</v>
      </c>
      <c r="BL737" s="8">
        <f t="shared" si="949"/>
        <v>0.11678509626319257</v>
      </c>
      <c r="BM737" s="8">
        <f t="shared" si="950"/>
        <v>0.51278642062720159</v>
      </c>
      <c r="BN737" s="8">
        <f t="shared" si="951"/>
        <v>0.48227069632040587</v>
      </c>
    </row>
    <row r="738" spans="1:66" x14ac:dyDescent="0.25">
      <c r="A738" t="s">
        <v>340</v>
      </c>
      <c r="B738" t="s">
        <v>413</v>
      </c>
      <c r="C738" t="s">
        <v>356</v>
      </c>
      <c r="D738" t="s">
        <v>504</v>
      </c>
      <c r="E738">
        <f>VLOOKUP(A738,home!$A$2:$E$405,3,FALSE)</f>
        <v>1.34756097560976</v>
      </c>
      <c r="F738">
        <f>VLOOKUP(B738,home!$B$2:$E$405,3,FALSE)</f>
        <v>1.25</v>
      </c>
      <c r="G738">
        <f>VLOOKUP(C738,away!$B$2:$E$405,4,FALSE)</f>
        <v>1.1599999999999999</v>
      </c>
      <c r="H738">
        <f>VLOOKUP(A738,away!$A$2:$E$405,3,FALSE)</f>
        <v>1.1341463414634101</v>
      </c>
      <c r="I738">
        <f>VLOOKUP(C738,away!$B$2:$E$405,3,FALSE)</f>
        <v>0.83</v>
      </c>
      <c r="J738">
        <f>VLOOKUP(B738,home!$B$2:$E$405,4,FALSE)</f>
        <v>0.55000000000000004</v>
      </c>
      <c r="K738" s="3">
        <f t="shared" si="896"/>
        <v>1.9539634146341518</v>
      </c>
      <c r="L738" s="3">
        <f t="shared" si="897"/>
        <v>0.51773780487804677</v>
      </c>
      <c r="M738" s="5">
        <f t="shared" si="898"/>
        <v>8.4441083920157131E-2</v>
      </c>
      <c r="N738" s="5">
        <f t="shared" si="899"/>
        <v>0.16499478867203918</v>
      </c>
      <c r="O738" s="5">
        <f t="shared" si="900"/>
        <v>4.3718341430345087E-2</v>
      </c>
      <c r="P738" s="5">
        <f t="shared" si="901"/>
        <v>8.5424039703378793E-2</v>
      </c>
      <c r="Q738" s="5">
        <f t="shared" si="902"/>
        <v>0.16119689033522902</v>
      </c>
      <c r="R738" s="5">
        <f t="shared" si="903"/>
        <v>1.1317319062527918E-2</v>
      </c>
      <c r="S738" s="5">
        <f t="shared" si="904"/>
        <v>2.1604609452148715E-2</v>
      </c>
      <c r="T738" s="5">
        <f t="shared" si="905"/>
        <v>8.3457724155328719E-2</v>
      </c>
      <c r="U738" s="5">
        <f t="shared" si="906"/>
        <v>2.2113627399921225E-2</v>
      </c>
      <c r="V738" s="5">
        <f t="shared" si="907"/>
        <v>2.4284558731326655E-3</v>
      </c>
      <c r="W738" s="5">
        <f t="shared" si="908"/>
        <v>0.10499094208927701</v>
      </c>
      <c r="X738" s="5">
        <f t="shared" si="909"/>
        <v>5.4357779889380411E-2</v>
      </c>
      <c r="Y738" s="5">
        <f t="shared" si="910"/>
        <v>1.4071538818985926E-2</v>
      </c>
      <c r="Z738" s="5">
        <f t="shared" si="911"/>
        <v>1.9531346428458929E-3</v>
      </c>
      <c r="AA738" s="5">
        <f t="shared" si="912"/>
        <v>3.8163536359754145E-3</v>
      </c>
      <c r="AB738" s="5">
        <f t="shared" si="913"/>
        <v>3.7285076910009924E-3</v>
      </c>
      <c r="AC738" s="5">
        <f t="shared" si="914"/>
        <v>1.5354530438090725E-4</v>
      </c>
      <c r="AD738" s="5">
        <f t="shared" si="915"/>
        <v>5.1287114927605036E-2</v>
      </c>
      <c r="AE738" s="5">
        <f t="shared" si="916"/>
        <v>2.6553278301146337E-2</v>
      </c>
      <c r="AF738" s="5">
        <f t="shared" si="917"/>
        <v>6.8738180099756881E-3</v>
      </c>
      <c r="AG738" s="5">
        <f t="shared" si="918"/>
        <v>1.1862784825386655E-3</v>
      </c>
      <c r="AH738" s="5">
        <f t="shared" si="919"/>
        <v>2.5280291065457507E-4</v>
      </c>
      <c r="AI738" s="5">
        <f t="shared" si="920"/>
        <v>4.9396763853206587E-4</v>
      </c>
      <c r="AJ738" s="5">
        <f t="shared" si="921"/>
        <v>4.8259734685244209E-4</v>
      </c>
      <c r="AK738" s="5">
        <f t="shared" si="922"/>
        <v>3.1432585324972663E-4</v>
      </c>
      <c r="AL738" s="5">
        <f t="shared" si="923"/>
        <v>6.213307346980159E-6</v>
      </c>
      <c r="AM738" s="5">
        <f t="shared" si="924"/>
        <v>2.0042629242135467E-2</v>
      </c>
      <c r="AN738" s="5">
        <f t="shared" si="925"/>
        <v>1.0376826867807767E-2</v>
      </c>
      <c r="AO738" s="5">
        <f t="shared" si="926"/>
        <v>2.6862377820691657E-3</v>
      </c>
      <c r="AP738" s="5">
        <f t="shared" si="927"/>
        <v>4.6358895088965426E-4</v>
      </c>
      <c r="AQ738" s="5">
        <f t="shared" si="928"/>
        <v>6.000438144983155E-5</v>
      </c>
      <c r="AR738" s="5">
        <f t="shared" si="929"/>
        <v>2.6177124805816151E-5</v>
      </c>
      <c r="AS738" s="5">
        <f t="shared" si="930"/>
        <v>5.1149144170876878E-5</v>
      </c>
      <c r="AT738" s="5">
        <f t="shared" si="931"/>
        <v>4.9971778199870571E-5</v>
      </c>
      <c r="AU738" s="5">
        <f t="shared" si="932"/>
        <v>3.2547675455586522E-5</v>
      </c>
      <c r="AV738" s="5">
        <f t="shared" si="933"/>
        <v>1.5899241767900501E-5</v>
      </c>
      <c r="AW738" s="5">
        <f t="shared" si="934"/>
        <v>1.7460096596251641E-7</v>
      </c>
      <c r="AX738" s="5">
        <f t="shared" si="935"/>
        <v>6.5270940453682272E-3</v>
      </c>
      <c r="AY738" s="5">
        <f t="shared" si="936"/>
        <v>3.3793233432815165E-3</v>
      </c>
      <c r="AZ738" s="5">
        <f t="shared" si="937"/>
        <v>8.748017248618572E-4</v>
      </c>
      <c r="BA738" s="5">
        <f t="shared" si="938"/>
        <v>1.5097264157783568E-4</v>
      </c>
      <c r="BB738" s="5">
        <f t="shared" si="939"/>
        <v>1.954106101178719E-5</v>
      </c>
      <c r="BC738" s="5">
        <f t="shared" si="940"/>
        <v>2.0234292066461377E-6</v>
      </c>
      <c r="BD738" s="5">
        <f t="shared" si="941"/>
        <v>2.2588145224969854E-6</v>
      </c>
      <c r="BE738" s="5">
        <f t="shared" si="942"/>
        <v>4.4136409374034199E-6</v>
      </c>
      <c r="BF738" s="5">
        <f t="shared" si="943"/>
        <v>4.312046458508934E-6</v>
      </c>
      <c r="BG738" s="5">
        <f t="shared" si="944"/>
        <v>2.8085270073764063E-6</v>
      </c>
      <c r="BH738" s="5">
        <f t="shared" si="945"/>
        <v>1.3719397553563593E-6</v>
      </c>
      <c r="BI738" s="5">
        <f t="shared" si="946"/>
        <v>5.3614401780969102E-7</v>
      </c>
      <c r="BJ738" s="8">
        <f t="shared" si="947"/>
        <v>0.71355319715116561</v>
      </c>
      <c r="BK738" s="8">
        <f t="shared" si="948"/>
        <v>0.19743727090382671</v>
      </c>
      <c r="BL738" s="8">
        <f t="shared" si="949"/>
        <v>8.6429289046158472E-2</v>
      </c>
      <c r="BM738" s="8">
        <f t="shared" si="950"/>
        <v>0.44490127987800399</v>
      </c>
      <c r="BN738" s="8">
        <f t="shared" si="951"/>
        <v>0.5510924631236771</v>
      </c>
    </row>
    <row r="739" spans="1:66" x14ac:dyDescent="0.25">
      <c r="A739" t="s">
        <v>342</v>
      </c>
      <c r="B739" t="s">
        <v>396</v>
      </c>
      <c r="C739" t="s">
        <v>363</v>
      </c>
      <c r="D739" t="s">
        <v>504</v>
      </c>
      <c r="E739">
        <f>VLOOKUP(A739,home!$A$2:$E$405,3,FALSE)</f>
        <v>1.1717171717171699</v>
      </c>
      <c r="F739">
        <f>VLOOKUP(B739,home!$B$2:$E$405,3,FALSE)</f>
        <v>0.62</v>
      </c>
      <c r="G739">
        <f>VLOOKUP(C739,away!$B$2:$E$405,4,FALSE)</f>
        <v>1.19</v>
      </c>
      <c r="H739">
        <f>VLOOKUP(A739,away!$A$2:$E$405,3,FALSE)</f>
        <v>0.85606060606060597</v>
      </c>
      <c r="I739">
        <f>VLOOKUP(C739,away!$B$2:$E$405,3,FALSE)</f>
        <v>0.62</v>
      </c>
      <c r="J739">
        <f>VLOOKUP(B739,home!$B$2:$E$405,4,FALSE)</f>
        <v>1.23</v>
      </c>
      <c r="K739" s="3">
        <f t="shared" si="896"/>
        <v>0.86449292929292798</v>
      </c>
      <c r="L739" s="3">
        <f t="shared" si="897"/>
        <v>0.65283181818181801</v>
      </c>
      <c r="M739" s="5">
        <f t="shared" si="898"/>
        <v>0.21929777983636059</v>
      </c>
      <c r="N739" s="5">
        <f t="shared" si="899"/>
        <v>0.18958138007817096</v>
      </c>
      <c r="O739" s="5">
        <f t="shared" si="900"/>
        <v>0.14316456833380731</v>
      </c>
      <c r="P739" s="5">
        <f t="shared" si="901"/>
        <v>0.12376475704985063</v>
      </c>
      <c r="Q739" s="5">
        <f t="shared" si="902"/>
        <v>8.1945881301586976E-2</v>
      </c>
      <c r="R739" s="5">
        <f t="shared" si="903"/>
        <v>4.6731192722287269E-2</v>
      </c>
      <c r="S739" s="5">
        <f t="shared" si="904"/>
        <v>1.7462232288715584E-2</v>
      </c>
      <c r="T739" s="5">
        <f t="shared" si="905"/>
        <v>5.3496878682626467E-2</v>
      </c>
      <c r="U739" s="5">
        <f t="shared" si="906"/>
        <v>4.0398785685842473E-2</v>
      </c>
      <c r="V739" s="5">
        <f t="shared" si="907"/>
        <v>1.0950148537115104E-3</v>
      </c>
      <c r="W739" s="5">
        <f t="shared" si="908"/>
        <v>2.361387832329984E-2</v>
      </c>
      <c r="X739" s="5">
        <f t="shared" si="909"/>
        <v>1.5415891120124052E-2</v>
      </c>
      <c r="Y739" s="5">
        <f t="shared" si="910"/>
        <v>5.0319921144217636E-3</v>
      </c>
      <c r="Z739" s="5">
        <f t="shared" si="911"/>
        <v>1.0169203170231915E-2</v>
      </c>
      <c r="AA739" s="5">
        <f t="shared" si="912"/>
        <v>8.7912042372087166E-3</v>
      </c>
      <c r="AB739" s="5">
        <f t="shared" si="913"/>
        <v>3.7999669515184822E-3</v>
      </c>
      <c r="AC739" s="5">
        <f t="shared" si="914"/>
        <v>3.8624492526985052E-5</v>
      </c>
      <c r="AD739" s="5">
        <f t="shared" si="915"/>
        <v>5.1035077109190616E-3</v>
      </c>
      <c r="AE739" s="5">
        <f t="shared" si="916"/>
        <v>3.3317322180242193E-3</v>
      </c>
      <c r="AF739" s="5">
        <f t="shared" si="917"/>
        <v>1.087530400793846E-3</v>
      </c>
      <c r="AG739" s="5">
        <f t="shared" si="918"/>
        <v>2.3665814962608262E-4</v>
      </c>
      <c r="AH739" s="5">
        <f t="shared" si="919"/>
        <v>1.6596948487707019E-3</v>
      </c>
      <c r="AI739" s="5">
        <f t="shared" si="920"/>
        <v>1.434794461546167E-3</v>
      </c>
      <c r="AJ739" s="5">
        <f t="shared" si="921"/>
        <v>6.2018483349765758E-4</v>
      </c>
      <c r="AK739" s="5">
        <f t="shared" si="922"/>
        <v>1.7871513447114564E-4</v>
      </c>
      <c r="AL739" s="5">
        <f t="shared" si="923"/>
        <v>8.7193786226986225E-7</v>
      </c>
      <c r="AM739" s="5">
        <f t="shared" si="924"/>
        <v>8.8238926613629326E-4</v>
      </c>
      <c r="AN739" s="5">
        <f t="shared" si="925"/>
        <v>5.7605178895587638E-4</v>
      </c>
      <c r="AO739" s="5">
        <f t="shared" si="926"/>
        <v>1.8803246837547684E-4</v>
      </c>
      <c r="AP739" s="5">
        <f t="shared" si="927"/>
        <v>4.0917859402259251E-5</v>
      </c>
      <c r="AQ739" s="5">
        <f t="shared" si="928"/>
        <v>6.6781201374212246E-6</v>
      </c>
      <c r="AR739" s="5">
        <f t="shared" si="929"/>
        <v>2.1670032114999501E-4</v>
      </c>
      <c r="AS739" s="5">
        <f t="shared" si="930"/>
        <v>1.873358954096774E-4</v>
      </c>
      <c r="AT739" s="5">
        <f t="shared" si="931"/>
        <v>8.0975278492212801E-5</v>
      </c>
      <c r="AU739" s="5">
        <f t="shared" si="932"/>
        <v>2.3334185234681229E-5</v>
      </c>
      <c r="AV739" s="5">
        <f t="shared" si="933"/>
        <v>5.0430595365483401E-6</v>
      </c>
      <c r="AW739" s="5">
        <f t="shared" si="934"/>
        <v>1.3669284873102376E-8</v>
      </c>
      <c r="AX739" s="5">
        <f t="shared" si="935"/>
        <v>1.2713654690980016E-4</v>
      </c>
      <c r="AY739" s="5">
        <f t="shared" si="936"/>
        <v>8.2998783076482829E-5</v>
      </c>
      <c r="AZ739" s="5">
        <f t="shared" si="937"/>
        <v>2.7092123231349293E-5</v>
      </c>
      <c r="BA739" s="5">
        <f t="shared" si="938"/>
        <v>5.8955333558425442E-6</v>
      </c>
      <c r="BB739" s="5">
        <f t="shared" si="939"/>
        <v>9.621979399615606E-7</v>
      </c>
      <c r="BC739" s="5">
        <f t="shared" si="940"/>
        <v>1.256306861191811E-7</v>
      </c>
      <c r="BD739" s="5">
        <f t="shared" si="941"/>
        <v>2.3578144109489177E-5</v>
      </c>
      <c r="BE739" s="5">
        <f t="shared" si="942"/>
        <v>2.038313886850309E-5</v>
      </c>
      <c r="BF739" s="5">
        <f t="shared" si="943"/>
        <v>8.8105397143083865E-6</v>
      </c>
      <c r="BG739" s="5">
        <f t="shared" si="944"/>
        <v>2.5388830954247122E-6</v>
      </c>
      <c r="BH739" s="5">
        <f t="shared" si="945"/>
        <v>5.487116210740013E-7</v>
      </c>
      <c r="BI739" s="5">
        <f t="shared" si="946"/>
        <v>9.4871463327866921E-8</v>
      </c>
      <c r="BJ739" s="8">
        <f t="shared" si="947"/>
        <v>0.38078361041780023</v>
      </c>
      <c r="BK739" s="8">
        <f t="shared" si="948"/>
        <v>0.36174227924210406</v>
      </c>
      <c r="BL739" s="8">
        <f t="shared" si="949"/>
        <v>0.24734845023764521</v>
      </c>
      <c r="BM739" s="8">
        <f t="shared" si="950"/>
        <v>0.19547499863192599</v>
      </c>
      <c r="BN739" s="8">
        <f t="shared" si="951"/>
        <v>0.80448555932206367</v>
      </c>
    </row>
    <row r="740" spans="1:66" x14ac:dyDescent="0.25">
      <c r="A740" t="s">
        <v>342</v>
      </c>
      <c r="B740" t="s">
        <v>399</v>
      </c>
      <c r="C740" t="s">
        <v>384</v>
      </c>
      <c r="D740" t="s">
        <v>504</v>
      </c>
      <c r="E740">
        <f>VLOOKUP(A740,home!$A$2:$E$405,3,FALSE)</f>
        <v>1.1717171717171699</v>
      </c>
      <c r="F740">
        <f>VLOOKUP(B740,home!$B$2:$E$405,3,FALSE)</f>
        <v>0.76</v>
      </c>
      <c r="G740">
        <f>VLOOKUP(C740,away!$B$2:$E$405,4,FALSE)</f>
        <v>1.04</v>
      </c>
      <c r="H740">
        <f>VLOOKUP(A740,away!$A$2:$E$405,3,FALSE)</f>
        <v>0.85606060606060597</v>
      </c>
      <c r="I740">
        <f>VLOOKUP(C740,away!$B$2:$E$405,3,FALSE)</f>
        <v>1</v>
      </c>
      <c r="J740">
        <f>VLOOKUP(B740,home!$B$2:$E$405,4,FALSE)</f>
        <v>1.3</v>
      </c>
      <c r="K740" s="3">
        <f t="shared" si="896"/>
        <v>0.92612525252525113</v>
      </c>
      <c r="L740" s="3">
        <f t="shared" si="897"/>
        <v>1.1128787878787878</v>
      </c>
      <c r="M740" s="5">
        <f t="shared" si="898"/>
        <v>0.13015827873223915</v>
      </c>
      <c r="N740" s="5">
        <f t="shared" si="899"/>
        <v>0.12054286875914701</v>
      </c>
      <c r="O740" s="5">
        <f t="shared" si="900"/>
        <v>0.1448503874679237</v>
      </c>
      <c r="P740" s="5">
        <f t="shared" si="901"/>
        <v>0.13414960167211129</v>
      </c>
      <c r="Q740" s="5">
        <f t="shared" si="902"/>
        <v>5.5818897384841609E-2</v>
      </c>
      <c r="R740" s="5">
        <f t="shared" si="903"/>
        <v>8.060046181453788E-2</v>
      </c>
      <c r="S740" s="5">
        <f t="shared" si="904"/>
        <v>3.4565829780615884E-2</v>
      </c>
      <c r="T740" s="5">
        <f t="shared" si="905"/>
        <v>6.2119666862372969E-2</v>
      </c>
      <c r="U740" s="5">
        <f t="shared" si="906"/>
        <v>7.4646123051640756E-2</v>
      </c>
      <c r="V740" s="5">
        <f t="shared" si="907"/>
        <v>3.9584217869202644E-3</v>
      </c>
      <c r="W740" s="5">
        <f t="shared" si="908"/>
        <v>1.7231763478739174E-2</v>
      </c>
      <c r="X740" s="5">
        <f t="shared" si="909"/>
        <v>1.9176864053233215E-2</v>
      </c>
      <c r="Y740" s="5">
        <f t="shared" si="910"/>
        <v>1.0670762611439245E-2</v>
      </c>
      <c r="Z740" s="5">
        <f t="shared" si="911"/>
        <v>2.9899514748877806E-2</v>
      </c>
      <c r="AA740" s="5">
        <f t="shared" si="912"/>
        <v>2.7690695647186927E-2</v>
      </c>
      <c r="AB740" s="5">
        <f t="shared" si="913"/>
        <v>1.2822526249425432E-2</v>
      </c>
      <c r="AC740" s="5">
        <f t="shared" si="914"/>
        <v>2.5498796116629134E-4</v>
      </c>
      <c r="AD740" s="5">
        <f t="shared" si="915"/>
        <v>3.9896928258006783E-3</v>
      </c>
      <c r="AE740" s="5">
        <f t="shared" si="916"/>
        <v>4.4400445159857539E-3</v>
      </c>
      <c r="AF740" s="5">
        <f t="shared" si="917"/>
        <v>2.4706156795390437E-3</v>
      </c>
      <c r="AG740" s="5">
        <f t="shared" si="918"/>
        <v>9.1649859425324597E-4</v>
      </c>
      <c r="AH740" s="5">
        <f t="shared" si="919"/>
        <v>8.3186339329737683E-3</v>
      </c>
      <c r="AI740" s="5">
        <f t="shared" si="920"/>
        <v>7.7040969518404534E-3</v>
      </c>
      <c r="AJ740" s="5">
        <f t="shared" si="921"/>
        <v>3.5674793675011286E-3</v>
      </c>
      <c r="AK740" s="5">
        <f t="shared" si="922"/>
        <v>1.1013109100352022E-3</v>
      </c>
      <c r="AL740" s="5">
        <f t="shared" si="923"/>
        <v>1.0512288193979964E-5</v>
      </c>
      <c r="AM740" s="5">
        <f t="shared" si="924"/>
        <v>7.3899105515856753E-4</v>
      </c>
      <c r="AN740" s="5">
        <f t="shared" si="925"/>
        <v>8.2240746971813292E-4</v>
      </c>
      <c r="AO740" s="5">
        <f t="shared" si="926"/>
        <v>4.5761991402118858E-4</v>
      </c>
      <c r="AP740" s="5">
        <f t="shared" si="927"/>
        <v>1.6975849840836511E-4</v>
      </c>
      <c r="AQ740" s="5">
        <f t="shared" si="928"/>
        <v>4.7230157985206121E-5</v>
      </c>
      <c r="AR740" s="5">
        <f t="shared" si="929"/>
        <v>1.8515262496270391E-3</v>
      </c>
      <c r="AS740" s="5">
        <f t="shared" si="930"/>
        <v>1.7147452154929728E-3</v>
      </c>
      <c r="AT740" s="5">
        <f t="shared" si="931"/>
        <v>7.9403442285744784E-4</v>
      </c>
      <c r="AU740" s="5">
        <f t="shared" si="932"/>
        <v>2.4512511012753199E-4</v>
      </c>
      <c r="AV740" s="5">
        <f t="shared" si="933"/>
        <v>5.675413862928512E-5</v>
      </c>
      <c r="AW740" s="5">
        <f t="shared" si="934"/>
        <v>3.0096247422339133E-7</v>
      </c>
      <c r="AX740" s="5">
        <f t="shared" si="935"/>
        <v>1.1406637959543828E-4</v>
      </c>
      <c r="AY740" s="5">
        <f t="shared" si="936"/>
        <v>1.2694205426189305E-4</v>
      </c>
      <c r="AZ740" s="5">
        <f t="shared" si="937"/>
        <v>7.0635559738909455E-5</v>
      </c>
      <c r="BA740" s="5">
        <f t="shared" si="938"/>
        <v>2.6202938701125749E-5</v>
      </c>
      <c r="BB740" s="5">
        <f t="shared" si="939"/>
        <v>7.2901736651427502E-6</v>
      </c>
      <c r="BC740" s="5">
        <f t="shared" si="940"/>
        <v>1.6226159263779841E-6</v>
      </c>
      <c r="BD740" s="5">
        <f t="shared" si="941"/>
        <v>3.4342071473511629E-4</v>
      </c>
      <c r="BE740" s="5">
        <f t="shared" si="942"/>
        <v>3.1805059615646182E-4</v>
      </c>
      <c r="BF740" s="5">
        <f t="shared" si="943"/>
        <v>1.4727734434060493E-4</v>
      </c>
      <c r="BG740" s="5">
        <f t="shared" si="944"/>
        <v>4.5465755906230377E-5</v>
      </c>
      <c r="BH740" s="5">
        <f t="shared" si="945"/>
        <v>1.0526746167477256E-5</v>
      </c>
      <c r="BI740" s="5">
        <f t="shared" si="946"/>
        <v>1.9498170905248194E-6</v>
      </c>
      <c r="BJ740" s="8">
        <f t="shared" si="947"/>
        <v>0.29996044158253232</v>
      </c>
      <c r="BK740" s="8">
        <f t="shared" si="948"/>
        <v>0.30322457427550875</v>
      </c>
      <c r="BL740" s="8">
        <f t="shared" si="949"/>
        <v>0.36683059150419589</v>
      </c>
      <c r="BM740" s="8">
        <f t="shared" si="950"/>
        <v>0.33366798518852647</v>
      </c>
      <c r="BN740" s="8">
        <f t="shared" si="951"/>
        <v>0.66612049583080057</v>
      </c>
    </row>
    <row r="741" spans="1:66" x14ac:dyDescent="0.25">
      <c r="A741" t="s">
        <v>342</v>
      </c>
      <c r="B741" t="s">
        <v>380</v>
      </c>
      <c r="C741" t="s">
        <v>392</v>
      </c>
      <c r="D741" t="s">
        <v>504</v>
      </c>
      <c r="E741">
        <f>VLOOKUP(A741,home!$A$2:$E$405,3,FALSE)</f>
        <v>1.1717171717171699</v>
      </c>
      <c r="F741">
        <f>VLOOKUP(B741,home!$B$2:$E$405,3,FALSE)</f>
        <v>1.75</v>
      </c>
      <c r="G741">
        <f>VLOOKUP(C741,away!$B$2:$E$405,4,FALSE)</f>
        <v>1.37</v>
      </c>
      <c r="H741">
        <f>VLOOKUP(A741,away!$A$2:$E$405,3,FALSE)</f>
        <v>0.85606060606060597</v>
      </c>
      <c r="I741">
        <f>VLOOKUP(C741,away!$B$2:$E$405,3,FALSE)</f>
        <v>0.52</v>
      </c>
      <c r="J741">
        <f>VLOOKUP(B741,home!$B$2:$E$405,4,FALSE)</f>
        <v>0.57999999999999996</v>
      </c>
      <c r="K741" s="3">
        <f t="shared" si="896"/>
        <v>2.8091919191919152</v>
      </c>
      <c r="L741" s="3">
        <f t="shared" si="897"/>
        <v>0.25818787878787874</v>
      </c>
      <c r="M741" s="5">
        <f t="shared" si="898"/>
        <v>4.6542947151696754E-2</v>
      </c>
      <c r="N741" s="5">
        <f t="shared" si="899"/>
        <v>0.13074807103392291</v>
      </c>
      <c r="O741" s="5">
        <f t="shared" si="900"/>
        <v>1.2016824797632927E-2</v>
      </c>
      <c r="P741" s="5">
        <f t="shared" si="901"/>
        <v>3.3757567115855446E-2</v>
      </c>
      <c r="Q741" s="5">
        <f t="shared" si="902"/>
        <v>0.18364821229921338</v>
      </c>
      <c r="R741" s="5">
        <f t="shared" si="903"/>
        <v>1.5512992521332124E-3</v>
      </c>
      <c r="S741" s="5">
        <f t="shared" si="904"/>
        <v>6.1210849726989229E-3</v>
      </c>
      <c r="T741" s="5">
        <f t="shared" si="905"/>
        <v>4.741574237671993E-2</v>
      </c>
      <c r="U741" s="5">
        <f t="shared" si="906"/>
        <v>4.3578973233410825E-3</v>
      </c>
      <c r="V741" s="5">
        <f t="shared" si="907"/>
        <v>4.9329096251268594E-4</v>
      </c>
      <c r="W741" s="5">
        <f t="shared" si="908"/>
        <v>0.17196769132166384</v>
      </c>
      <c r="X741" s="5">
        <f t="shared" si="909"/>
        <v>4.4399973442389093E-2</v>
      </c>
      <c r="Y741" s="5">
        <f t="shared" si="910"/>
        <v>5.7317674806642935E-3</v>
      </c>
      <c r="Z741" s="5">
        <f t="shared" si="911"/>
        <v>1.3350888775783229E-4</v>
      </c>
      <c r="AA741" s="5">
        <f t="shared" si="912"/>
        <v>3.7505208862960291E-4</v>
      </c>
      <c r="AB741" s="5">
        <f t="shared" si="913"/>
        <v>5.2679664832716523E-4</v>
      </c>
      <c r="AC741" s="5">
        <f t="shared" si="914"/>
        <v>2.2361474446912863E-5</v>
      </c>
      <c r="AD741" s="5">
        <f t="shared" si="915"/>
        <v>0.12077256220572694</v>
      </c>
      <c r="AE741" s="5">
        <f t="shared" si="916"/>
        <v>3.118201165167377E-2</v>
      </c>
      <c r="AF741" s="5">
        <f t="shared" si="917"/>
        <v>4.0254087223422835E-3</v>
      </c>
      <c r="AG741" s="5">
        <f t="shared" si="918"/>
        <v>3.4643724642525981E-4</v>
      </c>
      <c r="AH741" s="5">
        <f t="shared" si="919"/>
        <v>8.6175941323809266E-6</v>
      </c>
      <c r="AI741" s="5">
        <f t="shared" si="920"/>
        <v>2.4208475799560164E-5</v>
      </c>
      <c r="AJ741" s="5">
        <f t="shared" si="921"/>
        <v>3.4003127296038734E-5</v>
      </c>
      <c r="AK741" s="5">
        <f t="shared" si="922"/>
        <v>3.1840436809095344E-5</v>
      </c>
      <c r="AL741" s="5">
        <f t="shared" si="923"/>
        <v>6.4875047296924651E-7</v>
      </c>
      <c r="AM741" s="5">
        <f t="shared" si="924"/>
        <v>6.7854661161686189E-2</v>
      </c>
      <c r="AN741" s="5">
        <f t="shared" si="925"/>
        <v>1.7519251031206017E-2</v>
      </c>
      <c r="AO741" s="5">
        <f t="shared" si="926"/>
        <v>2.2616291308497185E-3</v>
      </c>
      <c r="AP741" s="5">
        <f t="shared" si="927"/>
        <v>1.9464174263298758E-4</v>
      </c>
      <c r="AQ741" s="5">
        <f t="shared" si="928"/>
        <v>1.2563534663496822E-5</v>
      </c>
      <c r="AR741" s="5">
        <f t="shared" si="929"/>
        <v>4.4499166985886063E-7</v>
      </c>
      <c r="AS741" s="5">
        <f t="shared" si="930"/>
        <v>1.2500670030752279E-6</v>
      </c>
      <c r="AT741" s="5">
        <f t="shared" si="931"/>
        <v>1.7558390617436929E-6</v>
      </c>
      <c r="AU741" s="5">
        <f t="shared" si="932"/>
        <v>1.6441629678839654E-6</v>
      </c>
      <c r="AV741" s="5">
        <f t="shared" si="933"/>
        <v>1.154692330803558E-6</v>
      </c>
      <c r="AW741" s="5">
        <f t="shared" si="934"/>
        <v>1.3070507380183214E-8</v>
      </c>
      <c r="AX741" s="5">
        <f t="shared" si="935"/>
        <v>3.1769460969152383E-2</v>
      </c>
      <c r="AY741" s="5">
        <f t="shared" si="936"/>
        <v>8.2024897378597597E-3</v>
      </c>
      <c r="AZ741" s="5">
        <f t="shared" si="937"/>
        <v>1.0588917130986771E-3</v>
      </c>
      <c r="BA741" s="5">
        <f t="shared" si="938"/>
        <v>9.1131001757003524E-5</v>
      </c>
      <c r="BB741" s="5">
        <f t="shared" si="939"/>
        <v>5.8822300088637972E-6</v>
      </c>
      <c r="BC741" s="5">
        <f t="shared" si="940"/>
        <v>3.0374409770618998E-7</v>
      </c>
      <c r="BD741" s="5">
        <f t="shared" si="941"/>
        <v>1.9148575886522522E-8</v>
      </c>
      <c r="BE741" s="5">
        <f t="shared" si="942"/>
        <v>5.3792024644452237E-8</v>
      </c>
      <c r="BF741" s="5">
        <f t="shared" si="943"/>
        <v>7.5556060474083796E-8</v>
      </c>
      <c r="BG741" s="5">
        <f t="shared" si="944"/>
        <v>7.0750491509923962E-8</v>
      </c>
      <c r="BH741" s="5">
        <f t="shared" si="945"/>
        <v>4.9687927257133647E-8</v>
      </c>
      <c r="BI741" s="5">
        <f t="shared" si="946"/>
        <v>2.7916584746427103E-8</v>
      </c>
      <c r="BJ741" s="8">
        <f t="shared" si="947"/>
        <v>0.86920878377775423</v>
      </c>
      <c r="BK741" s="8">
        <f t="shared" si="948"/>
        <v>9.5140390165543431E-2</v>
      </c>
      <c r="BL741" s="8">
        <f t="shared" si="949"/>
        <v>1.8933086348798953E-2</v>
      </c>
      <c r="BM741" s="8">
        <f t="shared" si="950"/>
        <v>0.56694837086204708</v>
      </c>
      <c r="BN741" s="8">
        <f t="shared" si="951"/>
        <v>0.40826492165045464</v>
      </c>
    </row>
    <row r="742" spans="1:66" x14ac:dyDescent="0.25">
      <c r="A742" t="s">
        <v>342</v>
      </c>
      <c r="B742" t="s">
        <v>409</v>
      </c>
      <c r="C742" t="s">
        <v>398</v>
      </c>
      <c r="D742" t="s">
        <v>504</v>
      </c>
      <c r="E742">
        <f>VLOOKUP(A742,home!$A$2:$E$405,3,FALSE)</f>
        <v>1.1717171717171699</v>
      </c>
      <c r="F742">
        <f>VLOOKUP(B742,home!$B$2:$E$405,3,FALSE)</f>
        <v>1.1399999999999999</v>
      </c>
      <c r="G742">
        <f>VLOOKUP(C742,away!$B$2:$E$405,4,FALSE)</f>
        <v>1.66</v>
      </c>
      <c r="H742">
        <f>VLOOKUP(A742,away!$A$2:$E$405,3,FALSE)</f>
        <v>0.85606060606060597</v>
      </c>
      <c r="I742">
        <f>VLOOKUP(C742,away!$B$2:$E$405,3,FALSE)</f>
        <v>0.76</v>
      </c>
      <c r="J742">
        <f>VLOOKUP(B742,home!$B$2:$E$405,4,FALSE)</f>
        <v>1.1000000000000001</v>
      </c>
      <c r="K742" s="3">
        <f t="shared" si="896"/>
        <v>2.2173575757575721</v>
      </c>
      <c r="L742" s="3">
        <f t="shared" si="897"/>
        <v>0.71566666666666667</v>
      </c>
      <c r="M742" s="5">
        <f t="shared" si="898"/>
        <v>5.3235796496919889E-2</v>
      </c>
      <c r="N742" s="5">
        <f t="shared" si="899"/>
        <v>0.11804279666393373</v>
      </c>
      <c r="O742" s="5">
        <f t="shared" si="900"/>
        <v>3.8099085026295665E-2</v>
      </c>
      <c r="P742" s="5">
        <f t="shared" si="901"/>
        <v>8.4479294812488559E-2</v>
      </c>
      <c r="Q742" s="5">
        <f t="shared" si="902"/>
        <v>0.13087154472319207</v>
      </c>
      <c r="R742" s="5">
        <f t="shared" si="903"/>
        <v>1.3633122591909463E-2</v>
      </c>
      <c r="S742" s="5">
        <f t="shared" si="904"/>
        <v>3.3514813911107139E-2</v>
      </c>
      <c r="T742" s="5">
        <f t="shared" si="905"/>
        <v>9.3660402173564444E-2</v>
      </c>
      <c r="U742" s="5">
        <f t="shared" si="906"/>
        <v>3.0229507660402152E-2</v>
      </c>
      <c r="V742" s="5">
        <f t="shared" si="907"/>
        <v>5.9093651500409091E-3</v>
      </c>
      <c r="W742" s="5">
        <f t="shared" si="908"/>
        <v>9.6729670381021954E-2</v>
      </c>
      <c r="X742" s="5">
        <f t="shared" si="909"/>
        <v>6.9226200769351376E-2</v>
      </c>
      <c r="Y742" s="5">
        <f t="shared" si="910"/>
        <v>2.4771442175299564E-2</v>
      </c>
      <c r="Z742" s="5">
        <f t="shared" si="911"/>
        <v>3.2522571338699587E-3</v>
      </c>
      <c r="AA742" s="5">
        <f t="shared" si="912"/>
        <v>7.2114169940981606E-3</v>
      </c>
      <c r="AB742" s="5">
        <f t="shared" si="913"/>
        <v>7.9951450519052288E-3</v>
      </c>
      <c r="AC742" s="5">
        <f t="shared" si="914"/>
        <v>5.8609412453075106E-4</v>
      </c>
      <c r="AD742" s="5">
        <f t="shared" si="915"/>
        <v>5.3621066854972976E-2</v>
      </c>
      <c r="AE742" s="5">
        <f t="shared" si="916"/>
        <v>3.837481017920899E-2</v>
      </c>
      <c r="AF742" s="5">
        <f t="shared" si="917"/>
        <v>1.3731786242460282E-2</v>
      </c>
      <c r="AG742" s="5">
        <f t="shared" si="918"/>
        <v>3.2757938958402487E-3</v>
      </c>
      <c r="AH742" s="5">
        <f t="shared" si="919"/>
        <v>5.8188300553489996E-4</v>
      </c>
      <c r="AI742" s="5">
        <f t="shared" si="920"/>
        <v>1.2902426905273957E-3</v>
      </c>
      <c r="AJ742" s="5">
        <f t="shared" si="921"/>
        <v>1.4304647022033768E-3</v>
      </c>
      <c r="AK742" s="5">
        <f t="shared" si="922"/>
        <v>1.0572839147614858E-3</v>
      </c>
      <c r="AL742" s="5">
        <f t="shared" si="923"/>
        <v>3.720265054132542E-5</v>
      </c>
      <c r="AM742" s="5">
        <f t="shared" si="924"/>
        <v>2.377941576221549E-2</v>
      </c>
      <c r="AN742" s="5">
        <f t="shared" si="925"/>
        <v>1.7018135213825551E-2</v>
      </c>
      <c r="AO742" s="5">
        <f t="shared" si="926"/>
        <v>6.0896560506805749E-3</v>
      </c>
      <c r="AP742" s="5">
        <f t="shared" si="927"/>
        <v>1.4527212823123555E-3</v>
      </c>
      <c r="AQ742" s="5">
        <f t="shared" si="928"/>
        <v>2.5991604942705225E-4</v>
      </c>
      <c r="AR742" s="5">
        <f t="shared" si="929"/>
        <v>8.3286854192228711E-5</v>
      </c>
      <c r="AS742" s="5">
        <f t="shared" si="930"/>
        <v>1.8467673710415461E-4</v>
      </c>
      <c r="AT742" s="5">
        <f t="shared" si="931"/>
        <v>2.0474718104204339E-4</v>
      </c>
      <c r="AU742" s="5">
        <f t="shared" si="932"/>
        <v>1.5133257099952737E-4</v>
      </c>
      <c r="AV742" s="5">
        <f t="shared" si="933"/>
        <v>8.3889605691168183E-5</v>
      </c>
      <c r="AW742" s="5">
        <f t="shared" si="934"/>
        <v>1.6399020384027874E-6</v>
      </c>
      <c r="AX742" s="5">
        <f t="shared" si="935"/>
        <v>8.7879112812395879E-3</v>
      </c>
      <c r="AY742" s="5">
        <f t="shared" si="936"/>
        <v>6.2892151736071303E-3</v>
      </c>
      <c r="AZ742" s="5">
        <f t="shared" si="937"/>
        <v>2.250490829622418E-3</v>
      </c>
      <c r="BA742" s="5">
        <f t="shared" si="938"/>
        <v>5.3686709013325926E-4</v>
      </c>
      <c r="BB742" s="5">
        <f t="shared" si="939"/>
        <v>9.6054470209675611E-5</v>
      </c>
      <c r="BC742" s="5">
        <f t="shared" si="940"/>
        <v>1.374859650267824E-5</v>
      </c>
      <c r="BD742" s="5">
        <f t="shared" si="941"/>
        <v>9.9342708861508315E-6</v>
      </c>
      <c r="BE742" s="5">
        <f t="shared" si="942"/>
        <v>2.2027830809034437E-5</v>
      </c>
      <c r="BF742" s="5">
        <f t="shared" si="943"/>
        <v>2.442178876095928E-5</v>
      </c>
      <c r="BG742" s="5">
        <f t="shared" si="944"/>
        <v>1.8050612774221398E-5</v>
      </c>
      <c r="BH742" s="5">
        <f t="shared" si="945"/>
        <v>1.0006165745496558E-5</v>
      </c>
      <c r="BI742" s="5">
        <f t="shared" si="946"/>
        <v>4.4374494840125365E-6</v>
      </c>
      <c r="BJ742" s="8">
        <f t="shared" si="947"/>
        <v>0.7088796458586214</v>
      </c>
      <c r="BK742" s="8">
        <f t="shared" si="948"/>
        <v>0.18405178231923572</v>
      </c>
      <c r="BL742" s="8">
        <f t="shared" si="949"/>
        <v>0.10232496270512682</v>
      </c>
      <c r="BM742" s="8">
        <f t="shared" si="950"/>
        <v>0.55385943243054592</v>
      </c>
      <c r="BN742" s="8">
        <f t="shared" si="951"/>
        <v>0.4383616403147394</v>
      </c>
    </row>
    <row r="743" spans="1:66" x14ac:dyDescent="0.25">
      <c r="A743" t="s">
        <v>40</v>
      </c>
      <c r="B743" t="s">
        <v>232</v>
      </c>
      <c r="C743" t="s">
        <v>317</v>
      </c>
      <c r="D743" t="s">
        <v>504</v>
      </c>
      <c r="E743">
        <f>VLOOKUP(A743,home!$A$2:$E$405,3,FALSE)</f>
        <v>1.4783783783783799</v>
      </c>
      <c r="F743">
        <f>VLOOKUP(B743,home!$B$2:$E$405,3,FALSE)</f>
        <v>0.79</v>
      </c>
      <c r="G743">
        <f>VLOOKUP(C743,away!$B$2:$E$405,4,FALSE)</f>
        <v>0.83</v>
      </c>
      <c r="H743">
        <f>VLOOKUP(A743,away!$A$2:$E$405,3,FALSE)</f>
        <v>1.1756756756756801</v>
      </c>
      <c r="I743">
        <f>VLOOKUP(C743,away!$B$2:$E$405,3,FALSE)</f>
        <v>0.98</v>
      </c>
      <c r="J743">
        <f>VLOOKUP(B743,home!$B$2:$E$405,4,FALSE)</f>
        <v>0.8</v>
      </c>
      <c r="K743" s="3">
        <f t="shared" si="896"/>
        <v>0.96937270270270381</v>
      </c>
      <c r="L743" s="3">
        <f t="shared" si="897"/>
        <v>0.92172972972973322</v>
      </c>
      <c r="M743" s="5">
        <f t="shared" si="898"/>
        <v>0.15090535414406686</v>
      </c>
      <c r="N743" s="5">
        <f t="shared" si="899"/>
        <v>0.14628353099894276</v>
      </c>
      <c r="O743" s="5">
        <f t="shared" si="900"/>
        <v>0.13909395128998042</v>
      </c>
      <c r="P743" s="5">
        <f t="shared" si="901"/>
        <v>0.13483387949156656</v>
      </c>
      <c r="Q743" s="5">
        <f t="shared" si="902"/>
        <v>7.0901630902669946E-2</v>
      </c>
      <c r="R743" s="5">
        <f t="shared" si="903"/>
        <v>6.4103515064777156E-2</v>
      </c>
      <c r="S743" s="5">
        <f t="shared" si="904"/>
        <v>3.0118505671756966E-2</v>
      </c>
      <c r="T743" s="5">
        <f t="shared" si="905"/>
        <v>6.5352141089315266E-2</v>
      </c>
      <c r="U743" s="5">
        <f t="shared" si="906"/>
        <v>6.2140197651086512E-2</v>
      </c>
      <c r="V743" s="5">
        <f t="shared" si="907"/>
        <v>2.9900971058947319E-3</v>
      </c>
      <c r="W743" s="5">
        <f t="shared" si="908"/>
        <v>2.2910035191383571E-2</v>
      </c>
      <c r="X743" s="5">
        <f t="shared" si="909"/>
        <v>2.1116860545052654E-2</v>
      </c>
      <c r="Y743" s="5">
        <f t="shared" si="910"/>
        <v>9.732019081465924E-3</v>
      </c>
      <c r="Z743" s="5">
        <f t="shared" si="911"/>
        <v>1.9695371871794317E-2</v>
      </c>
      <c r="AA743" s="5">
        <f t="shared" si="912"/>
        <v>1.9092155862096068E-2</v>
      </c>
      <c r="AB743" s="5">
        <f t="shared" si="913"/>
        <v>9.2537073642306664E-3</v>
      </c>
      <c r="AC743" s="5">
        <f t="shared" si="914"/>
        <v>1.6697816784361563E-4</v>
      </c>
      <c r="AD743" s="5">
        <f t="shared" si="915"/>
        <v>5.5520906831213858E-3</v>
      </c>
      <c r="AE743" s="5">
        <f t="shared" si="916"/>
        <v>5.1175270447884448E-3</v>
      </c>
      <c r="AF743" s="5">
        <f t="shared" si="917"/>
        <v>2.3584884099387264E-3</v>
      </c>
      <c r="AG743" s="5">
        <f t="shared" si="918"/>
        <v>7.2462962822117708E-4</v>
      </c>
      <c r="AH743" s="5">
        <f t="shared" si="919"/>
        <v>4.5384524480788909E-3</v>
      </c>
      <c r="AI743" s="5">
        <f t="shared" si="920"/>
        <v>4.3994519156819361E-3</v>
      </c>
      <c r="AJ743" s="5">
        <f t="shared" si="921"/>
        <v>2.132354296957593E-3</v>
      </c>
      <c r="AK743" s="5">
        <f t="shared" si="922"/>
        <v>6.8901534932050207E-4</v>
      </c>
      <c r="AL743" s="5">
        <f t="shared" si="923"/>
        <v>5.9677973093664012E-6</v>
      </c>
      <c r="AM743" s="5">
        <f t="shared" si="924"/>
        <v>1.076409030229576E-3</v>
      </c>
      <c r="AN743" s="5">
        <f t="shared" si="925"/>
        <v>9.9215820451215128E-4</v>
      </c>
      <c r="AO743" s="5">
        <f t="shared" si="926"/>
        <v>4.5725085684706121E-4</v>
      </c>
      <c r="AP743" s="5">
        <f t="shared" si="927"/>
        <v>1.4048723623344363E-4</v>
      </c>
      <c r="AQ743" s="5">
        <f t="shared" si="928"/>
        <v>3.2372815570982284E-5</v>
      </c>
      <c r="AR743" s="5">
        <f t="shared" si="929"/>
        <v>8.3664530967180047E-4</v>
      </c>
      <c r="AS743" s="5">
        <f t="shared" si="930"/>
        <v>8.1102112504009372E-4</v>
      </c>
      <c r="AT743" s="5">
        <f t="shared" si="931"/>
        <v>3.9309086996455153E-4</v>
      </c>
      <c r="AU743" s="5">
        <f t="shared" si="932"/>
        <v>1.2701718634176482E-4</v>
      </c>
      <c r="AV743" s="5">
        <f t="shared" si="933"/>
        <v>3.0781748303452374E-5</v>
      </c>
      <c r="AW743" s="5">
        <f t="shared" si="934"/>
        <v>1.4811735397646203E-7</v>
      </c>
      <c r="AX743" s="5">
        <f t="shared" si="935"/>
        <v>1.739069218078734E-4</v>
      </c>
      <c r="AY743" s="5">
        <f t="shared" si="936"/>
        <v>1.6029518003610099E-4</v>
      </c>
      <c r="AZ743" s="5">
        <f t="shared" si="937"/>
        <v>7.3874416485827127E-5</v>
      </c>
      <c r="BA743" s="5">
        <f t="shared" si="938"/>
        <v>2.2697415313807738E-5</v>
      </c>
      <c r="BB743" s="5">
        <f t="shared" si="939"/>
        <v>5.2302206206898772E-6</v>
      </c>
      <c r="BC743" s="5">
        <f t="shared" si="940"/>
        <v>9.6416996782707179E-7</v>
      </c>
      <c r="BD743" s="5">
        <f t="shared" si="941"/>
        <v>1.2852680919390623E-4</v>
      </c>
      <c r="BE743" s="5">
        <f t="shared" si="942"/>
        <v>1.245903803980516E-4</v>
      </c>
      <c r="BF743" s="5">
        <f t="shared" si="943"/>
        <v>6.0387256888608621E-5</v>
      </c>
      <c r="BG743" s="5">
        <f t="shared" si="944"/>
        <v>1.9512586139637673E-5</v>
      </c>
      <c r="BH743" s="5">
        <f t="shared" si="945"/>
        <v>4.7287420907249706E-6</v>
      </c>
      <c r="BI743" s="5">
        <f t="shared" si="946"/>
        <v>9.1678270017402004E-7</v>
      </c>
      <c r="BJ743" s="8">
        <f t="shared" si="947"/>
        <v>0.35318460004252517</v>
      </c>
      <c r="BK743" s="8">
        <f t="shared" si="948"/>
        <v>0.31918107755847414</v>
      </c>
      <c r="BL743" s="8">
        <f t="shared" si="949"/>
        <v>0.30798002003894243</v>
      </c>
      <c r="BM743" s="8">
        <f t="shared" si="950"/>
        <v>0.29375906055705037</v>
      </c>
      <c r="BN743" s="8">
        <f t="shared" si="951"/>
        <v>0.70612186189200377</v>
      </c>
    </row>
    <row r="744" spans="1:66" x14ac:dyDescent="0.25">
      <c r="A744" t="s">
        <v>40</v>
      </c>
      <c r="B744" t="s">
        <v>239</v>
      </c>
      <c r="C744" t="s">
        <v>42</v>
      </c>
      <c r="D744" t="s">
        <v>504</v>
      </c>
      <c r="E744">
        <f>VLOOKUP(A744,home!$A$2:$E$405,3,FALSE)</f>
        <v>1.4783783783783799</v>
      </c>
      <c r="F744">
        <f>VLOOKUP(B744,home!$B$2:$E$405,3,FALSE)</f>
        <v>0.98</v>
      </c>
      <c r="G744">
        <f>VLOOKUP(C744,away!$B$2:$E$405,4,FALSE)</f>
        <v>0.98</v>
      </c>
      <c r="H744">
        <f>VLOOKUP(A744,away!$A$2:$E$405,3,FALSE)</f>
        <v>1.1756756756756801</v>
      </c>
      <c r="I744">
        <f>VLOOKUP(C744,away!$B$2:$E$405,3,FALSE)</f>
        <v>0.71</v>
      </c>
      <c r="J744">
        <f>VLOOKUP(B744,home!$B$2:$E$405,4,FALSE)</f>
        <v>1.04</v>
      </c>
      <c r="K744" s="3">
        <f t="shared" si="896"/>
        <v>1.4198345945945958</v>
      </c>
      <c r="L744" s="3">
        <f t="shared" si="897"/>
        <v>0.86811891891892212</v>
      </c>
      <c r="M744" s="5">
        <f t="shared" si="898"/>
        <v>0.10147391450171861</v>
      </c>
      <c r="N744" s="5">
        <f t="shared" si="899"/>
        <v>0.1440761742584743</v>
      </c>
      <c r="O744" s="5">
        <f t="shared" si="900"/>
        <v>8.8091424955703088E-2</v>
      </c>
      <c r="P744" s="5">
        <f t="shared" si="901"/>
        <v>0.12507525263924096</v>
      </c>
      <c r="Q744" s="5">
        <f t="shared" si="902"/>
        <v>0.10228216823451063</v>
      </c>
      <c r="R744" s="5">
        <f t="shared" si="903"/>
        <v>3.8236916299286161E-2</v>
      </c>
      <c r="S744" s="5">
        <f t="shared" si="904"/>
        <v>3.8541478614449731E-2</v>
      </c>
      <c r="T744" s="5">
        <f t="shared" si="905"/>
        <v>8.8793085312426689E-2</v>
      </c>
      <c r="U744" s="5">
        <f t="shared" si="906"/>
        <v>5.4290096552344451E-2</v>
      </c>
      <c r="V744" s="5">
        <f t="shared" si="907"/>
        <v>5.2784065501665462E-3</v>
      </c>
      <c r="W744" s="5">
        <f t="shared" si="908"/>
        <v>4.8407920289834212E-2</v>
      </c>
      <c r="X744" s="5">
        <f t="shared" si="909"/>
        <v>4.2023831429124234E-2</v>
      </c>
      <c r="Y744" s="5">
        <f t="shared" si="910"/>
        <v>1.8240841554541174E-2</v>
      </c>
      <c r="Z744" s="5">
        <f t="shared" si="911"/>
        <v>1.1064730146843206E-2</v>
      </c>
      <c r="AA744" s="5">
        <f t="shared" si="912"/>
        <v>1.5710086642341723E-2</v>
      </c>
      <c r="AB744" s="5">
        <f t="shared" si="913"/>
        <v>1.1152862249437621E-2</v>
      </c>
      <c r="AC744" s="5">
        <f t="shared" si="914"/>
        <v>4.0663038626513446E-4</v>
      </c>
      <c r="AD744" s="5">
        <f t="shared" si="915"/>
        <v>1.7182809969971072E-2</v>
      </c>
      <c r="AE744" s="5">
        <f t="shared" si="916"/>
        <v>1.4916722415120565E-2</v>
      </c>
      <c r="AF744" s="5">
        <f t="shared" si="917"/>
        <v>6.4747444684140586E-3</v>
      </c>
      <c r="AG744" s="5">
        <f t="shared" si="918"/>
        <v>1.8736160560652948E-3</v>
      </c>
      <c r="AH744" s="5">
        <f t="shared" si="919"/>
        <v>2.4013753933017821E-3</v>
      </c>
      <c r="AI744" s="5">
        <f t="shared" si="920"/>
        <v>3.4095558580180731E-3</v>
      </c>
      <c r="AJ744" s="5">
        <f t="shared" si="921"/>
        <v>2.4205026797083609E-3</v>
      </c>
      <c r="AK744" s="5">
        <f t="shared" si="922"/>
        <v>1.1455711469862844E-3</v>
      </c>
      <c r="AL744" s="5">
        <f t="shared" si="923"/>
        <v>2.0048265031518997E-5</v>
      </c>
      <c r="AM744" s="5">
        <f t="shared" si="924"/>
        <v>4.8793496055419714E-3</v>
      </c>
      <c r="AN744" s="5">
        <f t="shared" si="925"/>
        <v>4.2358557045905658E-3</v>
      </c>
      <c r="AO744" s="5">
        <f t="shared" si="926"/>
        <v>1.8386132374828552E-3</v>
      </c>
      <c r="AP744" s="5">
        <f t="shared" si="927"/>
        <v>5.3204497867787861E-4</v>
      </c>
      <c r="AQ744" s="5">
        <f t="shared" si="928"/>
        <v>1.1546957792652021E-4</v>
      </c>
      <c r="AR744" s="5">
        <f t="shared" si="929"/>
        <v>4.16935882070329E-4</v>
      </c>
      <c r="AS744" s="5">
        <f t="shared" si="930"/>
        <v>5.9197998909126578E-4</v>
      </c>
      <c r="AT744" s="5">
        <f t="shared" si="931"/>
        <v>4.2025683390975536E-4</v>
      </c>
      <c r="AU744" s="5">
        <f t="shared" si="932"/>
        <v>1.9889839713328864E-4</v>
      </c>
      <c r="AV744" s="5">
        <f t="shared" si="933"/>
        <v>7.0600706264814476E-5</v>
      </c>
      <c r="AW744" s="5">
        <f t="shared" si="934"/>
        <v>6.8642211758690964E-7</v>
      </c>
      <c r="AX744" s="5">
        <f t="shared" si="935"/>
        <v>1.1546448948449974E-3</v>
      </c>
      <c r="AY744" s="5">
        <f t="shared" si="936"/>
        <v>1.0023690778480918E-3</v>
      </c>
      <c r="AZ744" s="5">
        <f t="shared" si="937"/>
        <v>4.3508778010962107E-4</v>
      </c>
      <c r="BA744" s="5">
        <f t="shared" si="938"/>
        <v>1.2590264443453268E-4</v>
      </c>
      <c r="BB744" s="5">
        <f t="shared" si="939"/>
        <v>2.7324616893884982E-5</v>
      </c>
      <c r="BC744" s="5">
        <f t="shared" si="940"/>
        <v>4.7442033755586304E-6</v>
      </c>
      <c r="BD744" s="5">
        <f t="shared" si="941"/>
        <v>6.032498786690018E-5</v>
      </c>
      <c r="BE744" s="5">
        <f t="shared" si="942"/>
        <v>8.5651504691924127E-5</v>
      </c>
      <c r="BF744" s="5">
        <f t="shared" si="943"/>
        <v>6.0805484720337617E-5</v>
      </c>
      <c r="BG744" s="5">
        <f t="shared" si="944"/>
        <v>2.8777910249009484E-5</v>
      </c>
      <c r="BH744" s="5">
        <f t="shared" si="945"/>
        <v>1.0214968132920515E-5</v>
      </c>
      <c r="BI744" s="5">
        <f t="shared" si="946"/>
        <v>2.9007130275603826E-6</v>
      </c>
      <c r="BJ744" s="8">
        <f t="shared" si="947"/>
        <v>0.49862332031020867</v>
      </c>
      <c r="BK744" s="8">
        <f t="shared" si="948"/>
        <v>0.27179810003472055</v>
      </c>
      <c r="BL744" s="8">
        <f t="shared" si="949"/>
        <v>0.21880573915428572</v>
      </c>
      <c r="BM744" s="8">
        <f t="shared" si="950"/>
        <v>0.40005435610139378</v>
      </c>
      <c r="BN744" s="8">
        <f t="shared" si="951"/>
        <v>0.59923585088893372</v>
      </c>
    </row>
    <row r="745" spans="1:66" x14ac:dyDescent="0.25">
      <c r="A745" t="s">
        <v>40</v>
      </c>
      <c r="B745" t="s">
        <v>238</v>
      </c>
      <c r="C745" t="s">
        <v>321</v>
      </c>
      <c r="D745" t="s">
        <v>504</v>
      </c>
      <c r="E745">
        <f>VLOOKUP(A745,home!$A$2:$E$405,3,FALSE)</f>
        <v>1.4783783783783799</v>
      </c>
      <c r="F745">
        <f>VLOOKUP(B745,home!$B$2:$E$405,3,FALSE)</f>
        <v>0.83</v>
      </c>
      <c r="G745">
        <f>VLOOKUP(C745,away!$B$2:$E$405,4,FALSE)</f>
        <v>0.68</v>
      </c>
      <c r="H745">
        <f>VLOOKUP(A745,away!$A$2:$E$405,3,FALSE)</f>
        <v>1.1756756756756801</v>
      </c>
      <c r="I745">
        <f>VLOOKUP(C745,away!$B$2:$E$405,3,FALSE)</f>
        <v>1.0900000000000001</v>
      </c>
      <c r="J745">
        <f>VLOOKUP(B745,home!$B$2:$E$405,4,FALSE)</f>
        <v>1.18</v>
      </c>
      <c r="K745" s="3">
        <f t="shared" si="896"/>
        <v>0.83439675675675773</v>
      </c>
      <c r="L745" s="3">
        <f t="shared" si="897"/>
        <v>1.5121540540540599</v>
      </c>
      <c r="M745" s="5">
        <f t="shared" si="898"/>
        <v>9.5698676450630279E-2</v>
      </c>
      <c r="N745" s="5">
        <f t="shared" si="899"/>
        <v>7.9850665256320216E-2</v>
      </c>
      <c r="O745" s="5">
        <f t="shared" si="900"/>
        <v>0.14471114156242837</v>
      </c>
      <c r="P745" s="5">
        <f t="shared" si="901"/>
        <v>0.12074650718625828</v>
      </c>
      <c r="Q745" s="5">
        <f t="shared" si="902"/>
        <v>3.3313568057371547E-2</v>
      </c>
      <c r="R745" s="5">
        <f t="shared" si="903"/>
        <v>0.10941276969020854</v>
      </c>
      <c r="S745" s="5">
        <f t="shared" si="904"/>
        <v>3.8087566982189701E-2</v>
      </c>
      <c r="T745" s="5">
        <f t="shared" si="905"/>
        <v>5.037524699296022E-2</v>
      </c>
      <c r="U745" s="5">
        <f t="shared" si="906"/>
        <v>9.1293660177284089E-2</v>
      </c>
      <c r="V745" s="5">
        <f t="shared" si="907"/>
        <v>5.3396079013515781E-3</v>
      </c>
      <c r="W745" s="5">
        <f t="shared" si="908"/>
        <v>9.2655777143554486E-3</v>
      </c>
      <c r="X745" s="5">
        <f t="shared" si="909"/>
        <v>1.4010980903915541E-2</v>
      </c>
      <c r="Y745" s="5">
        <f t="shared" si="910"/>
        <v>1.0593380787564954E-2</v>
      </c>
      <c r="Z745" s="5">
        <f t="shared" si="911"/>
        <v>5.5149654417444002E-2</v>
      </c>
      <c r="AA745" s="5">
        <f t="shared" si="912"/>
        <v>4.6016692782171277E-2</v>
      </c>
      <c r="AB745" s="5">
        <f t="shared" si="913"/>
        <v>1.9198089607057905E-2</v>
      </c>
      <c r="AC745" s="5">
        <f t="shared" si="914"/>
        <v>4.210736160004278E-4</v>
      </c>
      <c r="AD745" s="5">
        <f t="shared" si="915"/>
        <v>1.9327919985839695E-3</v>
      </c>
      <c r="AE745" s="5">
        <f t="shared" si="916"/>
        <v>2.9226792563019984E-3</v>
      </c>
      <c r="AF745" s="5">
        <f t="shared" si="917"/>
        <v>2.2097706430583863E-3</v>
      </c>
      <c r="AG745" s="5">
        <f t="shared" si="918"/>
        <v>1.1138378788101285E-3</v>
      </c>
      <c r="AH745" s="5">
        <f t="shared" si="919"/>
        <v>2.0848693376754594E-2</v>
      </c>
      <c r="AI745" s="5">
        <f t="shared" si="920"/>
        <v>1.739608213618013E-2</v>
      </c>
      <c r="AJ745" s="5">
        <f t="shared" si="921"/>
        <v>7.2576172573514336E-3</v>
      </c>
      <c r="AK745" s="5">
        <f t="shared" si="922"/>
        <v>2.0185774337719707E-3</v>
      </c>
      <c r="AL745" s="5">
        <f t="shared" si="923"/>
        <v>2.1251356982588472E-5</v>
      </c>
      <c r="AM745" s="5">
        <f t="shared" si="924"/>
        <v>3.2254307502077524E-4</v>
      </c>
      <c r="AN745" s="5">
        <f t="shared" si="925"/>
        <v>4.8773481849972804E-4</v>
      </c>
      <c r="AO745" s="5">
        <f t="shared" si="926"/>
        <v>3.6876509154884252E-4</v>
      </c>
      <c r="AP745" s="5">
        <f t="shared" si="927"/>
        <v>1.858765427263996E-4</v>
      </c>
      <c r="AQ745" s="5">
        <f t="shared" si="928"/>
        <v>7.0268491909319483E-5</v>
      </c>
      <c r="AR745" s="5">
        <f t="shared" si="929"/>
        <v>6.3052872422778971E-3</v>
      </c>
      <c r="AS745" s="5">
        <f t="shared" si="930"/>
        <v>5.2611112253764386E-3</v>
      </c>
      <c r="AT745" s="5">
        <f t="shared" si="931"/>
        <v>2.1949270716953356E-3</v>
      </c>
      <c r="AU745" s="5">
        <f t="shared" si="932"/>
        <v>6.1048000998006522E-4</v>
      </c>
      <c r="AV745" s="5">
        <f t="shared" si="933"/>
        <v>1.273456350980499E-4</v>
      </c>
      <c r="AW745" s="5">
        <f t="shared" si="934"/>
        <v>7.44822540855225E-7</v>
      </c>
      <c r="AX745" s="5">
        <f t="shared" si="935"/>
        <v>4.4854815951947726E-5</v>
      </c>
      <c r="AY745" s="5">
        <f t="shared" si="936"/>
        <v>6.7827391785586463E-5</v>
      </c>
      <c r="AZ745" s="5">
        <f t="shared" si="937"/>
        <v>5.1282732732243818E-5</v>
      </c>
      <c r="BA745" s="5">
        <f t="shared" si="938"/>
        <v>2.5849130734677776E-5</v>
      </c>
      <c r="BB745" s="5">
        <f t="shared" si="939"/>
        <v>9.771966958554104E-6</v>
      </c>
      <c r="BC745" s="5">
        <f t="shared" si="940"/>
        <v>2.9553438904919818E-6</v>
      </c>
      <c r="BD745" s="5">
        <f t="shared" si="941"/>
        <v>1.5890942775643117E-3</v>
      </c>
      <c r="BE745" s="5">
        <f t="shared" si="942"/>
        <v>1.3259351113803846E-3</v>
      </c>
      <c r="BF745" s="5">
        <f t="shared" si="943"/>
        <v>5.5317797830285156E-4</v>
      </c>
      <c r="BG745" s="5">
        <f t="shared" si="944"/>
        <v>1.5385663700171983E-4</v>
      </c>
      <c r="BH745" s="5">
        <f t="shared" si="945"/>
        <v>3.2094369729934197E-5</v>
      </c>
      <c r="BI745" s="5">
        <f t="shared" si="946"/>
        <v>5.3558876025618712E-6</v>
      </c>
      <c r="BJ745" s="8">
        <f t="shared" si="947"/>
        <v>0.20722622889100104</v>
      </c>
      <c r="BK745" s="8">
        <f t="shared" si="948"/>
        <v>0.26038251088519843</v>
      </c>
      <c r="BL745" s="8">
        <f t="shared" si="949"/>
        <v>0.47631198946921788</v>
      </c>
      <c r="BM745" s="8">
        <f t="shared" si="950"/>
        <v>0.41526997289039941</v>
      </c>
      <c r="BN745" s="8">
        <f t="shared" si="951"/>
        <v>0.58373332820321722</v>
      </c>
    </row>
    <row r="746" spans="1:66" x14ac:dyDescent="0.25">
      <c r="A746" t="s">
        <v>40</v>
      </c>
      <c r="B746" t="s">
        <v>320</v>
      </c>
      <c r="C746" t="s">
        <v>237</v>
      </c>
      <c r="D746" t="s">
        <v>504</v>
      </c>
      <c r="E746">
        <f>VLOOKUP(A746,home!$A$2:$E$405,3,FALSE)</f>
        <v>1.4783783783783799</v>
      </c>
      <c r="F746">
        <f>VLOOKUP(B746,home!$B$2:$E$405,3,FALSE)</f>
        <v>1.54</v>
      </c>
      <c r="G746">
        <f>VLOOKUP(C746,away!$B$2:$E$405,4,FALSE)</f>
        <v>0.98</v>
      </c>
      <c r="H746">
        <f>VLOOKUP(A746,away!$A$2:$E$405,3,FALSE)</f>
        <v>1.1756756756756801</v>
      </c>
      <c r="I746">
        <f>VLOOKUP(C746,away!$B$2:$E$405,3,FALSE)</f>
        <v>0.53</v>
      </c>
      <c r="J746">
        <f>VLOOKUP(B746,home!$B$2:$E$405,4,FALSE)</f>
        <v>0.56999999999999995</v>
      </c>
      <c r="K746" s="3">
        <f t="shared" si="896"/>
        <v>2.2311686486486511</v>
      </c>
      <c r="L746" s="3">
        <f t="shared" si="897"/>
        <v>0.35517162162162291</v>
      </c>
      <c r="M746" s="5">
        <f t="shared" si="898"/>
        <v>7.5295096164808492E-2</v>
      </c>
      <c r="N746" s="5">
        <f t="shared" si="899"/>
        <v>0.16799605795990599</v>
      </c>
      <c r="O746" s="5">
        <f t="shared" si="900"/>
        <v>2.6742681405011071E-2</v>
      </c>
      <c r="P746" s="5">
        <f t="shared" si="901"/>
        <v>5.9667432331659956E-2</v>
      </c>
      <c r="Q746" s="5">
        <f t="shared" si="902"/>
        <v>0.18741376880835198</v>
      </c>
      <c r="R746" s="5">
        <f t="shared" si="903"/>
        <v>4.7491207605641012E-3</v>
      </c>
      <c r="S746" s="5">
        <f t="shared" si="904"/>
        <v>1.1820831177572729E-2</v>
      </c>
      <c r="T746" s="5">
        <f t="shared" si="905"/>
        <v>6.6564052181882299E-2</v>
      </c>
      <c r="U746" s="5">
        <f t="shared" si="906"/>
        <v>1.0596089349617059E-2</v>
      </c>
      <c r="V746" s="5">
        <f t="shared" si="907"/>
        <v>1.0408212786423574E-3</v>
      </c>
      <c r="W746" s="5">
        <f t="shared" si="908"/>
        <v>0.13938390843009382</v>
      </c>
      <c r="X746" s="5">
        <f t="shared" si="909"/>
        <v>4.9505208785076214E-2</v>
      </c>
      <c r="Y746" s="5">
        <f t="shared" si="910"/>
        <v>8.791422641456265E-3</v>
      </c>
      <c r="Z746" s="5">
        <f t="shared" si="911"/>
        <v>5.6225097393548882E-4</v>
      </c>
      <c r="AA746" s="5">
        <f t="shared" si="912"/>
        <v>1.2544767457170324E-3</v>
      </c>
      <c r="AB746" s="5">
        <f t="shared" si="913"/>
        <v>1.3994745927513146E-3</v>
      </c>
      <c r="AC746" s="5">
        <f t="shared" si="914"/>
        <v>5.1549782436039412E-5</v>
      </c>
      <c r="AD746" s="5">
        <f t="shared" si="915"/>
        <v>7.7747251653834976E-2</v>
      </c>
      <c r="AE746" s="5">
        <f t="shared" si="916"/>
        <v>2.7613617446516969E-2</v>
      </c>
      <c r="AF746" s="5">
        <f t="shared" si="917"/>
        <v>4.9037866436592841E-3</v>
      </c>
      <c r="AG746" s="5">
        <f t="shared" si="918"/>
        <v>5.8056195143830775E-4</v>
      </c>
      <c r="AH746" s="5">
        <f t="shared" si="919"/>
        <v>4.9923897542751103E-5</v>
      </c>
      <c r="AI746" s="5">
        <f t="shared" si="920"/>
        <v>1.1138863501573368E-4</v>
      </c>
      <c r="AJ746" s="5">
        <f t="shared" si="921"/>
        <v>1.2426341513143617E-4</v>
      </c>
      <c r="AK746" s="5">
        <f t="shared" si="922"/>
        <v>9.2417545338424286E-5</v>
      </c>
      <c r="AL746" s="5">
        <f t="shared" si="923"/>
        <v>1.6340204405777853E-6</v>
      </c>
      <c r="AM746" s="5">
        <f t="shared" si="924"/>
        <v>3.4693446081726725E-2</v>
      </c>
      <c r="AN746" s="5">
        <f t="shared" si="925"/>
        <v>1.232212750448922E-2</v>
      </c>
      <c r="AO746" s="5">
        <f t="shared" si="926"/>
        <v>2.1882350037989188E-3</v>
      </c>
      <c r="AP746" s="5">
        <f t="shared" si="927"/>
        <v>2.5906632492948665E-4</v>
      </c>
      <c r="AQ746" s="5">
        <f t="shared" si="928"/>
        <v>2.3003251683190012E-5</v>
      </c>
      <c r="AR746" s="5">
        <f t="shared" si="929"/>
        <v>3.5463103295861344E-6</v>
      </c>
      <c r="AS746" s="5">
        <f t="shared" si="930"/>
        <v>7.9124164257514474E-6</v>
      </c>
      <c r="AT746" s="5">
        <f t="shared" si="931"/>
        <v>8.8269677320946252E-6</v>
      </c>
      <c r="AU746" s="5">
        <f t="shared" si="932"/>
        <v>6.5648178888276053E-6</v>
      </c>
      <c r="AV746" s="5">
        <f t="shared" si="933"/>
        <v>3.6618039644099964E-6</v>
      </c>
      <c r="AW746" s="5">
        <f t="shared" si="934"/>
        <v>3.5968774503704967E-8</v>
      </c>
      <c r="AX746" s="5">
        <f t="shared" si="935"/>
        <v>1.2901154868521829E-2</v>
      </c>
      <c r="AY746" s="5">
        <f t="shared" si="936"/>
        <v>4.5821240954445931E-3</v>
      </c>
      <c r="AZ746" s="5">
        <f t="shared" si="937"/>
        <v>8.1372022272528394E-4</v>
      </c>
      <c r="BA746" s="5">
        <f t="shared" si="938"/>
        <v>9.6336777017215741E-5</v>
      </c>
      <c r="BB746" s="5">
        <f t="shared" si="939"/>
        <v>8.5540223287513016E-6</v>
      </c>
      <c r="BC746" s="5">
        <f t="shared" si="940"/>
        <v>6.0762919637803445E-7</v>
      </c>
      <c r="BD746" s="5">
        <f t="shared" si="941"/>
        <v>2.0992479842210299E-7</v>
      </c>
      <c r="BE746" s="5">
        <f t="shared" si="942"/>
        <v>4.6837762881328402E-7</v>
      </c>
      <c r="BF746" s="5">
        <f t="shared" si="943"/>
        <v>5.2251474056829725E-7</v>
      </c>
      <c r="BG746" s="5">
        <f t="shared" si="944"/>
        <v>3.8860616920425613E-7</v>
      </c>
      <c r="BH746" s="5">
        <f t="shared" si="945"/>
        <v>2.167614753499974E-7</v>
      </c>
      <c r="BI746" s="5">
        <f t="shared" si="946"/>
        <v>9.6726281607148348E-8</v>
      </c>
      <c r="BJ746" s="8">
        <f t="shared" si="947"/>
        <v>0.79838801228407785</v>
      </c>
      <c r="BK746" s="8">
        <f t="shared" si="948"/>
        <v>0.15245948885100474</v>
      </c>
      <c r="BL746" s="8">
        <f t="shared" si="949"/>
        <v>4.5152251574123552E-2</v>
      </c>
      <c r="BM746" s="8">
        <f t="shared" si="950"/>
        <v>0.47011575812616979</v>
      </c>
      <c r="BN746" s="8">
        <f t="shared" si="951"/>
        <v>0.52186415743030157</v>
      </c>
    </row>
    <row r="747" spans="1:66" x14ac:dyDescent="0.25">
      <c r="A747" t="s">
        <v>40</v>
      </c>
      <c r="B747" t="s">
        <v>316</v>
      </c>
      <c r="C747" t="s">
        <v>235</v>
      </c>
      <c r="D747" t="s">
        <v>504</v>
      </c>
      <c r="E747">
        <f>VLOOKUP(A747,home!$A$2:$E$405,3,FALSE)</f>
        <v>1.4783783783783799</v>
      </c>
      <c r="F747">
        <f>VLOOKUP(B747,home!$B$2:$E$405,3,FALSE)</f>
        <v>0.6</v>
      </c>
      <c r="G747">
        <f>VLOOKUP(C747,away!$B$2:$E$405,4,FALSE)</f>
        <v>1.01</v>
      </c>
      <c r="H747">
        <f>VLOOKUP(A747,away!$A$2:$E$405,3,FALSE)</f>
        <v>1.1756756756756801</v>
      </c>
      <c r="I747">
        <f>VLOOKUP(C747,away!$B$2:$E$405,3,FALSE)</f>
        <v>1.2</v>
      </c>
      <c r="J747">
        <f>VLOOKUP(B747,home!$B$2:$E$405,4,FALSE)</f>
        <v>1.04</v>
      </c>
      <c r="K747" s="3">
        <f t="shared" si="896"/>
        <v>0.89589729729729828</v>
      </c>
      <c r="L747" s="3">
        <f t="shared" si="897"/>
        <v>1.467243243243249</v>
      </c>
      <c r="M747" s="5">
        <f t="shared" si="898"/>
        <v>9.4124157803532074E-2</v>
      </c>
      <c r="N747" s="5">
        <f t="shared" si="899"/>
        <v>8.4325578586568792E-2</v>
      </c>
      <c r="O747" s="5">
        <f t="shared" si="900"/>
        <v>0.13810303456319376</v>
      </c>
      <c r="P747" s="5">
        <f t="shared" si="901"/>
        <v>0.12372613541372066</v>
      </c>
      <c r="Q747" s="5">
        <f t="shared" si="902"/>
        <v>3.7773528974368961E-2</v>
      </c>
      <c r="R747" s="5">
        <f t="shared" si="903"/>
        <v>0.10131537216711749</v>
      </c>
      <c r="S747" s="5">
        <f t="shared" si="904"/>
        <v>4.0659478240345798E-2</v>
      </c>
      <c r="T747" s="5">
        <f t="shared" si="905"/>
        <v>5.5422955161095945E-2</v>
      </c>
      <c r="U747" s="5">
        <f t="shared" si="906"/>
        <v>9.0768168099190472E-2</v>
      </c>
      <c r="V747" s="5">
        <f t="shared" si="907"/>
        <v>5.9385393222580246E-3</v>
      </c>
      <c r="W747" s="5">
        <f t="shared" si="908"/>
        <v>1.1280400839172778E-2</v>
      </c>
      <c r="X747" s="5">
        <f t="shared" si="909"/>
        <v>1.6551091912351733E-2</v>
      </c>
      <c r="Y747" s="5">
        <f t="shared" si="910"/>
        <v>1.2142238888348035E-2</v>
      </c>
      <c r="Z747" s="5">
        <f t="shared" si="911"/>
        <v>4.955143174962609E-2</v>
      </c>
      <c r="AA747" s="5">
        <f t="shared" si="912"/>
        <v>4.4392993781701549E-2</v>
      </c>
      <c r="AB747" s="5">
        <f t="shared" si="913"/>
        <v>1.9885781573981094E-2</v>
      </c>
      <c r="AC747" s="5">
        <f t="shared" si="914"/>
        <v>4.8788784508905657E-4</v>
      </c>
      <c r="AD747" s="5">
        <f t="shared" si="915"/>
        <v>2.5265201560612663E-3</v>
      </c>
      <c r="AE747" s="5">
        <f t="shared" si="916"/>
        <v>3.7070196278987718E-3</v>
      </c>
      <c r="AF747" s="5">
        <f t="shared" si="917"/>
        <v>2.7195497508022888E-3</v>
      </c>
      <c r="AG747" s="5">
        <f t="shared" si="918"/>
        <v>1.3300803321761733E-3</v>
      </c>
      <c r="AH747" s="5">
        <f t="shared" si="919"/>
        <v>1.8176000856916969E-2</v>
      </c>
      <c r="AI747" s="5">
        <f t="shared" si="920"/>
        <v>1.6283830043385291E-2</v>
      </c>
      <c r="AJ747" s="5">
        <f t="shared" si="921"/>
        <v>7.2943196627587147E-3</v>
      </c>
      <c r="AK747" s="5">
        <f t="shared" si="922"/>
        <v>2.1783204238293575E-3</v>
      </c>
      <c r="AL747" s="5">
        <f t="shared" si="923"/>
        <v>2.5653128377179194E-5</v>
      </c>
      <c r="AM747" s="5">
        <f t="shared" si="924"/>
        <v>4.5270051587648752E-4</v>
      </c>
      <c r="AN747" s="5">
        <f t="shared" si="925"/>
        <v>6.6422177313250951E-4</v>
      </c>
      <c r="AO747" s="5">
        <f t="shared" si="926"/>
        <v>4.8728745432186245E-4</v>
      </c>
      <c r="AP747" s="5">
        <f t="shared" si="927"/>
        <v>2.3832307495698536E-4</v>
      </c>
      <c r="AQ747" s="5">
        <f t="shared" si="928"/>
        <v>8.7419480359897785E-5</v>
      </c>
      <c r="AR747" s="5">
        <f t="shared" si="929"/>
        <v>5.3337228892989877E-3</v>
      </c>
      <c r="AS747" s="5">
        <f t="shared" si="930"/>
        <v>4.7784679210556994E-3</v>
      </c>
      <c r="AT747" s="5">
        <f t="shared" si="931"/>
        <v>2.1405082478478206E-3</v>
      </c>
      <c r="AU747" s="5">
        <f t="shared" si="932"/>
        <v>6.3922518469647924E-4</v>
      </c>
      <c r="AV747" s="5">
        <f t="shared" si="933"/>
        <v>1.4317002883348551E-4</v>
      </c>
      <c r="AW747" s="5">
        <f t="shared" si="934"/>
        <v>9.3669494912286368E-7</v>
      </c>
      <c r="AX747" s="5">
        <f t="shared" si="935"/>
        <v>6.7595528109806272E-5</v>
      </c>
      <c r="AY747" s="5">
        <f t="shared" si="936"/>
        <v>9.9179081892572361E-5</v>
      </c>
      <c r="AZ747" s="5">
        <f t="shared" si="937"/>
        <v>7.2759918888972845E-5</v>
      </c>
      <c r="BA747" s="5">
        <f t="shared" si="938"/>
        <v>3.5585499789590748E-5</v>
      </c>
      <c r="BB747" s="5">
        <f t="shared" si="939"/>
        <v>1.3053146030927771E-5</v>
      </c>
      <c r="BC747" s="5">
        <f t="shared" si="940"/>
        <v>3.8304280633892426E-6</v>
      </c>
      <c r="BD747" s="5">
        <f t="shared" si="941"/>
        <v>1.3043114784426315E-3</v>
      </c>
      <c r="BE747" s="5">
        <f t="shared" si="942"/>
        <v>1.1685291283705967E-3</v>
      </c>
      <c r="BF747" s="5">
        <f t="shared" si="943"/>
        <v>5.2344104396019272E-4</v>
      </c>
      <c r="BG747" s="5">
        <f t="shared" si="944"/>
        <v>1.5631647219280429E-4</v>
      </c>
      <c r="BH747" s="5">
        <f t="shared" si="945"/>
        <v>3.5010876240145409E-5</v>
      </c>
      <c r="BI747" s="5">
        <f t="shared" si="946"/>
        <v>6.2732298799112956E-6</v>
      </c>
      <c r="BJ747" s="8">
        <f t="shared" si="947"/>
        <v>0.23000092013026782</v>
      </c>
      <c r="BK747" s="8">
        <f t="shared" si="948"/>
        <v>0.26506103083521537</v>
      </c>
      <c r="BL747" s="8">
        <f t="shared" si="949"/>
        <v>0.45462679767289343</v>
      </c>
      <c r="BM747" s="8">
        <f t="shared" si="950"/>
        <v>0.41977413049255752</v>
      </c>
      <c r="BN747" s="8">
        <f t="shared" si="951"/>
        <v>0.5793678075085017</v>
      </c>
    </row>
    <row r="748" spans="1:66" s="10" customFormat="1" x14ac:dyDescent="0.25">
      <c r="A748" t="s">
        <v>13</v>
      </c>
      <c r="B748" t="s">
        <v>60</v>
      </c>
      <c r="C748" t="s">
        <v>61</v>
      </c>
      <c r="D748" t="s">
        <v>505</v>
      </c>
      <c r="E748">
        <f>VLOOKUP(A748,home!$A$2:$E$405,3,FALSE)</f>
        <v>1.64492753623188</v>
      </c>
      <c r="F748">
        <f>VLOOKUP(B748,home!$B$2:$E$405,3,FALSE)</f>
        <v>1.03</v>
      </c>
      <c r="G748">
        <f>VLOOKUP(C748,away!$B$2:$E$405,4,FALSE)</f>
        <v>1.06</v>
      </c>
      <c r="H748">
        <f>VLOOKUP(A748,away!$A$2:$E$405,3,FALSE)</f>
        <v>1.35144927536232</v>
      </c>
      <c r="I748">
        <f>VLOOKUP(C748,away!$B$2:$E$405,3,FALSE)</f>
        <v>1.03</v>
      </c>
      <c r="J748">
        <f>VLOOKUP(B748,home!$B$2:$E$405,4,FALSE)</f>
        <v>0.51</v>
      </c>
      <c r="K748" s="3">
        <f t="shared" si="896"/>
        <v>1.7959318840579668</v>
      </c>
      <c r="L748" s="3">
        <f t="shared" si="897"/>
        <v>0.70991630434782671</v>
      </c>
      <c r="M748" s="5">
        <f t="shared" si="898"/>
        <v>8.160635106141656E-2</v>
      </c>
      <c r="N748" s="5">
        <f t="shared" si="899"/>
        <v>0.14655944781282568</v>
      </c>
      <c r="O748" s="5">
        <f t="shared" si="900"/>
        <v>5.7933679156832181E-2</v>
      </c>
      <c r="P748" s="5">
        <f t="shared" si="901"/>
        <v>0.10404494155853937</v>
      </c>
      <c r="Q748" s="5">
        <f t="shared" si="902"/>
        <v>0.13160539261849169</v>
      </c>
      <c r="R748" s="5">
        <f t="shared" si="903"/>
        <v>2.0564031702145508E-2</v>
      </c>
      <c r="S748" s="5">
        <f t="shared" si="904"/>
        <v>3.3163319163029267E-2</v>
      </c>
      <c r="T748" s="5">
        <f t="shared" si="905"/>
        <v>9.3428813959964371E-2</v>
      </c>
      <c r="U748" s="5">
        <f t="shared" si="906"/>
        <v>3.6931600198661936E-2</v>
      </c>
      <c r="V748" s="5">
        <f t="shared" si="907"/>
        <v>4.6979943749282157E-3</v>
      </c>
      <c r="W748" s="5">
        <f t="shared" si="908"/>
        <v>7.8784773572505393E-2</v>
      </c>
      <c r="X748" s="5">
        <f t="shared" si="909"/>
        <v>5.5930595293473349E-2</v>
      </c>
      <c r="Y748" s="5">
        <f t="shared" si="910"/>
        <v>1.9853020755358275E-2</v>
      </c>
      <c r="Z748" s="5">
        <f t="shared" si="911"/>
        <v>4.8662471294928962E-3</v>
      </c>
      <c r="AA748" s="5">
        <f t="shared" si="912"/>
        <v>8.7394483755618493E-3</v>
      </c>
      <c r="AB748" s="5">
        <f t="shared" si="913"/>
        <v>7.8477269933750673E-3</v>
      </c>
      <c r="AC748" s="5">
        <f t="shared" si="914"/>
        <v>3.7436007110975536E-4</v>
      </c>
      <c r="AD748" s="5">
        <f t="shared" si="915"/>
        <v>3.5373021709287487E-2</v>
      </c>
      <c r="AE748" s="5">
        <f t="shared" si="916"/>
        <v>2.5111884845472814E-2</v>
      </c>
      <c r="AF748" s="5">
        <f t="shared" si="917"/>
        <v>8.9136682423531285E-3</v>
      </c>
      <c r="AG748" s="5">
        <f t="shared" si="918"/>
        <v>2.1093194722646407E-3</v>
      </c>
      <c r="AH748" s="5">
        <f t="shared" si="919"/>
        <v>8.636570445532041E-4</v>
      </c>
      <c r="AI748" s="5">
        <f t="shared" si="920"/>
        <v>1.551069223204371E-3</v>
      </c>
      <c r="AJ748" s="5">
        <f t="shared" si="921"/>
        <v>1.3928073361668771E-3</v>
      </c>
      <c r="AK748" s="5">
        <f t="shared" si="922"/>
        <v>8.337957011239791E-4</v>
      </c>
      <c r="AL748" s="5">
        <f t="shared" si="923"/>
        <v>1.9091784506405077E-5</v>
      </c>
      <c r="AM748" s="5">
        <f t="shared" si="924"/>
        <v>1.2705507504636808E-2</v>
      </c>
      <c r="AN748" s="5">
        <f t="shared" si="925"/>
        <v>9.0198469325553383E-3</v>
      </c>
      <c r="AO748" s="5">
        <f t="shared" si="926"/>
        <v>3.2016682000713835E-3</v>
      </c>
      <c r="AP748" s="5">
        <f t="shared" si="927"/>
        <v>7.5763881878087832E-4</v>
      </c>
      <c r="AQ748" s="5">
        <f t="shared" si="928"/>
        <v>1.3446503756484347E-4</v>
      </c>
      <c r="AR748" s="5">
        <f t="shared" si="929"/>
        <v>1.2262484345863542E-4</v>
      </c>
      <c r="AS748" s="5">
        <f t="shared" si="930"/>
        <v>2.2022586614498034E-4</v>
      </c>
      <c r="AT748" s="5">
        <f t="shared" si="931"/>
        <v>1.9775532735202616E-4</v>
      </c>
      <c r="AU748" s="5">
        <f t="shared" si="932"/>
        <v>1.1838503254460808E-4</v>
      </c>
      <c r="AV748" s="5">
        <f t="shared" si="933"/>
        <v>5.3152863635525442E-5</v>
      </c>
      <c r="AW748" s="5">
        <f t="shared" si="934"/>
        <v>6.7614685805050054E-7</v>
      </c>
      <c r="AX748" s="5">
        <f t="shared" si="935"/>
        <v>3.8030376717858401E-3</v>
      </c>
      <c r="AY748" s="5">
        <f t="shared" si="936"/>
        <v>2.6998384492497667E-3</v>
      </c>
      <c r="AZ748" s="5">
        <f t="shared" si="937"/>
        <v>9.5832966711378084E-4</v>
      </c>
      <c r="BA748" s="5">
        <f t="shared" si="938"/>
        <v>2.2677795187476613E-4</v>
      </c>
      <c r="BB748" s="5">
        <f t="shared" si="939"/>
        <v>4.0248341375625811E-5</v>
      </c>
      <c r="BC748" s="5">
        <f t="shared" si="940"/>
        <v>5.7145907531028011E-6</v>
      </c>
      <c r="BD748" s="5">
        <f t="shared" si="941"/>
        <v>1.4508895948230868E-5</v>
      </c>
      <c r="BE748" s="5">
        <f t="shared" si="942"/>
        <v>2.605698883590726E-5</v>
      </c>
      <c r="BF748" s="5">
        <f t="shared" si="943"/>
        <v>2.3398288526474175E-5</v>
      </c>
      <c r="BG748" s="5">
        <f t="shared" si="944"/>
        <v>1.4007244132360889E-5</v>
      </c>
      <c r="BH748" s="5">
        <f t="shared" si="945"/>
        <v>6.2890140862726996E-6</v>
      </c>
      <c r="BI748" s="5">
        <f t="shared" si="946"/>
        <v>2.2589281833653642E-6</v>
      </c>
      <c r="BJ748" s="8">
        <f t="shared" si="947"/>
        <v>0.63122301144775905</v>
      </c>
      <c r="BK748" s="8">
        <f t="shared" si="948"/>
        <v>0.22660589646277934</v>
      </c>
      <c r="BL748" s="8">
        <f t="shared" si="949"/>
        <v>0.13745647902447333</v>
      </c>
      <c r="BM748" s="8">
        <f t="shared" si="950"/>
        <v>0.45513862785186188</v>
      </c>
      <c r="BN748" s="8">
        <f t="shared" si="951"/>
        <v>0.54231384391025095</v>
      </c>
    </row>
    <row r="749" spans="1:66" x14ac:dyDescent="0.25">
      <c r="A749" t="s">
        <v>13</v>
      </c>
      <c r="B749" t="s">
        <v>62</v>
      </c>
      <c r="C749" t="s">
        <v>56</v>
      </c>
      <c r="D749" t="s">
        <v>505</v>
      </c>
      <c r="E749">
        <f>VLOOKUP(A749,home!$A$2:$E$405,3,FALSE)</f>
        <v>1.64492753623188</v>
      </c>
      <c r="F749">
        <f>VLOOKUP(B749,home!$B$2:$E$405,3,FALSE)</f>
        <v>1.18</v>
      </c>
      <c r="G749">
        <f>VLOOKUP(C749,away!$B$2:$E$405,4,FALSE)</f>
        <v>1.18</v>
      </c>
      <c r="H749">
        <f>VLOOKUP(A749,away!$A$2:$E$405,3,FALSE)</f>
        <v>1.35144927536232</v>
      </c>
      <c r="I749">
        <f>VLOOKUP(C749,away!$B$2:$E$405,3,FALSE)</f>
        <v>0.45</v>
      </c>
      <c r="J749">
        <f>VLOOKUP(B749,home!$B$2:$E$405,4,FALSE)</f>
        <v>0.79</v>
      </c>
      <c r="K749" s="3">
        <f t="shared" si="896"/>
        <v>2.2903971014492694</v>
      </c>
      <c r="L749" s="3">
        <f t="shared" si="897"/>
        <v>0.48044021739130477</v>
      </c>
      <c r="M749" s="5">
        <f t="shared" si="898"/>
        <v>6.2609558625119521E-2</v>
      </c>
      <c r="N749" s="5">
        <f t="shared" si="899"/>
        <v>0.14340075159799187</v>
      </c>
      <c r="O749" s="5">
        <f t="shared" si="900"/>
        <v>3.0080149956626067E-2</v>
      </c>
      <c r="P749" s="5">
        <f t="shared" si="901"/>
        <v>6.8895488271815714E-2</v>
      </c>
      <c r="Q749" s="5">
        <f t="shared" si="902"/>
        <v>0.16422233290284366</v>
      </c>
      <c r="R749" s="5">
        <f t="shared" si="903"/>
        <v>7.2258568921622374E-3</v>
      </c>
      <c r="S749" s="5">
        <f t="shared" si="904"/>
        <v>1.895312955579407E-2</v>
      </c>
      <c r="T749" s="5">
        <f t="shared" si="905"/>
        <v>7.8899013320349445E-2</v>
      </c>
      <c r="U749" s="5">
        <f t="shared" si="906"/>
        <v>1.6550081681295615E-2</v>
      </c>
      <c r="V749" s="5">
        <f t="shared" si="907"/>
        <v>2.317333617883284E-3</v>
      </c>
      <c r="W749" s="5">
        <f t="shared" si="908"/>
        <v>0.12537811842463667</v>
      </c>
      <c r="X749" s="5">
        <f t="shared" si="909"/>
        <v>6.0236690472045204E-2</v>
      </c>
      <c r="Y749" s="5">
        <f t="shared" si="910"/>
        <v>1.4470064332661068E-2</v>
      </c>
      <c r="Z749" s="5">
        <f t="shared" si="911"/>
        <v>1.1571974187029616E-3</v>
      </c>
      <c r="AA749" s="5">
        <f t="shared" si="912"/>
        <v>2.6504416136018398E-3</v>
      </c>
      <c r="AB749" s="5">
        <f t="shared" si="913"/>
        <v>3.0352818946770897E-3</v>
      </c>
      <c r="AC749" s="5">
        <f t="shared" si="914"/>
        <v>1.5937445754958917E-4</v>
      </c>
      <c r="AD749" s="5">
        <f t="shared" si="915"/>
        <v>7.1791419756237776E-2</v>
      </c>
      <c r="AE749" s="5">
        <f t="shared" si="916"/>
        <v>3.4491485314517296E-2</v>
      </c>
      <c r="AF749" s="5">
        <f t="shared" si="917"/>
        <v>8.285548351327842E-3</v>
      </c>
      <c r="AG749" s="5">
        <f t="shared" si="918"/>
        <v>1.3269035503727057E-3</v>
      </c>
      <c r="AH749" s="5">
        <f t="shared" si="919"/>
        <v>1.3899104485157684E-4</v>
      </c>
      <c r="AI749" s="5">
        <f t="shared" si="920"/>
        <v>3.18344686255457E-4</v>
      </c>
      <c r="AJ749" s="5">
        <f t="shared" si="921"/>
        <v>3.64567873330638E-4</v>
      </c>
      <c r="AK749" s="5">
        <f t="shared" si="922"/>
        <v>2.7833506678600581E-4</v>
      </c>
      <c r="AL749" s="5">
        <f t="shared" si="923"/>
        <v>7.0150189920229572E-6</v>
      </c>
      <c r="AM749" s="5">
        <f t="shared" si="924"/>
        <v>3.2886171943722953E-2</v>
      </c>
      <c r="AN749" s="5">
        <f t="shared" si="925"/>
        <v>1.5799839597810082E-2</v>
      </c>
      <c r="AO749" s="5">
        <f t="shared" si="926"/>
        <v>3.7954391855598113E-3</v>
      </c>
      <c r="AP749" s="5">
        <f t="shared" si="927"/>
        <v>6.0782720913527769E-4</v>
      </c>
      <c r="AQ749" s="5">
        <f t="shared" si="928"/>
        <v>7.3006159123325693E-5</v>
      </c>
      <c r="AR749" s="5">
        <f t="shared" si="929"/>
        <v>1.3355377560787234E-5</v>
      </c>
      <c r="AS749" s="5">
        <f t="shared" si="930"/>
        <v>3.0589118053987696E-5</v>
      </c>
      <c r="AT749" s="5">
        <f t="shared" si="931"/>
        <v>3.5030613663371476E-5</v>
      </c>
      <c r="AU749" s="5">
        <f t="shared" si="932"/>
        <v>2.6744671998858391E-5</v>
      </c>
      <c r="AV749" s="5">
        <f t="shared" si="933"/>
        <v>1.5313979806349178E-5</v>
      </c>
      <c r="AW749" s="5">
        <f t="shared" si="934"/>
        <v>2.1442552920415887E-7</v>
      </c>
      <c r="AX749" s="5">
        <f t="shared" si="935"/>
        <v>1.2553732149610891E-2</v>
      </c>
      <c r="AY749" s="5">
        <f t="shared" si="936"/>
        <v>6.0313178030312687E-3</v>
      </c>
      <c r="AZ749" s="5">
        <f t="shared" si="937"/>
        <v>1.4488438182221946E-3</v>
      </c>
      <c r="BA749" s="5">
        <f t="shared" si="938"/>
        <v>2.3202761299757319E-4</v>
      </c>
      <c r="BB749" s="5">
        <f t="shared" si="939"/>
        <v>2.7868849207334889E-5</v>
      </c>
      <c r="BC749" s="5">
        <f t="shared" si="940"/>
        <v>2.6778631943234928E-6</v>
      </c>
      <c r="BD749" s="5">
        <f t="shared" si="941"/>
        <v>1.0694100831079291E-6</v>
      </c>
      <c r="BE749" s="5">
        <f t="shared" si="942"/>
        <v>2.449373754611023E-6</v>
      </c>
      <c r="BF749" s="5">
        <f t="shared" si="943"/>
        <v>2.8050192739635014E-6</v>
      </c>
      <c r="BG749" s="5">
        <f t="shared" si="944"/>
        <v>2.1415360048651119E-6</v>
      </c>
      <c r="BH749" s="5">
        <f t="shared" si="945"/>
        <v>1.2262419645480754E-6</v>
      </c>
      <c r="BI749" s="5">
        <f t="shared" si="946"/>
        <v>5.6171620825527369E-7</v>
      </c>
      <c r="BJ749" s="8">
        <f t="shared" si="947"/>
        <v>0.77596108021459842</v>
      </c>
      <c r="BK749" s="8">
        <f t="shared" si="948"/>
        <v>0.15897321735018546</v>
      </c>
      <c r="BL749" s="8">
        <f t="shared" si="949"/>
        <v>6.0773337767959235E-2</v>
      </c>
      <c r="BM749" s="8">
        <f t="shared" si="950"/>
        <v>0.51439959112738498</v>
      </c>
      <c r="BN749" s="8">
        <f t="shared" si="951"/>
        <v>0.47643413824655906</v>
      </c>
    </row>
    <row r="750" spans="1:66" x14ac:dyDescent="0.25">
      <c r="A750" t="s">
        <v>16</v>
      </c>
      <c r="B750" t="s">
        <v>256</v>
      </c>
      <c r="C750" t="s">
        <v>322</v>
      </c>
      <c r="D750" t="s">
        <v>505</v>
      </c>
      <c r="E750">
        <f>VLOOKUP(A750,home!$A$2:$E$405,3,FALSE)</f>
        <v>1.54779411764706</v>
      </c>
      <c r="F750">
        <f>VLOOKUP(B750,home!$B$2:$E$405,3,FALSE)</f>
        <v>0.81</v>
      </c>
      <c r="G750">
        <f>VLOOKUP(C750,away!$B$2:$E$405,4,FALSE)</f>
        <v>1.01</v>
      </c>
      <c r="H750">
        <f>VLOOKUP(A750,away!$A$2:$E$405,3,FALSE)</f>
        <v>1.29411764705882</v>
      </c>
      <c r="I750">
        <f>VLOOKUP(C750,away!$B$2:$E$405,3,FALSE)</f>
        <v>1.17</v>
      </c>
      <c r="J750">
        <f>VLOOKUP(B750,home!$B$2:$E$405,4,FALSE)</f>
        <v>1.01</v>
      </c>
      <c r="K750" s="3">
        <f t="shared" si="896"/>
        <v>1.26625036764706</v>
      </c>
      <c r="L750" s="3">
        <f t="shared" si="897"/>
        <v>1.5292588235294076</v>
      </c>
      <c r="M750" s="5">
        <f t="shared" si="898"/>
        <v>6.1083763099282214E-2</v>
      </c>
      <c r="N750" s="5">
        <f t="shared" si="899"/>
        <v>7.7347337481732031E-2</v>
      </c>
      <c r="O750" s="5">
        <f t="shared" si="900"/>
        <v>9.3412883693957352E-2</v>
      </c>
      <c r="P750" s="5">
        <f t="shared" si="901"/>
        <v>0.11828409832044556</v>
      </c>
      <c r="Q750" s="5">
        <f t="shared" si="902"/>
        <v>4.8970547261382204E-2</v>
      </c>
      <c r="R750" s="5">
        <f t="shared" si="903"/>
        <v>7.1426238310155321E-2</v>
      </c>
      <c r="S750" s="5">
        <f t="shared" si="904"/>
        <v>5.7262057892293002E-2</v>
      </c>
      <c r="T750" s="5">
        <f t="shared" si="905"/>
        <v>7.4888641492532604E-2</v>
      </c>
      <c r="U750" s="5">
        <f t="shared" si="906"/>
        <v>9.0443500519880704E-2</v>
      </c>
      <c r="V750" s="5">
        <f t="shared" si="907"/>
        <v>1.2320406060471169E-2</v>
      </c>
      <c r="W750" s="5">
        <f t="shared" si="908"/>
        <v>2.0669657824534324E-2</v>
      </c>
      <c r="X750" s="5">
        <f t="shared" si="909"/>
        <v>3.1609256607502773E-2</v>
      </c>
      <c r="Y750" s="5">
        <f t="shared" si="910"/>
        <v>2.4169367286114428E-2</v>
      </c>
      <c r="Z750" s="5">
        <f t="shared" si="911"/>
        <v>3.6409735055773079E-2</v>
      </c>
      <c r="AA750" s="5">
        <f t="shared" si="912"/>
        <v>4.6103840400304713E-2</v>
      </c>
      <c r="AB750" s="5">
        <f t="shared" si="913"/>
        <v>2.9189502428413613E-2</v>
      </c>
      <c r="AC750" s="5">
        <f t="shared" si="914"/>
        <v>1.4910960456831573E-3</v>
      </c>
      <c r="AD750" s="5">
        <f t="shared" si="915"/>
        <v>6.5432404548638771E-3</v>
      </c>
      <c r="AE750" s="5">
        <f t="shared" si="916"/>
        <v>1.0006308200075158E-2</v>
      </c>
      <c r="AF750" s="5">
        <f t="shared" si="917"/>
        <v>7.6511175529598019E-3</v>
      </c>
      <c r="AG750" s="5">
        <f t="shared" si="918"/>
        <v>3.9001796759081694E-3</v>
      </c>
      <c r="AH750" s="5">
        <f t="shared" si="919"/>
        <v>1.3919977149102234E-2</v>
      </c>
      <c r="AI750" s="5">
        <f t="shared" si="920"/>
        <v>1.7626176182689378E-2</v>
      </c>
      <c r="AJ750" s="5">
        <f t="shared" si="921"/>
        <v>1.1159576035771139E-2</v>
      </c>
      <c r="AK750" s="5">
        <f t="shared" si="922"/>
        <v>4.7102724193601774E-3</v>
      </c>
      <c r="AL750" s="5">
        <f t="shared" si="923"/>
        <v>1.1549579942293149E-4</v>
      </c>
      <c r="AM750" s="5">
        <f t="shared" si="924"/>
        <v>1.6570761263148992E-3</v>
      </c>
      <c r="AN750" s="5">
        <f t="shared" si="925"/>
        <v>2.5340982874269909E-3</v>
      </c>
      <c r="AO750" s="5">
        <f t="shared" si="926"/>
        <v>1.9376460828692437E-3</v>
      </c>
      <c r="AP750" s="5">
        <f t="shared" si="927"/>
        <v>9.8772078970166158E-4</v>
      </c>
      <c r="AQ750" s="5">
        <f t="shared" si="928"/>
        <v>3.7762018320867485E-4</v>
      </c>
      <c r="AR750" s="5">
        <f t="shared" si="929"/>
        <v>4.2574495757184633E-3</v>
      </c>
      <c r="AS750" s="5">
        <f t="shared" si="930"/>
        <v>5.3909970904923244E-3</v>
      </c>
      <c r="AT750" s="5">
        <f t="shared" si="931"/>
        <v>3.4131760239100683E-3</v>
      </c>
      <c r="AU750" s="5">
        <f t="shared" si="932"/>
        <v>1.4406451317067522E-3</v>
      </c>
      <c r="AV750" s="5">
        <f t="shared" si="933"/>
        <v>4.5605435691815536E-4</v>
      </c>
      <c r="AW750" s="5">
        <f t="shared" si="934"/>
        <v>6.2124694760610635E-6</v>
      </c>
      <c r="AX750" s="5">
        <f t="shared" si="935"/>
        <v>3.49712209027568E-4</v>
      </c>
      <c r="AY750" s="5">
        <f t="shared" si="936"/>
        <v>5.3480048135136891E-4</v>
      </c>
      <c r="AZ750" s="5">
        <f t="shared" si="937"/>
        <v>4.0892417746717774E-4</v>
      </c>
      <c r="BA750" s="5">
        <f t="shared" si="938"/>
        <v>2.0845030218206233E-4</v>
      </c>
      <c r="BB750" s="5">
        <f t="shared" si="939"/>
        <v>7.9693615969822482E-5</v>
      </c>
      <c r="BC750" s="5">
        <f t="shared" si="940"/>
        <v>2.4374433080163027E-5</v>
      </c>
      <c r="BD750" s="5">
        <f t="shared" si="941"/>
        <v>1.0851237215664987E-3</v>
      </c>
      <c r="BE750" s="5">
        <f t="shared" si="942"/>
        <v>1.3740383113761251E-3</v>
      </c>
      <c r="BF750" s="5">
        <f t="shared" si="943"/>
        <v>8.6993825847058196E-4</v>
      </c>
      <c r="BG750" s="5">
        <f t="shared" si="944"/>
        <v>3.6718654653953935E-4</v>
      </c>
      <c r="BH750" s="5">
        <f t="shared" si="945"/>
        <v>1.1623752488768646E-4</v>
      </c>
      <c r="BI750" s="5">
        <f t="shared" si="946"/>
        <v>2.9437161724683439E-5</v>
      </c>
      <c r="BJ750" s="8">
        <f t="shared" si="947"/>
        <v>0.31485577052620506</v>
      </c>
      <c r="BK750" s="8">
        <f t="shared" si="948"/>
        <v>0.25109171769894939</v>
      </c>
      <c r="BL750" s="8">
        <f t="shared" si="949"/>
        <v>0.3967922508429455</v>
      </c>
      <c r="BM750" s="8">
        <f t="shared" si="950"/>
        <v>0.52809601794504313</v>
      </c>
      <c r="BN750" s="8">
        <f t="shared" si="951"/>
        <v>0.47052486816695471</v>
      </c>
    </row>
    <row r="751" spans="1:66" x14ac:dyDescent="0.25">
      <c r="A751" t="s">
        <v>16</v>
      </c>
      <c r="B751" t="s">
        <v>257</v>
      </c>
      <c r="C751" t="s">
        <v>67</v>
      </c>
      <c r="D751" t="s">
        <v>505</v>
      </c>
      <c r="E751">
        <f>VLOOKUP(A751,home!$A$2:$E$405,3,FALSE)</f>
        <v>1.54779411764706</v>
      </c>
      <c r="F751">
        <f>VLOOKUP(B751,home!$B$2:$E$405,3,FALSE)</f>
        <v>1.0900000000000001</v>
      </c>
      <c r="G751">
        <f>VLOOKUP(C751,away!$B$2:$E$405,4,FALSE)</f>
        <v>1.1599999999999999</v>
      </c>
      <c r="H751">
        <f>VLOOKUP(A751,away!$A$2:$E$405,3,FALSE)</f>
        <v>1.29411764705882</v>
      </c>
      <c r="I751">
        <f>VLOOKUP(C751,away!$B$2:$E$405,3,FALSE)</f>
        <v>0.9</v>
      </c>
      <c r="J751">
        <f>VLOOKUP(B751,home!$B$2:$E$405,4,FALSE)</f>
        <v>1.01</v>
      </c>
      <c r="K751" s="3">
        <f t="shared" si="896"/>
        <v>1.9570308823529428</v>
      </c>
      <c r="L751" s="3">
        <f t="shared" si="897"/>
        <v>1.1763529411764675</v>
      </c>
      <c r="M751" s="5">
        <f t="shared" si="898"/>
        <v>4.3570113949788498E-2</v>
      </c>
      <c r="N751" s="5">
        <f t="shared" si="899"/>
        <v>8.5268058547372849E-2</v>
      </c>
      <c r="O751" s="5">
        <f t="shared" si="900"/>
        <v>5.1253831692227532E-2</v>
      </c>
      <c r="P751" s="5">
        <f t="shared" si="901"/>
        <v>0.10030533146060926</v>
      </c>
      <c r="Q751" s="5">
        <f t="shared" si="902"/>
        <v>8.343611192774375E-2</v>
      </c>
      <c r="R751" s="5">
        <f t="shared" si="903"/>
        <v>3.0146297828857763E-2</v>
      </c>
      <c r="S751" s="5">
        <f t="shared" si="904"/>
        <v>5.7729706255860831E-2</v>
      </c>
      <c r="T751" s="5">
        <f t="shared" si="905"/>
        <v>9.8150315666530291E-2</v>
      </c>
      <c r="U751" s="5">
        <f t="shared" si="906"/>
        <v>5.8997235839684102E-2</v>
      </c>
      <c r="V751" s="5">
        <f t="shared" si="907"/>
        <v>1.4766996090207323E-2</v>
      </c>
      <c r="W751" s="5">
        <f t="shared" si="908"/>
        <v>5.4429015915350418E-2</v>
      </c>
      <c r="X751" s="5">
        <f t="shared" si="909"/>
        <v>6.402773295736322E-2</v>
      </c>
      <c r="Y751" s="5">
        <f t="shared" si="910"/>
        <v>3.7659605990627842E-2</v>
      </c>
      <c r="Z751" s="5">
        <f t="shared" si="911"/>
        <v>1.1820895372186193E-2</v>
      </c>
      <c r="AA751" s="5">
        <f t="shared" si="912"/>
        <v>2.3133857300431358E-2</v>
      </c>
      <c r="AB751" s="5">
        <f t="shared" si="913"/>
        <v>2.2636836582445131E-2</v>
      </c>
      <c r="AC751" s="5">
        <f t="shared" si="914"/>
        <v>2.1247483412780888E-3</v>
      </c>
      <c r="AD751" s="5">
        <f t="shared" si="915"/>
        <v>2.6629816260605153E-2</v>
      </c>
      <c r="AE751" s="5">
        <f t="shared" si="916"/>
        <v>3.1326062681151783E-2</v>
      </c>
      <c r="AF751" s="5">
        <f t="shared" si="917"/>
        <v>1.8425252985225647E-2</v>
      </c>
      <c r="AG751" s="5">
        <f t="shared" si="918"/>
        <v>7.2248668470302245E-3</v>
      </c>
      <c r="AH751" s="5">
        <f t="shared" si="919"/>
        <v>3.4763862596026295E-3</v>
      </c>
      <c r="AI751" s="5">
        <f t="shared" si="920"/>
        <v>6.8033952690297796E-3</v>
      </c>
      <c r="AJ751" s="5">
        <f t="shared" si="921"/>
        <v>6.6572273231725945E-3</v>
      </c>
      <c r="AK751" s="5">
        <f t="shared" si="922"/>
        <v>4.3427998207641949E-3</v>
      </c>
      <c r="AL751" s="5">
        <f t="shared" si="923"/>
        <v>1.9566034359046078E-4</v>
      </c>
      <c r="AM751" s="5">
        <f t="shared" si="924"/>
        <v>1.042307456267777E-2</v>
      </c>
      <c r="AN751" s="5">
        <f t="shared" si="925"/>
        <v>1.2261214417907614E-2</v>
      </c>
      <c r="AO751" s="5">
        <f t="shared" si="926"/>
        <v>7.2117578214504685E-3</v>
      </c>
      <c r="AP751" s="5">
        <f t="shared" si="927"/>
        <v>2.8278575081052168E-3</v>
      </c>
      <c r="AQ751" s="5">
        <f t="shared" si="928"/>
        <v>8.3163962422188188E-4</v>
      </c>
      <c r="AR751" s="5">
        <f t="shared" si="929"/>
        <v>8.1789144022980319E-4</v>
      </c>
      <c r="AS751" s="5">
        <f t="shared" si="930"/>
        <v>1.6006388069418505E-3</v>
      </c>
      <c r="AT751" s="5">
        <f t="shared" si="931"/>
        <v>1.5662497883388862E-3</v>
      </c>
      <c r="AU751" s="5">
        <f t="shared" si="932"/>
        <v>1.0217330684193201E-3</v>
      </c>
      <c r="AV751" s="5">
        <f t="shared" si="933"/>
        <v>4.9989079210446049E-4</v>
      </c>
      <c r="AW751" s="5">
        <f t="shared" si="934"/>
        <v>1.2512256324340935E-5</v>
      </c>
      <c r="AX751" s="5">
        <f t="shared" si="935"/>
        <v>3.3997131347046324E-3</v>
      </c>
      <c r="AY751" s="5">
        <f t="shared" si="936"/>
        <v>3.9992625451660624E-3</v>
      </c>
      <c r="AZ751" s="5">
        <f t="shared" si="937"/>
        <v>2.352272128771492E-3</v>
      </c>
      <c r="BA751" s="5">
        <f t="shared" si="938"/>
        <v>9.2236741237592475E-4</v>
      </c>
      <c r="BB751" s="5">
        <f t="shared" si="939"/>
        <v>2.7125740459843663E-4</v>
      </c>
      <c r="BC751" s="5">
        <f t="shared" si="940"/>
        <v>6.3818889143053256E-5</v>
      </c>
      <c r="BD751" s="5">
        <f t="shared" si="941"/>
        <v>1.6035483354623093E-4</v>
      </c>
      <c r="BE751" s="5">
        <f t="shared" si="942"/>
        <v>3.1381936138453955E-4</v>
      </c>
      <c r="BF751" s="5">
        <f t="shared" si="943"/>
        <v>3.0707709085491132E-4</v>
      </c>
      <c r="BG751" s="5">
        <f t="shared" si="944"/>
        <v>2.003197833553873E-4</v>
      </c>
      <c r="BH751" s="5">
        <f t="shared" si="945"/>
        <v>9.8008000593185996E-5</v>
      </c>
      <c r="BI751" s="5">
        <f t="shared" si="946"/>
        <v>3.8360936775706111E-5</v>
      </c>
      <c r="BJ751" s="8">
        <f t="shared" si="947"/>
        <v>0.55114107522812372</v>
      </c>
      <c r="BK751" s="8">
        <f t="shared" si="948"/>
        <v>0.22269181898650051</v>
      </c>
      <c r="BL751" s="8">
        <f t="shared" si="949"/>
        <v>0.21407221181875941</v>
      </c>
      <c r="BM751" s="8">
        <f t="shared" si="950"/>
        <v>0.60175950571012871</v>
      </c>
      <c r="BN751" s="8">
        <f t="shared" si="951"/>
        <v>0.39397974540659964</v>
      </c>
    </row>
    <row r="752" spans="1:66" x14ac:dyDescent="0.25">
      <c r="A752" t="s">
        <v>16</v>
      </c>
      <c r="B752" t="s">
        <v>68</v>
      </c>
      <c r="C752" t="s">
        <v>17</v>
      </c>
      <c r="D752" t="s">
        <v>505</v>
      </c>
      <c r="E752">
        <f>VLOOKUP(A752,home!$A$2:$E$405,3,FALSE)</f>
        <v>1.54779411764706</v>
      </c>
      <c r="F752">
        <f>VLOOKUP(B752,home!$B$2:$E$405,3,FALSE)</f>
        <v>1.0900000000000001</v>
      </c>
      <c r="G752">
        <f>VLOOKUP(C752,away!$B$2:$E$405,4,FALSE)</f>
        <v>0.77</v>
      </c>
      <c r="H752">
        <f>VLOOKUP(A752,away!$A$2:$E$405,3,FALSE)</f>
        <v>1.29411764705882</v>
      </c>
      <c r="I752">
        <f>VLOOKUP(C752,away!$B$2:$E$405,3,FALSE)</f>
        <v>1.25</v>
      </c>
      <c r="J752">
        <f>VLOOKUP(B752,home!$B$2:$E$405,4,FALSE)</f>
        <v>1.1100000000000001</v>
      </c>
      <c r="K752" s="3">
        <f t="shared" si="896"/>
        <v>1.2990636029411777</v>
      </c>
      <c r="L752" s="3">
        <f t="shared" si="897"/>
        <v>1.7955882352941128</v>
      </c>
      <c r="M752" s="5">
        <f t="shared" si="898"/>
        <v>4.5290778232850652E-2</v>
      </c>
      <c r="N752" s="5">
        <f t="shared" si="899"/>
        <v>5.8835601551176828E-2</v>
      </c>
      <c r="O752" s="5">
        <f t="shared" si="900"/>
        <v>8.1323588562221313E-2</v>
      </c>
      <c r="P752" s="5">
        <f t="shared" si="901"/>
        <v>0.10564451396174517</v>
      </c>
      <c r="Q752" s="5">
        <f t="shared" si="902"/>
        <v>3.8215594266141663E-2</v>
      </c>
      <c r="R752" s="5">
        <f t="shared" si="903"/>
        <v>7.3011839437111745E-2</v>
      </c>
      <c r="S752" s="5">
        <f t="shared" si="904"/>
        <v>6.1606157840969504E-2</v>
      </c>
      <c r="T752" s="5">
        <f t="shared" si="905"/>
        <v>6.8619471469057114E-2</v>
      </c>
      <c r="U752" s="5">
        <f t="shared" si="906"/>
        <v>9.484702319653715E-2</v>
      </c>
      <c r="V752" s="5">
        <f t="shared" si="907"/>
        <v>1.5966832925920979E-2</v>
      </c>
      <c r="W752" s="5">
        <f t="shared" si="908"/>
        <v>1.6548162525304076E-2</v>
      </c>
      <c r="X752" s="5">
        <f t="shared" si="909"/>
        <v>2.9713685946170909E-2</v>
      </c>
      <c r="Y752" s="5">
        <f t="shared" si="910"/>
        <v>2.6676772456084259E-2</v>
      </c>
      <c r="Z752" s="5">
        <f t="shared" si="911"/>
        <v>4.3699733310153539E-2</v>
      </c>
      <c r="AA752" s="5">
        <f t="shared" si="912"/>
        <v>5.6768733001456649E-2</v>
      </c>
      <c r="AB752" s="5">
        <f t="shared" si="913"/>
        <v>3.6873097413639006E-2</v>
      </c>
      <c r="AC752" s="5">
        <f t="shared" si="914"/>
        <v>2.32774801209949E-3</v>
      </c>
      <c r="AD752" s="5">
        <f t="shared" si="915"/>
        <v>5.3742789080444189E-3</v>
      </c>
      <c r="AE752" s="5">
        <f t="shared" si="916"/>
        <v>9.6499919804738498E-3</v>
      </c>
      <c r="AF752" s="5">
        <f t="shared" si="917"/>
        <v>8.6637060354106919E-3</v>
      </c>
      <c r="AG752" s="5">
        <f t="shared" si="918"/>
        <v>5.1854828770766803E-3</v>
      </c>
      <c r="AH752" s="5">
        <f t="shared" si="919"/>
        <v>1.9616681754300494E-2</v>
      </c>
      <c r="AI752" s="5">
        <f t="shared" si="920"/>
        <v>2.5483317277492062E-2</v>
      </c>
      <c r="AJ752" s="5">
        <f t="shared" si="921"/>
        <v>1.6552224978696004E-2</v>
      </c>
      <c r="AK752" s="5">
        <f t="shared" si="922"/>
        <v>7.1674643391725999E-3</v>
      </c>
      <c r="AL752" s="5">
        <f t="shared" si="923"/>
        <v>2.1718664766533064E-4</v>
      </c>
      <c r="AM752" s="5">
        <f t="shared" si="924"/>
        <v>1.396306024298992E-3</v>
      </c>
      <c r="AN752" s="5">
        <f t="shared" si="925"/>
        <v>2.5071906701015657E-3</v>
      </c>
      <c r="AO752" s="5">
        <f t="shared" si="926"/>
        <v>2.2509410354367675E-3</v>
      </c>
      <c r="AP752" s="5">
        <f t="shared" si="927"/>
        <v>1.3472544138570031E-3</v>
      </c>
      <c r="AQ752" s="5">
        <f t="shared" si="928"/>
        <v>6.0477854386742542E-4</v>
      </c>
      <c r="AR752" s="5">
        <f t="shared" si="929"/>
        <v>7.0446965947061277E-3</v>
      </c>
      <c r="AS752" s="5">
        <f t="shared" si="930"/>
        <v>9.1515089399463873E-3</v>
      </c>
      <c r="AT752" s="5">
        <f t="shared" si="931"/>
        <v>5.9441960879375762E-3</v>
      </c>
      <c r="AU752" s="5">
        <f t="shared" si="932"/>
        <v>2.573962928861682E-3</v>
      </c>
      <c r="AV752" s="5">
        <f t="shared" si="933"/>
        <v>8.3593538905102024E-4</v>
      </c>
      <c r="AW752" s="5">
        <f t="shared" si="934"/>
        <v>1.4072387560529866E-5</v>
      </c>
      <c r="AX752" s="5">
        <f t="shared" si="935"/>
        <v>3.0231505578905328E-4</v>
      </c>
      <c r="AY752" s="5">
        <f t="shared" si="936"/>
        <v>5.4283335752710736E-4</v>
      </c>
      <c r="AZ752" s="5">
        <f t="shared" si="937"/>
        <v>4.8735259525043854E-4</v>
      </c>
      <c r="BA752" s="5">
        <f t="shared" si="938"/>
        <v>2.9169486215724707E-4</v>
      </c>
      <c r="BB752" s="5">
        <f t="shared" si="939"/>
        <v>1.3094096569632273E-4</v>
      </c>
      <c r="BC752" s="5">
        <f t="shared" si="940"/>
        <v>4.7023211504473407E-5</v>
      </c>
      <c r="BD752" s="5">
        <f t="shared" si="941"/>
        <v>2.108229054445136E-3</v>
      </c>
      <c r="BE752" s="5">
        <f t="shared" si="942"/>
        <v>2.7387236312927704E-3</v>
      </c>
      <c r="BF752" s="5">
        <f t="shared" si="943"/>
        <v>1.7788880939636662E-3</v>
      </c>
      <c r="BG752" s="5">
        <f t="shared" si="944"/>
        <v>7.7029625885786858E-4</v>
      </c>
      <c r="BH752" s="5">
        <f t="shared" si="945"/>
        <v>2.5016595834100307E-4</v>
      </c>
      <c r="BI752" s="5">
        <f t="shared" si="946"/>
        <v>6.4996298235139193E-5</v>
      </c>
      <c r="BJ752" s="8">
        <f t="shared" si="947"/>
        <v>0.27739137875042691</v>
      </c>
      <c r="BK752" s="8">
        <f t="shared" si="948"/>
        <v>0.2315960509787782</v>
      </c>
      <c r="BL752" s="8">
        <f t="shared" si="949"/>
        <v>0.44490556919626539</v>
      </c>
      <c r="BM752" s="8">
        <f t="shared" si="950"/>
        <v>0.59474205525441026</v>
      </c>
      <c r="BN752" s="8">
        <f t="shared" si="951"/>
        <v>0.40232191601124739</v>
      </c>
    </row>
    <row r="753" spans="1:66" x14ac:dyDescent="0.25">
      <c r="A753" t="s">
        <v>69</v>
      </c>
      <c r="B753" t="s">
        <v>70</v>
      </c>
      <c r="C753" t="s">
        <v>75</v>
      </c>
      <c r="D753" t="s">
        <v>505</v>
      </c>
      <c r="E753">
        <f>VLOOKUP(A753,home!$A$2:$E$405,3,FALSE)</f>
        <v>1.3323170731707299</v>
      </c>
      <c r="F753">
        <f>VLOOKUP(B753,home!$B$2:$E$405,3,FALSE)</f>
        <v>0.79</v>
      </c>
      <c r="G753">
        <f>VLOOKUP(C753,away!$B$2:$E$405,4,FALSE)</f>
        <v>1.19</v>
      </c>
      <c r="H753">
        <f>VLOOKUP(A753,away!$A$2:$E$405,3,FALSE)</f>
        <v>1.3201219512195099</v>
      </c>
      <c r="I753">
        <f>VLOOKUP(C753,away!$B$2:$E$405,3,FALSE)</f>
        <v>0.75</v>
      </c>
      <c r="J753">
        <f>VLOOKUP(B753,home!$B$2:$E$405,4,FALSE)</f>
        <v>0.98</v>
      </c>
      <c r="K753" s="3">
        <f t="shared" si="896"/>
        <v>1.2525112804878031</v>
      </c>
      <c r="L753" s="3">
        <f t="shared" si="897"/>
        <v>0.97028963414633984</v>
      </c>
      <c r="M753" s="5">
        <f t="shared" si="898"/>
        <v>0.10830532961107053</v>
      </c>
      <c r="N753" s="5">
        <f t="shared" si="899"/>
        <v>0.13565364707481553</v>
      </c>
      <c r="O753" s="5">
        <f t="shared" si="900"/>
        <v>0.10508753864442437</v>
      </c>
      <c r="P753" s="5">
        <f t="shared" si="901"/>
        <v>0.13162332759083945</v>
      </c>
      <c r="Q753" s="5">
        <f t="shared" si="902"/>
        <v>8.495386160025889E-2</v>
      </c>
      <c r="R753" s="5">
        <f t="shared" si="903"/>
        <v>5.0982674712318925E-2</v>
      </c>
      <c r="S753" s="5">
        <f t="shared" si="904"/>
        <v>3.9990415126151327E-2</v>
      </c>
      <c r="T753" s="5">
        <f t="shared" si="905"/>
        <v>8.2429851291433973E-2</v>
      </c>
      <c r="U753" s="5">
        <f t="shared" si="906"/>
        <v>6.3856375186619713E-2</v>
      </c>
      <c r="V753" s="5">
        <f t="shared" si="907"/>
        <v>5.4000333332781094E-3</v>
      </c>
      <c r="W753" s="5">
        <f t="shared" si="908"/>
        <v>3.5468556658441307E-2</v>
      </c>
      <c r="X753" s="5">
        <f t="shared" si="909"/>
        <v>3.4414772863817736E-2</v>
      </c>
      <c r="Y753" s="5">
        <f t="shared" si="910"/>
        <v>1.6696148685631546E-2</v>
      </c>
      <c r="Z753" s="5">
        <f t="shared" si="911"/>
        <v>1.6489320264805932E-2</v>
      </c>
      <c r="AA753" s="5">
        <f t="shared" si="912"/>
        <v>2.0653059639245557E-2</v>
      </c>
      <c r="AB753" s="5">
        <f t="shared" si="913"/>
        <v>1.2934095087371212E-2</v>
      </c>
      <c r="AC753" s="5">
        <f t="shared" si="914"/>
        <v>4.1016584720479968E-4</v>
      </c>
      <c r="AD753" s="5">
        <f t="shared" si="915"/>
        <v>1.1106191829329625E-2</v>
      </c>
      <c r="AE753" s="5">
        <f t="shared" si="916"/>
        <v>1.0776222806839311E-2</v>
      </c>
      <c r="AF753" s="5">
        <f t="shared" si="917"/>
        <v>5.2280286423637785E-3</v>
      </c>
      <c r="AG753" s="5">
        <f t="shared" si="918"/>
        <v>1.6909006662352457E-3</v>
      </c>
      <c r="AH753" s="5">
        <f t="shared" si="919"/>
        <v>3.9998541317650934E-3</v>
      </c>
      <c r="AI753" s="5">
        <f t="shared" si="920"/>
        <v>5.0098624203415276E-3</v>
      </c>
      <c r="AJ753" s="5">
        <f t="shared" si="921"/>
        <v>3.1374545975848458E-3</v>
      </c>
      <c r="AK753" s="5">
        <f t="shared" si="922"/>
        <v>1.3098990918311141E-3</v>
      </c>
      <c r="AL753" s="5">
        <f t="shared" si="923"/>
        <v>1.9938961034358252E-5</v>
      </c>
      <c r="AM753" s="5">
        <f t="shared" si="924"/>
        <v>2.782126109899365E-3</v>
      </c>
      <c r="AN753" s="5">
        <f t="shared" si="925"/>
        <v>2.699468125323234E-3</v>
      </c>
      <c r="AO753" s="5">
        <f t="shared" si="926"/>
        <v>1.3096329698547931E-3</v>
      </c>
      <c r="AP753" s="5">
        <f t="shared" si="927"/>
        <v>4.2357443172879737E-4</v>
      </c>
      <c r="AQ753" s="5">
        <f t="shared" si="928"/>
        <v>1.0274747009896964E-4</v>
      </c>
      <c r="AR753" s="5">
        <f t="shared" si="929"/>
        <v>7.7620340042981577E-4</v>
      </c>
      <c r="AS753" s="5">
        <f t="shared" si="930"/>
        <v>9.7220351499133553E-4</v>
      </c>
      <c r="AT753" s="5">
        <f t="shared" si="931"/>
        <v>6.0884793472827051E-4</v>
      </c>
      <c r="AU753" s="5">
        <f t="shared" si="932"/>
        <v>2.5419630211628695E-4</v>
      </c>
      <c r="AV753" s="5">
        <f t="shared" si="933"/>
        <v>7.959593396473373E-5</v>
      </c>
      <c r="AW753" s="5">
        <f t="shared" si="934"/>
        <v>6.7310537960668363E-7</v>
      </c>
      <c r="AX753" s="5">
        <f t="shared" si="935"/>
        <v>5.8077405606476735E-4</v>
      </c>
      <c r="AY753" s="5">
        <f t="shared" si="936"/>
        <v>5.6351904638076886E-4</v>
      </c>
      <c r="AZ753" s="5">
        <f t="shared" si="937"/>
        <v>2.7338834467364521E-4</v>
      </c>
      <c r="BA753" s="5">
        <f t="shared" si="938"/>
        <v>8.8421958977754912E-5</v>
      </c>
      <c r="BB753" s="5">
        <f t="shared" si="939"/>
        <v>2.1448727556757122E-5</v>
      </c>
      <c r="BC753" s="5">
        <f t="shared" si="940"/>
        <v>4.1622956027900775E-6</v>
      </c>
      <c r="BD753" s="5">
        <f t="shared" si="941"/>
        <v>1.2552368557103177E-4</v>
      </c>
      <c r="BE753" s="5">
        <f t="shared" si="942"/>
        <v>1.5721983214612138E-4</v>
      </c>
      <c r="BF753" s="5">
        <f t="shared" si="943"/>
        <v>9.8459806639707991E-5</v>
      </c>
      <c r="BG753" s="5">
        <f t="shared" si="944"/>
        <v>4.1107339496960741E-5</v>
      </c>
      <c r="BH753" s="5">
        <f t="shared" si="945"/>
        <v>1.2871851607696284E-5</v>
      </c>
      <c r="BI753" s="5">
        <f t="shared" si="946"/>
        <v>3.2244278678809312E-6</v>
      </c>
      <c r="BJ753" s="8">
        <f t="shared" si="947"/>
        <v>0.42726744565532859</v>
      </c>
      <c r="BK753" s="8">
        <f t="shared" si="948"/>
        <v>0.28631272951595932</v>
      </c>
      <c r="BL753" s="8">
        <f t="shared" si="949"/>
        <v>0.27010026754106209</v>
      </c>
      <c r="BM753" s="8">
        <f t="shared" si="950"/>
        <v>0.3830005378024271</v>
      </c>
      <c r="BN753" s="8">
        <f t="shared" si="951"/>
        <v>0.61660637923372763</v>
      </c>
    </row>
    <row r="754" spans="1:66" x14ac:dyDescent="0.25">
      <c r="A754" t="s">
        <v>69</v>
      </c>
      <c r="B754" t="s">
        <v>72</v>
      </c>
      <c r="C754" t="s">
        <v>261</v>
      </c>
      <c r="D754" t="s">
        <v>505</v>
      </c>
      <c r="E754">
        <f>VLOOKUP(A754,home!$A$2:$E$405,3,FALSE)</f>
        <v>1.3323170731707299</v>
      </c>
      <c r="F754">
        <f>VLOOKUP(B754,home!$B$2:$E$405,3,FALSE)</f>
        <v>0.97</v>
      </c>
      <c r="G754">
        <f>VLOOKUP(C754,away!$B$2:$E$405,4,FALSE)</f>
        <v>0.62</v>
      </c>
      <c r="H754">
        <f>VLOOKUP(A754,away!$A$2:$E$405,3,FALSE)</f>
        <v>1.3201219512195099</v>
      </c>
      <c r="I754">
        <f>VLOOKUP(C754,away!$B$2:$E$405,3,FALSE)</f>
        <v>1.32</v>
      </c>
      <c r="J754">
        <f>VLOOKUP(B754,home!$B$2:$E$405,4,FALSE)</f>
        <v>0.85</v>
      </c>
      <c r="K754" s="3">
        <f t="shared" si="896"/>
        <v>0.80125548780487688</v>
      </c>
      <c r="L754" s="3">
        <f t="shared" si="897"/>
        <v>1.4811768292682901</v>
      </c>
      <c r="M754" s="5">
        <f t="shared" si="898"/>
        <v>0.10203572141325619</v>
      </c>
      <c r="N754" s="5">
        <f t="shared" si="899"/>
        <v>8.175668173450111E-2</v>
      </c>
      <c r="O754" s="5">
        <f t="shared" si="900"/>
        <v>0.15113294631498939</v>
      </c>
      <c r="P754" s="5">
        <f t="shared" si="901"/>
        <v>0.12109610262300509</v>
      </c>
      <c r="Q754" s="5">
        <f t="shared" si="902"/>
        <v>3.2753994952242869E-2</v>
      </c>
      <c r="R754" s="5">
        <f t="shared" si="903"/>
        <v>0.11192730911040537</v>
      </c>
      <c r="S754" s="5">
        <f t="shared" si="904"/>
        <v>3.5929245825316036E-2</v>
      </c>
      <c r="T754" s="5">
        <f t="shared" si="905"/>
        <v>4.8514458389232684E-2</v>
      </c>
      <c r="U754" s="5">
        <f t="shared" si="906"/>
        <v>8.9682370659945082E-2</v>
      </c>
      <c r="V754" s="5">
        <f t="shared" si="907"/>
        <v>4.7378741259184939E-3</v>
      </c>
      <c r="W754" s="5">
        <f t="shared" si="908"/>
        <v>8.7481060676726143E-3</v>
      </c>
      <c r="X754" s="5">
        <f t="shared" si="909"/>
        <v>1.2957492007418013E-2</v>
      </c>
      <c r="Y754" s="5">
        <f t="shared" si="910"/>
        <v>9.5961684634083139E-3</v>
      </c>
      <c r="Z754" s="5">
        <f t="shared" si="911"/>
        <v>5.5261378938893997E-2</v>
      </c>
      <c r="AA754" s="5">
        <f t="shared" si="912"/>
        <v>4.4278483138453652E-2</v>
      </c>
      <c r="AB754" s="5">
        <f t="shared" si="913"/>
        <v>1.7739188803180848E-2</v>
      </c>
      <c r="AC754" s="5">
        <f t="shared" si="914"/>
        <v>3.5143212802125114E-4</v>
      </c>
      <c r="AD754" s="5">
        <f t="shared" si="915"/>
        <v>1.7523669986554556E-3</v>
      </c>
      <c r="AE754" s="5">
        <f t="shared" si="916"/>
        <v>2.595565394782878E-3</v>
      </c>
      <c r="AF754" s="5">
        <f t="shared" si="917"/>
        <v>1.9222456608015007E-3</v>
      </c>
      <c r="AG754" s="5">
        <f t="shared" si="918"/>
        <v>9.4906191098023175E-4</v>
      </c>
      <c r="AH754" s="5">
        <f t="shared" si="919"/>
        <v>2.0462968509426128E-2</v>
      </c>
      <c r="AI754" s="5">
        <f t="shared" si="920"/>
        <v>1.6396065814956066E-2</v>
      </c>
      <c r="AJ754" s="5">
        <f t="shared" si="921"/>
        <v>6.5687188563217438E-3</v>
      </c>
      <c r="AK754" s="5">
        <f t="shared" si="922"/>
        <v>1.7544073438250573E-3</v>
      </c>
      <c r="AL754" s="5">
        <f t="shared" si="923"/>
        <v>1.668320092235995E-5</v>
      </c>
      <c r="AM754" s="5">
        <f t="shared" si="924"/>
        <v>2.8081873486416909E-4</v>
      </c>
      <c r="AN754" s="5">
        <f t="shared" si="925"/>
        <v>4.1594220330524269E-4</v>
      </c>
      <c r="AO754" s="5">
        <f t="shared" si="926"/>
        <v>3.0804197692526296E-4</v>
      </c>
      <c r="AP754" s="5">
        <f t="shared" si="927"/>
        <v>1.5208821288789889E-4</v>
      </c>
      <c r="AQ754" s="5">
        <f t="shared" si="928"/>
        <v>5.6317384233594719E-5</v>
      </c>
      <c r="AR754" s="5">
        <f t="shared" si="929"/>
        <v>6.0618549628417267E-3</v>
      </c>
      <c r="AS754" s="5">
        <f t="shared" si="930"/>
        <v>4.8570945552541614E-3</v>
      </c>
      <c r="AT754" s="5">
        <f t="shared" si="931"/>
        <v>1.9458868335922922E-3</v>
      </c>
      <c r="AU754" s="5">
        <f t="shared" si="932"/>
        <v>5.1971750135435977E-4</v>
      </c>
      <c r="AV754" s="5">
        <f t="shared" si="933"/>
        <v>1.0410662501710481E-4</v>
      </c>
      <c r="AW754" s="5">
        <f t="shared" si="934"/>
        <v>5.4999001629373485E-7</v>
      </c>
      <c r="AX754" s="5">
        <f t="shared" si="935"/>
        <v>3.7501258731389678E-5</v>
      </c>
      <c r="AY754" s="5">
        <f t="shared" si="936"/>
        <v>5.5545995501329555E-5</v>
      </c>
      <c r="AZ754" s="5">
        <f t="shared" si="937"/>
        <v>4.1136720747605011E-5</v>
      </c>
      <c r="BA754" s="5">
        <f t="shared" si="938"/>
        <v>2.0310252534477556E-5</v>
      </c>
      <c r="BB754" s="5">
        <f t="shared" si="939"/>
        <v>7.5207688626639332E-6</v>
      </c>
      <c r="BC754" s="5">
        <f t="shared" si="940"/>
        <v>2.2279177155320475E-6</v>
      </c>
      <c r="BD754" s="5">
        <f t="shared" si="941"/>
        <v>1.4964465188910254E-3</v>
      </c>
      <c r="BE754" s="5">
        <f t="shared" si="942"/>
        <v>1.1990359854679384E-3</v>
      </c>
      <c r="BF754" s="5">
        <f t="shared" si="943"/>
        <v>4.8036708171585711E-4</v>
      </c>
      <c r="BG754" s="5">
        <f t="shared" si="944"/>
        <v>1.2829892012854809E-4</v>
      </c>
      <c r="BH754" s="5">
        <f t="shared" si="945"/>
        <v>2.5700053458109678E-5</v>
      </c>
      <c r="BI754" s="5">
        <f t="shared" si="946"/>
        <v>4.1184617740378184E-6</v>
      </c>
      <c r="BJ754" s="8">
        <f t="shared" si="947"/>
        <v>0.20292359300600488</v>
      </c>
      <c r="BK754" s="8">
        <f t="shared" si="948"/>
        <v>0.26422260531194069</v>
      </c>
      <c r="BL754" s="8">
        <f t="shared" si="949"/>
        <v>0.47676508605099854</v>
      </c>
      <c r="BM754" s="8">
        <f t="shared" si="950"/>
        <v>0.39841491115395322</v>
      </c>
      <c r="BN754" s="8">
        <f t="shared" si="951"/>
        <v>0.60070275614839996</v>
      </c>
    </row>
    <row r="755" spans="1:66" x14ac:dyDescent="0.25">
      <c r="A755" t="s">
        <v>69</v>
      </c>
      <c r="B755" t="s">
        <v>351</v>
      </c>
      <c r="C755" t="s">
        <v>71</v>
      </c>
      <c r="D755" t="s">
        <v>505</v>
      </c>
      <c r="E755">
        <f>VLOOKUP(A755,home!$A$2:$E$405,3,FALSE)</f>
        <v>1.3323170731707299</v>
      </c>
      <c r="F755">
        <f>VLOOKUP(B755,home!$B$2:$E$405,3,FALSE)</f>
        <v>1.22</v>
      </c>
      <c r="G755">
        <f>VLOOKUP(C755,away!$B$2:$E$405,4,FALSE)</f>
        <v>1.37</v>
      </c>
      <c r="H755">
        <f>VLOOKUP(A755,away!$A$2:$E$405,3,FALSE)</f>
        <v>1.3201219512195099</v>
      </c>
      <c r="I755">
        <f>VLOOKUP(C755,away!$B$2:$E$405,3,FALSE)</f>
        <v>0.79</v>
      </c>
      <c r="J755">
        <f>VLOOKUP(B755,home!$B$2:$E$405,4,FALSE)</f>
        <v>1.0900000000000001</v>
      </c>
      <c r="K755" s="3">
        <f t="shared" si="896"/>
        <v>2.2268347560975581</v>
      </c>
      <c r="L755" s="3">
        <f t="shared" si="897"/>
        <v>1.1367570121951203</v>
      </c>
      <c r="M755" s="5">
        <f t="shared" si="898"/>
        <v>3.4610721731315859E-2</v>
      </c>
      <c r="N755" s="5">
        <f t="shared" si="899"/>
        <v>7.7072358084915221E-2</v>
      </c>
      <c r="O755" s="5">
        <f t="shared" si="900"/>
        <v>3.9343980625207338E-2</v>
      </c>
      <c r="P755" s="5">
        <f t="shared" si="901"/>
        <v>8.7612543499440643E-2</v>
      </c>
      <c r="Q755" s="5">
        <f t="shared" si="902"/>
        <v>8.5813702858942922E-2</v>
      </c>
      <c r="R755" s="5">
        <f t="shared" si="903"/>
        <v>2.2362272931686699E-2</v>
      </c>
      <c r="S755" s="5">
        <f t="shared" si="904"/>
        <v>5.5444941585082251E-2</v>
      </c>
      <c r="T755" s="5">
        <f t="shared" si="905"/>
        <v>9.7549328467331803E-2</v>
      </c>
      <c r="U755" s="5">
        <f t="shared" si="906"/>
        <v>4.979708658961958E-2</v>
      </c>
      <c r="V755" s="5">
        <f t="shared" si="907"/>
        <v>1.5594629234506604E-2</v>
      </c>
      <c r="W755" s="5">
        <f t="shared" si="908"/>
        <v>6.3697645358574154E-2</v>
      </c>
      <c r="X755" s="5">
        <f t="shared" si="909"/>
        <v>7.2408745021677129E-2</v>
      </c>
      <c r="Y755" s="5">
        <f t="shared" si="910"/>
        <v>4.1155574323819992E-2</v>
      </c>
      <c r="Z755" s="5">
        <f t="shared" si="911"/>
        <v>8.4734901879053269E-3</v>
      </c>
      <c r="AA755" s="5">
        <f t="shared" si="912"/>
        <v>1.8869062455879212E-2</v>
      </c>
      <c r="AB755" s="5">
        <f t="shared" si="913"/>
        <v>2.1009142045863689E-2</v>
      </c>
      <c r="AC755" s="5">
        <f t="shared" si="914"/>
        <v>2.4672360612203762E-3</v>
      </c>
      <c r="AD755" s="5">
        <f t="shared" si="915"/>
        <v>3.5461032641512312E-2</v>
      </c>
      <c r="AE755" s="5">
        <f t="shared" si="916"/>
        <v>4.031057751491917E-2</v>
      </c>
      <c r="AF755" s="5">
        <f t="shared" si="917"/>
        <v>2.2911665827859657E-2</v>
      </c>
      <c r="AG755" s="5">
        <f t="shared" si="918"/>
        <v>8.681665596963593E-3</v>
      </c>
      <c r="AH755" s="5">
        <f t="shared" si="919"/>
        <v>2.4080748472169833E-3</v>
      </c>
      <c r="AI755" s="5">
        <f t="shared" si="920"/>
        <v>5.362384765067096E-3</v>
      </c>
      <c r="AJ755" s="5">
        <f t="shared" si="921"/>
        <v>5.9705723852097247E-3</v>
      </c>
      <c r="AK755" s="5">
        <f t="shared" si="922"/>
        <v>4.4318260337271034E-3</v>
      </c>
      <c r="AL755" s="5">
        <f t="shared" si="923"/>
        <v>2.4981949629958262E-4</v>
      </c>
      <c r="AM755" s="5">
        <f t="shared" si="924"/>
        <v>1.5793171994645912E-2</v>
      </c>
      <c r="AN755" s="5">
        <f t="shared" si="925"/>
        <v>1.7952999009717335E-2</v>
      </c>
      <c r="AO755" s="5">
        <f t="shared" si="926"/>
        <v>1.0204098757114114E-2</v>
      </c>
      <c r="AP755" s="5">
        <f t="shared" si="927"/>
        <v>3.8665269384269931E-3</v>
      </c>
      <c r="AQ755" s="5">
        <f t="shared" si="928"/>
        <v>1.0988254025245544E-3</v>
      </c>
      <c r="AR755" s="5">
        <f t="shared" si="929"/>
        <v>5.4747919369291991E-4</v>
      </c>
      <c r="AS755" s="5">
        <f t="shared" si="930"/>
        <v>1.2191456967556612E-3</v>
      </c>
      <c r="AT755" s="5">
        <f t="shared" si="931"/>
        <v>1.3574180051411403E-3</v>
      </c>
      <c r="AU755" s="5">
        <f t="shared" si="932"/>
        <v>1.0075818641336349E-3</v>
      </c>
      <c r="AV755" s="5">
        <f t="shared" si="933"/>
        <v>5.6092957866658649E-4</v>
      </c>
      <c r="AW755" s="5">
        <f t="shared" si="934"/>
        <v>1.7566266231721369E-5</v>
      </c>
      <c r="AX755" s="5">
        <f t="shared" si="935"/>
        <v>5.861464051117358E-3</v>
      </c>
      <c r="AY755" s="5">
        <f t="shared" si="936"/>
        <v>6.6630603618372738E-3</v>
      </c>
      <c r="AZ755" s="5">
        <f t="shared" si="937"/>
        <v>3.7871402944989383E-3</v>
      </c>
      <c r="BA755" s="5">
        <f t="shared" si="938"/>
        <v>1.43501942864612E-3</v>
      </c>
      <c r="BB755" s="5">
        <f t="shared" si="939"/>
        <v>4.0781709953742826E-4</v>
      </c>
      <c r="BC755" s="5">
        <f t="shared" si="940"/>
        <v>9.2717789518449411E-5</v>
      </c>
      <c r="BD755" s="5">
        <f t="shared" si="941"/>
        <v>1.0372513541022583E-4</v>
      </c>
      <c r="BE755" s="5">
        <f t="shared" si="942"/>
        <v>2.3097873661241642E-4</v>
      </c>
      <c r="BF755" s="5">
        <f t="shared" si="943"/>
        <v>2.5717573930401623E-4</v>
      </c>
      <c r="BG755" s="5">
        <f t="shared" si="944"/>
        <v>1.9089595823575602E-4</v>
      </c>
      <c r="BH755" s="5">
        <f t="shared" si="945"/>
        <v>1.0627343864948237E-4</v>
      </c>
      <c r="BI755" s="5">
        <f t="shared" si="946"/>
        <v>4.7330677366933739E-5</v>
      </c>
      <c r="BJ755" s="8">
        <f t="shared" si="947"/>
        <v>0.6122251368241004</v>
      </c>
      <c r="BK755" s="8">
        <f t="shared" si="948"/>
        <v>0.20264295196970258</v>
      </c>
      <c r="BL755" s="8">
        <f t="shared" si="949"/>
        <v>0.17518333670344616</v>
      </c>
      <c r="BM755" s="8">
        <f t="shared" si="950"/>
        <v>0.64506384185804011</v>
      </c>
      <c r="BN755" s="8">
        <f t="shared" si="951"/>
        <v>0.34681557973150867</v>
      </c>
    </row>
    <row r="756" spans="1:66" x14ac:dyDescent="0.25">
      <c r="A756" t="s">
        <v>80</v>
      </c>
      <c r="B756" t="s">
        <v>412</v>
      </c>
      <c r="C756" t="s">
        <v>98</v>
      </c>
      <c r="D756" t="s">
        <v>505</v>
      </c>
      <c r="E756">
        <f>VLOOKUP(A756,home!$A$2:$E$405,3,FALSE)</f>
        <v>1.22813688212928</v>
      </c>
      <c r="F756">
        <f>VLOOKUP(B756,home!$B$2:$E$405,3,FALSE)</f>
        <v>1.3</v>
      </c>
      <c r="G756">
        <f>VLOOKUP(C756,away!$B$2:$E$405,4,FALSE)</f>
        <v>0.78</v>
      </c>
      <c r="H756">
        <f>VLOOKUP(A756,away!$A$2:$E$405,3,FALSE)</f>
        <v>1.0437262357414501</v>
      </c>
      <c r="I756">
        <f>VLOOKUP(C756,away!$B$2:$E$405,3,FALSE)</f>
        <v>1.07</v>
      </c>
      <c r="J756">
        <f>VLOOKUP(B756,home!$B$2:$E$405,4,FALSE)</f>
        <v>1.0900000000000001</v>
      </c>
      <c r="K756" s="3">
        <f t="shared" si="896"/>
        <v>1.24533079847909</v>
      </c>
      <c r="L756" s="3">
        <f t="shared" si="897"/>
        <v>1.2172979087452536</v>
      </c>
      <c r="M756" s="5">
        <f t="shared" si="898"/>
        <v>8.5210662418121502E-2</v>
      </c>
      <c r="N756" s="5">
        <f t="shared" si="899"/>
        <v>0.10611546226809143</v>
      </c>
      <c r="O756" s="5">
        <f t="shared" si="900"/>
        <v>0.10372676116437707</v>
      </c>
      <c r="P756" s="5">
        <f t="shared" si="901"/>
        <v>0.12917413030448355</v>
      </c>
      <c r="Q756" s="5">
        <f t="shared" si="902"/>
        <v>6.6074426678650044E-2</v>
      </c>
      <c r="R756" s="5">
        <f t="shared" si="903"/>
        <v>6.3133184723157307E-2</v>
      </c>
      <c r="S756" s="5">
        <f t="shared" si="904"/>
        <v>4.8955011809564207E-2</v>
      </c>
      <c r="T756" s="5">
        <f t="shared" si="905"/>
        <v>8.0432261417462292E-2</v>
      </c>
      <c r="U756" s="5">
        <f t="shared" si="906"/>
        <v>7.8621699341817369E-2</v>
      </c>
      <c r="V756" s="5">
        <f t="shared" si="907"/>
        <v>8.2458656582412391E-3</v>
      </c>
      <c r="W756" s="5">
        <f t="shared" si="908"/>
        <v>2.7428172844923784E-2</v>
      </c>
      <c r="X756" s="5">
        <f t="shared" si="909"/>
        <v>3.3388257444829074E-2</v>
      </c>
      <c r="Y756" s="5">
        <f t="shared" si="910"/>
        <v>2.032172798211929E-2</v>
      </c>
      <c r="Z756" s="5">
        <f t="shared" si="911"/>
        <v>2.5617297911975732E-2</v>
      </c>
      <c r="AA756" s="5">
        <f t="shared" si="912"/>
        <v>3.1902010063597462E-2</v>
      </c>
      <c r="AB756" s="5">
        <f t="shared" si="913"/>
        <v>1.9864277832793903E-2</v>
      </c>
      <c r="AC756" s="5">
        <f t="shared" si="914"/>
        <v>7.8126411559294238E-4</v>
      </c>
      <c r="AD756" s="5">
        <f t="shared" si="915"/>
        <v>8.5392870974478549E-3</v>
      </c>
      <c r="AE756" s="5">
        <f t="shared" si="916"/>
        <v>1.0394856325898599E-2</v>
      </c>
      <c r="AF756" s="5">
        <f t="shared" si="917"/>
        <v>6.3268184336118683E-3</v>
      </c>
      <c r="AG756" s="5">
        <f t="shared" si="918"/>
        <v>2.5672076160822167E-3</v>
      </c>
      <c r="AH756" s="5">
        <f t="shared" si="919"/>
        <v>7.7959707939880499E-3</v>
      </c>
      <c r="AI756" s="5">
        <f t="shared" si="920"/>
        <v>9.7085625337968023E-3</v>
      </c>
      <c r="AJ756" s="5">
        <f t="shared" si="921"/>
        <v>6.0451859661486773E-3</v>
      </c>
      <c r="AK756" s="5">
        <f t="shared" si="922"/>
        <v>2.5094187553928405E-3</v>
      </c>
      <c r="AL756" s="5">
        <f t="shared" si="923"/>
        <v>4.7373936456270339E-5</v>
      </c>
      <c r="AM756" s="5">
        <f t="shared" si="924"/>
        <v>2.1268474439013851E-3</v>
      </c>
      <c r="AN756" s="5">
        <f t="shared" si="925"/>
        <v>2.5890069456813436E-3</v>
      </c>
      <c r="AO756" s="5">
        <f t="shared" si="926"/>
        <v>1.5757963703524184E-3</v>
      </c>
      <c r="AP756" s="5">
        <f t="shared" si="927"/>
        <v>6.3940454207945347E-4</v>
      </c>
      <c r="AQ756" s="5">
        <f t="shared" si="928"/>
        <v>1.9458645297888374E-4</v>
      </c>
      <c r="AR756" s="5">
        <f t="shared" si="929"/>
        <v>1.8980037888321447E-3</v>
      </c>
      <c r="AS756" s="5">
        <f t="shared" si="930"/>
        <v>2.3636425738626727E-3</v>
      </c>
      <c r="AT756" s="5">
        <f t="shared" si="931"/>
        <v>1.4717584469137875E-3</v>
      </c>
      <c r="AU756" s="5">
        <f t="shared" si="932"/>
        <v>6.1094204062116415E-4</v>
      </c>
      <c r="AV756" s="5">
        <f t="shared" si="933"/>
        <v>1.9020623481779967E-4</v>
      </c>
      <c r="AW756" s="5">
        <f t="shared" si="934"/>
        <v>1.9948882723185432E-6</v>
      </c>
      <c r="AX756" s="5">
        <f t="shared" si="935"/>
        <v>4.4143810425948716E-4</v>
      </c>
      <c r="AY756" s="5">
        <f t="shared" si="936"/>
        <v>5.3736168115554297E-4</v>
      </c>
      <c r="AZ756" s="5">
        <f t="shared" si="937"/>
        <v>3.2706462535523814E-4</v>
      </c>
      <c r="BA756" s="5">
        <f t="shared" si="938"/>
        <v>1.3271169482316044E-4</v>
      </c>
      <c r="BB756" s="5">
        <f t="shared" si="939"/>
        <v>4.0387417143567862E-5</v>
      </c>
      <c r="BC756" s="5">
        <f t="shared" si="940"/>
        <v>9.8327036856974686E-6</v>
      </c>
      <c r="BD756" s="5">
        <f t="shared" si="941"/>
        <v>3.850726738226558E-4</v>
      </c>
      <c r="BE756" s="5">
        <f t="shared" si="942"/>
        <v>4.7954286036404608E-4</v>
      </c>
      <c r="BF756" s="5">
        <f t="shared" si="943"/>
        <v>2.9859474660105226E-4</v>
      </c>
      <c r="BG756" s="5">
        <f t="shared" si="944"/>
        <v>1.2394974473544997E-4</v>
      </c>
      <c r="BH756" s="5">
        <f t="shared" si="945"/>
        <v>3.8589608645669312E-5</v>
      </c>
      <c r="BI756" s="5">
        <f t="shared" si="946"/>
        <v>9.6113656295413902E-6</v>
      </c>
      <c r="BJ756" s="8">
        <f t="shared" si="947"/>
        <v>0.37020291609053269</v>
      </c>
      <c r="BK756" s="8">
        <f t="shared" si="948"/>
        <v>0.27295166992361525</v>
      </c>
      <c r="BL756" s="8">
        <f t="shared" si="949"/>
        <v>0.33117698525991551</v>
      </c>
      <c r="BM756" s="8">
        <f t="shared" si="950"/>
        <v>0.44597887483627496</v>
      </c>
      <c r="BN756" s="8">
        <f t="shared" si="951"/>
        <v>0.55343462755688089</v>
      </c>
    </row>
    <row r="757" spans="1:66" x14ac:dyDescent="0.25">
      <c r="A757" t="s">
        <v>80</v>
      </c>
      <c r="B757" t="s">
        <v>87</v>
      </c>
      <c r="C757" t="s">
        <v>86</v>
      </c>
      <c r="D757" t="s">
        <v>505</v>
      </c>
      <c r="E757">
        <f>VLOOKUP(A757,home!$A$2:$E$405,3,FALSE)</f>
        <v>1.22813688212928</v>
      </c>
      <c r="F757">
        <f>VLOOKUP(B757,home!$B$2:$E$405,3,FALSE)</f>
        <v>0.63</v>
      </c>
      <c r="G757">
        <f>VLOOKUP(C757,away!$B$2:$E$405,4,FALSE)</f>
        <v>0.96</v>
      </c>
      <c r="H757">
        <f>VLOOKUP(A757,away!$A$2:$E$405,3,FALSE)</f>
        <v>1.0437262357414501</v>
      </c>
      <c r="I757">
        <f>VLOOKUP(C757,away!$B$2:$E$405,3,FALSE)</f>
        <v>0.56000000000000005</v>
      </c>
      <c r="J757">
        <f>VLOOKUP(B757,home!$B$2:$E$405,4,FALSE)</f>
        <v>1.18</v>
      </c>
      <c r="K757" s="3">
        <f t="shared" si="896"/>
        <v>0.74277718631178846</v>
      </c>
      <c r="L757" s="3">
        <f t="shared" si="897"/>
        <v>0.68969429657795023</v>
      </c>
      <c r="M757" s="5">
        <f t="shared" si="898"/>
        <v>0.23871820461201348</v>
      </c>
      <c r="N757" s="5">
        <f t="shared" si="899"/>
        <v>0.1773144363431132</v>
      </c>
      <c r="O757" s="5">
        <f t="shared" si="900"/>
        <v>0.16464258421023387</v>
      </c>
      <c r="P757" s="5">
        <f t="shared" si="901"/>
        <v>0.1222927554467792</v>
      </c>
      <c r="Q757" s="5">
        <f t="shared" si="902"/>
        <v>6.5852559059699153E-2</v>
      </c>
      <c r="R757" s="5">
        <f t="shared" si="903"/>
        <v>5.677652565182658E-2</v>
      </c>
      <c r="S757" s="5">
        <f t="shared" si="904"/>
        <v>1.5662314127940936E-2</v>
      </c>
      <c r="T757" s="5">
        <f t="shared" si="905"/>
        <v>4.5418134398537133E-2</v>
      </c>
      <c r="U757" s="5">
        <f t="shared" si="906"/>
        <v>4.2172307972222829E-2</v>
      </c>
      <c r="V757" s="5">
        <f t="shared" si="907"/>
        <v>8.9151491143290695E-4</v>
      </c>
      <c r="W757" s="5">
        <f t="shared" si="908"/>
        <v>1.6304592843264739E-2</v>
      </c>
      <c r="X757" s="5">
        <f t="shared" si="909"/>
        <v>1.1245184692025357E-2</v>
      </c>
      <c r="Y757" s="5">
        <f t="shared" si="910"/>
        <v>3.8778698730277806E-3</v>
      </c>
      <c r="Z757" s="5">
        <f t="shared" si="911"/>
        <v>1.3052815307192163E-2</v>
      </c>
      <c r="AA757" s="5">
        <f t="shared" si="912"/>
        <v>9.695333427323637E-3</v>
      </c>
      <c r="AB757" s="5">
        <f t="shared" si="913"/>
        <v>3.6007362417510387E-3</v>
      </c>
      <c r="AC757" s="5">
        <f t="shared" si="914"/>
        <v>2.8544590686490619E-5</v>
      </c>
      <c r="AD757" s="5">
        <f t="shared" si="915"/>
        <v>3.0276698990198765E-3</v>
      </c>
      <c r="AE757" s="5">
        <f t="shared" si="916"/>
        <v>2.0881666612747474E-3</v>
      </c>
      <c r="AF757" s="5">
        <f t="shared" si="917"/>
        <v>7.2009831829270682E-4</v>
      </c>
      <c r="AG757" s="5">
        <f t="shared" si="918"/>
        <v>1.6554923436728447E-4</v>
      </c>
      <c r="AH757" s="5">
        <f t="shared" si="919"/>
        <v>2.2506130679139495E-3</v>
      </c>
      <c r="AI757" s="5">
        <f t="shared" si="920"/>
        <v>1.6717040420616656E-3</v>
      </c>
      <c r="AJ757" s="5">
        <f t="shared" si="921"/>
        <v>6.2085181235430368E-4</v>
      </c>
      <c r="AK757" s="5">
        <f t="shared" si="922"/>
        <v>1.5371818743236806E-4</v>
      </c>
      <c r="AL757" s="5">
        <f t="shared" si="923"/>
        <v>5.8492340855612075E-7</v>
      </c>
      <c r="AM757" s="5">
        <f t="shared" si="924"/>
        <v>4.4977682573497626E-4</v>
      </c>
      <c r="AN757" s="5">
        <f t="shared" si="925"/>
        <v>3.1020851144234775E-4</v>
      </c>
      <c r="AO757" s="5">
        <f t="shared" si="926"/>
        <v>1.0697452054586152E-4</v>
      </c>
      <c r="AP757" s="5">
        <f t="shared" si="927"/>
        <v>2.4593238899880486E-5</v>
      </c>
      <c r="AQ757" s="5">
        <f t="shared" si="928"/>
        <v>4.240454150906638E-6</v>
      </c>
      <c r="AR757" s="5">
        <f t="shared" si="929"/>
        <v>3.1044699934881087E-4</v>
      </c>
      <c r="AS757" s="5">
        <f t="shared" si="930"/>
        <v>2.3059294867524736E-4</v>
      </c>
      <c r="AT757" s="5">
        <f t="shared" si="931"/>
        <v>8.5639590800169418E-5</v>
      </c>
      <c r="AU757" s="5">
        <f t="shared" si="932"/>
        <v>2.1203711430480926E-5</v>
      </c>
      <c r="AV757" s="5">
        <f t="shared" si="933"/>
        <v>3.9374082789249324E-6</v>
      </c>
      <c r="AW757" s="5">
        <f t="shared" si="934"/>
        <v>8.3236094058997567E-9</v>
      </c>
      <c r="AX757" s="5">
        <f t="shared" si="935"/>
        <v>5.5680660847945508E-5</v>
      </c>
      <c r="AY757" s="5">
        <f t="shared" si="936"/>
        <v>3.8402634216519196E-5</v>
      </c>
      <c r="AZ757" s="5">
        <f t="shared" si="937"/>
        <v>1.3243038896351263E-5</v>
      </c>
      <c r="BA757" s="5">
        <f t="shared" si="938"/>
        <v>3.0445494653911399E-6</v>
      </c>
      <c r="BB757" s="5">
        <f t="shared" si="939"/>
        <v>5.2495210048242914E-7</v>
      </c>
      <c r="BC757" s="5">
        <f t="shared" si="940"/>
        <v>7.2411293935869303E-8</v>
      </c>
      <c r="BD757" s="5">
        <f t="shared" si="941"/>
        <v>3.5685587473435561E-5</v>
      </c>
      <c r="BE757" s="5">
        <f t="shared" si="942"/>
        <v>2.6506440255401671E-5</v>
      </c>
      <c r="BF757" s="5">
        <f t="shared" si="943"/>
        <v>9.8441895560243847E-6</v>
      </c>
      <c r="BG757" s="5">
        <f t="shared" si="944"/>
        <v>2.4373464733145629E-6</v>
      </c>
      <c r="BH757" s="5">
        <f t="shared" si="945"/>
        <v>4.526013388788879E-7</v>
      </c>
      <c r="BI757" s="5">
        <f t="shared" si="946"/>
        <v>6.7236389802681749E-8</v>
      </c>
      <c r="BJ757" s="8">
        <f t="shared" si="947"/>
        <v>0.32702102312021658</v>
      </c>
      <c r="BK757" s="8">
        <f t="shared" si="948"/>
        <v>0.37763232124647805</v>
      </c>
      <c r="BL757" s="8">
        <f t="shared" si="949"/>
        <v>0.28231118867314076</v>
      </c>
      <c r="BM757" s="8">
        <f t="shared" si="950"/>
        <v>0.17438188871275487</v>
      </c>
      <c r="BN757" s="8">
        <f t="shared" si="951"/>
        <v>0.8255970653236655</v>
      </c>
    </row>
    <row r="758" spans="1:66" x14ac:dyDescent="0.25">
      <c r="A758" t="s">
        <v>21</v>
      </c>
      <c r="B758" t="s">
        <v>268</v>
      </c>
      <c r="C758" t="s">
        <v>22</v>
      </c>
      <c r="D758" t="s">
        <v>505</v>
      </c>
      <c r="E758">
        <f>VLOOKUP(A758,home!$A$2:$E$405,3,FALSE)</f>
        <v>1.3941176470588199</v>
      </c>
      <c r="F758">
        <f>VLOOKUP(B758,home!$B$2:$E$405,3,FALSE)</f>
        <v>0.93</v>
      </c>
      <c r="G758">
        <f>VLOOKUP(C758,away!$B$2:$E$405,4,FALSE)</f>
        <v>1.01</v>
      </c>
      <c r="H758">
        <f>VLOOKUP(A758,away!$A$2:$E$405,3,FALSE)</f>
        <v>1.3441176470588201</v>
      </c>
      <c r="I758">
        <f>VLOOKUP(C758,away!$B$2:$E$405,3,FALSE)</f>
        <v>0.89</v>
      </c>
      <c r="J758">
        <f>VLOOKUP(B758,home!$B$2:$E$405,4,FALSE)</f>
        <v>1.1399999999999999</v>
      </c>
      <c r="K758" s="3">
        <f t="shared" si="896"/>
        <v>1.3094947058823496</v>
      </c>
      <c r="L758" s="3">
        <f t="shared" si="897"/>
        <v>1.3637417647058787</v>
      </c>
      <c r="M758" s="5">
        <f t="shared" si="898"/>
        <v>6.9028454827582422E-2</v>
      </c>
      <c r="N758" s="5">
        <f t="shared" si="899"/>
        <v>9.0392396151958113E-2</v>
      </c>
      <c r="O758" s="5">
        <f t="shared" si="900"/>
        <v>9.4136986801487285E-2</v>
      </c>
      <c r="P758" s="5">
        <f t="shared" si="901"/>
        <v>0.12327188584426424</v>
      </c>
      <c r="Q758" s="5">
        <f t="shared" si="902"/>
        <v>5.9184182106504626E-2</v>
      </c>
      <c r="R758" s="5">
        <f t="shared" si="903"/>
        <v>6.4189270252377154E-2</v>
      </c>
      <c r="S758" s="5">
        <f t="shared" si="904"/>
        <v>5.5035122391039339E-2</v>
      </c>
      <c r="T758" s="5">
        <f t="shared" si="905"/>
        <v>8.0711940948598709E-2</v>
      </c>
      <c r="U758" s="5">
        <f t="shared" si="906"/>
        <v>8.4055509569939277E-2</v>
      </c>
      <c r="V758" s="5">
        <f t="shared" si="907"/>
        <v>1.0920268463135038E-2</v>
      </c>
      <c r="W758" s="5">
        <f t="shared" si="908"/>
        <v>2.5833791046814887E-2</v>
      </c>
      <c r="X758" s="5">
        <f t="shared" si="909"/>
        <v>3.5230619791226263E-2</v>
      </c>
      <c r="Y758" s="5">
        <f t="shared" si="910"/>
        <v>2.4022733802884381E-2</v>
      </c>
      <c r="Z758" s="5">
        <f t="shared" si="911"/>
        <v>2.9179196229719796E-2</v>
      </c>
      <c r="AA758" s="5">
        <f t="shared" si="912"/>
        <v>3.8210002984720291E-2</v>
      </c>
      <c r="AB758" s="5">
        <f t="shared" si="913"/>
        <v>2.5017898310120006E-2</v>
      </c>
      <c r="AC758" s="5">
        <f t="shared" si="914"/>
        <v>1.2188470779357524E-3</v>
      </c>
      <c r="AD758" s="5">
        <f t="shared" si="915"/>
        <v>8.4573031521687388E-3</v>
      </c>
      <c r="AE758" s="5">
        <f t="shared" si="916"/>
        <v>1.1533577525391187E-2</v>
      </c>
      <c r="AF758" s="5">
        <f t="shared" si="917"/>
        <v>7.8644106839245199E-3</v>
      </c>
      <c r="AG758" s="5">
        <f t="shared" si="918"/>
        <v>3.5750084348223311E-3</v>
      </c>
      <c r="AH758" s="5">
        <f t="shared" si="919"/>
        <v>9.9482221397543032E-3</v>
      </c>
      <c r="AI758" s="5">
        <f t="shared" si="920"/>
        <v>1.3027144224949841E-2</v>
      </c>
      <c r="AJ758" s="5">
        <f t="shared" si="921"/>
        <v>8.5294881976688223E-3</v>
      </c>
      <c r="AK758" s="5">
        <f t="shared" si="922"/>
        <v>3.7231065462444346E-3</v>
      </c>
      <c r="AL758" s="5">
        <f t="shared" si="923"/>
        <v>8.7065299797424388E-5</v>
      </c>
      <c r="AM758" s="5">
        <f t="shared" si="924"/>
        <v>2.2149587407614127E-3</v>
      </c>
      <c r="AN758" s="5">
        <f t="shared" si="925"/>
        <v>3.0206317418766801E-3</v>
      </c>
      <c r="AO758" s="5">
        <f t="shared" si="926"/>
        <v>2.0596808310967478E-3</v>
      </c>
      <c r="AP758" s="5">
        <f t="shared" si="927"/>
        <v>9.3629092377691672E-4</v>
      </c>
      <c r="AQ758" s="5">
        <f t="shared" si="928"/>
        <v>3.192147591674076E-4</v>
      </c>
      <c r="AR758" s="5">
        <f t="shared" si="929"/>
        <v>2.713361203310922E-3</v>
      </c>
      <c r="AS758" s="5">
        <f t="shared" si="930"/>
        <v>3.553132130882214E-3</v>
      </c>
      <c r="AT758" s="5">
        <f t="shared" si="931"/>
        <v>2.326403857345366E-3</v>
      </c>
      <c r="AU758" s="5">
        <f t="shared" si="932"/>
        <v>1.0154711783126776E-3</v>
      </c>
      <c r="AV758" s="5">
        <f t="shared" si="933"/>
        <v>3.3243853299414085E-4</v>
      </c>
      <c r="AW758" s="5">
        <f t="shared" si="934"/>
        <v>4.3189530898818105E-6</v>
      </c>
      <c r="AX758" s="5">
        <f t="shared" si="935"/>
        <v>4.8341279079581681E-4</v>
      </c>
      <c r="AY758" s="5">
        <f t="shared" si="936"/>
        <v>6.5925021240128103E-4</v>
      </c>
      <c r="AZ758" s="5">
        <f t="shared" si="937"/>
        <v>4.4952352402142419E-4</v>
      </c>
      <c r="BA758" s="5">
        <f t="shared" si="938"/>
        <v>2.0434466797526085E-4</v>
      </c>
      <c r="BB758" s="5">
        <f t="shared" si="939"/>
        <v>6.9668339528204798E-5</v>
      </c>
      <c r="BC758" s="5">
        <f t="shared" si="940"/>
        <v>1.9001924858464444E-5</v>
      </c>
      <c r="BD758" s="5">
        <f t="shared" si="941"/>
        <v>6.1672066594795191E-4</v>
      </c>
      <c r="BE758" s="5">
        <f t="shared" si="942"/>
        <v>8.0759244706708007E-4</v>
      </c>
      <c r="BF758" s="5">
        <f t="shared" si="943"/>
        <v>5.2876901697245665E-4</v>
      </c>
      <c r="BG758" s="5">
        <f t="shared" si="944"/>
        <v>2.30806742786682E-4</v>
      </c>
      <c r="BH758" s="5">
        <f t="shared" si="945"/>
        <v>7.5560051940277357E-5</v>
      </c>
      <c r="BI758" s="5">
        <f t="shared" si="946"/>
        <v>1.9789097598397696E-5</v>
      </c>
      <c r="BJ758" s="8">
        <f t="shared" si="947"/>
        <v>0.35724194210055338</v>
      </c>
      <c r="BK758" s="8">
        <f t="shared" si="948"/>
        <v>0.2602208941161554</v>
      </c>
      <c r="BL758" s="8">
        <f t="shared" si="949"/>
        <v>0.3530576739524196</v>
      </c>
      <c r="BM758" s="8">
        <f t="shared" si="950"/>
        <v>0.49884159915536302</v>
      </c>
      <c r="BN758" s="8">
        <f t="shared" si="951"/>
        <v>0.50020317598417385</v>
      </c>
    </row>
    <row r="759" spans="1:66" x14ac:dyDescent="0.25">
      <c r="A759" t="s">
        <v>21</v>
      </c>
      <c r="B759" t="s">
        <v>267</v>
      </c>
      <c r="C759" t="s">
        <v>151</v>
      </c>
      <c r="D759" t="s">
        <v>505</v>
      </c>
      <c r="E759">
        <f>VLOOKUP(A759,home!$A$2:$E$405,3,FALSE)</f>
        <v>1.3941176470588199</v>
      </c>
      <c r="F759">
        <f>VLOOKUP(B759,home!$B$2:$E$405,3,FALSE)</f>
        <v>1.18</v>
      </c>
      <c r="G759">
        <f>VLOOKUP(C759,away!$B$2:$E$405,4,FALSE)</f>
        <v>1.27</v>
      </c>
      <c r="H759">
        <f>VLOOKUP(A759,away!$A$2:$E$405,3,FALSE)</f>
        <v>1.3441176470588201</v>
      </c>
      <c r="I759">
        <f>VLOOKUP(C759,away!$B$2:$E$405,3,FALSE)</f>
        <v>0.63</v>
      </c>
      <c r="J759">
        <f>VLOOKUP(B759,home!$B$2:$E$405,4,FALSE)</f>
        <v>1.01</v>
      </c>
      <c r="K759" s="3">
        <f t="shared" si="896"/>
        <v>2.0892247058823474</v>
      </c>
      <c r="L759" s="3">
        <f t="shared" si="897"/>
        <v>0.85526205882352724</v>
      </c>
      <c r="M759" s="5">
        <f t="shared" si="898"/>
        <v>5.2629063979067185E-2</v>
      </c>
      <c r="N759" s="5">
        <f t="shared" si="899"/>
        <v>0.10995394071252988</v>
      </c>
      <c r="O759" s="5">
        <f t="shared" si="900"/>
        <v>4.5011641612692138E-2</v>
      </c>
      <c r="P759" s="5">
        <f t="shared" si="901"/>
        <v>9.4039433709558362E-2</v>
      </c>
      <c r="Q759" s="5">
        <f t="shared" si="902"/>
        <v>0.11485924472287019</v>
      </c>
      <c r="R759" s="5">
        <f t="shared" si="903"/>
        <v>1.9248374638348914E-2</v>
      </c>
      <c r="S759" s="5">
        <f t="shared" si="904"/>
        <v>4.200822902689199E-2</v>
      </c>
      <c r="T759" s="5">
        <f t="shared" si="905"/>
        <v>9.8234754116597309E-2</v>
      </c>
      <c r="U759" s="5">
        <f t="shared" si="906"/>
        <v>4.0214179842517746E-2</v>
      </c>
      <c r="V759" s="5">
        <f t="shared" si="907"/>
        <v>8.3401953431865624E-3</v>
      </c>
      <c r="W759" s="5">
        <f t="shared" si="908"/>
        <v>7.9988923924669011E-2</v>
      </c>
      <c r="X759" s="5">
        <f t="shared" si="909"/>
        <v>6.8411491758890913E-2</v>
      </c>
      <c r="Y759" s="5">
        <f t="shared" si="910"/>
        <v>2.9254876644448903E-2</v>
      </c>
      <c r="Z759" s="5">
        <f t="shared" si="911"/>
        <v>5.4874681740669524E-3</v>
      </c>
      <c r="AA759" s="5">
        <f t="shared" si="912"/>
        <v>1.146455408200377E-2</v>
      </c>
      <c r="AB759" s="5">
        <f t="shared" si="913"/>
        <v>1.1976014815023301E-2</v>
      </c>
      <c r="AC759" s="5">
        <f t="shared" si="914"/>
        <v>9.3140936276711139E-4</v>
      </c>
      <c r="AD759" s="5">
        <f t="shared" si="915"/>
        <v>4.1778709015090516E-2</v>
      </c>
      <c r="AE759" s="5">
        <f t="shared" si="916"/>
        <v>3.5731744687235376E-2</v>
      </c>
      <c r="AF759" s="5">
        <f t="shared" si="917"/>
        <v>1.5280002763280778E-2</v>
      </c>
      <c r="AG759" s="5">
        <f t="shared" si="918"/>
        <v>4.3561355407175676E-3</v>
      </c>
      <c r="AH759" s="5">
        <f t="shared" si="919"/>
        <v>1.1733058320702709E-3</v>
      </c>
      <c r="AI759" s="5">
        <f t="shared" si="920"/>
        <v>2.4512995319170543E-3</v>
      </c>
      <c r="AJ759" s="5">
        <f t="shared" si="921"/>
        <v>2.5606577717994729E-3</v>
      </c>
      <c r="AK759" s="5">
        <f t="shared" si="922"/>
        <v>1.7832631600510334E-3</v>
      </c>
      <c r="AL759" s="5">
        <f t="shared" si="923"/>
        <v>6.6570979914244889E-5</v>
      </c>
      <c r="AM759" s="5">
        <f t="shared" si="924"/>
        <v>1.7457022210839328E-2</v>
      </c>
      <c r="AN759" s="5">
        <f t="shared" si="925"/>
        <v>1.4930328756970486E-2</v>
      </c>
      <c r="AO759" s="5">
        <f t="shared" si="926"/>
        <v>6.3846718557993461E-3</v>
      </c>
      <c r="AP759" s="5">
        <f t="shared" si="927"/>
        <v>1.8201891987678596E-3</v>
      </c>
      <c r="AQ759" s="5">
        <f t="shared" si="928"/>
        <v>3.891846903966365E-4</v>
      </c>
      <c r="AR759" s="5">
        <f t="shared" si="929"/>
        <v>2.0069679231321438E-4</v>
      </c>
      <c r="AS759" s="5">
        <f t="shared" si="930"/>
        <v>4.1930069689210587E-4</v>
      </c>
      <c r="AT759" s="5">
        <f t="shared" si="931"/>
        <v>4.3800668757033672E-4</v>
      </c>
      <c r="AU759" s="5">
        <f t="shared" si="932"/>
        <v>3.0503146433787928E-4</v>
      </c>
      <c r="AV759" s="5">
        <f t="shared" si="933"/>
        <v>1.5931981784154191E-4</v>
      </c>
      <c r="AW759" s="5">
        <f t="shared" si="934"/>
        <v>3.3042036616011906E-6</v>
      </c>
      <c r="AX759" s="5">
        <f t="shared" si="935"/>
        <v>6.0786070156704066E-3</v>
      </c>
      <c r="AY759" s="5">
        <f t="shared" si="936"/>
        <v>5.1988019510014081E-3</v>
      </c>
      <c r="AZ759" s="5">
        <f t="shared" si="937"/>
        <v>2.2231690300146172E-3</v>
      </c>
      <c r="BA759" s="5">
        <f t="shared" si="938"/>
        <v>6.3379737390766857E-4</v>
      </c>
      <c r="BB759" s="5">
        <f t="shared" si="939"/>
        <v>1.3551571172130438E-4</v>
      </c>
      <c r="BC759" s="5">
        <f t="shared" si="940"/>
        <v>2.3180289321939682E-5</v>
      </c>
      <c r="BD759" s="5">
        <f t="shared" si="941"/>
        <v>2.8608058632179581E-5</v>
      </c>
      <c r="BE759" s="5">
        <f t="shared" si="942"/>
        <v>5.9768662881680334E-5</v>
      </c>
      <c r="BF759" s="5">
        <f t="shared" si="943"/>
        <v>6.2435083564979908E-5</v>
      </c>
      <c r="BG759" s="5">
        <f t="shared" si="944"/>
        <v>4.3480306365928304E-5</v>
      </c>
      <c r="BH759" s="5">
        <f t="shared" si="945"/>
        <v>2.271003256975773E-5</v>
      </c>
      <c r="BI759" s="5">
        <f t="shared" si="946"/>
        <v>9.4892722232261219E-6</v>
      </c>
      <c r="BJ759" s="8">
        <f t="shared" si="947"/>
        <v>0.65312429197074151</v>
      </c>
      <c r="BK759" s="8">
        <f t="shared" si="948"/>
        <v>0.20321370435238689</v>
      </c>
      <c r="BL759" s="8">
        <f t="shared" si="949"/>
        <v>0.13763213816161649</v>
      </c>
      <c r="BM759" s="8">
        <f t="shared" si="950"/>
        <v>0.55852040553640525</v>
      </c>
      <c r="BN759" s="8">
        <f t="shared" si="951"/>
        <v>0.43574169937506668</v>
      </c>
    </row>
    <row r="760" spans="1:66" x14ac:dyDescent="0.25">
      <c r="A760" t="s">
        <v>21</v>
      </c>
      <c r="B760" t="s">
        <v>397</v>
      </c>
      <c r="C760" t="s">
        <v>269</v>
      </c>
      <c r="D760" t="s">
        <v>505</v>
      </c>
      <c r="E760">
        <f>VLOOKUP(A760,home!$A$2:$E$405,3,FALSE)</f>
        <v>1.3941176470588199</v>
      </c>
      <c r="F760">
        <f>VLOOKUP(B760,home!$B$2:$E$405,3,FALSE)</f>
        <v>1.1399999999999999</v>
      </c>
      <c r="G760">
        <f>VLOOKUP(C760,away!$B$2:$E$405,4,FALSE)</f>
        <v>1.31</v>
      </c>
      <c r="H760">
        <f>VLOOKUP(A760,away!$A$2:$E$405,3,FALSE)</f>
        <v>1.3441176470588201</v>
      </c>
      <c r="I760">
        <f>VLOOKUP(C760,away!$B$2:$E$405,3,FALSE)</f>
        <v>0.89</v>
      </c>
      <c r="J760">
        <f>VLOOKUP(B760,home!$B$2:$E$405,4,FALSE)</f>
        <v>1.23</v>
      </c>
      <c r="K760" s="3">
        <f t="shared" si="896"/>
        <v>2.0819752941176417</v>
      </c>
      <c r="L760" s="3">
        <f t="shared" si="897"/>
        <v>1.4714055882352903</v>
      </c>
      <c r="M760" s="5">
        <f t="shared" si="898"/>
        <v>2.8627689008649895E-2</v>
      </c>
      <c r="N760" s="5">
        <f t="shared" si="899"/>
        <v>5.9602141243692237E-2</v>
      </c>
      <c r="O760" s="5">
        <f t="shared" si="900"/>
        <v>4.2122941585589456E-2</v>
      </c>
      <c r="P760" s="5">
        <f t="shared" si="901"/>
        <v>8.769892369675783E-2</v>
      </c>
      <c r="Q760" s="5">
        <f t="shared" si="902"/>
        <v>6.2045092772938695E-2</v>
      </c>
      <c r="R760" s="5">
        <f t="shared" si="903"/>
        <v>3.0989965820972517E-2</v>
      </c>
      <c r="S760" s="5">
        <f t="shared" si="904"/>
        <v>6.7164880260207865E-2</v>
      </c>
      <c r="T760" s="5">
        <f t="shared" si="905"/>
        <v>9.1293496228679022E-2</v>
      </c>
      <c r="U760" s="5">
        <f t="shared" si="906"/>
        <v>6.4520343204814923E-2</v>
      </c>
      <c r="V760" s="5">
        <f t="shared" si="907"/>
        <v>2.2861657185042426E-2</v>
      </c>
      <c r="W760" s="5">
        <f t="shared" si="908"/>
        <v>4.3058783424831812E-2</v>
      </c>
      <c r="X760" s="5">
        <f t="shared" si="909"/>
        <v>6.3356934553910615E-2</v>
      </c>
      <c r="Y760" s="5">
        <f t="shared" si="910"/>
        <v>4.6611873778040831E-2</v>
      </c>
      <c r="Z760" s="5">
        <f t="shared" si="911"/>
        <v>1.5199602962733205E-2</v>
      </c>
      <c r="AA760" s="5">
        <f t="shared" si="912"/>
        <v>3.1645197848807843E-2</v>
      </c>
      <c r="AB760" s="5">
        <f t="shared" si="913"/>
        <v>3.2942260049341338E-2</v>
      </c>
      <c r="AC760" s="5">
        <f t="shared" si="914"/>
        <v>4.3771930220395088E-3</v>
      </c>
      <c r="AD760" s="5">
        <f t="shared" si="915"/>
        <v>2.2411830821315516E-2</v>
      </c>
      <c r="AE760" s="5">
        <f t="shared" si="916"/>
        <v>3.2976893113067562E-2</v>
      </c>
      <c r="AF760" s="5">
        <f t="shared" si="917"/>
        <v>2.4261192404602741E-2</v>
      </c>
      <c r="AG760" s="5">
        <f t="shared" si="918"/>
        <v>1.1899351360461352E-2</v>
      </c>
      <c r="AH760" s="5">
        <f t="shared" si="919"/>
        <v>5.5911951845808274E-3</v>
      </c>
      <c r="AI760" s="5">
        <f t="shared" si="920"/>
        <v>1.1640730238886808E-2</v>
      </c>
      <c r="AJ760" s="5">
        <f t="shared" si="921"/>
        <v>1.2117856381425247E-2</v>
      </c>
      <c r="AK760" s="5">
        <f t="shared" si="922"/>
        <v>8.4096925345977253E-3</v>
      </c>
      <c r="AL760" s="5">
        <f t="shared" si="923"/>
        <v>5.3636899119567107E-4</v>
      </c>
      <c r="AM760" s="5">
        <f t="shared" si="924"/>
        <v>9.3321756131846349E-3</v>
      </c>
      <c r="AN760" s="5">
        <f t="shared" si="925"/>
        <v>1.373141534763297E-2</v>
      </c>
      <c r="AO760" s="5">
        <f t="shared" si="926"/>
        <v>1.0102240638443494E-2</v>
      </c>
      <c r="AP760" s="5">
        <f t="shared" si="927"/>
        <v>4.9548311097011351E-3</v>
      </c>
      <c r="AQ760" s="5">
        <f t="shared" si="928"/>
        <v>1.8226415458940785E-3</v>
      </c>
      <c r="AR760" s="5">
        <f t="shared" si="929"/>
        <v>1.6453831679012947E-3</v>
      </c>
      <c r="AS760" s="5">
        <f t="shared" si="930"/>
        <v>3.425647104927515E-3</v>
      </c>
      <c r="AT760" s="5">
        <f t="shared" si="931"/>
        <v>3.5660563194123561E-3</v>
      </c>
      <c r="AU760" s="5">
        <f t="shared" si="932"/>
        <v>2.4748137181495387E-3</v>
      </c>
      <c r="AV760" s="5">
        <f t="shared" si="933"/>
        <v>1.2881252546826903E-3</v>
      </c>
      <c r="AW760" s="5">
        <f t="shared" si="934"/>
        <v>4.5642469523865562E-5</v>
      </c>
      <c r="AX760" s="5">
        <f t="shared" si="935"/>
        <v>3.2382265111695935E-3</v>
      </c>
      <c r="AY760" s="5">
        <f t="shared" si="936"/>
        <v>4.7647445845066076E-3</v>
      </c>
      <c r="AZ760" s="5">
        <f t="shared" si="937"/>
        <v>3.5054359040784301E-3</v>
      </c>
      <c r="BA760" s="5">
        <f t="shared" si="938"/>
        <v>1.7193059928205432E-3</v>
      </c>
      <c r="BB760" s="5">
        <f t="shared" si="939"/>
        <v>6.324491114306427E-4</v>
      </c>
      <c r="BC760" s="5">
        <f t="shared" si="940"/>
        <v>1.8611783136669827E-4</v>
      </c>
      <c r="BD760" s="5">
        <f t="shared" si="941"/>
        <v>4.035043313397085E-4</v>
      </c>
      <c r="BE760" s="5">
        <f t="shared" si="942"/>
        <v>8.40086048918732E-4</v>
      </c>
      <c r="BF760" s="5">
        <f t="shared" si="943"/>
        <v>8.7451919939085239E-4</v>
      </c>
      <c r="BG760" s="5">
        <f t="shared" si="944"/>
        <v>6.0690912245443156E-4</v>
      </c>
      <c r="BH760" s="5">
        <f t="shared" si="945"/>
        <v>3.1589244968118629E-4</v>
      </c>
      <c r="BI760" s="5">
        <f t="shared" si="946"/>
        <v>1.3153605516690598E-4</v>
      </c>
      <c r="BJ760" s="8">
        <f t="shared" si="947"/>
        <v>0.51150717389176925</v>
      </c>
      <c r="BK760" s="8">
        <f t="shared" si="948"/>
        <v>0.2160314567483998</v>
      </c>
      <c r="BL760" s="8">
        <f t="shared" si="949"/>
        <v>0.2555526556210419</v>
      </c>
      <c r="BM760" s="8">
        <f t="shared" si="950"/>
        <v>0.68248503298036101</v>
      </c>
      <c r="BN760" s="8">
        <f t="shared" si="951"/>
        <v>0.31108675412860065</v>
      </c>
    </row>
    <row r="761" spans="1:66" x14ac:dyDescent="0.25">
      <c r="A761" t="s">
        <v>21</v>
      </c>
      <c r="B761" t="s">
        <v>265</v>
      </c>
      <c r="C761" t="s">
        <v>372</v>
      </c>
      <c r="D761" t="s">
        <v>505</v>
      </c>
      <c r="E761">
        <f>VLOOKUP(A761,home!$A$2:$E$405,3,FALSE)</f>
        <v>1.3941176470588199</v>
      </c>
      <c r="F761">
        <f>VLOOKUP(B761,home!$B$2:$E$405,3,FALSE)</f>
        <v>0.97</v>
      </c>
      <c r="G761">
        <f>VLOOKUP(C761,away!$B$2:$E$405,4,FALSE)</f>
        <v>1.65</v>
      </c>
      <c r="H761">
        <f>VLOOKUP(A761,away!$A$2:$E$405,3,FALSE)</f>
        <v>1.3441176470588201</v>
      </c>
      <c r="I761">
        <f>VLOOKUP(C761,away!$B$2:$E$405,3,FALSE)</f>
        <v>0.68</v>
      </c>
      <c r="J761">
        <f>VLOOKUP(B761,home!$B$2:$E$405,4,FALSE)</f>
        <v>0.88</v>
      </c>
      <c r="K761" s="3">
        <f t="shared" si="896"/>
        <v>2.2312852941176411</v>
      </c>
      <c r="L761" s="3">
        <f t="shared" si="897"/>
        <v>0.80431999999999804</v>
      </c>
      <c r="M761" s="5">
        <f t="shared" si="898"/>
        <v>4.8045572369993246E-2</v>
      </c>
      <c r="N761" s="5">
        <f t="shared" si="899"/>
        <v>0.10720337907663079</v>
      </c>
      <c r="O761" s="5">
        <f t="shared" si="900"/>
        <v>3.864401476863287E-2</v>
      </c>
      <c r="P761" s="5">
        <f t="shared" si="901"/>
        <v>8.6225821858915461E-2</v>
      </c>
      <c r="Q761" s="5">
        <f t="shared" si="902"/>
        <v>0.11960066160670257</v>
      </c>
      <c r="R761" s="5">
        <f t="shared" si="903"/>
        <v>1.5541076979353356E-2</v>
      </c>
      <c r="S761" s="5">
        <f t="shared" si="904"/>
        <v>3.8686667618350976E-2</v>
      </c>
      <c r="T761" s="5">
        <f t="shared" si="905"/>
        <v>9.6197204143502774E-2</v>
      </c>
      <c r="U761" s="5">
        <f t="shared" si="906"/>
        <v>3.4676576518781352E-2</v>
      </c>
      <c r="V761" s="5">
        <f t="shared" si="907"/>
        <v>7.7144111906607823E-3</v>
      </c>
      <c r="W761" s="5">
        <f t="shared" si="908"/>
        <v>8.8954399136591936E-2</v>
      </c>
      <c r="X761" s="5">
        <f t="shared" si="909"/>
        <v>7.1547802313543435E-2</v>
      </c>
      <c r="Y761" s="5">
        <f t="shared" si="910"/>
        <v>2.8773664178414558E-2</v>
      </c>
      <c r="Z761" s="5">
        <f t="shared" si="911"/>
        <v>4.1666663453444877E-3</v>
      </c>
      <c r="AA761" s="5">
        <f t="shared" si="912"/>
        <v>9.2970213418620534E-3</v>
      </c>
      <c r="AB761" s="5">
        <f t="shared" si="913"/>
        <v>1.0372153499597331E-2</v>
      </c>
      <c r="AC761" s="5">
        <f t="shared" si="914"/>
        <v>8.653001362303709E-4</v>
      </c>
      <c r="AD761" s="5">
        <f t="shared" si="915"/>
        <v>4.9620660660137171E-2</v>
      </c>
      <c r="AE761" s="5">
        <f t="shared" si="916"/>
        <v>3.9910889782161431E-2</v>
      </c>
      <c r="AF761" s="5">
        <f t="shared" si="917"/>
        <v>1.6050563434794E-2</v>
      </c>
      <c r="AG761" s="5">
        <f t="shared" si="918"/>
        <v>4.303263060624494E-3</v>
      </c>
      <c r="AH761" s="5">
        <f t="shared" si="919"/>
        <v>8.3783326872186742E-4</v>
      </c>
      <c r="AI761" s="5">
        <f t="shared" si="920"/>
        <v>1.8694450514216165E-3</v>
      </c>
      <c r="AJ761" s="5">
        <f t="shared" si="921"/>
        <v>2.0856326256990256E-3</v>
      </c>
      <c r="AK761" s="5">
        <f t="shared" si="922"/>
        <v>1.5512138022180659E-3</v>
      </c>
      <c r="AL761" s="5">
        <f t="shared" si="923"/>
        <v>6.211703740483978E-5</v>
      </c>
      <c r="AM761" s="5">
        <f t="shared" si="924"/>
        <v>2.2143570083073147E-2</v>
      </c>
      <c r="AN761" s="5">
        <f t="shared" si="925"/>
        <v>1.7810516289217346E-2</v>
      </c>
      <c r="AO761" s="5">
        <f t="shared" si="926"/>
        <v>7.1626772308716309E-3</v>
      </c>
      <c r="AP761" s="5">
        <f t="shared" si="927"/>
        <v>1.9203615167782192E-3</v>
      </c>
      <c r="AQ761" s="5">
        <f t="shared" si="928"/>
        <v>3.8614629379376327E-4</v>
      </c>
      <c r="AR761" s="5">
        <f t="shared" si="929"/>
        <v>1.3477721093967416E-4</v>
      </c>
      <c r="AS761" s="5">
        <f t="shared" si="930"/>
        <v>3.007264087518862E-4</v>
      </c>
      <c r="AT761" s="5">
        <f t="shared" si="931"/>
        <v>3.3550320670044725E-4</v>
      </c>
      <c r="AU761" s="5">
        <f t="shared" si="932"/>
        <v>2.4953445708000637E-4</v>
      </c>
      <c r="AV761" s="5">
        <f t="shared" si="933"/>
        <v>1.3919564111456207E-4</v>
      </c>
      <c r="AW761" s="5">
        <f t="shared" si="934"/>
        <v>3.096650590417381E-6</v>
      </c>
      <c r="AX761" s="5">
        <f t="shared" si="935"/>
        <v>8.234770380937409E-3</v>
      </c>
      <c r="AY761" s="5">
        <f t="shared" si="936"/>
        <v>6.6233905127955602E-3</v>
      </c>
      <c r="AZ761" s="5">
        <f t="shared" si="937"/>
        <v>2.6636627286258561E-3</v>
      </c>
      <c r="BA761" s="5">
        <f t="shared" si="938"/>
        <v>7.1414573529611459E-4</v>
      </c>
      <c r="BB761" s="5">
        <f t="shared" si="939"/>
        <v>1.4360042445334234E-4</v>
      </c>
      <c r="BC761" s="5">
        <f t="shared" si="940"/>
        <v>2.3100138679262405E-5</v>
      </c>
      <c r="BD761" s="5">
        <f t="shared" si="941"/>
        <v>1.8067334383833067E-5</v>
      </c>
      <c r="BE761" s="5">
        <f t="shared" si="942"/>
        <v>4.0313377514552739E-5</v>
      </c>
      <c r="BF761" s="5">
        <f t="shared" si="943"/>
        <v>4.4975323202217162E-5</v>
      </c>
      <c r="BG761" s="5">
        <f t="shared" si="944"/>
        <v>3.3450925753098359E-5</v>
      </c>
      <c r="BH761" s="5">
        <f t="shared" si="945"/>
        <v>1.8659639676877374E-5</v>
      </c>
      <c r="BI761" s="5">
        <f t="shared" si="946"/>
        <v>8.3269959209100984E-6</v>
      </c>
      <c r="BJ761" s="8">
        <f t="shared" si="947"/>
        <v>0.68998842872762478</v>
      </c>
      <c r="BK761" s="8">
        <f t="shared" si="948"/>
        <v>0.18822328072435124</v>
      </c>
      <c r="BL761" s="8">
        <f t="shared" si="949"/>
        <v>0.1161984983773256</v>
      </c>
      <c r="BM761" s="8">
        <f t="shared" si="950"/>
        <v>0.57669605365221266</v>
      </c>
      <c r="BN761" s="8">
        <f t="shared" si="951"/>
        <v>0.41526052666022834</v>
      </c>
    </row>
    <row r="762" spans="1:66" x14ac:dyDescent="0.25">
      <c r="A762" t="s">
        <v>21</v>
      </c>
      <c r="B762" t="s">
        <v>270</v>
      </c>
      <c r="C762" t="s">
        <v>266</v>
      </c>
      <c r="D762" t="s">
        <v>505</v>
      </c>
      <c r="E762">
        <f>VLOOKUP(A762,home!$A$2:$E$405,3,FALSE)</f>
        <v>1.3941176470588199</v>
      </c>
      <c r="F762">
        <f>VLOOKUP(B762,home!$B$2:$E$405,3,FALSE)</f>
        <v>0.76</v>
      </c>
      <c r="G762">
        <f>VLOOKUP(C762,away!$B$2:$E$405,4,FALSE)</f>
        <v>1.05</v>
      </c>
      <c r="H762">
        <f>VLOOKUP(A762,away!$A$2:$E$405,3,FALSE)</f>
        <v>1.3441176470588201</v>
      </c>
      <c r="I762">
        <f>VLOOKUP(C762,away!$B$2:$E$405,3,FALSE)</f>
        <v>0.76</v>
      </c>
      <c r="J762">
        <f>VLOOKUP(B762,home!$B$2:$E$405,4,FALSE)</f>
        <v>1.0900000000000001</v>
      </c>
      <c r="K762" s="3">
        <f t="shared" si="896"/>
        <v>1.1125058823529383</v>
      </c>
      <c r="L762" s="3">
        <f t="shared" si="897"/>
        <v>1.1134670588235267</v>
      </c>
      <c r="M762" s="5">
        <f t="shared" si="898"/>
        <v>0.10796232652591534</v>
      </c>
      <c r="N762" s="5">
        <f t="shared" si="899"/>
        <v>0.1201087233325895</v>
      </c>
      <c r="O762" s="5">
        <f t="shared" si="900"/>
        <v>0.12021249418055618</v>
      </c>
      <c r="P762" s="5">
        <f t="shared" si="901"/>
        <v>0.13373710690818713</v>
      </c>
      <c r="Q762" s="5">
        <f t="shared" si="902"/>
        <v>6.6810830614703734E-2</v>
      </c>
      <c r="R762" s="5">
        <f t="shared" si="903"/>
        <v>6.6926326164532118E-2</v>
      </c>
      <c r="S762" s="5">
        <f t="shared" si="904"/>
        <v>4.1416330908445653E-2</v>
      </c>
      <c r="T762" s="5">
        <f t="shared" si="905"/>
        <v>7.439165906211101E-2</v>
      </c>
      <c r="U762" s="5">
        <f t="shared" si="906"/>
        <v>7.445593154231335E-2</v>
      </c>
      <c r="V762" s="5">
        <f t="shared" si="907"/>
        <v>5.7004455501409347E-3</v>
      </c>
      <c r="W762" s="5">
        <f t="shared" si="908"/>
        <v>2.4775814021247886E-2</v>
      </c>
      <c r="X762" s="5">
        <f t="shared" si="909"/>
        <v>2.7587052768197579E-2</v>
      </c>
      <c r="Y762" s="5">
        <f t="shared" si="910"/>
        <v>1.5358637253707197E-2</v>
      </c>
      <c r="Z762" s="5">
        <f t="shared" si="911"/>
        <v>2.4840086517428545E-2</v>
      </c>
      <c r="AA762" s="5">
        <f t="shared" si="912"/>
        <v>2.7634742368795172E-2</v>
      </c>
      <c r="AB762" s="5">
        <f t="shared" si="913"/>
        <v>1.5371906721296307E-2</v>
      </c>
      <c r="AC762" s="5">
        <f t="shared" si="914"/>
        <v>4.4133514005259322E-4</v>
      </c>
      <c r="AD762" s="5">
        <f t="shared" si="915"/>
        <v>6.8908097096801752E-3</v>
      </c>
      <c r="AE762" s="5">
        <f t="shared" si="916"/>
        <v>7.6726896203501843E-3</v>
      </c>
      <c r="AF762" s="5">
        <f t="shared" si="917"/>
        <v>4.2716435724185617E-3</v>
      </c>
      <c r="AG762" s="5">
        <f t="shared" si="918"/>
        <v>1.5854448016411067E-3</v>
      </c>
      <c r="AH762" s="5">
        <f t="shared" si="919"/>
        <v>6.9146545188707763E-3</v>
      </c>
      <c r="AI762" s="5">
        <f t="shared" si="920"/>
        <v>7.6925938266820659E-3</v>
      </c>
      <c r="AJ762" s="5">
        <f t="shared" si="921"/>
        <v>4.2790279413678503E-3</v>
      </c>
      <c r="AK762" s="5">
        <f t="shared" si="922"/>
        <v>1.5868145851747721E-3</v>
      </c>
      <c r="AL762" s="5">
        <f t="shared" si="923"/>
        <v>2.1867955871953319E-5</v>
      </c>
      <c r="AM762" s="5">
        <f t="shared" si="924"/>
        <v>1.533213267238785E-3</v>
      </c>
      <c r="AN762" s="5">
        <f t="shared" si="925"/>
        <v>1.7071824672215798E-3</v>
      </c>
      <c r="AO762" s="5">
        <f t="shared" si="926"/>
        <v>9.5044572032615231E-4</v>
      </c>
      <c r="AP762" s="5">
        <f t="shared" si="927"/>
        <v>3.5276333359432309E-4</v>
      </c>
      <c r="AQ762" s="5">
        <f t="shared" si="928"/>
        <v>9.8197587879513402E-5</v>
      </c>
      <c r="AR762" s="5">
        <f t="shared" si="929"/>
        <v>1.5398480059815706E-3</v>
      </c>
      <c r="AS762" s="5">
        <f t="shared" si="930"/>
        <v>1.71308996458394E-3</v>
      </c>
      <c r="AT762" s="5">
        <f t="shared" si="931"/>
        <v>9.5291133129971029E-4</v>
      </c>
      <c r="AU762" s="5">
        <f t="shared" si="932"/>
        <v>3.5337315381056566E-4</v>
      </c>
      <c r="AV762" s="5">
        <f t="shared" si="933"/>
        <v>9.8282428069966049E-5</v>
      </c>
      <c r="AW762" s="5">
        <f t="shared" si="934"/>
        <v>7.5246339431008455E-7</v>
      </c>
      <c r="AX762" s="5">
        <f t="shared" si="935"/>
        <v>2.8428479645078644E-4</v>
      </c>
      <c r="AY762" s="5">
        <f t="shared" si="936"/>
        <v>3.1654175617230217E-4</v>
      </c>
      <c r="AZ762" s="5">
        <f t="shared" si="937"/>
        <v>1.7622940912000366E-4</v>
      </c>
      <c r="BA762" s="5">
        <f t="shared" si="938"/>
        <v>6.5408547283686165E-5</v>
      </c>
      <c r="BB762" s="5">
        <f t="shared" si="939"/>
        <v>1.8207565691471405E-5</v>
      </c>
      <c r="BC762" s="5">
        <f t="shared" si="940"/>
        <v>4.0547049237637642E-6</v>
      </c>
      <c r="BD762" s="5">
        <f t="shared" si="941"/>
        <v>2.8576167170926177E-4</v>
      </c>
      <c r="BE762" s="5">
        <f t="shared" si="942"/>
        <v>3.1791154072756297E-4</v>
      </c>
      <c r="BF762" s="5">
        <f t="shared" si="943"/>
        <v>1.7683922956364981E-4</v>
      </c>
      <c r="BG762" s="5">
        <f t="shared" si="944"/>
        <v>6.5578227706773997E-5</v>
      </c>
      <c r="BH762" s="5">
        <f t="shared" si="945"/>
        <v>1.823904101951664E-5</v>
      </c>
      <c r="BI762" s="5">
        <f t="shared" si="946"/>
        <v>4.0582080845377521E-6</v>
      </c>
      <c r="BJ762" s="8">
        <f t="shared" si="947"/>
        <v>0.35495983391254921</v>
      </c>
      <c r="BK762" s="8">
        <f t="shared" si="948"/>
        <v>0.28959595474478589</v>
      </c>
      <c r="BL762" s="8">
        <f t="shared" si="949"/>
        <v>0.33060038465214558</v>
      </c>
      <c r="BM762" s="8">
        <f t="shared" si="950"/>
        <v>0.38392266280764725</v>
      </c>
      <c r="BN762" s="8">
        <f t="shared" si="951"/>
        <v>0.61575780772648403</v>
      </c>
    </row>
    <row r="763" spans="1:66" x14ac:dyDescent="0.25">
      <c r="A763" t="s">
        <v>21</v>
      </c>
      <c r="B763" t="s">
        <v>152</v>
      </c>
      <c r="C763" t="s">
        <v>23</v>
      </c>
      <c r="D763" t="s">
        <v>505</v>
      </c>
      <c r="E763">
        <f>VLOOKUP(A763,home!$A$2:$E$405,3,FALSE)</f>
        <v>1.3941176470588199</v>
      </c>
      <c r="F763">
        <f>VLOOKUP(B763,home!$B$2:$E$405,3,FALSE)</f>
        <v>0.68</v>
      </c>
      <c r="G763">
        <f>VLOOKUP(C763,away!$B$2:$E$405,4,FALSE)</f>
        <v>0.89</v>
      </c>
      <c r="H763">
        <f>VLOOKUP(A763,away!$A$2:$E$405,3,FALSE)</f>
        <v>1.3441176470588201</v>
      </c>
      <c r="I763">
        <f>VLOOKUP(C763,away!$B$2:$E$405,3,FALSE)</f>
        <v>1.35</v>
      </c>
      <c r="J763">
        <f>VLOOKUP(B763,home!$B$2:$E$405,4,FALSE)</f>
        <v>1.0900000000000001</v>
      </c>
      <c r="K763" s="3">
        <f t="shared" si="896"/>
        <v>0.84371999999999792</v>
      </c>
      <c r="L763" s="3">
        <f t="shared" si="897"/>
        <v>1.977869117647054</v>
      </c>
      <c r="M763" s="5">
        <f t="shared" si="898"/>
        <v>5.9511297074952348E-2</v>
      </c>
      <c r="N763" s="5">
        <f t="shared" si="899"/>
        <v>5.0210871568078672E-2</v>
      </c>
      <c r="O763" s="5">
        <f t="shared" si="900"/>
        <v>0.1177055566356677</v>
      </c>
      <c r="P763" s="5">
        <f t="shared" si="901"/>
        <v>9.9310532244645311E-2</v>
      </c>
      <c r="Q763" s="5">
        <f t="shared" si="902"/>
        <v>2.1181958279709614E-2</v>
      </c>
      <c r="R763" s="5">
        <f t="shared" si="903"/>
        <v>0.11640309272257175</v>
      </c>
      <c r="S763" s="5">
        <f t="shared" si="904"/>
        <v>4.143155291294176E-2</v>
      </c>
      <c r="T763" s="5">
        <f t="shared" si="905"/>
        <v>4.1895141132725959E-2</v>
      </c>
      <c r="U763" s="5">
        <f t="shared" si="906"/>
        <v>9.8211617391887995E-2</v>
      </c>
      <c r="V763" s="5">
        <f t="shared" si="907"/>
        <v>7.6821820650367035E-3</v>
      </c>
      <c r="W763" s="5">
        <f t="shared" si="908"/>
        <v>5.9572139465855177E-3</v>
      </c>
      <c r="X763" s="5">
        <f t="shared" si="909"/>
        <v>1.1782589492167822E-2</v>
      </c>
      <c r="Y763" s="5">
        <f t="shared" si="910"/>
        <v>1.1652209941235713E-2</v>
      </c>
      <c r="Z763" s="5">
        <f t="shared" si="911"/>
        <v>7.6743360764860394E-2</v>
      </c>
      <c r="AA763" s="5">
        <f t="shared" si="912"/>
        <v>6.4749908344527859E-2</v>
      </c>
      <c r="AB763" s="5">
        <f t="shared" si="913"/>
        <v>2.7315396334222447E-2</v>
      </c>
      <c r="AC763" s="5">
        <f t="shared" si="914"/>
        <v>8.0123609631440132E-4</v>
      </c>
      <c r="AD763" s="5">
        <f t="shared" si="915"/>
        <v>1.25655513775328E-3</v>
      </c>
      <c r="AE763" s="5">
        <f t="shared" si="916"/>
        <v>2.4853016015829524E-3</v>
      </c>
      <c r="AF763" s="5">
        <f t="shared" si="917"/>
        <v>2.4578006429048426E-3</v>
      </c>
      <c r="AG763" s="5">
        <f t="shared" si="918"/>
        <v>1.6204026629781877E-3</v>
      </c>
      <c r="AH763" s="5">
        <f t="shared" si="919"/>
        <v>3.7947080810316003E-2</v>
      </c>
      <c r="AI763" s="5">
        <f t="shared" si="920"/>
        <v>3.2016711021279738E-2</v>
      </c>
      <c r="AJ763" s="5">
        <f t="shared" si="921"/>
        <v>1.3506569711437036E-2</v>
      </c>
      <c r="AK763" s="5">
        <f t="shared" si="922"/>
        <v>3.7985876656445425E-3</v>
      </c>
      <c r="AL763" s="5">
        <f t="shared" si="923"/>
        <v>5.3483077727839142E-5</v>
      </c>
      <c r="AM763" s="5">
        <f t="shared" si="924"/>
        <v>2.1203614016503897E-4</v>
      </c>
      <c r="AN763" s="5">
        <f t="shared" si="925"/>
        <v>4.1937973345751271E-4</v>
      </c>
      <c r="AO763" s="5">
        <f t="shared" si="926"/>
        <v>4.1473911168633381E-4</v>
      </c>
      <c r="AP763" s="5">
        <f t="shared" si="927"/>
        <v>2.7343322696159064E-4</v>
      </c>
      <c r="AQ763" s="5">
        <f t="shared" si="928"/>
        <v>1.3520378383647701E-4</v>
      </c>
      <c r="AR763" s="5">
        <f t="shared" si="929"/>
        <v>1.5010871847916227E-2</v>
      </c>
      <c r="AS763" s="5">
        <f t="shared" si="930"/>
        <v>1.2664972795523846E-2</v>
      </c>
      <c r="AT763" s="5">
        <f t="shared" si="931"/>
        <v>5.3428454235196765E-3</v>
      </c>
      <c r="AU763" s="5">
        <f t="shared" si="932"/>
        <v>1.5026218469106701E-3</v>
      </c>
      <c r="AV763" s="5">
        <f t="shared" si="933"/>
        <v>3.1694802616886683E-4</v>
      </c>
      <c r="AW763" s="5">
        <f t="shared" si="934"/>
        <v>2.4791898421422021E-6</v>
      </c>
      <c r="AX763" s="5">
        <f t="shared" si="935"/>
        <v>2.9816522030007696E-5</v>
      </c>
      <c r="AY763" s="5">
        <f t="shared" si="936"/>
        <v>5.8973178118795266E-5</v>
      </c>
      <c r="AZ763" s="5">
        <f t="shared" si="937"/>
        <v>5.8320613885332092E-5</v>
      </c>
      <c r="BA763" s="5">
        <f t="shared" si="938"/>
        <v>3.845018037533877E-5</v>
      </c>
      <c r="BB763" s="5">
        <f t="shared" si="939"/>
        <v>1.9012356083085344E-5</v>
      </c>
      <c r="BC763" s="5">
        <f t="shared" si="940"/>
        <v>7.5207903900887184E-6</v>
      </c>
      <c r="BD763" s="5">
        <f t="shared" si="941"/>
        <v>4.9482566428251775E-3</v>
      </c>
      <c r="BE763" s="5">
        <f t="shared" si="942"/>
        <v>4.1749430946844482E-3</v>
      </c>
      <c r="BF763" s="5">
        <f t="shared" si="943"/>
        <v>1.7612414939235767E-3</v>
      </c>
      <c r="BG763" s="5">
        <f t="shared" si="944"/>
        <v>4.953315577510655E-4</v>
      </c>
      <c r="BH763" s="5">
        <f t="shared" si="945"/>
        <v>1.0448028547643199E-4</v>
      </c>
      <c r="BI763" s="5">
        <f t="shared" si="946"/>
        <v>1.7630421292434998E-5</v>
      </c>
      <c r="BJ763" s="8">
        <f t="shared" si="947"/>
        <v>0.15216693004271217</v>
      </c>
      <c r="BK763" s="8">
        <f t="shared" si="948"/>
        <v>0.20884925664973716</v>
      </c>
      <c r="BL763" s="8">
        <f t="shared" si="949"/>
        <v>0.55799466407354747</v>
      </c>
      <c r="BM763" s="8">
        <f t="shared" si="950"/>
        <v>0.5313744090169551</v>
      </c>
      <c r="BN763" s="8">
        <f t="shared" si="951"/>
        <v>0.46432330852562542</v>
      </c>
    </row>
    <row r="764" spans="1:66" x14ac:dyDescent="0.25">
      <c r="A764" t="s">
        <v>21</v>
      </c>
      <c r="B764" t="s">
        <v>274</v>
      </c>
      <c r="C764" t="s">
        <v>272</v>
      </c>
      <c r="D764" t="s">
        <v>505</v>
      </c>
      <c r="E764">
        <f>VLOOKUP(A764,home!$A$2:$E$405,3,FALSE)</f>
        <v>1.3941176470588199</v>
      </c>
      <c r="F764">
        <f>VLOOKUP(B764,home!$B$2:$E$405,3,FALSE)</f>
        <v>1.52</v>
      </c>
      <c r="G764">
        <f>VLOOKUP(C764,away!$B$2:$E$405,4,FALSE)</f>
        <v>0.46</v>
      </c>
      <c r="H764">
        <f>VLOOKUP(A764,away!$A$2:$E$405,3,FALSE)</f>
        <v>1.3441176470588201</v>
      </c>
      <c r="I764">
        <f>VLOOKUP(C764,away!$B$2:$E$405,3,FALSE)</f>
        <v>1.31</v>
      </c>
      <c r="J764">
        <f>VLOOKUP(B764,home!$B$2:$E$405,4,FALSE)</f>
        <v>0.83</v>
      </c>
      <c r="K764" s="3">
        <f t="shared" si="896"/>
        <v>0.97476705882352699</v>
      </c>
      <c r="L764" s="3">
        <f t="shared" si="897"/>
        <v>1.4614591176470551</v>
      </c>
      <c r="M764" s="5">
        <f t="shared" si="898"/>
        <v>8.7490402576833187E-2</v>
      </c>
      <c r="N764" s="5">
        <f t="shared" si="899"/>
        <v>8.5282762395106002E-2</v>
      </c>
      <c r="O764" s="5">
        <f t="shared" si="900"/>
        <v>0.12786364655252425</v>
      </c>
      <c r="P764" s="5">
        <f t="shared" si="901"/>
        <v>0.12463727068045506</v>
      </c>
      <c r="Q764" s="5">
        <f t="shared" si="902"/>
        <v>4.156541373411158E-2</v>
      </c>
      <c r="R764" s="5">
        <f t="shared" si="903"/>
        <v>9.3433746034893517E-2</v>
      </c>
      <c r="S764" s="5">
        <f t="shared" si="904"/>
        <v>4.438900949458665E-2</v>
      </c>
      <c r="T764" s="5">
        <f t="shared" si="905"/>
        <v>6.0746152880489492E-2</v>
      </c>
      <c r="U764" s="5">
        <f t="shared" si="906"/>
        <v>9.1076137817297523E-2</v>
      </c>
      <c r="V764" s="5">
        <f t="shared" si="907"/>
        <v>7.026199228291204E-3</v>
      </c>
      <c r="W764" s="5">
        <f t="shared" si="908"/>
        <v>1.3505532031460994E-2</v>
      </c>
      <c r="X764" s="5">
        <f t="shared" si="909"/>
        <v>1.9737782926053025E-2</v>
      </c>
      <c r="Y764" s="5">
        <f t="shared" si="910"/>
        <v>1.4422981409709282E-2</v>
      </c>
      <c r="Z764" s="5">
        <f t="shared" si="911"/>
        <v>4.5516533346204847E-2</v>
      </c>
      <c r="AA764" s="5">
        <f t="shared" si="912"/>
        <v>4.4368017337723088E-2</v>
      </c>
      <c r="AB764" s="5">
        <f t="shared" si="913"/>
        <v>2.162424088306179E-2</v>
      </c>
      <c r="AC764" s="5">
        <f t="shared" si="914"/>
        <v>6.2558739964526462E-4</v>
      </c>
      <c r="AD764" s="5">
        <f t="shared" si="915"/>
        <v>3.2911869340385412E-3</v>
      </c>
      <c r="AE764" s="5">
        <f t="shared" si="916"/>
        <v>4.8099351526314825E-3</v>
      </c>
      <c r="AF764" s="5">
        <f t="shared" si="917"/>
        <v>3.5147617920521803E-3</v>
      </c>
      <c r="AG764" s="5">
        <f t="shared" si="918"/>
        <v>1.7122268891173876E-3</v>
      </c>
      <c r="AH764" s="5">
        <f t="shared" si="919"/>
        <v>1.6630138165624319E-2</v>
      </c>
      <c r="AI764" s="5">
        <f t="shared" si="920"/>
        <v>1.62105108675345E-2</v>
      </c>
      <c r="AJ764" s="5">
        <f t="shared" si="921"/>
        <v>7.900736000186712E-3</v>
      </c>
      <c r="AK764" s="5">
        <f t="shared" si="922"/>
        <v>2.5671257311477196E-3</v>
      </c>
      <c r="AL764" s="5">
        <f t="shared" si="923"/>
        <v>3.5648027105782288E-5</v>
      </c>
      <c r="AM764" s="5">
        <f t="shared" si="924"/>
        <v>6.4162812154623422E-4</v>
      </c>
      <c r="AN764" s="5">
        <f t="shared" si="925"/>
        <v>9.3771326837249693E-4</v>
      </c>
      <c r="AO764" s="5">
        <f t="shared" si="926"/>
        <v>6.8521480290080277E-4</v>
      </c>
      <c r="AP764" s="5">
        <f t="shared" si="927"/>
        <v>3.3380447374870275E-4</v>
      </c>
      <c r="AQ764" s="5">
        <f t="shared" si="928"/>
        <v>1.2196039791785462E-4</v>
      </c>
      <c r="AR764" s="5">
        <f t="shared" si="929"/>
        <v>4.8608534099763828E-3</v>
      </c>
      <c r="AS764" s="5">
        <f t="shared" si="930"/>
        <v>4.7381997818149906E-3</v>
      </c>
      <c r="AT764" s="5">
        <f t="shared" si="931"/>
        <v>2.3093205327190378E-3</v>
      </c>
      <c r="AU764" s="5">
        <f t="shared" si="932"/>
        <v>7.5034986118643898E-4</v>
      </c>
      <c r="AV764" s="5">
        <f t="shared" si="933"/>
        <v>1.8285408181933671E-4</v>
      </c>
      <c r="AW764" s="5">
        <f t="shared" si="934"/>
        <v>1.4106540300887826E-6</v>
      </c>
      <c r="AX764" s="5">
        <f t="shared" si="935"/>
        <v>1.0423965948301451E-4</v>
      </c>
      <c r="AY764" s="5">
        <f t="shared" si="936"/>
        <v>1.5234200077187586E-4</v>
      </c>
      <c r="AZ764" s="5">
        <f t="shared" si="937"/>
        <v>1.1132080301432635E-4</v>
      </c>
      <c r="BA764" s="5">
        <f t="shared" si="938"/>
        <v>5.4230267516359685E-5</v>
      </c>
      <c r="BB764" s="5">
        <f t="shared" si="939"/>
        <v>1.9813829728555687E-5</v>
      </c>
      <c r="BC764" s="5">
        <f t="shared" si="940"/>
        <v>5.7914204224607935E-6</v>
      </c>
      <c r="BD764" s="5">
        <f t="shared" si="941"/>
        <v>1.1839897559259619E-3</v>
      </c>
      <c r="BE764" s="5">
        <f t="shared" si="942"/>
        <v>1.1541142120611353E-3</v>
      </c>
      <c r="BF764" s="5">
        <f t="shared" si="943"/>
        <v>5.6249625801863261E-4</v>
      </c>
      <c r="BG764" s="5">
        <f t="shared" si="944"/>
        <v>1.8276760767602077E-4</v>
      </c>
      <c r="BH764" s="5">
        <f t="shared" si="945"/>
        <v>4.4538960845641752E-5</v>
      </c>
      <c r="BI764" s="5">
        <f t="shared" si="946"/>
        <v>8.6830223733124902E-6</v>
      </c>
      <c r="BJ764" s="8">
        <f t="shared" si="947"/>
        <v>0.25175679519019262</v>
      </c>
      <c r="BK764" s="8">
        <f t="shared" si="948"/>
        <v>0.26435645940768898</v>
      </c>
      <c r="BL764" s="8">
        <f t="shared" si="949"/>
        <v>0.43765246687441034</v>
      </c>
      <c r="BM764" s="8">
        <f t="shared" si="950"/>
        <v>0.4388580814978314</v>
      </c>
      <c r="BN764" s="8">
        <f t="shared" si="951"/>
        <v>0.56027324197392359</v>
      </c>
    </row>
    <row r="765" spans="1:66" x14ac:dyDescent="0.25">
      <c r="A765" t="s">
        <v>175</v>
      </c>
      <c r="B765" t="s">
        <v>279</v>
      </c>
      <c r="C765" t="s">
        <v>283</v>
      </c>
      <c r="D765" t="s">
        <v>505</v>
      </c>
      <c r="E765">
        <f>VLOOKUP(A765,home!$A$2:$E$405,3,FALSE)</f>
        <v>1.1818181818181801</v>
      </c>
      <c r="F765">
        <f>VLOOKUP(B765,home!$B$2:$E$405,3,FALSE)</f>
        <v>1.85</v>
      </c>
      <c r="G765">
        <f>VLOOKUP(C765,away!$B$2:$E$405,4,FALSE)</f>
        <v>0.9</v>
      </c>
      <c r="H765">
        <f>VLOOKUP(A765,away!$A$2:$E$405,3,FALSE)</f>
        <v>1.0363636363636399</v>
      </c>
      <c r="I765">
        <f>VLOOKUP(C765,away!$B$2:$E$405,3,FALSE)</f>
        <v>0.95</v>
      </c>
      <c r="J765">
        <f>VLOOKUP(B765,home!$B$2:$E$405,4,FALSE)</f>
        <v>0.72</v>
      </c>
      <c r="K765" s="3">
        <f t="shared" si="896"/>
        <v>1.9677272727272701</v>
      </c>
      <c r="L765" s="3">
        <f t="shared" si="897"/>
        <v>0.70887272727272965</v>
      </c>
      <c r="M765" s="5">
        <f t="shared" si="898"/>
        <v>6.8796665622949879E-2</v>
      </c>
      <c r="N765" s="5">
        <f t="shared" si="899"/>
        <v>0.13537307521897712</v>
      </c>
      <c r="O765" s="5">
        <f t="shared" si="900"/>
        <v>4.8768079987410527E-2</v>
      </c>
      <c r="P765" s="5">
        <f t="shared" si="901"/>
        <v>9.5962281029772681E-2</v>
      </c>
      <c r="Q765" s="5">
        <f t="shared" si="902"/>
        <v>0.13318864605067074</v>
      </c>
      <c r="R765" s="5">
        <f t="shared" si="903"/>
        <v>1.7285180932265162E-2</v>
      </c>
      <c r="S765" s="5">
        <f t="shared" si="904"/>
        <v>3.3463683512319528E-2</v>
      </c>
      <c r="T765" s="5">
        <f t="shared" si="905"/>
        <v>9.4413798767701243E-2</v>
      </c>
      <c r="U765" s="5">
        <f t="shared" si="906"/>
        <v>3.401252193444354E-2</v>
      </c>
      <c r="V765" s="5">
        <f t="shared" si="907"/>
        <v>5.1863808812096729E-3</v>
      </c>
      <c r="W765" s="5">
        <f t="shared" si="908"/>
        <v>8.7359643750508031E-2</v>
      </c>
      <c r="X765" s="5">
        <f t="shared" si="909"/>
        <v>6.1926868918996701E-2</v>
      </c>
      <c r="Y765" s="5">
        <f t="shared" si="910"/>
        <v>2.1949134231035013E-2</v>
      </c>
      <c r="Z765" s="5">
        <f t="shared" si="911"/>
        <v>4.084331116285797E-3</v>
      </c>
      <c r="AA765" s="5">
        <f t="shared" si="912"/>
        <v>8.0368497283641784E-3</v>
      </c>
      <c r="AB765" s="5">
        <f t="shared" si="913"/>
        <v>7.9071641986564745E-3</v>
      </c>
      <c r="AC765" s="5">
        <f t="shared" si="914"/>
        <v>4.5214485973217708E-4</v>
      </c>
      <c r="AD765" s="5">
        <f t="shared" si="915"/>
        <v>4.2974988385903266E-2</v>
      </c>
      <c r="AE765" s="5">
        <f t="shared" si="916"/>
        <v>3.0463797221629133E-2</v>
      </c>
      <c r="AF765" s="5">
        <f t="shared" si="917"/>
        <v>1.0797477509789821E-2</v>
      </c>
      <c r="AG765" s="5">
        <f t="shared" si="918"/>
        <v>2.5513457766768912E-3</v>
      </c>
      <c r="AH765" s="5">
        <f t="shared" si="919"/>
        <v>7.2381773437159617E-4</v>
      </c>
      <c r="AI765" s="5">
        <f t="shared" si="920"/>
        <v>1.4242758964066527E-3</v>
      </c>
      <c r="AJ765" s="5">
        <f t="shared" si="921"/>
        <v>1.4012932626237256E-3</v>
      </c>
      <c r="AK765" s="5">
        <f t="shared" si="922"/>
        <v>9.1912098998456085E-4</v>
      </c>
      <c r="AL765" s="5">
        <f t="shared" si="923"/>
        <v>2.5227299435461155E-5</v>
      </c>
      <c r="AM765" s="5">
        <f t="shared" si="924"/>
        <v>1.6912611338415907E-2</v>
      </c>
      <c r="AN765" s="5">
        <f t="shared" si="925"/>
        <v>1.1988888924766575E-2</v>
      </c>
      <c r="AO765" s="5">
        <f t="shared" si="926"/>
        <v>4.249298194534552E-3</v>
      </c>
      <c r="AP765" s="5">
        <f t="shared" si="927"/>
        <v>1.0040705333849316E-3</v>
      </c>
      <c r="AQ765" s="5">
        <f t="shared" si="928"/>
        <v>1.7793955434369015E-4</v>
      </c>
      <c r="AR765" s="5">
        <f t="shared" si="929"/>
        <v>1.0261893028247235E-4</v>
      </c>
      <c r="AS765" s="5">
        <f t="shared" si="930"/>
        <v>2.0192606781491918E-4</v>
      </c>
      <c r="AT765" s="5">
        <f t="shared" si="931"/>
        <v>1.986677153569964E-4</v>
      </c>
      <c r="AU765" s="5">
        <f t="shared" si="932"/>
        <v>1.3030796057279342E-4</v>
      </c>
      <c r="AV765" s="5">
        <f t="shared" si="933"/>
        <v>6.4102631968138862E-5</v>
      </c>
      <c r="AW765" s="5">
        <f t="shared" si="934"/>
        <v>9.7746549201957783E-7</v>
      </c>
      <c r="AX765" s="5">
        <f t="shared" si="935"/>
        <v>5.5465677639395796E-3</v>
      </c>
      <c r="AY765" s="5">
        <f t="shared" si="936"/>
        <v>3.9318106178268556E-3</v>
      </c>
      <c r="AZ765" s="5">
        <f t="shared" si="937"/>
        <v>1.3935766578893995E-3</v>
      </c>
      <c r="BA765" s="5">
        <f t="shared" si="938"/>
        <v>3.2928949538055816E-4</v>
      </c>
      <c r="BB765" s="5">
        <f t="shared" si="939"/>
        <v>5.8356085663169288E-5</v>
      </c>
      <c r="BC765" s="5">
        <f t="shared" si="940"/>
        <v>8.2734075194023738E-6</v>
      </c>
      <c r="BD765" s="5">
        <f t="shared" si="941"/>
        <v>1.2123960163191041E-5</v>
      </c>
      <c r="BE765" s="5">
        <f t="shared" si="942"/>
        <v>2.3856647066569976E-5</v>
      </c>
      <c r="BF765" s="5">
        <f t="shared" si="943"/>
        <v>2.347168753435939E-5</v>
      </c>
      <c r="BG765" s="5">
        <f t="shared" si="944"/>
        <v>1.5395293232763891E-5</v>
      </c>
      <c r="BH765" s="5">
        <f t="shared" si="945"/>
        <v>7.573434591435773E-6</v>
      </c>
      <c r="BI765" s="5">
        <f t="shared" si="946"/>
        <v>2.9804907587568555E-6</v>
      </c>
      <c r="BJ765" s="8">
        <f t="shared" si="947"/>
        <v>0.66659945840555279</v>
      </c>
      <c r="BK765" s="8">
        <f t="shared" si="948"/>
        <v>0.20781819382324629</v>
      </c>
      <c r="BL765" s="8">
        <f t="shared" si="949"/>
        <v>0.12126132948386879</v>
      </c>
      <c r="BM765" s="8">
        <f t="shared" si="950"/>
        <v>0.49645855083457247</v>
      </c>
      <c r="BN765" s="8">
        <f t="shared" si="951"/>
        <v>0.49937392884204612</v>
      </c>
    </row>
    <row r="766" spans="1:66" x14ac:dyDescent="0.25">
      <c r="A766" t="s">
        <v>175</v>
      </c>
      <c r="B766" t="s">
        <v>176</v>
      </c>
      <c r="C766" t="s">
        <v>282</v>
      </c>
      <c r="D766" t="s">
        <v>505</v>
      </c>
      <c r="E766">
        <f>VLOOKUP(A766,home!$A$2:$E$405,3,FALSE)</f>
        <v>1.1818181818181801</v>
      </c>
      <c r="F766">
        <f>VLOOKUP(B766,home!$B$2:$E$405,3,FALSE)</f>
        <v>0.9</v>
      </c>
      <c r="G766">
        <f>VLOOKUP(C766,away!$B$2:$E$405,4,FALSE)</f>
        <v>0.63</v>
      </c>
      <c r="H766">
        <f>VLOOKUP(A766,away!$A$2:$E$405,3,FALSE)</f>
        <v>1.0363636363636399</v>
      </c>
      <c r="I766">
        <f>VLOOKUP(C766,away!$B$2:$E$405,3,FALSE)</f>
        <v>1.1100000000000001</v>
      </c>
      <c r="J766">
        <f>VLOOKUP(B766,home!$B$2:$E$405,4,FALSE)</f>
        <v>0.84</v>
      </c>
      <c r="K766" s="3">
        <f t="shared" si="896"/>
        <v>0.67009090909090818</v>
      </c>
      <c r="L766" s="3">
        <f t="shared" si="897"/>
        <v>0.96630545454545791</v>
      </c>
      <c r="M766" s="5">
        <f t="shared" si="898"/>
        <v>0.1946803368707706</v>
      </c>
      <c r="N766" s="5">
        <f t="shared" si="899"/>
        <v>0.1304535239158589</v>
      </c>
      <c r="O766" s="5">
        <f t="shared" si="900"/>
        <v>0.18812067141097283</v>
      </c>
      <c r="P766" s="5">
        <f t="shared" si="901"/>
        <v>0.12605795172457079</v>
      </c>
      <c r="Q766" s="5">
        <f t="shared" si="902"/>
        <v>4.3707860217445209E-2</v>
      </c>
      <c r="R766" s="5">
        <f t="shared" si="903"/>
        <v>9.0891015448588408E-2</v>
      </c>
      <c r="S766" s="5">
        <f t="shared" si="904"/>
        <v>2.0406024882141098E-2</v>
      </c>
      <c r="T766" s="5">
        <f t="shared" si="905"/>
        <v>4.2235143734627723E-2</v>
      </c>
      <c r="U766" s="5">
        <f t="shared" si="906"/>
        <v>6.0905243170140386E-2</v>
      </c>
      <c r="V766" s="5">
        <f t="shared" si="907"/>
        <v>1.4681284662906786E-3</v>
      </c>
      <c r="W766" s="5">
        <f t="shared" si="908"/>
        <v>9.7627465958420676E-3</v>
      </c>
      <c r="X766" s="5">
        <f t="shared" si="909"/>
        <v>9.4337952869072896E-3</v>
      </c>
      <c r="Y766" s="5">
        <f t="shared" si="910"/>
        <v>4.557963921401874E-3</v>
      </c>
      <c r="Z766" s="5">
        <f t="shared" si="911"/>
        <v>2.9276161332382155E-2</v>
      </c>
      <c r="AA766" s="5">
        <f t="shared" si="912"/>
        <v>1.9617689561908052E-2</v>
      </c>
      <c r="AB766" s="5">
        <f t="shared" si="913"/>
        <v>6.5728177164010929E-3</v>
      </c>
      <c r="AC766" s="5">
        <f t="shared" si="914"/>
        <v>5.9414470891065145E-5</v>
      </c>
      <c r="AD766" s="5">
        <f t="shared" si="915"/>
        <v>1.6354819354079948E-3</v>
      </c>
      <c r="AE766" s="5">
        <f t="shared" si="916"/>
        <v>1.5803751149953075E-3</v>
      </c>
      <c r="AF766" s="5">
        <f t="shared" si="917"/>
        <v>7.6356254692393547E-4</v>
      </c>
      <c r="AG766" s="5">
        <f t="shared" si="918"/>
        <v>2.4594488465974038E-4</v>
      </c>
      <c r="AH766" s="5">
        <f t="shared" si="919"/>
        <v>7.0724285959084228E-3</v>
      </c>
      <c r="AI766" s="5">
        <f t="shared" si="920"/>
        <v>4.7391701073128106E-3</v>
      </c>
      <c r="AJ766" s="5">
        <f t="shared" si="921"/>
        <v>1.5878374027728489E-3</v>
      </c>
      <c r="AK766" s="5">
        <f t="shared" si="922"/>
        <v>3.5466513623753497E-4</v>
      </c>
      <c r="AL766" s="5">
        <f t="shared" si="923"/>
        <v>1.5388645044925056E-6</v>
      </c>
      <c r="AM766" s="5">
        <f t="shared" si="924"/>
        <v>2.1918431537986028E-4</v>
      </c>
      <c r="AN766" s="5">
        <f t="shared" si="925"/>
        <v>2.1179899950237086E-4</v>
      </c>
      <c r="AO766" s="5">
        <f t="shared" si="926"/>
        <v>1.0233126424320584E-4</v>
      </c>
      <c r="AP766" s="5">
        <f t="shared" si="927"/>
        <v>3.2961086269580799E-5</v>
      </c>
      <c r="AQ766" s="5">
        <f t="shared" si="928"/>
        <v>7.9626193625098295E-6</v>
      </c>
      <c r="AR766" s="5">
        <f t="shared" si="929"/>
        <v>1.3668252658219173E-3</v>
      </c>
      <c r="AS766" s="5">
        <f t="shared" si="930"/>
        <v>9.1589718494303066E-4</v>
      </c>
      <c r="AT766" s="5">
        <f t="shared" si="931"/>
        <v>3.0686718864613951E-4</v>
      </c>
      <c r="AU766" s="5">
        <f t="shared" si="932"/>
        <v>6.8542971136687623E-5</v>
      </c>
      <c r="AV766" s="5">
        <f t="shared" si="933"/>
        <v>1.1482505460193721E-5</v>
      </c>
      <c r="AW766" s="5">
        <f t="shared" si="934"/>
        <v>2.7678722311896619E-8</v>
      </c>
      <c r="AX766" s="5">
        <f t="shared" si="935"/>
        <v>2.4478902858559811E-5</v>
      </c>
      <c r="AY766" s="5">
        <f t="shared" si="936"/>
        <v>2.3654097353514743E-5</v>
      </c>
      <c r="AZ766" s="5">
        <f t="shared" si="937"/>
        <v>1.1428541647525288E-5</v>
      </c>
      <c r="BA766" s="5">
        <f t="shared" si="938"/>
        <v>3.6811540438345403E-6</v>
      </c>
      <c r="BB766" s="5">
        <f t="shared" si="939"/>
        <v>8.8927980789484628E-7</v>
      </c>
      <c r="BC766" s="5">
        <f t="shared" si="940"/>
        <v>1.7186318579718547E-7</v>
      </c>
      <c r="BD766" s="5">
        <f t="shared" si="941"/>
        <v>2.2012845162904391E-4</v>
      </c>
      <c r="BE766" s="5">
        <f t="shared" si="942"/>
        <v>1.4750607426888005E-4</v>
      </c>
      <c r="BF766" s="5">
        <f t="shared" si="943"/>
        <v>4.9421239701632417E-5</v>
      </c>
      <c r="BG766" s="5">
        <f t="shared" si="944"/>
        <v>1.1038907813355518E-5</v>
      </c>
      <c r="BH766" s="5">
        <f t="shared" si="945"/>
        <v>1.8492679430055319E-6</v>
      </c>
      <c r="BI766" s="5">
        <f t="shared" si="946"/>
        <v>2.4783552741625015E-7</v>
      </c>
      <c r="BJ766" s="8">
        <f t="shared" si="947"/>
        <v>0.24501494027772472</v>
      </c>
      <c r="BK766" s="8">
        <f t="shared" si="948"/>
        <v>0.34269704937652223</v>
      </c>
      <c r="BL766" s="8">
        <f t="shared" si="949"/>
        <v>0.3829613454431337</v>
      </c>
      <c r="BM766" s="8">
        <f t="shared" si="950"/>
        <v>0.22601451042292478</v>
      </c>
      <c r="BN766" s="8">
        <f t="shared" si="951"/>
        <v>0.77391135958820678</v>
      </c>
    </row>
    <row r="767" spans="1:66" x14ac:dyDescent="0.25">
      <c r="A767" t="s">
        <v>175</v>
      </c>
      <c r="B767" t="s">
        <v>276</v>
      </c>
      <c r="C767" t="s">
        <v>284</v>
      </c>
      <c r="D767" t="s">
        <v>505</v>
      </c>
      <c r="E767">
        <f>VLOOKUP(A767,home!$A$2:$E$405,3,FALSE)</f>
        <v>1.1818181818181801</v>
      </c>
      <c r="F767">
        <f>VLOOKUP(B767,home!$B$2:$E$405,3,FALSE)</f>
        <v>2.09</v>
      </c>
      <c r="G767">
        <f>VLOOKUP(C767,away!$B$2:$E$405,4,FALSE)</f>
        <v>1.06</v>
      </c>
      <c r="H767">
        <f>VLOOKUP(A767,away!$A$2:$E$405,3,FALSE)</f>
        <v>1.0363636363636399</v>
      </c>
      <c r="I767">
        <f>VLOOKUP(C767,away!$B$2:$E$405,3,FALSE)</f>
        <v>1.27</v>
      </c>
      <c r="J767">
        <f>VLOOKUP(B767,home!$B$2:$E$405,4,FALSE)</f>
        <v>0.23</v>
      </c>
      <c r="K767" s="3">
        <f t="shared" ref="K767:K808" si="952">E767*F767*G767</f>
        <v>2.6181999999999963</v>
      </c>
      <c r="L767" s="3">
        <f t="shared" ref="L767:L808" si="953">H767*I767*J767</f>
        <v>0.30272181818181926</v>
      </c>
      <c r="M767" s="5">
        <f t="shared" ref="M767:M808" si="954">_xlfn.POISSON.DIST(0,K767,FALSE) * _xlfn.POISSON.DIST(0,L767,FALSE)</f>
        <v>5.3883993154792607E-2</v>
      </c>
      <c r="N767" s="5">
        <f t="shared" ref="N767:N808" si="955">_xlfn.POISSON.DIST(1,K767,FALSE) * _xlfn.POISSON.DIST(0,L767,FALSE)</f>
        <v>0.1410790708778778</v>
      </c>
      <c r="O767" s="5">
        <f t="shared" ref="O767:O808" si="956">_xlfn.POISSON.DIST(0,K767,FALSE) * _xlfn.POISSON.DIST(1,L767,FALSE)</f>
        <v>1.6311860378715522E-2</v>
      </c>
      <c r="P767" s="5">
        <f t="shared" ref="P767:P808" si="957">_xlfn.POISSON.DIST(1,K767,FALSE) * _xlfn.POISSON.DIST(1,L767,FALSE)</f>
        <v>4.2707712843552917E-2</v>
      </c>
      <c r="Q767" s="5">
        <f t="shared" ref="Q767:Q808" si="958">_xlfn.POISSON.DIST(2,K767,FALSE) * _xlfn.POISSON.DIST(0,L767,FALSE)</f>
        <v>0.1846866116862296</v>
      </c>
      <c r="R767" s="5">
        <f t="shared" ref="R767:R808" si="959">_xlfn.POISSON.DIST(0,K767,FALSE) * _xlfn.POISSON.DIST(2,L767,FALSE)</f>
        <v>2.4689780158863709E-3</v>
      </c>
      <c r="S767" s="5">
        <f t="shared" ref="S767:S808" si="960">_xlfn.POISSON.DIST(2,K767,FALSE) * _xlfn.POISSON.DIST(2,L767,FALSE)</f>
        <v>8.4623866455466445E-3</v>
      </c>
      <c r="T767" s="5">
        <f t="shared" ref="T767:T808" si="961">_xlfn.POISSON.DIST(2,K767,FALSE) * _xlfn.POISSON.DIST(1,L767,FALSE)</f>
        <v>5.5908666883495058E-2</v>
      </c>
      <c r="U767" s="5">
        <f t="shared" ref="U767:U808" si="962">_xlfn.POISSON.DIST(1,K767,FALSE) * _xlfn.POISSON.DIST(2,L767,FALSE)</f>
        <v>6.4642782411936861E-3</v>
      </c>
      <c r="V767" s="5">
        <f t="shared" ref="V767:V808" si="963">_xlfn.POISSON.DIST(3,K767,FALSE) * _xlfn.POISSON.DIST(3,L767,FALSE)</f>
        <v>7.4524126877717294E-4</v>
      </c>
      <c r="W767" s="5">
        <f t="shared" ref="W767:W808" si="964">_xlfn.POISSON.DIST(3,K767,FALSE) * _xlfn.POISSON.DIST(0,L767,FALSE)</f>
        <v>0.1611821622389619</v>
      </c>
      <c r="X767" s="5">
        <f t="shared" ref="X767:X808" si="965">_xlfn.POISSON.DIST(3,K767,FALSE) * _xlfn.POISSON.DIST(1,L767,FALSE)</f>
        <v>4.8793357211455522E-2</v>
      </c>
      <c r="Y767" s="5">
        <f t="shared" ref="Y767:Y808" si="966">_xlfn.POISSON.DIST(3,K767,FALSE) * _xlfn.POISSON.DIST(2,L767,FALSE)</f>
        <v>7.3854069051233978E-3</v>
      </c>
      <c r="Z767" s="5">
        <f t="shared" ref="Z767:Z808" si="967">_xlfn.POISSON.DIST(0,K767,FALSE) * _xlfn.POISSON.DIST(3,L767,FALSE)</f>
        <v>2.4913783800668772E-4</v>
      </c>
      <c r="AA767" s="5">
        <f t="shared" ref="AA767:AA808" si="968">_xlfn.POISSON.DIST(1,K767,FALSE) * _xlfn.POISSON.DIST(3,L767,FALSE)</f>
        <v>6.5229268746910883E-4</v>
      </c>
      <c r="AB767" s="5">
        <f t="shared" ref="AB767:AB808" si="969">_xlfn.POISSON.DIST(2,K767,FALSE) * _xlfn.POISSON.DIST(3,L767,FALSE)</f>
        <v>8.5391635716580922E-4</v>
      </c>
      <c r="AC767" s="5">
        <f t="shared" ref="AC767:AC808" si="970">_xlfn.POISSON.DIST(4,K767,FALSE) * _xlfn.POISSON.DIST(4,L767,FALSE)</f>
        <v>3.6916749579357328E-5</v>
      </c>
      <c r="AD767" s="5">
        <f t="shared" ref="AD767:AD808" si="971">_xlfn.POISSON.DIST(4,K767,FALSE) * _xlfn.POISSON.DIST(0,L767,FALSE)</f>
        <v>0.10550178429351238</v>
      </c>
      <c r="AE767" s="5">
        <f t="shared" ref="AE767:AE808" si="972">_xlfn.POISSON.DIST(4,K767,FALSE) * _xlfn.POISSON.DIST(1,L767,FALSE)</f>
        <v>3.1937691962758176E-2</v>
      </c>
      <c r="AF767" s="5">
        <f t="shared" ref="AF767:AF808" si="973">_xlfn.POISSON.DIST(4,K767,FALSE) * _xlfn.POISSON.DIST(2,L767,FALSE)</f>
        <v>4.8341180897485143E-3</v>
      </c>
      <c r="AG767" s="5">
        <f t="shared" ref="AG767:AG808" si="974">_xlfn.POISSON.DIST(4,K767,FALSE) * _xlfn.POISSON.DIST(3,L767,FALSE)</f>
        <v>4.8779767247809794E-4</v>
      </c>
      <c r="AH767" s="5">
        <f t="shared" ref="AH767:AH808" si="975">_xlfn.POISSON.DIST(0,K767,FALSE) * _xlfn.POISSON.DIST(4,L767,FALSE)</f>
        <v>1.8854864824818003E-5</v>
      </c>
      <c r="AI767" s="5">
        <f t="shared" ref="AI767:AI808" si="976">_xlfn.POISSON.DIST(1,K767,FALSE) * _xlfn.POISSON.DIST(4,L767,FALSE)</f>
        <v>4.936580708433842E-5</v>
      </c>
      <c r="AJ767" s="5">
        <f t="shared" ref="AJ767:AJ808" si="977">_xlfn.POISSON.DIST(2,K767,FALSE) * _xlfn.POISSON.DIST(4,L767,FALSE)</f>
        <v>6.4624778054107345E-5</v>
      </c>
      <c r="AK767" s="5">
        <f t="shared" ref="AK767:AK808" si="978">_xlfn.POISSON.DIST(3,K767,FALSE) * _xlfn.POISSON.DIST(4,L767,FALSE)</f>
        <v>5.6400197967087875E-5</v>
      </c>
      <c r="AL767" s="5">
        <f t="shared" ref="AL767:AL808" si="979">_xlfn.POISSON.DIST(5,K767,FALSE) * _xlfn.POISSON.DIST(5,L767,FALSE)</f>
        <v>1.1703883456620291E-6</v>
      </c>
      <c r="AM767" s="5">
        <f t="shared" ref="AM767:AM808" si="980">_xlfn.POISSON.DIST(5,K767,FALSE) * _xlfn.POISSON.DIST(0,L767,FALSE)</f>
        <v>5.5244954327454715E-2</v>
      </c>
      <c r="AN767" s="5">
        <f t="shared" ref="AN767:AN808" si="981">_xlfn.POISSON.DIST(5,K767,FALSE) * _xlfn.POISSON.DIST(1,L767,FALSE)</f>
        <v>1.6723853019378659E-2</v>
      </c>
      <c r="AO767" s="5">
        <f t="shared" ref="AO767:AO808" si="982">_xlfn.POISSON.DIST(5,K767,FALSE) * _xlfn.POISSON.DIST(2,L767,FALSE)</f>
        <v>2.5313375965159077E-3</v>
      </c>
      <c r="AP767" s="5">
        <f t="shared" ref="AP767:AP808" si="983">_xlfn.POISSON.DIST(5,K767,FALSE) * _xlfn.POISSON.DIST(3,L767,FALSE)</f>
        <v>2.5543037321643075E-4</v>
      </c>
      <c r="AQ767" s="5">
        <f t="shared" ref="AQ767:AQ808" si="984">_xlfn.POISSON.DIST(5,K767,FALSE) * _xlfn.POISSON.DIST(4,L767,FALSE)</f>
        <v>1.9331086749734635E-5</v>
      </c>
      <c r="AR767" s="5">
        <f t="shared" ref="AR767:AR808" si="985">_xlfn.POISSON.DIST(0,K767,FALSE) * _xlfn.POISSON.DIST(5,L767,FALSE)</f>
        <v>1.1415557922682673E-6</v>
      </c>
      <c r="AS767" s="5">
        <f t="shared" ref="AS767:AS808" si="986">_xlfn.POISSON.DIST(1,K767,FALSE) * _xlfn.POISSON.DIST(5,L767,FALSE)</f>
        <v>2.9888213753167732E-6</v>
      </c>
      <c r="AT767" s="5">
        <f t="shared" ref="AT767:AT808" si="987">_xlfn.POISSON.DIST(2,K767,FALSE) * _xlfn.POISSON.DIST(5,L767,FALSE)</f>
        <v>3.912666062427183E-6</v>
      </c>
      <c r="AU767" s="5">
        <f t="shared" ref="AU767:AU808" si="988">_xlfn.POISSON.DIST(3,K767,FALSE) * _xlfn.POISSON.DIST(5,L767,FALSE)</f>
        <v>3.4147140948822786E-6</v>
      </c>
      <c r="AV767" s="5">
        <f t="shared" ref="AV767:AV808" si="989">_xlfn.POISSON.DIST(4,K767,FALSE) * _xlfn.POISSON.DIST(5,L767,FALSE)</f>
        <v>2.2351011108051929E-6</v>
      </c>
      <c r="AW767" s="5">
        <f t="shared" ref="AW767:AW808" si="990">_xlfn.POISSON.DIST(6,K767,FALSE) * _xlfn.POISSON.DIST(6,L767,FALSE)</f>
        <v>2.576760352063904E-8</v>
      </c>
      <c r="AX767" s="5">
        <f t="shared" ref="AX767:AX808" si="991">_xlfn.POISSON.DIST(6,K767,FALSE) * _xlfn.POISSON.DIST(0,L767,FALSE)</f>
        <v>2.4107056570023606E-2</v>
      </c>
      <c r="AY767" s="5">
        <f t="shared" ref="AY767:AY808" si="992">_xlfn.POISSON.DIST(6,K767,FALSE) * _xlfn.POISSON.DIST(1,L767,FALSE)</f>
        <v>7.2977319958895184E-3</v>
      </c>
      <c r="AZ767" s="5">
        <f t="shared" ref="AZ767:AZ808" si="993">_xlfn.POISSON.DIST(6,K767,FALSE) * _xlfn.POISSON.DIST(2,L767,FALSE)</f>
        <v>1.1045913491996558E-3</v>
      </c>
      <c r="BA767" s="5">
        <f t="shared" ref="BA767:BA808" si="994">_xlfn.POISSON.DIST(6,K767,FALSE) * _xlfn.POISSON.DIST(3,L767,FALSE)</f>
        <v>1.1146130052587626E-4</v>
      </c>
      <c r="BB767" s="5">
        <f t="shared" ref="BB767:BB808" si="995">_xlfn.POISSON.DIST(6,K767,FALSE) * _xlfn.POISSON.DIST(4,L767,FALSE)</f>
        <v>8.4354418880258515E-6</v>
      </c>
      <c r="BC767" s="5">
        <f t="shared" ref="BC767:BC808" si="996">_xlfn.POISSON.DIST(6,K767,FALSE) * _xlfn.POISSON.DIST(5,L767,FALSE)</f>
        <v>5.1071846110205295E-7</v>
      </c>
      <c r="BD767" s="5">
        <f t="shared" ref="BD767:BD808" si="997">_xlfn.POISSON.DIST(0,K767,FALSE) * _xlfn.POISSON.DIST(6,L767,FALSE)</f>
        <v>5.7595640831906189E-8</v>
      </c>
      <c r="BE767" s="5">
        <f t="shared" ref="BE767:BE808" si="998">_xlfn.POISSON.DIST(1,K767,FALSE) * _xlfn.POISSON.DIST(6,L767,FALSE)</f>
        <v>1.5079690682609654E-7</v>
      </c>
      <c r="BF767" s="5">
        <f t="shared" ref="BF767:BF808" si="999">_xlfn.POISSON.DIST(2,K767,FALSE) * _xlfn.POISSON.DIST(6,L767,FALSE)</f>
        <v>1.9740823072604276E-7</v>
      </c>
      <c r="BG767" s="5">
        <f t="shared" ref="BG767:BG808" si="1000">_xlfn.POISSON.DIST(3,K767,FALSE) * _xlfn.POISSON.DIST(6,L767,FALSE)</f>
        <v>1.7228474322897482E-7</v>
      </c>
      <c r="BH767" s="5">
        <f t="shared" ref="BH767:BH808" si="1001">_xlfn.POISSON.DIST(4,K767,FALSE) * _xlfn.POISSON.DIST(6,L767,FALSE)</f>
        <v>1.1276897868052534E-7</v>
      </c>
      <c r="BI767" s="5">
        <f t="shared" ref="BI767:BI808" si="1002">_xlfn.POISSON.DIST(5,K767,FALSE) * _xlfn.POISSON.DIST(6,L767,FALSE)</f>
        <v>5.9050347996270178E-8</v>
      </c>
      <c r="BJ767" s="8">
        <f t="shared" ref="BJ767:BJ808" si="1003">SUM(N767,Q767,T767,W767,X767,Y767,AD767,AE767,AF767,AG767,AM767,AN767,AO767,AP767,AQ767,AX767,AY767,AZ767,BA767,BB767,BC767)</f>
        <v>0.84920136160094362</v>
      </c>
      <c r="BK767" s="8">
        <f t="shared" ref="BK767:BK808" si="1004">SUM(M767,P767,S767,V767,AC767,AL767,AY767)</f>
        <v>0.11313515304648386</v>
      </c>
      <c r="BL767" s="8">
        <f t="shared" ref="BL767:BL808" si="1005">SUM(O767,R767,U767,AA767,AB767,AH767,AI767,AJ767,AK767,AR767,AS767,AT767,AU767,AV767,BD767,BE767,BF767,BG767,BH767,BI767)</f>
        <v>2.695501409164484E-2</v>
      </c>
      <c r="BM767" s="8">
        <f t="shared" ref="BM767:BM808" si="1006">SUM(S767:BI767)</f>
        <v>0.54110473339173837</v>
      </c>
      <c r="BN767" s="8">
        <f t="shared" ref="BN767:BN808" si="1007">SUM(M767:R767)</f>
        <v>0.44113822695705479</v>
      </c>
    </row>
    <row r="768" spans="1:66" x14ac:dyDescent="0.25">
      <c r="A768" t="s">
        <v>24</v>
      </c>
      <c r="B768" t="s">
        <v>289</v>
      </c>
      <c r="C768" t="s">
        <v>185</v>
      </c>
      <c r="D768" t="s">
        <v>505</v>
      </c>
      <c r="E768">
        <f>VLOOKUP(A768,home!$A$2:$E$405,3,FALSE)</f>
        <v>1.62917933130699</v>
      </c>
      <c r="F768">
        <f>VLOOKUP(B768,home!$B$2:$E$405,3,FALSE)</f>
        <v>0.61</v>
      </c>
      <c r="G768">
        <f>VLOOKUP(C768,away!$B$2:$E$405,4,FALSE)</f>
        <v>1.05</v>
      </c>
      <c r="H768">
        <f>VLOOKUP(A768,away!$A$2:$E$405,3,FALSE)</f>
        <v>1.4103343465045599</v>
      </c>
      <c r="I768">
        <f>VLOOKUP(C768,away!$B$2:$E$405,3,FALSE)</f>
        <v>0.94</v>
      </c>
      <c r="J768">
        <f>VLOOKUP(B768,home!$B$2:$E$405,4,FALSE)</f>
        <v>1.46</v>
      </c>
      <c r="K768" s="3">
        <f t="shared" si="952"/>
        <v>1.043489361702127</v>
      </c>
      <c r="L768" s="3">
        <f t="shared" si="953"/>
        <v>1.9355428571428579</v>
      </c>
      <c r="M768" s="5">
        <f t="shared" si="954"/>
        <v>5.0842014006291271E-2</v>
      </c>
      <c r="N768" s="5">
        <f t="shared" si="955"/>
        <v>5.3053100743075475E-2</v>
      </c>
      <c r="O768" s="5">
        <f t="shared" si="956"/>
        <v>9.8406897052634196E-2</v>
      </c>
      <c r="P768" s="5">
        <f t="shared" si="957"/>
        <v>0.10268655019254017</v>
      </c>
      <c r="Q768" s="5">
        <f t="shared" si="958"/>
        <v>2.7680173115355231E-2</v>
      </c>
      <c r="R768" s="5">
        <f t="shared" si="959"/>
        <v>9.5235383341909355E-2</v>
      </c>
      <c r="S768" s="5">
        <f t="shared" si="960"/>
        <v>5.1849478214711746E-2</v>
      </c>
      <c r="T768" s="5">
        <f t="shared" si="961"/>
        <v>5.3576161357903579E-2</v>
      </c>
      <c r="U768" s="5">
        <f t="shared" si="962"/>
        <v>9.9377109374906361E-2</v>
      </c>
      <c r="V768" s="5">
        <f t="shared" si="963"/>
        <v>1.1635704908003378E-2</v>
      </c>
      <c r="W768" s="5">
        <f t="shared" si="964"/>
        <v>9.6279887253154714E-3</v>
      </c>
      <c r="X768" s="5">
        <f t="shared" si="965"/>
        <v>1.8635384805936326E-2</v>
      </c>
      <c r="Y768" s="5">
        <f t="shared" si="966"/>
        <v>1.8034792975619305E-2</v>
      </c>
      <c r="Z768" s="5">
        <f t="shared" si="967"/>
        <v>6.1444055324898196E-2</v>
      </c>
      <c r="AA768" s="5">
        <f t="shared" si="968"/>
        <v>6.4116218071368192E-2</v>
      </c>
      <c r="AB768" s="5">
        <f t="shared" si="969"/>
        <v>3.3452295735023181E-2</v>
      </c>
      <c r="AC768" s="5">
        <f t="shared" si="970"/>
        <v>1.4688029420822919E-3</v>
      </c>
      <c r="AD768" s="5">
        <f t="shared" si="971"/>
        <v>2.5116759523636785E-3</v>
      </c>
      <c r="AE768" s="5">
        <f t="shared" si="972"/>
        <v>4.8614564490550025E-3</v>
      </c>
      <c r="AF768" s="5">
        <f t="shared" si="973"/>
        <v>4.7047786526397467E-3</v>
      </c>
      <c r="AG768" s="5">
        <f t="shared" si="974"/>
        <v>3.0354335718516872E-3</v>
      </c>
      <c r="AH768" s="5">
        <f t="shared" si="975"/>
        <v>2.9731900599499338E-2</v>
      </c>
      <c r="AI768" s="5">
        <f t="shared" si="976"/>
        <v>3.1024921978762644E-2</v>
      </c>
      <c r="AJ768" s="5">
        <f t="shared" si="977"/>
        <v>1.6187088016238662E-2</v>
      </c>
      <c r="AK768" s="5">
        <f t="shared" si="978"/>
        <v>5.6303513806270113E-3</v>
      </c>
      <c r="AL768" s="5">
        <f t="shared" si="979"/>
        <v>1.1866273198101115E-4</v>
      </c>
      <c r="AM768" s="5">
        <f t="shared" si="980"/>
        <v>5.2418142726691171E-4</v>
      </c>
      <c r="AN768" s="5">
        <f t="shared" si="981"/>
        <v>1.0145756173934191E-3</v>
      </c>
      <c r="AO768" s="5">
        <f t="shared" si="982"/>
        <v>9.8187729463856911E-4</v>
      </c>
      <c r="AP768" s="5">
        <f t="shared" si="983"/>
        <v>6.3348852807614529E-4</v>
      </c>
      <c r="AQ768" s="5">
        <f t="shared" si="984"/>
        <v>3.0653604889993157E-4</v>
      </c>
      <c r="AR768" s="5">
        <f t="shared" si="985"/>
        <v>1.1509473566928467E-2</v>
      </c>
      <c r="AS768" s="5">
        <f t="shared" si="986"/>
        <v>1.2010013225881687E-2</v>
      </c>
      <c r="AT768" s="5">
        <f t="shared" si="987"/>
        <v>6.2661605175546916E-3</v>
      </c>
      <c r="AU768" s="5">
        <f t="shared" si="988"/>
        <v>2.1795572795954054E-3</v>
      </c>
      <c r="AV768" s="5">
        <f t="shared" si="989"/>
        <v>5.6858620861955842E-4</v>
      </c>
      <c r="AW768" s="5">
        <f t="shared" si="990"/>
        <v>6.6573694685551062E-6</v>
      </c>
      <c r="AX768" s="5">
        <f t="shared" si="991"/>
        <v>9.116295715914321E-5</v>
      </c>
      <c r="AY768" s="5">
        <f t="shared" si="992"/>
        <v>1.7644981056539997E-4</v>
      </c>
      <c r="AZ768" s="5">
        <f t="shared" si="993"/>
        <v>1.7076308524203521E-4</v>
      </c>
      <c r="BA768" s="5">
        <f t="shared" si="994"/>
        <v>1.1017308996796608E-4</v>
      </c>
      <c r="BB768" s="5">
        <f t="shared" si="995"/>
        <v>5.3311184334213575E-5</v>
      </c>
      <c r="BC768" s="5">
        <f t="shared" si="996"/>
        <v>2.063721640878264E-5</v>
      </c>
      <c r="BD768" s="5">
        <f t="shared" si="997"/>
        <v>3.7128465586571558E-3</v>
      </c>
      <c r="BE768" s="5">
        <f t="shared" si="998"/>
        <v>3.8743158855910937E-3</v>
      </c>
      <c r="BF768" s="5">
        <f t="shared" si="999"/>
        <v>2.0214037052439307E-3</v>
      </c>
      <c r="BG768" s="5">
        <f t="shared" si="1000"/>
        <v>7.0310442070910131E-4</v>
      </c>
      <c r="BH768" s="5">
        <f t="shared" si="1001"/>
        <v>1.8342049579392095E-4</v>
      </c>
      <c r="BI768" s="5">
        <f t="shared" si="1002"/>
        <v>3.8279467215817268E-5</v>
      </c>
      <c r="BJ768" s="8">
        <f t="shared" si="1003"/>
        <v>0.19980410260906797</v>
      </c>
      <c r="BK768" s="8">
        <f t="shared" si="1004"/>
        <v>0.21877766280617525</v>
      </c>
      <c r="BL768" s="8">
        <f t="shared" si="1005"/>
        <v>0.51622932688275958</v>
      </c>
      <c r="BM768" s="8">
        <f t="shared" si="1006"/>
        <v>0.56818123672999865</v>
      </c>
      <c r="BN768" s="8">
        <f t="shared" si="1007"/>
        <v>0.4279041184518057</v>
      </c>
    </row>
    <row r="769" spans="1:66" x14ac:dyDescent="0.25">
      <c r="A769" t="s">
        <v>24</v>
      </c>
      <c r="B769" t="s">
        <v>287</v>
      </c>
      <c r="C769" t="s">
        <v>295</v>
      </c>
      <c r="D769" t="s">
        <v>505</v>
      </c>
      <c r="E769">
        <f>VLOOKUP(A769,home!$A$2:$E$405,3,FALSE)</f>
        <v>1.62917933130699</v>
      </c>
      <c r="F769">
        <f>VLOOKUP(B769,home!$B$2:$E$405,3,FALSE)</f>
        <v>0.83</v>
      </c>
      <c r="G769">
        <f>VLOOKUP(C769,away!$B$2:$E$405,4,FALSE)</f>
        <v>0.65</v>
      </c>
      <c r="H769">
        <f>VLOOKUP(A769,away!$A$2:$E$405,3,FALSE)</f>
        <v>1.4103343465045599</v>
      </c>
      <c r="I769">
        <f>VLOOKUP(C769,away!$B$2:$E$405,3,FALSE)</f>
        <v>1.07</v>
      </c>
      <c r="J769">
        <f>VLOOKUP(B769,home!$B$2:$E$405,4,FALSE)</f>
        <v>0.96</v>
      </c>
      <c r="K769" s="3">
        <f t="shared" si="952"/>
        <v>0.8789422492401211</v>
      </c>
      <c r="L769" s="3">
        <f t="shared" si="953"/>
        <v>1.4486954407294841</v>
      </c>
      <c r="M769" s="5">
        <f t="shared" si="954"/>
        <v>9.7525861502577221E-2</v>
      </c>
      <c r="N769" s="5">
        <f t="shared" si="955"/>
        <v>8.5719600068155752E-2</v>
      </c>
      <c r="O769" s="5">
        <f t="shared" si="956"/>
        <v>0.14128527091199874</v>
      </c>
      <c r="P769" s="5">
        <f t="shared" si="957"/>
        <v>0.12418159379989203</v>
      </c>
      <c r="Q769" s="5">
        <f t="shared" si="958"/>
        <v>3.7671289043934221E-2</v>
      </c>
      <c r="R769" s="5">
        <f t="shared" si="959"/>
        <v>0.1023396639062213</v>
      </c>
      <c r="S769" s="5">
        <f t="shared" si="960"/>
        <v>3.9530715240782215E-2</v>
      </c>
      <c r="T769" s="5">
        <f t="shared" si="961"/>
        <v>5.4574224684350081E-2</v>
      </c>
      <c r="U769" s="5">
        <f t="shared" si="962"/>
        <v>8.9950654380212172E-2</v>
      </c>
      <c r="V769" s="5">
        <f t="shared" si="963"/>
        <v>5.5928039633310741E-3</v>
      </c>
      <c r="W769" s="5">
        <f t="shared" si="964"/>
        <v>1.1036962508016761E-2</v>
      </c>
      <c r="X769" s="5">
        <f t="shared" si="965"/>
        <v>1.5989197264866136E-2</v>
      </c>
      <c r="Y769" s="5">
        <f t="shared" si="966"/>
        <v>1.1581738589267955E-2</v>
      </c>
      <c r="Z769" s="5">
        <f t="shared" si="967"/>
        <v>4.9419668168910205E-2</v>
      </c>
      <c r="AA769" s="5">
        <f t="shared" si="968"/>
        <v>4.3437034297082351E-2</v>
      </c>
      <c r="AB769" s="5">
        <f t="shared" si="969"/>
        <v>1.9089322312698918E-2</v>
      </c>
      <c r="AC769" s="5">
        <f t="shared" si="970"/>
        <v>4.4508919177712946E-4</v>
      </c>
      <c r="AD769" s="5">
        <f t="shared" si="971"/>
        <v>2.4252131628937847E-3</v>
      </c>
      <c r="AE769" s="5">
        <f t="shared" si="972"/>
        <v>3.5133952518813577E-3</v>
      </c>
      <c r="AF769" s="5">
        <f t="shared" si="973"/>
        <v>2.5449198414405701E-3</v>
      </c>
      <c r="AG769" s="5">
        <f t="shared" si="974"/>
        <v>1.2289379237723191E-3</v>
      </c>
      <c r="AH769" s="5">
        <f t="shared" si="975"/>
        <v>1.7898511989666063E-2</v>
      </c>
      <c r="AI769" s="5">
        <f t="shared" si="976"/>
        <v>1.5731758386248365E-2</v>
      </c>
      <c r="AJ769" s="5">
        <f t="shared" si="977"/>
        <v>6.9136535502556367E-3</v>
      </c>
      <c r="AK769" s="5">
        <f t="shared" si="978"/>
        <v>2.0255674006428798E-3</v>
      </c>
      <c r="AL769" s="5">
        <f t="shared" si="979"/>
        <v>2.2669632184291569E-5</v>
      </c>
      <c r="AM769" s="5">
        <f t="shared" si="980"/>
        <v>4.2632446245612239E-4</v>
      </c>
      <c r="AN769" s="5">
        <f t="shared" si="981"/>
        <v>6.1761430503163271E-4</v>
      </c>
      <c r="AO769" s="5">
        <f t="shared" si="982"/>
        <v>4.4736751391431757E-4</v>
      </c>
      <c r="AP769" s="5">
        <f t="shared" si="983"/>
        <v>2.1603309257938542E-4</v>
      </c>
      <c r="AQ769" s="5">
        <f t="shared" si="984"/>
        <v>7.8241539066611579E-5</v>
      </c>
      <c r="AR769" s="5">
        <f t="shared" si="985"/>
        <v>5.1858985430542391E-3</v>
      </c>
      <c r="AS769" s="5">
        <f t="shared" si="986"/>
        <v>4.5581053297631593E-3</v>
      </c>
      <c r="AT769" s="5">
        <f t="shared" si="987"/>
        <v>2.0031556754077076E-3</v>
      </c>
      <c r="AU769" s="5">
        <f t="shared" si="988"/>
        <v>5.8688605164032158E-4</v>
      </c>
      <c r="AV769" s="5">
        <f t="shared" si="989"/>
        <v>1.2895973656909949E-4</v>
      </c>
      <c r="AW769" s="5">
        <f t="shared" si="990"/>
        <v>8.0182465682256869E-7</v>
      </c>
      <c r="AX769" s="5">
        <f t="shared" si="991"/>
        <v>6.2452430322878274E-5</v>
      </c>
      <c r="AY769" s="5">
        <f t="shared" si="992"/>
        <v>9.0474551071229557E-5</v>
      </c>
      <c r="AZ769" s="5">
        <f t="shared" si="993"/>
        <v>6.5535034819468559E-5</v>
      </c>
      <c r="BA769" s="5">
        <f t="shared" si="994"/>
        <v>3.1646768717004048E-5</v>
      </c>
      <c r="BB769" s="5">
        <f t="shared" si="995"/>
        <v>1.1461632388536062E-5</v>
      </c>
      <c r="BC769" s="5">
        <f t="shared" si="996"/>
        <v>3.3208829169179111E-6</v>
      </c>
      <c r="BD769" s="5">
        <f t="shared" si="997"/>
        <v>1.2521312625680594E-3</v>
      </c>
      <c r="BE769" s="5">
        <f t="shared" si="998"/>
        <v>1.1005510682654427E-3</v>
      </c>
      <c r="BF769" s="5">
        <f t="shared" si="999"/>
        <v>4.8366041567242309E-4</v>
      </c>
      <c r="BG769" s="5">
        <f t="shared" si="1000"/>
        <v>1.4170319120651053E-4</v>
      </c>
      <c r="BH769" s="5">
        <f t="shared" si="1001"/>
        <v>3.113723040088832E-5</v>
      </c>
      <c r="BI769" s="5">
        <f t="shared" si="1002"/>
        <v>5.4735654647329339E-6</v>
      </c>
      <c r="BJ769" s="8">
        <f t="shared" si="1003"/>
        <v>0.22833595055186301</v>
      </c>
      <c r="BK769" s="8">
        <f t="shared" si="1004"/>
        <v>0.26738920788161519</v>
      </c>
      <c r="BL769" s="8">
        <f t="shared" si="1005"/>
        <v>0.45414909920503899</v>
      </c>
      <c r="BM769" s="8">
        <f t="shared" si="1006"/>
        <v>0.41048097384823379</v>
      </c>
      <c r="BN769" s="8">
        <f t="shared" si="1007"/>
        <v>0.58872327923277923</v>
      </c>
    </row>
    <row r="770" spans="1:66" x14ac:dyDescent="0.25">
      <c r="A770" t="s">
        <v>24</v>
      </c>
      <c r="B770" t="s">
        <v>294</v>
      </c>
      <c r="C770" t="s">
        <v>181</v>
      </c>
      <c r="D770" t="s">
        <v>505</v>
      </c>
      <c r="E770">
        <f>VLOOKUP(A770,home!$A$2:$E$405,3,FALSE)</f>
        <v>1.62917933130699</v>
      </c>
      <c r="F770">
        <f>VLOOKUP(B770,home!$B$2:$E$405,3,FALSE)</f>
        <v>1.53</v>
      </c>
      <c r="G770">
        <f>VLOOKUP(C770,away!$B$2:$E$405,4,FALSE)</f>
        <v>0.79</v>
      </c>
      <c r="H770">
        <f>VLOOKUP(A770,away!$A$2:$E$405,3,FALSE)</f>
        <v>1.4103343465045599</v>
      </c>
      <c r="I770">
        <f>VLOOKUP(C770,away!$B$2:$E$405,3,FALSE)</f>
        <v>0.76</v>
      </c>
      <c r="J770">
        <f>VLOOKUP(B770,home!$B$2:$E$405,4,FALSE)</f>
        <v>0.66</v>
      </c>
      <c r="K770" s="3">
        <f t="shared" si="952"/>
        <v>1.9691890577507591</v>
      </c>
      <c r="L770" s="3">
        <f t="shared" si="953"/>
        <v>0.70742370820668732</v>
      </c>
      <c r="M770" s="5">
        <f t="shared" si="954"/>
        <v>6.8795787373249928E-2</v>
      </c>
      <c r="N770" s="5">
        <f t="shared" si="955"/>
        <v>0.13547191171475159</v>
      </c>
      <c r="O770" s="5">
        <f t="shared" si="956"/>
        <v>4.8667771012583252E-2</v>
      </c>
      <c r="P770" s="5">
        <f t="shared" si="957"/>
        <v>9.5836042143098529E-2</v>
      </c>
      <c r="Q770" s="5">
        <f t="shared" si="958"/>
        <v>0.13338490309063292</v>
      </c>
      <c r="R770" s="5">
        <f t="shared" si="959"/>
        <v>1.7214367519937785E-2</v>
      </c>
      <c r="S770" s="5">
        <f t="shared" si="960"/>
        <v>3.3376124194288294E-2</v>
      </c>
      <c r="T770" s="5">
        <f t="shared" si="961"/>
        <v>9.435964276316515E-2</v>
      </c>
      <c r="U770" s="5">
        <f t="shared" si="962"/>
        <v>3.389834415636156E-2</v>
      </c>
      <c r="V770" s="5">
        <f t="shared" si="963"/>
        <v>5.1660715591703658E-3</v>
      </c>
      <c r="W770" s="5">
        <f t="shared" si="964"/>
        <v>8.7553363878406565E-2</v>
      </c>
      <c r="X770" s="5">
        <f t="shared" si="965"/>
        <v>6.1937325340831795E-2</v>
      </c>
      <c r="Y770" s="5">
        <f t="shared" si="966"/>
        <v>2.1907966184507625E-2</v>
      </c>
      <c r="Z770" s="5">
        <f t="shared" si="967"/>
        <v>4.0592839017957148E-3</v>
      </c>
      <c r="AA770" s="5">
        <f t="shared" si="968"/>
        <v>7.9934974417199284E-3</v>
      </c>
      <c r="AB770" s="5">
        <f t="shared" si="969"/>
        <v>7.8703538476967878E-3</v>
      </c>
      <c r="AC770" s="5">
        <f t="shared" si="970"/>
        <v>4.497875801725903E-4</v>
      </c>
      <c r="AD770" s="5">
        <f t="shared" si="971"/>
        <v>4.3102281529657199E-2</v>
      </c>
      <c r="AE770" s="5">
        <f t="shared" si="972"/>
        <v>3.0491575831878701E-2</v>
      </c>
      <c r="AF770" s="5">
        <f t="shared" si="973"/>
        <v>1.0785231822026517E-2</v>
      </c>
      <c r="AG770" s="5">
        <f t="shared" si="974"/>
        <v>2.5432428964689223E-3</v>
      </c>
      <c r="AH770" s="5">
        <f t="shared" si="975"/>
        <v>7.1790841761800871E-4</v>
      </c>
      <c r="AI770" s="5">
        <f t="shared" si="976"/>
        <v>1.4136974004405451E-3</v>
      </c>
      <c r="AJ770" s="5">
        <f t="shared" si="977"/>
        <v>1.3919187259591077E-3</v>
      </c>
      <c r="AK770" s="5">
        <f t="shared" si="978"/>
        <v>9.1365037481235065E-4</v>
      </c>
      <c r="AL770" s="5">
        <f t="shared" si="979"/>
        <v>2.5063081990757859E-5</v>
      </c>
      <c r="AM770" s="5">
        <f t="shared" si="980"/>
        <v>1.6975308230458723E-2</v>
      </c>
      <c r="AN770" s="5">
        <f t="shared" si="981"/>
        <v>1.2008735496342609E-2</v>
      </c>
      <c r="AO770" s="5">
        <f t="shared" si="982"/>
        <v>4.24763209784798E-3</v>
      </c>
      <c r="AP770" s="5">
        <f t="shared" si="983"/>
        <v>1.0016252165857898E-3</v>
      </c>
      <c r="AQ770" s="5">
        <f t="shared" si="984"/>
        <v>1.7714335623761143E-4</v>
      </c>
      <c r="AR770" s="5">
        <f t="shared" si="985"/>
        <v>1.0157308698882537E-4</v>
      </c>
      <c r="AS770" s="5">
        <f t="shared" si="986"/>
        <v>2.0001661146036093E-4</v>
      </c>
      <c r="AT770" s="5">
        <f t="shared" si="987"/>
        <v>1.96935261328064E-4</v>
      </c>
      <c r="AU770" s="5">
        <f t="shared" si="988"/>
        <v>1.292675872308366E-4</v>
      </c>
      <c r="AV770" s="5">
        <f t="shared" si="989"/>
        <v>6.3638079574201303E-5</v>
      </c>
      <c r="AW770" s="5">
        <f t="shared" si="990"/>
        <v>9.6983755741002767E-7</v>
      </c>
      <c r="AX770" s="5">
        <f t="shared" si="991"/>
        <v>5.5712652032276211E-3</v>
      </c>
      <c r="AY770" s="5">
        <f t="shared" si="992"/>
        <v>3.9412450894701669E-3</v>
      </c>
      <c r="AZ770" s="5">
        <f t="shared" si="993"/>
        <v>1.3940651080721911E-3</v>
      </c>
      <c r="BA770" s="5">
        <f t="shared" si="994"/>
        <v>3.2873156941132866E-4</v>
      </c>
      <c r="BB770" s="5">
        <f t="shared" si="995"/>
        <v>5.8138126459391534E-5</v>
      </c>
      <c r="BC770" s="5">
        <f t="shared" si="996"/>
        <v>8.2256578016184175E-6</v>
      </c>
      <c r="BD770" s="5">
        <f t="shared" si="997"/>
        <v>1.1975868308605874E-5</v>
      </c>
      <c r="BE770" s="5">
        <f t="shared" si="998"/>
        <v>2.3582748830370781E-5</v>
      </c>
      <c r="BF770" s="5">
        <f t="shared" si="999"/>
        <v>2.3219445474225334E-5</v>
      </c>
      <c r="BG770" s="5">
        <f t="shared" si="1000"/>
        <v>1.5241159318294968E-5</v>
      </c>
      <c r="BH770" s="5">
        <f t="shared" si="1001"/>
        <v>7.5031810392556192E-6</v>
      </c>
      <c r="BI770" s="5">
        <f t="shared" si="1002"/>
        <v>2.955036400165027E-6</v>
      </c>
      <c r="BJ770" s="8">
        <f t="shared" si="1003"/>
        <v>0.66724956020424175</v>
      </c>
      <c r="BK770" s="8">
        <f t="shared" si="1004"/>
        <v>0.20759012102144064</v>
      </c>
      <c r="BL770" s="8">
        <f t="shared" si="1005"/>
        <v>0.12085741696308253</v>
      </c>
      <c r="BM770" s="8">
        <f t="shared" si="1006"/>
        <v>0.49644532398439434</v>
      </c>
      <c r="BN770" s="8">
        <f t="shared" si="1007"/>
        <v>0.49937078285425396</v>
      </c>
    </row>
    <row r="771" spans="1:66" x14ac:dyDescent="0.25">
      <c r="A771" t="s">
        <v>24</v>
      </c>
      <c r="B771" t="s">
        <v>326</v>
      </c>
      <c r="C771" t="s">
        <v>26</v>
      </c>
      <c r="D771" t="s">
        <v>505</v>
      </c>
      <c r="E771">
        <f>VLOOKUP(A771,home!$A$2:$E$405,3,FALSE)</f>
        <v>1.62917933130699</v>
      </c>
      <c r="F771">
        <f>VLOOKUP(B771,home!$B$2:$E$405,3,FALSE)</f>
        <v>0.79</v>
      </c>
      <c r="G771">
        <f>VLOOKUP(C771,away!$B$2:$E$405,4,FALSE)</f>
        <v>1.1499999999999999</v>
      </c>
      <c r="H771">
        <f>VLOOKUP(A771,away!$A$2:$E$405,3,FALSE)</f>
        <v>1.4103343465045599</v>
      </c>
      <c r="I771">
        <f>VLOOKUP(C771,away!$B$2:$E$405,3,FALSE)</f>
        <v>0.88</v>
      </c>
      <c r="J771">
        <f>VLOOKUP(B771,home!$B$2:$E$405,4,FALSE)</f>
        <v>1.29</v>
      </c>
      <c r="K771" s="3">
        <f t="shared" si="952"/>
        <v>1.4801094224924005</v>
      </c>
      <c r="L771" s="3">
        <f t="shared" si="953"/>
        <v>1.6010115501519764</v>
      </c>
      <c r="M771" s="5">
        <f t="shared" si="954"/>
        <v>4.5907766444531886E-2</v>
      </c>
      <c r="N771" s="5">
        <f t="shared" si="955"/>
        <v>6.7948517680132076E-2</v>
      </c>
      <c r="O771" s="5">
        <f t="shared" si="956"/>
        <v>7.3498864319374885E-2</v>
      </c>
      <c r="P771" s="5">
        <f t="shared" si="957"/>
        <v>0.10878636162159724</v>
      </c>
      <c r="Q771" s="5">
        <f t="shared" si="958"/>
        <v>5.0285620631377495E-2</v>
      </c>
      <c r="R771" s="5">
        <f t="shared" si="959"/>
        <v>5.8836265349186095E-2</v>
      </c>
      <c r="S771" s="5">
        <f t="shared" si="960"/>
        <v>6.4447006418641331E-2</v>
      </c>
      <c r="T771" s="5">
        <f t="shared" si="961"/>
        <v>8.0507859437395898E-2</v>
      </c>
      <c r="U771" s="5">
        <f t="shared" si="962"/>
        <v>8.708411072759345E-2</v>
      </c>
      <c r="V771" s="5">
        <f t="shared" si="963"/>
        <v>1.6968698299686783E-2</v>
      </c>
      <c r="W771" s="5">
        <f t="shared" si="964"/>
        <v>2.4809406970793358E-2</v>
      </c>
      <c r="X771" s="5">
        <f t="shared" si="965"/>
        <v>3.9720147112661128E-2</v>
      </c>
      <c r="Y771" s="5">
        <f t="shared" si="966"/>
        <v>3.1796207150553077E-2</v>
      </c>
      <c r="Z771" s="5">
        <f t="shared" si="967"/>
        <v>3.1399180130617821E-2</v>
      </c>
      <c r="AA771" s="5">
        <f t="shared" si="968"/>
        <v>4.6474222369863587E-2</v>
      </c>
      <c r="AB771" s="5">
        <f t="shared" si="969"/>
        <v>3.4393467216321111E-2</v>
      </c>
      <c r="AC771" s="5">
        <f t="shared" si="970"/>
        <v>2.5131408752317214E-3</v>
      </c>
      <c r="AD771" s="5">
        <f t="shared" si="971"/>
        <v>9.1801592559799736E-3</v>
      </c>
      <c r="AE771" s="5">
        <f t="shared" si="972"/>
        <v>1.4697541001058516E-2</v>
      </c>
      <c r="AF771" s="5">
        <f t="shared" si="973"/>
        <v>1.1765466450763463E-2</v>
      </c>
      <c r="AG771" s="5">
        <f t="shared" si="974"/>
        <v>6.2788825601992962E-3</v>
      </c>
      <c r="AH771" s="5">
        <f t="shared" si="975"/>
        <v>1.2567612513605393E-2</v>
      </c>
      <c r="AI771" s="5">
        <f t="shared" si="976"/>
        <v>1.8601441699620743E-2</v>
      </c>
      <c r="AJ771" s="5">
        <f t="shared" si="977"/>
        <v>1.3766084565775862E-2</v>
      </c>
      <c r="AK771" s="5">
        <f t="shared" si="978"/>
        <v>6.7917704922106853E-3</v>
      </c>
      <c r="AL771" s="5">
        <f t="shared" si="979"/>
        <v>2.3821281080124474E-4</v>
      </c>
      <c r="AM771" s="5">
        <f t="shared" si="980"/>
        <v>2.7175280429513568E-3</v>
      </c>
      <c r="AN771" s="5">
        <f t="shared" si="981"/>
        <v>4.3507937846270191E-3</v>
      </c>
      <c r="AO771" s="5">
        <f t="shared" si="982"/>
        <v>3.4828355507586441E-3</v>
      </c>
      <c r="AP771" s="5">
        <f t="shared" si="983"/>
        <v>1.8586866480148369E-3</v>
      </c>
      <c r="AQ771" s="5">
        <f t="shared" si="984"/>
        <v>7.4394469789625377E-4</v>
      </c>
      <c r="AR771" s="5">
        <f t="shared" si="985"/>
        <v>4.0241785584233455E-3</v>
      </c>
      <c r="AS771" s="5">
        <f t="shared" si="986"/>
        <v>5.9562246021142773E-3</v>
      </c>
      <c r="AT771" s="5">
        <f t="shared" si="987"/>
        <v>4.4079320780351971E-3</v>
      </c>
      <c r="AU771" s="5">
        <f t="shared" si="988"/>
        <v>2.1747406008021343E-3</v>
      </c>
      <c r="AV771" s="5">
        <f t="shared" si="989"/>
        <v>8.047135136810058E-4</v>
      </c>
      <c r="AW771" s="5">
        <f t="shared" si="990"/>
        <v>1.5680174853077013E-5</v>
      </c>
      <c r="AX771" s="5">
        <f t="shared" si="991"/>
        <v>6.7037314370993852E-4</v>
      </c>
      <c r="AY771" s="5">
        <f t="shared" si="992"/>
        <v>1.0732751459913024E-3</v>
      </c>
      <c r="AZ771" s="5">
        <f t="shared" si="993"/>
        <v>8.5916295261156202E-4</v>
      </c>
      <c r="BA771" s="5">
        <f t="shared" si="994"/>
        <v>4.5850993686459541E-4</v>
      </c>
      <c r="BB771" s="5">
        <f t="shared" si="995"/>
        <v>1.8351992619491768E-4</v>
      </c>
      <c r="BC771" s="5">
        <f t="shared" si="996"/>
        <v>5.876350430422023E-5</v>
      </c>
      <c r="BD771" s="5">
        <f t="shared" si="997"/>
        <v>1.0737927253182855E-3</v>
      </c>
      <c r="BE771" s="5">
        <f t="shared" si="998"/>
        <v>1.5893307305473881E-3</v>
      </c>
      <c r="BF771" s="5">
        <f t="shared" si="999"/>
        <v>1.1761916948699602E-3</v>
      </c>
      <c r="BG771" s="5">
        <f t="shared" si="1000"/>
        <v>5.8029747007811144E-4</v>
      </c>
      <c r="BH771" s="5">
        <f t="shared" si="1001"/>
        <v>2.1472593832777868E-4</v>
      </c>
      <c r="BI771" s="5">
        <f t="shared" si="1002"/>
        <v>6.356357691449346E-5</v>
      </c>
      <c r="BJ771" s="8">
        <f t="shared" si="1003"/>
        <v>0.35344720158483894</v>
      </c>
      <c r="BK771" s="8">
        <f t="shared" si="1004"/>
        <v>0.23993446161648152</v>
      </c>
      <c r="BL771" s="8">
        <f t="shared" si="1005"/>
        <v>0.37407953074266376</v>
      </c>
      <c r="BM771" s="8">
        <f t="shared" si="1006"/>
        <v>0.5925393830572645</v>
      </c>
      <c r="BN771" s="8">
        <f t="shared" si="1007"/>
        <v>0.40526339604619965</v>
      </c>
    </row>
    <row r="772" spans="1:66" x14ac:dyDescent="0.25">
      <c r="A772" t="s">
        <v>24</v>
      </c>
      <c r="B772" t="s">
        <v>292</v>
      </c>
      <c r="C772" t="s">
        <v>180</v>
      </c>
      <c r="D772" t="s">
        <v>505</v>
      </c>
      <c r="E772">
        <f>VLOOKUP(A772,home!$A$2:$E$405,3,FALSE)</f>
        <v>1.62917933130699</v>
      </c>
      <c r="F772">
        <f>VLOOKUP(B772,home!$B$2:$E$405,3,FALSE)</f>
        <v>1.7</v>
      </c>
      <c r="G772">
        <f>VLOOKUP(C772,away!$B$2:$E$405,4,FALSE)</f>
        <v>1.05</v>
      </c>
      <c r="H772">
        <f>VLOOKUP(A772,away!$A$2:$E$405,3,FALSE)</f>
        <v>1.4103343465045599</v>
      </c>
      <c r="I772">
        <f>VLOOKUP(C772,away!$B$2:$E$405,3,FALSE)</f>
        <v>0.54</v>
      </c>
      <c r="J772">
        <f>VLOOKUP(B772,home!$B$2:$E$405,4,FALSE)</f>
        <v>0.92</v>
      </c>
      <c r="K772" s="3">
        <f t="shared" si="952"/>
        <v>2.9080851063829773</v>
      </c>
      <c r="L772" s="3">
        <f t="shared" si="953"/>
        <v>0.70065410334346545</v>
      </c>
      <c r="M772" s="5">
        <f t="shared" si="954"/>
        <v>2.7085975081501294E-2</v>
      </c>
      <c r="N772" s="5">
        <f t="shared" si="955"/>
        <v>7.8768320726374366E-2</v>
      </c>
      <c r="O772" s="5">
        <f t="shared" si="956"/>
        <v>1.8977899583912737E-2</v>
      </c>
      <c r="P772" s="5">
        <f t="shared" si="957"/>
        <v>5.5189347130408337E-2</v>
      </c>
      <c r="Q772" s="5">
        <f t="shared" si="958"/>
        <v>0.11453249017958345</v>
      </c>
      <c r="R772" s="5">
        <f t="shared" si="959"/>
        <v>6.6484716081543519E-3</v>
      </c>
      <c r="S772" s="5">
        <f t="shared" si="960"/>
        <v>2.8112925854762025E-2</v>
      </c>
      <c r="T772" s="5">
        <f t="shared" si="961"/>
        <v>8.0247659210470307E-2</v>
      </c>
      <c r="U772" s="5">
        <f t="shared" si="962"/>
        <v>1.9334321263883753E-2</v>
      </c>
      <c r="V772" s="5">
        <f t="shared" si="963"/>
        <v>6.3646469731264178E-3</v>
      </c>
      <c r="W772" s="5">
        <f t="shared" si="964"/>
        <v>0.11102340962940041</v>
      </c>
      <c r="X772" s="5">
        <f t="shared" si="965"/>
        <v>7.7789007524021819E-2</v>
      </c>
      <c r="Y772" s="5">
        <f t="shared" si="966"/>
        <v>2.7251593658360794E-2</v>
      </c>
      <c r="Z772" s="5">
        <f t="shared" si="967"/>
        <v>1.5527596377386253E-3</v>
      </c>
      <c r="AA772" s="5">
        <f t="shared" si="968"/>
        <v>4.5155571763003241E-3</v>
      </c>
      <c r="AB772" s="5">
        <f t="shared" si="969"/>
        <v>6.5658122857098723E-3</v>
      </c>
      <c r="AC772" s="5">
        <f t="shared" si="970"/>
        <v>8.1052258157920823E-4</v>
      </c>
      <c r="AD772" s="5">
        <f t="shared" si="971"/>
        <v>8.071638100077895E-2</v>
      </c>
      <c r="AE772" s="5">
        <f t="shared" si="972"/>
        <v>5.6554263555230307E-2</v>
      </c>
      <c r="AF772" s="5">
        <f t="shared" si="973"/>
        <v>1.9812488410769956E-2</v>
      </c>
      <c r="AG772" s="5">
        <f t="shared" si="974"/>
        <v>4.6272337674836085E-3</v>
      </c>
      <c r="AH772" s="5">
        <f t="shared" si="975"/>
        <v>2.7198685292192015E-4</v>
      </c>
      <c r="AI772" s="5">
        <f t="shared" si="976"/>
        <v>7.9096091611421352E-4</v>
      </c>
      <c r="AJ772" s="5">
        <f t="shared" si="977"/>
        <v>1.15009082994139E-3</v>
      </c>
      <c r="AK772" s="5">
        <f t="shared" si="978"/>
        <v>1.1148540045133979E-3</v>
      </c>
      <c r="AL772" s="5">
        <f t="shared" si="979"/>
        <v>6.605959279990637E-5</v>
      </c>
      <c r="AM772" s="5">
        <f t="shared" si="980"/>
        <v>4.6946021085899854E-2</v>
      </c>
      <c r="AN772" s="5">
        <f t="shared" si="981"/>
        <v>3.2892922309484582E-2</v>
      </c>
      <c r="AO772" s="5">
        <f t="shared" si="982"/>
        <v>1.1523280493549094E-2</v>
      </c>
      <c r="AP772" s="5">
        <f t="shared" si="983"/>
        <v>2.6912779205942958E-3</v>
      </c>
      <c r="AQ772" s="5">
        <f t="shared" si="984"/>
        <v>4.7141372957551568E-4</v>
      </c>
      <c r="AR772" s="5">
        <f t="shared" si="985"/>
        <v>3.81137409110438E-5</v>
      </c>
      <c r="AS772" s="5">
        <f t="shared" si="986"/>
        <v>1.1083800229194605E-4</v>
      </c>
      <c r="AT772" s="5">
        <f t="shared" si="987"/>
        <v>1.6116317184322533E-4</v>
      </c>
      <c r="AU772" s="5">
        <f t="shared" si="988"/>
        <v>1.5622540657824133E-4</v>
      </c>
      <c r="AV772" s="5">
        <f t="shared" si="989"/>
        <v>1.135791945272022E-4</v>
      </c>
      <c r="AW772" s="5">
        <f t="shared" si="990"/>
        <v>3.738902787386931E-6</v>
      </c>
      <c r="AX772" s="5">
        <f t="shared" si="991"/>
        <v>2.275383745397442E-2</v>
      </c>
      <c r="AY772" s="5">
        <f t="shared" si="992"/>
        <v>1.5942569578937409E-2</v>
      </c>
      <c r="AZ772" s="5">
        <f t="shared" si="993"/>
        <v>5.5851133966605985E-3</v>
      </c>
      <c r="BA772" s="5">
        <f t="shared" si="994"/>
        <v>1.3044108730029364E-3</v>
      </c>
      <c r="BB772" s="5">
        <f t="shared" si="995"/>
        <v>2.2848520765383483E-4</v>
      </c>
      <c r="BC772" s="5">
        <f t="shared" si="996"/>
        <v>3.2017819659188635E-5</v>
      </c>
      <c r="BD772" s="5">
        <f t="shared" si="997"/>
        <v>4.4507581605154234E-6</v>
      </c>
      <c r="BE772" s="5">
        <f t="shared" si="998"/>
        <v>1.2943183518707402E-5</v>
      </c>
      <c r="BF772" s="5">
        <f t="shared" si="999"/>
        <v>1.8819939609967307E-5</v>
      </c>
      <c r="BG772" s="5">
        <f t="shared" si="1000"/>
        <v>1.8243328694257662E-5</v>
      </c>
      <c r="BH772" s="5">
        <f t="shared" si="1001"/>
        <v>1.3263288116654979E-5</v>
      </c>
      <c r="BI772" s="5">
        <f t="shared" si="1002"/>
        <v>7.7141541267421385E-6</v>
      </c>
      <c r="BJ772" s="8">
        <f t="shared" si="1003"/>
        <v>0.79169419753146575</v>
      </c>
      <c r="BK772" s="8">
        <f t="shared" si="1004"/>
        <v>0.13357204679311457</v>
      </c>
      <c r="BL772" s="8">
        <f t="shared" si="1005"/>
        <v>6.0025308689830477E-2</v>
      </c>
      <c r="BM772" s="8">
        <f t="shared" si="1006"/>
        <v>0.66970297766606468</v>
      </c>
      <c r="BN772" s="8">
        <f t="shared" si="1007"/>
        <v>0.3012025043099345</v>
      </c>
    </row>
    <row r="773" spans="1:66" x14ac:dyDescent="0.25">
      <c r="A773" t="s">
        <v>196</v>
      </c>
      <c r="B773" t="s">
        <v>197</v>
      </c>
      <c r="C773" t="s">
        <v>202</v>
      </c>
      <c r="D773" t="s">
        <v>505</v>
      </c>
      <c r="E773">
        <f>VLOOKUP(A773,home!$A$2:$E$405,3,FALSE)</f>
        <v>1.5814814814814799</v>
      </c>
      <c r="F773">
        <f>VLOOKUP(B773,home!$B$2:$E$405,3,FALSE)</f>
        <v>0.97</v>
      </c>
      <c r="G773">
        <f>VLOOKUP(C773,away!$B$2:$E$405,4,FALSE)</f>
        <v>1.31</v>
      </c>
      <c r="H773">
        <f>VLOOKUP(A773,away!$A$2:$E$405,3,FALSE)</f>
        <v>1.3925925925925899</v>
      </c>
      <c r="I773">
        <f>VLOOKUP(C773,away!$B$2:$E$405,3,FALSE)</f>
        <v>0.51</v>
      </c>
      <c r="J773">
        <f>VLOOKUP(B773,home!$B$2:$E$405,4,FALSE)</f>
        <v>1.72</v>
      </c>
      <c r="K773" s="3">
        <f t="shared" si="952"/>
        <v>2.0095885185185165</v>
      </c>
      <c r="L773" s="3">
        <f t="shared" si="953"/>
        <v>1.2215822222222199</v>
      </c>
      <c r="M773" s="5">
        <f t="shared" si="954"/>
        <v>3.95112143118133E-2</v>
      </c>
      <c r="N773" s="5">
        <f t="shared" si="955"/>
        <v>7.9401282633744505E-2</v>
      </c>
      <c r="O773" s="5">
        <f t="shared" si="956"/>
        <v>4.8266196981723276E-2</v>
      </c>
      <c r="P773" s="5">
        <f t="shared" si="957"/>
        <v>9.6995195287024175E-2</v>
      </c>
      <c r="Q773" s="5">
        <f t="shared" si="958"/>
        <v>7.9781952968208322E-2</v>
      </c>
      <c r="R773" s="5">
        <f t="shared" si="959"/>
        <v>2.9480564083574468E-2</v>
      </c>
      <c r="S773" s="5">
        <f t="shared" si="960"/>
        <v>5.9527833253375087E-2</v>
      </c>
      <c r="T773" s="5">
        <f t="shared" si="961"/>
        <v>9.7460215400132569E-2</v>
      </c>
      <c r="U773" s="5">
        <f t="shared" si="962"/>
        <v>5.92438031018006E-2</v>
      </c>
      <c r="V773" s="5">
        <f t="shared" si="963"/>
        <v>1.6237060546513159E-2</v>
      </c>
      <c r="W773" s="5">
        <f t="shared" si="964"/>
        <v>5.3442965556631909E-2</v>
      </c>
      <c r="X773" s="5">
        <f t="shared" si="965"/>
        <v>6.5284976626815969E-2</v>
      </c>
      <c r="Y773" s="5">
        <f t="shared" si="966"/>
        <v>3.9875483412755777E-2</v>
      </c>
      <c r="Z773" s="5">
        <f t="shared" si="967"/>
        <v>1.2004310995192488E-2</v>
      </c>
      <c r="AA773" s="5">
        <f t="shared" si="968"/>
        <v>2.4123725548664408E-2</v>
      </c>
      <c r="AB773" s="5">
        <f t="shared" si="969"/>
        <v>2.4239380943243901E-2</v>
      </c>
      <c r="AC773" s="5">
        <f t="shared" si="970"/>
        <v>2.4912497724180961E-3</v>
      </c>
      <c r="AD773" s="5">
        <f t="shared" si="971"/>
        <v>2.6849592494547009E-2</v>
      </c>
      <c r="AE773" s="5">
        <f t="shared" si="972"/>
        <v>3.2798984865249771E-2</v>
      </c>
      <c r="AF773" s="5">
        <f t="shared" si="973"/>
        <v>2.0033328409162391E-2</v>
      </c>
      <c r="AG773" s="5">
        <f t="shared" si="974"/>
        <v>8.1574526121907086E-3</v>
      </c>
      <c r="AH773" s="5">
        <f t="shared" si="975"/>
        <v>3.6660632254384689E-3</v>
      </c>
      <c r="AI773" s="5">
        <f t="shared" si="976"/>
        <v>7.367278566004107E-3</v>
      </c>
      <c r="AJ773" s="5">
        <f t="shared" si="977"/>
        <v>7.4025992094847075E-3</v>
      </c>
      <c r="AK773" s="5">
        <f t="shared" si="978"/>
        <v>4.9587261261915721E-3</v>
      </c>
      <c r="AL773" s="5">
        <f t="shared" si="979"/>
        <v>2.4462853131011021E-4</v>
      </c>
      <c r="AM773" s="5">
        <f t="shared" si="980"/>
        <v>1.0791326560788518E-2</v>
      </c>
      <c r="AN773" s="5">
        <f t="shared" si="981"/>
        <v>1.3182492680853704E-2</v>
      </c>
      <c r="AO773" s="5">
        <f t="shared" si="982"/>
        <v>8.0517493517527107E-3</v>
      </c>
      <c r="AP773" s="5">
        <f t="shared" si="983"/>
        <v>3.2786246219634651E-3</v>
      </c>
      <c r="AQ773" s="5">
        <f t="shared" si="984"/>
        <v>1.0012773878826545E-3</v>
      </c>
      <c r="AR773" s="5">
        <f t="shared" si="985"/>
        <v>8.9567953234765579E-4</v>
      </c>
      <c r="AS773" s="5">
        <f t="shared" si="986"/>
        <v>1.7999473044778831E-3</v>
      </c>
      <c r="AT773" s="5">
        <f t="shared" si="987"/>
        <v>1.8085767185085535E-3</v>
      </c>
      <c r="AU773" s="5">
        <f t="shared" si="988"/>
        <v>1.2114983361248947E-3</v>
      </c>
      <c r="AV773" s="5">
        <f t="shared" si="989"/>
        <v>6.0865328662021879E-4</v>
      </c>
      <c r="AW773" s="5">
        <f t="shared" si="990"/>
        <v>1.6681475106695778E-5</v>
      </c>
      <c r="AX773" s="5">
        <f t="shared" si="991"/>
        <v>3.6143543260240851E-3</v>
      </c>
      <c r="AY773" s="5">
        <f t="shared" si="992"/>
        <v>4.4152309894829964E-3</v>
      </c>
      <c r="AZ773" s="5">
        <f t="shared" si="993"/>
        <v>2.6967838418785251E-3</v>
      </c>
      <c r="BA773" s="5">
        <f t="shared" si="994"/>
        <v>1.0981143994716483E-3</v>
      </c>
      <c r="BB773" s="5">
        <f t="shared" si="995"/>
        <v>3.3535925709019882E-4</v>
      </c>
      <c r="BC773" s="5">
        <f t="shared" si="996"/>
        <v>8.1933781303807475E-5</v>
      </c>
      <c r="BD773" s="5">
        <f t="shared" si="997"/>
        <v>1.8235769892070163E-4</v>
      </c>
      <c r="BE773" s="5">
        <f t="shared" si="998"/>
        <v>3.6646393801449846E-4</v>
      </c>
      <c r="BF773" s="5">
        <f t="shared" si="999"/>
        <v>3.6822086114250875E-4</v>
      </c>
      <c r="BG773" s="5">
        <f t="shared" si="1000"/>
        <v>2.4665747161032881E-4</v>
      </c>
      <c r="BH773" s="5">
        <f t="shared" si="1001"/>
        <v>1.2392000573873096E-4</v>
      </c>
      <c r="BI773" s="5">
        <f t="shared" si="1002"/>
        <v>4.9805644149460471E-5</v>
      </c>
      <c r="BJ773" s="8">
        <f t="shared" si="1003"/>
        <v>0.55163348217793129</v>
      </c>
      <c r="BK773" s="8">
        <f t="shared" si="1004"/>
        <v>0.21942241269193691</v>
      </c>
      <c r="BL773" s="8">
        <f t="shared" si="1005"/>
        <v>0.21641011858378098</v>
      </c>
      <c r="BM773" s="8">
        <f t="shared" si="1006"/>
        <v>0.62163536866837732</v>
      </c>
      <c r="BN773" s="8">
        <f t="shared" si="1007"/>
        <v>0.37343640626608804</v>
      </c>
    </row>
    <row r="774" spans="1:66" x14ac:dyDescent="0.25">
      <c r="A774" t="s">
        <v>196</v>
      </c>
      <c r="B774" t="s">
        <v>306</v>
      </c>
      <c r="C774" t="s">
        <v>205</v>
      </c>
      <c r="D774" t="s">
        <v>505</v>
      </c>
      <c r="E774">
        <f>VLOOKUP(A774,home!$A$2:$E$405,3,FALSE)</f>
        <v>1.5814814814814799</v>
      </c>
      <c r="F774">
        <f>VLOOKUP(B774,home!$B$2:$E$405,3,FALSE)</f>
        <v>1.94</v>
      </c>
      <c r="G774">
        <f>VLOOKUP(C774,away!$B$2:$E$405,4,FALSE)</f>
        <v>0.93</v>
      </c>
      <c r="H774">
        <f>VLOOKUP(A774,away!$A$2:$E$405,3,FALSE)</f>
        <v>1.3925925925925899</v>
      </c>
      <c r="I774">
        <f>VLOOKUP(C774,away!$B$2:$E$405,3,FALSE)</f>
        <v>1.39</v>
      </c>
      <c r="J774">
        <f>VLOOKUP(B774,home!$B$2:$E$405,4,FALSE)</f>
        <v>0.62</v>
      </c>
      <c r="K774" s="3">
        <f t="shared" si="952"/>
        <v>2.8533088888888862</v>
      </c>
      <c r="L774" s="3">
        <f t="shared" si="953"/>
        <v>1.200136296296294</v>
      </c>
      <c r="M774" s="5">
        <f t="shared" si="954"/>
        <v>1.736245460956197E-2</v>
      </c>
      <c r="N774" s="5">
        <f t="shared" si="955"/>
        <v>4.9540446070392985E-2</v>
      </c>
      <c r="O774" s="5">
        <f t="shared" si="956"/>
        <v>2.0837311969732219E-2</v>
      </c>
      <c r="P774" s="5">
        <f t="shared" si="957"/>
        <v>5.9455287463787726E-2</v>
      </c>
      <c r="Q774" s="5">
        <f t="shared" si="958"/>
        <v>7.0677097566086408E-2</v>
      </c>
      <c r="R774" s="5">
        <f t="shared" si="959"/>
        <v>1.2503807206062431E-2</v>
      </c>
      <c r="S774" s="5">
        <f t="shared" si="960"/>
        <v>5.0899070536012433E-2</v>
      </c>
      <c r="T774" s="5">
        <f t="shared" si="961"/>
        <v>8.482215010593476E-2</v>
      </c>
      <c r="U774" s="5">
        <f t="shared" si="962"/>
        <v>3.5677224246010844E-2</v>
      </c>
      <c r="V774" s="5">
        <f t="shared" si="963"/>
        <v>1.9366302099113008E-2</v>
      </c>
      <c r="W774" s="5">
        <f t="shared" si="964"/>
        <v>6.7221196908727146E-2</v>
      </c>
      <c r="X774" s="5">
        <f t="shared" si="965"/>
        <v>8.0674598290643676E-2</v>
      </c>
      <c r="Y774" s="5">
        <f t="shared" si="966"/>
        <v>4.8410256798862225E-2</v>
      </c>
      <c r="Z774" s="5">
        <f t="shared" si="967"/>
        <v>5.0020909566288949E-3</v>
      </c>
      <c r="AA774" s="5">
        <f t="shared" si="968"/>
        <v>1.4272510589579939E-2</v>
      </c>
      <c r="AB774" s="5">
        <f t="shared" si="969"/>
        <v>2.0361940666004604E-2</v>
      </c>
      <c r="AC774" s="5">
        <f t="shared" si="970"/>
        <v>4.144823860976421E-3</v>
      </c>
      <c r="AD774" s="5">
        <f t="shared" si="971"/>
        <v>4.7950709665355321E-2</v>
      </c>
      <c r="AE774" s="5">
        <f t="shared" si="972"/>
        <v>5.7547387102558439E-2</v>
      </c>
      <c r="AF774" s="5">
        <f t="shared" si="973"/>
        <v>3.4532354009396811E-2</v>
      </c>
      <c r="AG774" s="5">
        <f t="shared" si="974"/>
        <v>1.3814510481076661E-2</v>
      </c>
      <c r="AH774" s="5">
        <f t="shared" si="975"/>
        <v>1.5007977286064476E-3</v>
      </c>
      <c r="AI774" s="5">
        <f t="shared" si="976"/>
        <v>4.2822394994570271E-3</v>
      </c>
      <c r="AJ774" s="5">
        <f t="shared" si="977"/>
        <v>6.1092760140759169E-3</v>
      </c>
      <c r="AK774" s="5">
        <f t="shared" si="978"/>
        <v>5.8105505185461594E-3</v>
      </c>
      <c r="AL774" s="5">
        <f t="shared" si="979"/>
        <v>5.6773468886225963E-4</v>
      </c>
      <c r="AM774" s="5">
        <f t="shared" si="980"/>
        <v>2.7363637223337713E-2</v>
      </c>
      <c r="AN774" s="5">
        <f t="shared" si="981"/>
        <v>3.2840094230411926E-2</v>
      </c>
      <c r="AO774" s="5">
        <f t="shared" si="982"/>
        <v>1.9706294529853934E-2</v>
      </c>
      <c r="AP774" s="5">
        <f t="shared" si="983"/>
        <v>7.8834131102609433E-3</v>
      </c>
      <c r="AQ774" s="5">
        <f t="shared" si="984"/>
        <v>2.3652925530805546E-3</v>
      </c>
      <c r="AR774" s="5">
        <f t="shared" si="985"/>
        <v>3.60232365499926E-4</v>
      </c>
      <c r="AS774" s="5">
        <f t="shared" si="986"/>
        <v>1.027854210546409E-3</v>
      </c>
      <c r="AT774" s="5">
        <f t="shared" si="987"/>
        <v>1.4663927777169691E-3</v>
      </c>
      <c r="AU774" s="5">
        <f t="shared" si="988"/>
        <v>1.3946905157540977E-3</v>
      </c>
      <c r="AV774" s="5">
        <f t="shared" si="989"/>
        <v>9.9487071146254808E-4</v>
      </c>
      <c r="AW774" s="5">
        <f t="shared" si="990"/>
        <v>5.4003547515043812E-5</v>
      </c>
      <c r="AX774" s="5">
        <f t="shared" si="991"/>
        <v>1.3012818220280055E-2</v>
      </c>
      <c r="AY774" s="5">
        <f t="shared" si="992"/>
        <v>1.5617155463263836E-2</v>
      </c>
      <c r="AZ774" s="5">
        <f t="shared" si="993"/>
        <v>9.3713575581824485E-3</v>
      </c>
      <c r="BA774" s="5">
        <f t="shared" si="994"/>
        <v>3.7489687837151233E-3</v>
      </c>
      <c r="BB774" s="5">
        <f t="shared" si="995"/>
        <v>1.1248183777545729E-3</v>
      </c>
      <c r="BC774" s="5">
        <f t="shared" si="996"/>
        <v>2.699870723768754E-4</v>
      </c>
      <c r="BD774" s="5">
        <f t="shared" si="997"/>
        <v>7.2054656156189046E-5</v>
      </c>
      <c r="BE774" s="5">
        <f t="shared" si="998"/>
        <v>2.0559419089628654E-4</v>
      </c>
      <c r="BF774" s="5">
        <f t="shared" si="999"/>
        <v>2.933118661941465E-4</v>
      </c>
      <c r="BG774" s="5">
        <f t="shared" si="1000"/>
        <v>2.7896978500944862E-4</v>
      </c>
      <c r="BH774" s="5">
        <f t="shared" si="1001"/>
        <v>1.9899674182472033E-4</v>
      </c>
      <c r="BI774" s="5">
        <f t="shared" si="1002"/>
        <v>1.1355983446168026E-4</v>
      </c>
      <c r="BJ774" s="8">
        <f t="shared" si="1003"/>
        <v>0.68849454412155242</v>
      </c>
      <c r="BK774" s="8">
        <f t="shared" si="1004"/>
        <v>0.16741282872157764</v>
      </c>
      <c r="BL774" s="8">
        <f t="shared" si="1005"/>
        <v>0.12776218609359799</v>
      </c>
      <c r="BM774" s="8">
        <f t="shared" si="1006"/>
        <v>0.74273209309198474</v>
      </c>
      <c r="BN774" s="8">
        <f t="shared" si="1007"/>
        <v>0.23037640488562372</v>
      </c>
    </row>
    <row r="775" spans="1:66" x14ac:dyDescent="0.25">
      <c r="A775" t="s">
        <v>196</v>
      </c>
      <c r="B775" t="s">
        <v>206</v>
      </c>
      <c r="C775" t="s">
        <v>204</v>
      </c>
      <c r="D775" t="s">
        <v>505</v>
      </c>
      <c r="E775">
        <f>VLOOKUP(A775,home!$A$2:$E$405,3,FALSE)</f>
        <v>1.5814814814814799</v>
      </c>
      <c r="F775">
        <f>VLOOKUP(B775,home!$B$2:$E$405,3,FALSE)</f>
        <v>0.55000000000000004</v>
      </c>
      <c r="G775">
        <f>VLOOKUP(C775,away!$B$2:$E$405,4,FALSE)</f>
        <v>0.93</v>
      </c>
      <c r="H775">
        <f>VLOOKUP(A775,away!$A$2:$E$405,3,FALSE)</f>
        <v>1.3925925925925899</v>
      </c>
      <c r="I775">
        <f>VLOOKUP(C775,away!$B$2:$E$405,3,FALSE)</f>
        <v>0.93</v>
      </c>
      <c r="J775">
        <f>VLOOKUP(B775,home!$B$2:$E$405,4,FALSE)</f>
        <v>1.53</v>
      </c>
      <c r="K775" s="3">
        <f t="shared" si="952"/>
        <v>0.80892777777777713</v>
      </c>
      <c r="L775" s="3">
        <f t="shared" si="953"/>
        <v>1.9815199999999962</v>
      </c>
      <c r="M775" s="5">
        <f t="shared" si="954"/>
        <v>6.1393717017034506E-2</v>
      </c>
      <c r="N775" s="5">
        <f t="shared" si="955"/>
        <v>4.9663083076107423E-2</v>
      </c>
      <c r="O775" s="5">
        <f t="shared" si="956"/>
        <v>0.12165287814359398</v>
      </c>
      <c r="P775" s="5">
        <f t="shared" si="957"/>
        <v>9.840839237696819E-2</v>
      </c>
      <c r="Q775" s="5">
        <f t="shared" si="958"/>
        <v>2.0086923715174353E-2</v>
      </c>
      <c r="R775" s="5">
        <f t="shared" si="959"/>
        <v>0.12052880554954694</v>
      </c>
      <c r="S775" s="5">
        <f t="shared" si="960"/>
        <v>3.9434864676512082E-2</v>
      </c>
      <c r="T775" s="5">
        <f t="shared" si="961"/>
        <v>3.9802641080092203E-2</v>
      </c>
      <c r="U775" s="5">
        <f t="shared" si="962"/>
        <v>9.7499098831404826E-2</v>
      </c>
      <c r="V775" s="5">
        <f t="shared" si="963"/>
        <v>7.0233781873116985E-3</v>
      </c>
      <c r="W775" s="5">
        <f t="shared" si="964"/>
        <v>5.4162901877692409E-3</v>
      </c>
      <c r="X775" s="5">
        <f t="shared" si="965"/>
        <v>1.0732487332868485E-2</v>
      </c>
      <c r="Y775" s="5">
        <f t="shared" si="966"/>
        <v>1.0633319149912761E-2</v>
      </c>
      <c r="Z775" s="5">
        <f t="shared" si="967"/>
        <v>7.9610079590845942E-2</v>
      </c>
      <c r="AA775" s="5">
        <f t="shared" si="968"/>
        <v>6.4398804772134971E-2</v>
      </c>
      <c r="AB775" s="5">
        <f t="shared" si="969"/>
        <v>2.6046991017934024E-2</v>
      </c>
      <c r="AC775" s="5">
        <f t="shared" si="970"/>
        <v>7.0361369009983314E-4</v>
      </c>
      <c r="AD775" s="5">
        <f t="shared" si="971"/>
        <v>1.0953468963479376E-3</v>
      </c>
      <c r="AE775" s="5">
        <f t="shared" si="972"/>
        <v>2.1704517820513611E-3</v>
      </c>
      <c r="AF775" s="5">
        <f t="shared" si="973"/>
        <v>2.1503968075852024E-3</v>
      </c>
      <c r="AG775" s="5">
        <f t="shared" si="974"/>
        <v>1.4203514273887408E-3</v>
      </c>
      <c r="AH775" s="5">
        <f t="shared" si="975"/>
        <v>3.9437241227713186E-2</v>
      </c>
      <c r="AI775" s="5">
        <f t="shared" si="976"/>
        <v>3.1901879908020167E-2</v>
      </c>
      <c r="AJ775" s="5">
        <f t="shared" si="977"/>
        <v>1.2903158410464135E-2</v>
      </c>
      <c r="AK775" s="5">
        <f t="shared" si="978"/>
        <v>3.4792410864304627E-3</v>
      </c>
      <c r="AL775" s="5">
        <f t="shared" si="979"/>
        <v>4.5113080270372861E-5</v>
      </c>
      <c r="AM775" s="5">
        <f t="shared" si="980"/>
        <v>1.7721130615170453E-4</v>
      </c>
      <c r="AN775" s="5">
        <f t="shared" si="981"/>
        <v>3.5114774736572487E-4</v>
      </c>
      <c r="AO775" s="5">
        <f t="shared" si="982"/>
        <v>3.4790314218006491E-4</v>
      </c>
      <c r="AP775" s="5">
        <f t="shared" si="983"/>
        <v>2.2979234476421366E-4</v>
      </c>
      <c r="AQ775" s="5">
        <f t="shared" si="984"/>
        <v>1.1383453174929596E-4</v>
      </c>
      <c r="AR775" s="5">
        <f t="shared" si="985"/>
        <v>1.5629136447507606E-2</v>
      </c>
      <c r="AS775" s="5">
        <f t="shared" si="986"/>
        <v>1.2642842615067989E-2</v>
      </c>
      <c r="AT775" s="5">
        <f t="shared" si="987"/>
        <v>5.113573290700564E-3</v>
      </c>
      <c r="AU775" s="5">
        <f t="shared" si="988"/>
        <v>1.3788371595167344E-3</v>
      </c>
      <c r="AV775" s="5">
        <f t="shared" si="989"/>
        <v>2.7884491984132349E-4</v>
      </c>
      <c r="AW775" s="5">
        <f t="shared" si="990"/>
        <v>2.0086681324539728E-6</v>
      </c>
      <c r="AX775" s="5">
        <f t="shared" si="991"/>
        <v>2.3891858013732602E-5</v>
      </c>
      <c r="AY775" s="5">
        <f t="shared" si="992"/>
        <v>4.7342194491371333E-5</v>
      </c>
      <c r="AZ775" s="5">
        <f t="shared" si="993"/>
        <v>4.6904752614270977E-5</v>
      </c>
      <c r="BA775" s="5">
        <f t="shared" si="994"/>
        <v>3.0980901800076683E-5</v>
      </c>
      <c r="BB775" s="5">
        <f t="shared" si="995"/>
        <v>1.5347319133721959E-5</v>
      </c>
      <c r="BC775" s="5">
        <f t="shared" si="996"/>
        <v>6.0822039619705315E-6</v>
      </c>
      <c r="BD775" s="5">
        <f t="shared" si="997"/>
        <v>5.1615744089108734E-3</v>
      </c>
      <c r="BE775" s="5">
        <f t="shared" si="998"/>
        <v>4.1753409164349163E-3</v>
      </c>
      <c r="BF775" s="5">
        <f t="shared" si="999"/>
        <v>1.688774624498162E-3</v>
      </c>
      <c r="BG775" s="5">
        <f t="shared" si="1000"/>
        <v>4.5536556805426612E-4</v>
      </c>
      <c r="BH775" s="5">
        <f t="shared" si="1001"/>
        <v>9.2089464260663135E-5</v>
      </c>
      <c r="BI775" s="5">
        <f t="shared" si="1002"/>
        <v>1.4898745136224858E-5</v>
      </c>
      <c r="BJ775" s="8">
        <f t="shared" si="1003"/>
        <v>0.14456172975752382</v>
      </c>
      <c r="BK775" s="8">
        <f t="shared" si="1004"/>
        <v>0.20705642122268803</v>
      </c>
      <c r="BL775" s="8">
        <f t="shared" si="1005"/>
        <v>0.564479377107172</v>
      </c>
      <c r="BM775" s="8">
        <f t="shared" si="1006"/>
        <v>0.52392847427344569</v>
      </c>
      <c r="BN775" s="8">
        <f t="shared" si="1007"/>
        <v>0.47173379987842534</v>
      </c>
    </row>
    <row r="776" spans="1:66" x14ac:dyDescent="0.25">
      <c r="A776" t="s">
        <v>196</v>
      </c>
      <c r="B776" t="s">
        <v>307</v>
      </c>
      <c r="C776" t="s">
        <v>198</v>
      </c>
      <c r="D776" t="s">
        <v>505</v>
      </c>
      <c r="E776">
        <f>VLOOKUP(A776,home!$A$2:$E$405,3,FALSE)</f>
        <v>1.5814814814814799</v>
      </c>
      <c r="F776">
        <f>VLOOKUP(B776,home!$B$2:$E$405,3,FALSE)</f>
        <v>1.35</v>
      </c>
      <c r="G776">
        <f>VLOOKUP(C776,away!$B$2:$E$405,4,FALSE)</f>
        <v>0.84</v>
      </c>
      <c r="H776">
        <f>VLOOKUP(A776,away!$A$2:$E$405,3,FALSE)</f>
        <v>1.3925925925925899</v>
      </c>
      <c r="I776">
        <f>VLOOKUP(C776,away!$B$2:$E$405,3,FALSE)</f>
        <v>0.97</v>
      </c>
      <c r="J776">
        <f>VLOOKUP(B776,home!$B$2:$E$405,4,FALSE)</f>
        <v>0.48</v>
      </c>
      <c r="K776" s="3">
        <f t="shared" si="952"/>
        <v>1.7933999999999983</v>
      </c>
      <c r="L776" s="3">
        <f t="shared" si="953"/>
        <v>0.64839111111110981</v>
      </c>
      <c r="M776" s="5">
        <f t="shared" si="954"/>
        <v>8.7004876418489169E-2</v>
      </c>
      <c r="N776" s="5">
        <f t="shared" si="955"/>
        <v>0.15603454536891834</v>
      </c>
      <c r="O776" s="5">
        <f t="shared" si="956"/>
        <v>5.6413188493068984E-2</v>
      </c>
      <c r="P776" s="5">
        <f t="shared" si="957"/>
        <v>0.10117141224346983</v>
      </c>
      <c r="Q776" s="5">
        <f t="shared" si="958"/>
        <v>0.13991617683230897</v>
      </c>
      <c r="R776" s="5">
        <f t="shared" si="959"/>
        <v>1.8288904984170736E-2</v>
      </c>
      <c r="S776" s="5">
        <f t="shared" si="960"/>
        <v>2.9411152215495152E-2</v>
      </c>
      <c r="T776" s="5">
        <f t="shared" si="961"/>
        <v>9.0720405358719336E-2</v>
      </c>
      <c r="U776" s="5">
        <f t="shared" si="962"/>
        <v>3.2799322198611772E-2</v>
      </c>
      <c r="V776" s="5">
        <f t="shared" si="963"/>
        <v>3.8000013177255936E-3</v>
      </c>
      <c r="W776" s="5">
        <f t="shared" si="964"/>
        <v>8.3641890510354214E-2</v>
      </c>
      <c r="X776" s="5">
        <f t="shared" si="965"/>
        <v>5.4232658323442352E-2</v>
      </c>
      <c r="Y776" s="5">
        <f t="shared" si="966"/>
        <v>1.7581986794422983E-2</v>
      </c>
      <c r="Z776" s="5">
        <f t="shared" si="967"/>
        <v>3.9527878078973264E-3</v>
      </c>
      <c r="AA776" s="5">
        <f t="shared" si="968"/>
        <v>7.0889296546830594E-3</v>
      </c>
      <c r="AB776" s="5">
        <f t="shared" si="969"/>
        <v>6.3566432213542955E-3</v>
      </c>
      <c r="AC776" s="5">
        <f t="shared" si="970"/>
        <v>2.7617094270106755E-4</v>
      </c>
      <c r="AD776" s="5">
        <f t="shared" si="971"/>
        <v>3.750084161031729E-2</v>
      </c>
      <c r="AE776" s="5">
        <f t="shared" si="972"/>
        <v>2.4315212359315365E-2</v>
      </c>
      <c r="AF776" s="5">
        <f t="shared" si="973"/>
        <v>7.8828837792795405E-3</v>
      </c>
      <c r="AG776" s="5">
        <f t="shared" si="974"/>
        <v>1.703730590802269E-3</v>
      </c>
      <c r="AH776" s="5">
        <f t="shared" si="975"/>
        <v>6.4073811968724868E-4</v>
      </c>
      <c r="AI776" s="5">
        <f t="shared" si="976"/>
        <v>1.1490997438471109E-3</v>
      </c>
      <c r="AJ776" s="5">
        <f t="shared" si="977"/>
        <v>1.0303977403077035E-3</v>
      </c>
      <c r="AK776" s="5">
        <f t="shared" si="978"/>
        <v>6.1597176915594444E-4</v>
      </c>
      <c r="AL776" s="5">
        <f t="shared" si="979"/>
        <v>1.2845534845327271E-5</v>
      </c>
      <c r="AM776" s="5">
        <f t="shared" si="980"/>
        <v>1.345080186878859E-2</v>
      </c>
      <c r="AN776" s="5">
        <f t="shared" si="981"/>
        <v>8.7213803690392253E-3</v>
      </c>
      <c r="AO776" s="5">
        <f t="shared" si="982"/>
        <v>2.827432753951982E-3</v>
      </c>
      <c r="AP776" s="5">
        <f t="shared" si="983"/>
        <v>6.1109408830895711E-4</v>
      </c>
      <c r="AQ776" s="5">
        <f t="shared" si="984"/>
        <v>9.9056993728018799E-5</v>
      </c>
      <c r="AR776" s="5">
        <f t="shared" si="985"/>
        <v>8.3089780271051713E-5</v>
      </c>
      <c r="AS776" s="5">
        <f t="shared" si="986"/>
        <v>1.4901321193810401E-4</v>
      </c>
      <c r="AT776" s="5">
        <f t="shared" si="987"/>
        <v>1.3362014714489776E-4</v>
      </c>
      <c r="AU776" s="5">
        <f t="shared" si="988"/>
        <v>7.9878123963219799E-5</v>
      </c>
      <c r="AV776" s="5">
        <f t="shared" si="989"/>
        <v>3.5813356878909573E-5</v>
      </c>
      <c r="AW776" s="5">
        <f t="shared" si="990"/>
        <v>4.149195599468616E-7</v>
      </c>
      <c r="AX776" s="5">
        <f t="shared" si="991"/>
        <v>4.0204446785809056E-3</v>
      </c>
      <c r="AY776" s="5">
        <f t="shared" si="992"/>
        <v>2.6068205923058222E-3</v>
      </c>
      <c r="AZ776" s="5">
        <f t="shared" si="993"/>
        <v>8.4511965015624674E-4</v>
      </c>
      <c r="BA776" s="5">
        <f t="shared" si="994"/>
        <v>1.826560229955471E-4</v>
      </c>
      <c r="BB776" s="5">
        <f t="shared" si="995"/>
        <v>2.9608135425304792E-5</v>
      </c>
      <c r="BC776" s="5">
        <f t="shared" si="996"/>
        <v>3.8395303652683182E-6</v>
      </c>
      <c r="BD776" s="5">
        <f t="shared" si="997"/>
        <v>8.9791124919875301E-6</v>
      </c>
      <c r="BE776" s="5">
        <f t="shared" si="998"/>
        <v>1.6103140343130422E-5</v>
      </c>
      <c r="BF776" s="5">
        <f t="shared" si="999"/>
        <v>1.4439685945685041E-5</v>
      </c>
      <c r="BG776" s="5">
        <f t="shared" si="1000"/>
        <v>8.6320442583305071E-6</v>
      </c>
      <c r="BH776" s="5">
        <f t="shared" si="1001"/>
        <v>3.8701770432224805E-6</v>
      </c>
      <c r="BI776" s="5">
        <f t="shared" si="1002"/>
        <v>1.3881551018630378E-6</v>
      </c>
      <c r="BJ776" s="8">
        <f t="shared" si="1003"/>
        <v>0.64692858621152649</v>
      </c>
      <c r="BK776" s="8">
        <f t="shared" si="1004"/>
        <v>0.22428327926503197</v>
      </c>
      <c r="BL776" s="8">
        <f t="shared" si="1005"/>
        <v>0.12491802286026725</v>
      </c>
      <c r="BM776" s="8">
        <f t="shared" si="1006"/>
        <v>0.43864716613155125</v>
      </c>
      <c r="BN776" s="8">
        <f t="shared" si="1007"/>
        <v>0.55882910434042599</v>
      </c>
    </row>
    <row r="777" spans="1:66" x14ac:dyDescent="0.25">
      <c r="A777" t="s">
        <v>196</v>
      </c>
      <c r="B777" t="s">
        <v>303</v>
      </c>
      <c r="C777" t="s">
        <v>201</v>
      </c>
      <c r="D777" t="s">
        <v>505</v>
      </c>
      <c r="E777">
        <f>VLOOKUP(A777,home!$A$2:$E$405,3,FALSE)</f>
        <v>1.5814814814814799</v>
      </c>
      <c r="F777">
        <f>VLOOKUP(B777,home!$B$2:$E$405,3,FALSE)</f>
        <v>0.8</v>
      </c>
      <c r="G777">
        <f>VLOOKUP(C777,away!$B$2:$E$405,4,FALSE)</f>
        <v>0.67</v>
      </c>
      <c r="H777">
        <f>VLOOKUP(A777,away!$A$2:$E$405,3,FALSE)</f>
        <v>1.3925925925925899</v>
      </c>
      <c r="I777">
        <f>VLOOKUP(C777,away!$B$2:$E$405,3,FALSE)</f>
        <v>1.05</v>
      </c>
      <c r="J777">
        <f>VLOOKUP(B777,home!$B$2:$E$405,4,FALSE)</f>
        <v>1.05</v>
      </c>
      <c r="K777" s="3">
        <f t="shared" si="952"/>
        <v>0.84767407407407336</v>
      </c>
      <c r="L777" s="3">
        <f t="shared" si="953"/>
        <v>1.5353333333333306</v>
      </c>
      <c r="M777" s="5">
        <f t="shared" si="954"/>
        <v>9.2272658335541588E-2</v>
      </c>
      <c r="N777" s="5">
        <f t="shared" si="955"/>
        <v>7.8217140216933545E-2</v>
      </c>
      <c r="O777" s="5">
        <f t="shared" si="956"/>
        <v>0.14166928809783458</v>
      </c>
      <c r="P777" s="5">
        <f t="shared" si="957"/>
        <v>0.12008938261306507</v>
      </c>
      <c r="Q777" s="5">
        <f t="shared" si="958"/>
        <v>3.3151320955055553E-2</v>
      </c>
      <c r="R777" s="5">
        <f t="shared" si="959"/>
        <v>0.10875479016310419</v>
      </c>
      <c r="S777" s="5">
        <f t="shared" si="960"/>
        <v>3.9072949876291473E-2</v>
      </c>
      <c r="T777" s="5">
        <f t="shared" si="961"/>
        <v>5.0898328106328522E-2</v>
      </c>
      <c r="U777" s="5">
        <f t="shared" si="962"/>
        <v>9.2188616052629471E-2</v>
      </c>
      <c r="V777" s="5">
        <f t="shared" si="963"/>
        <v>5.6502188575998195E-3</v>
      </c>
      <c r="W777" s="5">
        <f t="shared" si="964"/>
        <v>9.3671717649697131E-3</v>
      </c>
      <c r="X777" s="5">
        <f t="shared" si="965"/>
        <v>1.4381731049816807E-2</v>
      </c>
      <c r="Y777" s="5">
        <f t="shared" si="966"/>
        <v>1.1040375535909351E-2</v>
      </c>
      <c r="Z777" s="5">
        <f t="shared" si="967"/>
        <v>5.5658284832361876E-2</v>
      </c>
      <c r="AA777" s="5">
        <f t="shared" si="968"/>
        <v>4.7180085059823393E-2</v>
      </c>
      <c r="AB777" s="5">
        <f t="shared" si="969"/>
        <v>1.9996667458910908E-2</v>
      </c>
      <c r="AC777" s="5">
        <f t="shared" si="970"/>
        <v>4.5959666335451704E-4</v>
      </c>
      <c r="AD777" s="5">
        <f t="shared" si="971"/>
        <v>1.9850771631408763E-3</v>
      </c>
      <c r="AE777" s="5">
        <f t="shared" si="972"/>
        <v>3.0477551378089531E-3</v>
      </c>
      <c r="AF777" s="5">
        <f t="shared" si="973"/>
        <v>2.3396600274580028E-3</v>
      </c>
      <c r="AG777" s="5">
        <f t="shared" si="974"/>
        <v>1.1973860096079489E-3</v>
      </c>
      <c r="AH777" s="5">
        <f t="shared" si="975"/>
        <v>2.1363504994821536E-2</v>
      </c>
      <c r="AI777" s="5">
        <f t="shared" si="976"/>
        <v>1.8109289315462185E-2</v>
      </c>
      <c r="AJ777" s="5">
        <f t="shared" si="977"/>
        <v>7.675387526311959E-3</v>
      </c>
      <c r="AK777" s="5">
        <f t="shared" si="978"/>
        <v>2.1687423381753939E-3</v>
      </c>
      <c r="AL777" s="5">
        <f t="shared" si="979"/>
        <v>2.392590851888768E-5</v>
      </c>
      <c r="AM777" s="5">
        <f t="shared" si="980"/>
        <v>3.3653968924620618E-4</v>
      </c>
      <c r="AN777" s="5">
        <f t="shared" si="981"/>
        <v>5.1670060288934092E-4</v>
      </c>
      <c r="AO777" s="5">
        <f t="shared" si="982"/>
        <v>3.9665382948471677E-4</v>
      </c>
      <c r="AP777" s="5">
        <f t="shared" si="983"/>
        <v>2.0299861540073354E-4</v>
      </c>
      <c r="AQ777" s="5">
        <f t="shared" si="984"/>
        <v>7.7917635211314774E-5</v>
      </c>
      <c r="AR777" s="5">
        <f t="shared" si="985"/>
        <v>6.5600202670765212E-3</v>
      </c>
      <c r="AS777" s="5">
        <f t="shared" si="986"/>
        <v>5.5607591058012447E-3</v>
      </c>
      <c r="AT777" s="5">
        <f t="shared" si="987"/>
        <v>2.3568556630795211E-3</v>
      </c>
      <c r="AU777" s="5">
        <f t="shared" si="988"/>
        <v>6.6594848064238979E-4</v>
      </c>
      <c r="AV777" s="5">
        <f t="shared" si="989"/>
        <v>1.4112681542739343E-4</v>
      </c>
      <c r="AW777" s="5">
        <f t="shared" si="990"/>
        <v>8.6496297263605993E-7</v>
      </c>
      <c r="AX777" s="5">
        <f t="shared" si="991"/>
        <v>4.7545994911825688E-5</v>
      </c>
      <c r="AY777" s="5">
        <f t="shared" si="992"/>
        <v>7.2998950854622898E-5</v>
      </c>
      <c r="AZ777" s="5">
        <f t="shared" si="993"/>
        <v>5.6038861272732096E-5</v>
      </c>
      <c r="BA777" s="5">
        <f t="shared" si="994"/>
        <v>2.8679443891355948E-5</v>
      </c>
      <c r="BB777" s="5">
        <f t="shared" si="995"/>
        <v>1.1008126546965442E-5</v>
      </c>
      <c r="BC777" s="5">
        <f t="shared" si="996"/>
        <v>3.3802287250215157E-6</v>
      </c>
      <c r="BD777" s="5">
        <f t="shared" si="997"/>
        <v>1.6786362972308008E-3</v>
      </c>
      <c r="BE777" s="5">
        <f t="shared" si="998"/>
        <v>1.42293646896225E-3</v>
      </c>
      <c r="BF777" s="5">
        <f t="shared" si="999"/>
        <v>6.0309317689690334E-4</v>
      </c>
      <c r="BG777" s="5">
        <f t="shared" si="1000"/>
        <v>1.7040881676882462E-4</v>
      </c>
      <c r="BH777" s="5">
        <f t="shared" si="1001"/>
        <v>3.6112783992142957E-5</v>
      </c>
      <c r="BI777" s="5">
        <f t="shared" si="1002"/>
        <v>6.1223741465553614E-6</v>
      </c>
      <c r="BJ777" s="8">
        <f t="shared" si="1003"/>
        <v>0.20737640794546408</v>
      </c>
      <c r="BK777" s="8">
        <f t="shared" si="1004"/>
        <v>0.25764173120522599</v>
      </c>
      <c r="BL777" s="8">
        <f t="shared" si="1005"/>
        <v>0.47830839125709812</v>
      </c>
      <c r="BM777" s="8">
        <f t="shared" si="1006"/>
        <v>0.42475810087073362</v>
      </c>
      <c r="BN777" s="8">
        <f t="shared" si="1007"/>
        <v>0.57415458038153455</v>
      </c>
    </row>
    <row r="778" spans="1:66" x14ac:dyDescent="0.25">
      <c r="A778" t="s">
        <v>32</v>
      </c>
      <c r="B778" t="s">
        <v>212</v>
      </c>
      <c r="C778" t="s">
        <v>313</v>
      </c>
      <c r="D778" t="s">
        <v>505</v>
      </c>
      <c r="E778">
        <f>VLOOKUP(A778,home!$A$2:$E$405,3,FALSE)</f>
        <v>1.23461538461538</v>
      </c>
      <c r="F778">
        <f>VLOOKUP(B778,home!$B$2:$E$405,3,FALSE)</f>
        <v>0.81</v>
      </c>
      <c r="G778">
        <f>VLOOKUP(C778,away!$B$2:$E$405,4,FALSE)</f>
        <v>1.08</v>
      </c>
      <c r="H778">
        <f>VLOOKUP(A778,away!$A$2:$E$405,3,FALSE)</f>
        <v>1.1461538461538501</v>
      </c>
      <c r="I778">
        <f>VLOOKUP(C778,away!$B$2:$E$405,3,FALSE)</f>
        <v>0.81</v>
      </c>
      <c r="J778">
        <f>VLOOKUP(B778,home!$B$2:$E$405,4,FALSE)</f>
        <v>1.22</v>
      </c>
      <c r="K778" s="3">
        <f t="shared" si="952"/>
        <v>1.0800415384615345</v>
      </c>
      <c r="L778" s="3">
        <f t="shared" si="953"/>
        <v>1.1326292307692347</v>
      </c>
      <c r="M778" s="5">
        <f t="shared" si="954"/>
        <v>0.10940805429859964</v>
      </c>
      <c r="N778" s="5">
        <f t="shared" si="955"/>
        <v>0.11816524328474262</v>
      </c>
      <c r="O778" s="5">
        <f t="shared" si="956"/>
        <v>0.12391876038018157</v>
      </c>
      <c r="P778" s="5">
        <f t="shared" si="957"/>
        <v>0.1338374086052575</v>
      </c>
      <c r="Q778" s="5">
        <f t="shared" si="958"/>
        <v>6.3811685574967469E-2</v>
      </c>
      <c r="R778" s="5">
        <f t="shared" si="959"/>
        <v>7.0177005123641084E-2</v>
      </c>
      <c r="S778" s="5">
        <f t="shared" si="960"/>
        <v>4.0930377697064882E-2</v>
      </c>
      <c r="T778" s="5">
        <f t="shared" si="961"/>
        <v>7.2274980346863679E-2</v>
      </c>
      <c r="U778" s="5">
        <f t="shared" si="962"/>
        <v>7.579408057836029E-2</v>
      </c>
      <c r="V778" s="5">
        <f t="shared" si="963"/>
        <v>5.563287029083124E-3</v>
      </c>
      <c r="W778" s="5">
        <f t="shared" si="964"/>
        <v>2.297309035340386E-2</v>
      </c>
      <c r="X778" s="5">
        <f t="shared" si="965"/>
        <v>2.6019993655367939E-2</v>
      </c>
      <c r="Y778" s="5">
        <f t="shared" si="966"/>
        <v>1.4735502699249878E-2</v>
      </c>
      <c r="Z778" s="5">
        <f t="shared" si="967"/>
        <v>2.6494842443626081E-2</v>
      </c>
      <c r="AA778" s="5">
        <f t="shared" si="968"/>
        <v>2.861553039410987E-2</v>
      </c>
      <c r="AB778" s="5">
        <f t="shared" si="969"/>
        <v>1.5452980735373613E-2</v>
      </c>
      <c r="AC778" s="5">
        <f t="shared" si="970"/>
        <v>4.2534341054293505E-4</v>
      </c>
      <c r="AD778" s="5">
        <f t="shared" si="971"/>
        <v>6.2029729621265357E-3</v>
      </c>
      <c r="AE778" s="5">
        <f t="shared" si="972"/>
        <v>7.0256684945757385E-3</v>
      </c>
      <c r="AF778" s="5">
        <f t="shared" si="973"/>
        <v>3.9787387513254835E-3</v>
      </c>
      <c r="AG778" s="5">
        <f t="shared" si="974"/>
        <v>1.5021452704485092E-3</v>
      </c>
      <c r="AH778" s="5">
        <f t="shared" si="975"/>
        <v>7.5022082540690755E-3</v>
      </c>
      <c r="AI778" s="5">
        <f t="shared" si="976"/>
        <v>8.1026965445835843E-3</v>
      </c>
      <c r="AJ778" s="5">
        <f t="shared" si="977"/>
        <v>4.3756244208495079E-3</v>
      </c>
      <c r="AK778" s="5">
        <f t="shared" si="978"/>
        <v>1.5752853770747211E-3</v>
      </c>
      <c r="AL778" s="5">
        <f t="shared" si="979"/>
        <v>2.081267606826171E-5</v>
      </c>
      <c r="AM778" s="5">
        <f t="shared" si="980"/>
        <v>1.3398936922100891E-3</v>
      </c>
      <c r="AN778" s="5">
        <f t="shared" si="981"/>
        <v>1.517602761920463E-3</v>
      </c>
      <c r="AO778" s="5">
        <f t="shared" si="982"/>
        <v>8.5944062442361996E-4</v>
      </c>
      <c r="AP778" s="5">
        <f t="shared" si="983"/>
        <v>3.2447585777758519E-4</v>
      </c>
      <c r="AQ778" s="5">
        <f t="shared" si="984"/>
        <v>9.1877710299453533E-5</v>
      </c>
      <c r="AR778" s="5">
        <f t="shared" si="985"/>
        <v>1.6994440727753702E-3</v>
      </c>
      <c r="AS778" s="5">
        <f t="shared" si="986"/>
        <v>1.8354701908896464E-3</v>
      </c>
      <c r="AT778" s="5">
        <f t="shared" si="987"/>
        <v>9.9119202438437007E-4</v>
      </c>
      <c r="AU778" s="5">
        <f t="shared" si="988"/>
        <v>3.5684285297563268E-4</v>
      </c>
      <c r="AV778" s="5">
        <f t="shared" si="989"/>
        <v>9.6351275979201365E-5</v>
      </c>
      <c r="AW778" s="5">
        <f t="shared" si="990"/>
        <v>7.0721855823096975E-7</v>
      </c>
      <c r="AX778" s="5">
        <f t="shared" si="991"/>
        <v>2.4119014078491502E-4</v>
      </c>
      <c r="AY778" s="5">
        <f t="shared" si="992"/>
        <v>2.7317900362634171E-4</v>
      </c>
      <c r="AZ778" s="5">
        <f t="shared" si="993"/>
        <v>1.5470526236980469E-4</v>
      </c>
      <c r="BA778" s="5">
        <f t="shared" si="994"/>
        <v>5.8407900771288178E-5</v>
      </c>
      <c r="BB778" s="5">
        <f t="shared" si="995"/>
        <v>1.653862393035749E-5</v>
      </c>
      <c r="BC778" s="5">
        <f t="shared" si="996"/>
        <v>3.7464257800444889E-6</v>
      </c>
      <c r="BD778" s="5">
        <f t="shared" si="997"/>
        <v>3.2080667214715042E-4</v>
      </c>
      <c r="BE778" s="5">
        <f t="shared" si="998"/>
        <v>3.464845317345334E-4</v>
      </c>
      <c r="BF778" s="5">
        <f t="shared" si="999"/>
        <v>1.8710884335384491E-4</v>
      </c>
      <c r="BG778" s="5">
        <f t="shared" si="1000"/>
        <v>6.7361774345214978E-5</v>
      </c>
      <c r="BH778" s="5">
        <f t="shared" si="1001"/>
        <v>1.8188378599326178E-5</v>
      </c>
      <c r="BI778" s="5">
        <f t="shared" si="1002"/>
        <v>3.9288408809074192E-6</v>
      </c>
      <c r="BJ778" s="8">
        <f t="shared" si="1003"/>
        <v>0.34157107939696568</v>
      </c>
      <c r="BK778" s="8">
        <f t="shared" si="1004"/>
        <v>0.29045846272024262</v>
      </c>
      <c r="BL778" s="8">
        <f t="shared" si="1005"/>
        <v>0.34143735126630848</v>
      </c>
      <c r="BM778" s="8">
        <f t="shared" si="1006"/>
        <v>0.380371106774685</v>
      </c>
      <c r="BN778" s="8">
        <f t="shared" si="1007"/>
        <v>0.61931815726738992</v>
      </c>
    </row>
    <row r="779" spans="1:66" x14ac:dyDescent="0.25">
      <c r="A779" t="s">
        <v>32</v>
      </c>
      <c r="B779" t="s">
        <v>34</v>
      </c>
      <c r="C779" t="s">
        <v>207</v>
      </c>
      <c r="D779" t="s">
        <v>505</v>
      </c>
      <c r="E779">
        <f>VLOOKUP(A779,home!$A$2:$E$405,3,FALSE)</f>
        <v>1.23461538461538</v>
      </c>
      <c r="F779">
        <f>VLOOKUP(B779,home!$B$2:$E$405,3,FALSE)</f>
        <v>0.65</v>
      </c>
      <c r="G779">
        <f>VLOOKUP(C779,away!$B$2:$E$405,4,FALSE)</f>
        <v>1.03</v>
      </c>
      <c r="H779">
        <f>VLOOKUP(A779,away!$A$2:$E$405,3,FALSE)</f>
        <v>1.1461538461538501</v>
      </c>
      <c r="I779">
        <f>VLOOKUP(C779,away!$B$2:$E$405,3,FALSE)</f>
        <v>0.7</v>
      </c>
      <c r="J779">
        <f>VLOOKUP(B779,home!$B$2:$E$405,4,FALSE)</f>
        <v>0.76</v>
      </c>
      <c r="K779" s="3">
        <f t="shared" si="952"/>
        <v>0.82657499999999695</v>
      </c>
      <c r="L779" s="3">
        <f t="shared" si="953"/>
        <v>0.6097538461538482</v>
      </c>
      <c r="M779" s="5">
        <f t="shared" si="954"/>
        <v>0.23779915547182864</v>
      </c>
      <c r="N779" s="5">
        <f t="shared" si="955"/>
        <v>0.19655883693412604</v>
      </c>
      <c r="O779" s="5">
        <f t="shared" si="956"/>
        <v>0.14499894966108443</v>
      </c>
      <c r="P779" s="5">
        <f t="shared" si="957"/>
        <v>0.11985250681611043</v>
      </c>
      <c r="Q779" s="5">
        <f t="shared" si="958"/>
        <v>8.1235310319412293E-2</v>
      </c>
      <c r="R779" s="5">
        <f t="shared" si="959"/>
        <v>4.4206833622057219E-2</v>
      </c>
      <c r="S779" s="5">
        <f t="shared" si="960"/>
        <v>1.5101634151732221E-2</v>
      </c>
      <c r="T779" s="5">
        <f t="shared" si="961"/>
        <v>4.9533542910763041E-2</v>
      </c>
      <c r="U779" s="5">
        <f t="shared" si="962"/>
        <v>3.6540263501151811E-2</v>
      </c>
      <c r="V779" s="5">
        <f t="shared" si="963"/>
        <v>8.4570373707623929E-4</v>
      </c>
      <c r="W779" s="5">
        <f t="shared" si="964"/>
        <v>2.2382358875755994E-2</v>
      </c>
      <c r="X779" s="5">
        <f t="shared" si="965"/>
        <v>1.3647729410487938E-2</v>
      </c>
      <c r="Y779" s="5">
        <f t="shared" si="966"/>
        <v>4.1608777496560051E-3</v>
      </c>
      <c r="Z779" s="5">
        <f t="shared" si="967"/>
        <v>8.9850956091108818E-3</v>
      </c>
      <c r="AA779" s="5">
        <f t="shared" si="968"/>
        <v>7.4268554031007997E-3</v>
      </c>
      <c r="AB779" s="5">
        <f t="shared" si="969"/>
        <v>3.0694265024090095E-3</v>
      </c>
      <c r="AC779" s="5">
        <f t="shared" si="970"/>
        <v>2.6640052797713723E-5</v>
      </c>
      <c r="AD779" s="5">
        <f t="shared" si="971"/>
        <v>4.6251745719319845E-3</v>
      </c>
      <c r="AE779" s="5">
        <f t="shared" si="972"/>
        <v>2.8202179843685058E-3</v>
      </c>
      <c r="AF779" s="5">
        <f t="shared" si="973"/>
        <v>8.5981938148047476E-4</v>
      </c>
      <c r="AG779" s="5">
        <f t="shared" si="974"/>
        <v>1.7475939161844744E-4</v>
      </c>
      <c r="AH779" s="5">
        <f t="shared" si="975"/>
        <v>1.3696741514288532E-3</v>
      </c>
      <c r="AI779" s="5">
        <f t="shared" si="976"/>
        <v>1.1321384117173E-3</v>
      </c>
      <c r="AJ779" s="5">
        <f t="shared" si="977"/>
        <v>4.6789865383261182E-4</v>
      </c>
      <c r="AK779" s="5">
        <f t="shared" si="978"/>
        <v>1.2891777659722992E-4</v>
      </c>
      <c r="AL779" s="5">
        <f t="shared" si="979"/>
        <v>5.3707122772314107E-7</v>
      </c>
      <c r="AM779" s="5">
        <f t="shared" si="980"/>
        <v>7.6461073435893346E-4</v>
      </c>
      <c r="AN779" s="5">
        <f t="shared" si="981"/>
        <v>4.6622433608587799E-4</v>
      </c>
      <c r="AO779" s="5">
        <f t="shared" si="982"/>
        <v>1.4214104104944421E-4</v>
      </c>
      <c r="AP779" s="5">
        <f t="shared" si="983"/>
        <v>2.8890348825403542E-5</v>
      </c>
      <c r="AQ779" s="5">
        <f t="shared" si="984"/>
        <v>4.4040003282540294E-6</v>
      </c>
      <c r="AR779" s="5">
        <f t="shared" si="985"/>
        <v>1.6703281636225035E-4</v>
      </c>
      <c r="AS779" s="5">
        <f t="shared" si="986"/>
        <v>1.3806515018462658E-4</v>
      </c>
      <c r="AT779" s="5">
        <f t="shared" si="987"/>
        <v>5.7060600756928639E-5</v>
      </c>
      <c r="AU779" s="5">
        <f t="shared" si="988"/>
        <v>1.5721622023552705E-5</v>
      </c>
      <c r="AV779" s="5">
        <f t="shared" si="989"/>
        <v>3.2487749310295068E-6</v>
      </c>
      <c r="AW779" s="5">
        <f t="shared" si="990"/>
        <v>7.5191058761922961E-9</v>
      </c>
      <c r="AX779" s="5">
        <f t="shared" si="991"/>
        <v>1.0533468629212215E-4</v>
      </c>
      <c r="AY779" s="5">
        <f t="shared" si="992"/>
        <v>6.422823010003051E-5</v>
      </c>
      <c r="AZ779" s="5">
        <f t="shared" si="993"/>
        <v>1.9581705167573979E-5</v>
      </c>
      <c r="BA779" s="5">
        <f t="shared" si="994"/>
        <v>3.9800066800596401E-6</v>
      </c>
      <c r="BB779" s="5">
        <f t="shared" si="995"/>
        <v>6.0670609522109331E-7</v>
      </c>
      <c r="BC779" s="5">
        <f t="shared" si="996"/>
        <v>7.3988275009208934E-8</v>
      </c>
      <c r="BD779" s="5">
        <f t="shared" si="997"/>
        <v>1.6974817035131923E-5</v>
      </c>
      <c r="BE779" s="5">
        <f t="shared" si="998"/>
        <v>1.4030959390814118E-5</v>
      </c>
      <c r="BF779" s="5">
        <f t="shared" si="999"/>
        <v>5.798820129231068E-6</v>
      </c>
      <c r="BG779" s="5">
        <f t="shared" si="1000"/>
        <v>1.5977199161063842E-6</v>
      </c>
      <c r="BH779" s="5">
        <f t="shared" si="1001"/>
        <v>3.301588349139073E-7</v>
      </c>
      <c r="BI779" s="5">
        <f t="shared" si="1002"/>
        <v>5.4580207793792406E-8</v>
      </c>
      <c r="BJ779" s="8">
        <f t="shared" si="1003"/>
        <v>0.37759870331285872</v>
      </c>
      <c r="BK779" s="8">
        <f t="shared" si="1004"/>
        <v>0.37369040553087307</v>
      </c>
      <c r="BL779" s="8">
        <f t="shared" si="1005"/>
        <v>0.23976087370315169</v>
      </c>
      <c r="BM779" s="8">
        <f t="shared" si="1006"/>
        <v>0.17531926462038103</v>
      </c>
      <c r="BN779" s="8">
        <f t="shared" si="1007"/>
        <v>0.82465159282461908</v>
      </c>
    </row>
    <row r="780" spans="1:66" x14ac:dyDescent="0.25">
      <c r="A780" t="s">
        <v>32</v>
      </c>
      <c r="B780" t="s">
        <v>208</v>
      </c>
      <c r="C780" t="s">
        <v>33</v>
      </c>
      <c r="D780" t="s">
        <v>505</v>
      </c>
      <c r="E780">
        <f>VLOOKUP(A780,home!$A$2:$E$405,3,FALSE)</f>
        <v>1.23461538461538</v>
      </c>
      <c r="F780">
        <f>VLOOKUP(B780,home!$B$2:$E$405,3,FALSE)</f>
        <v>1.3</v>
      </c>
      <c r="G780">
        <f>VLOOKUP(C780,away!$B$2:$E$405,4,FALSE)</f>
        <v>0.32</v>
      </c>
      <c r="H780">
        <f>VLOOKUP(A780,away!$A$2:$E$405,3,FALSE)</f>
        <v>1.1461538461538501</v>
      </c>
      <c r="I780">
        <f>VLOOKUP(C780,away!$B$2:$E$405,3,FALSE)</f>
        <v>1.4</v>
      </c>
      <c r="J780">
        <f>VLOOKUP(B780,home!$B$2:$E$405,4,FALSE)</f>
        <v>0.76</v>
      </c>
      <c r="K780" s="3">
        <f t="shared" si="952"/>
        <v>0.51359999999999806</v>
      </c>
      <c r="L780" s="3">
        <f t="shared" si="953"/>
        <v>1.2195076923076964</v>
      </c>
      <c r="M780" s="5">
        <f t="shared" si="954"/>
        <v>0.17673431977099952</v>
      </c>
      <c r="N780" s="5">
        <f t="shared" si="955"/>
        <v>9.0770746634385002E-2</v>
      </c>
      <c r="O780" s="5">
        <f t="shared" si="956"/>
        <v>0.2155288624555021</v>
      </c>
      <c r="P780" s="5">
        <f t="shared" si="957"/>
        <v>0.11069562375714545</v>
      </c>
      <c r="Q780" s="5">
        <f t="shared" si="958"/>
        <v>2.3309927735709977E-2</v>
      </c>
      <c r="R780" s="5">
        <f t="shared" si="959"/>
        <v>0.13141955283940618</v>
      </c>
      <c r="S780" s="5">
        <f t="shared" si="960"/>
        <v>1.7333250744480187E-2</v>
      </c>
      <c r="T780" s="5">
        <f t="shared" si="961"/>
        <v>2.8426636180834842E-2</v>
      </c>
      <c r="U780" s="5">
        <f t="shared" si="962"/>
        <v>6.7497082338318748E-2</v>
      </c>
      <c r="V780" s="5">
        <f t="shared" si="963"/>
        <v>1.2062770612630948E-3</v>
      </c>
      <c r="W780" s="5">
        <f t="shared" si="964"/>
        <v>3.990659628353533E-3</v>
      </c>
      <c r="X780" s="5">
        <f t="shared" si="965"/>
        <v>4.8666401141589065E-3</v>
      </c>
      <c r="Y780" s="5">
        <f t="shared" si="966"/>
        <v>2.9674525274549974E-3</v>
      </c>
      <c r="Z780" s="5">
        <f t="shared" si="967"/>
        <v>5.34223852024312E-2</v>
      </c>
      <c r="AA780" s="5">
        <f t="shared" si="968"/>
        <v>2.7437737039968556E-2</v>
      </c>
      <c r="AB780" s="5">
        <f t="shared" si="969"/>
        <v>7.046010871863898E-3</v>
      </c>
      <c r="AC780" s="5">
        <f t="shared" si="970"/>
        <v>4.7221159383995619E-5</v>
      </c>
      <c r="AD780" s="5">
        <f t="shared" si="971"/>
        <v>5.1240069628059166E-4</v>
      </c>
      <c r="AE780" s="5">
        <f t="shared" si="972"/>
        <v>6.2487659065800125E-4</v>
      </c>
      <c r="AF780" s="5">
        <f t="shared" si="973"/>
        <v>3.8102090452522017E-4</v>
      </c>
      <c r="AG780" s="5">
        <f t="shared" si="974"/>
        <v>1.5488597466618078E-4</v>
      </c>
      <c r="AH780" s="5">
        <f t="shared" si="975"/>
        <v>1.6287252423947428E-2</v>
      </c>
      <c r="AI780" s="5">
        <f t="shared" si="976"/>
        <v>8.3651328449393658E-3</v>
      </c>
      <c r="AJ780" s="5">
        <f t="shared" si="977"/>
        <v>2.1481661145804211E-3</v>
      </c>
      <c r="AK780" s="5">
        <f t="shared" si="978"/>
        <v>3.677660388161667E-4</v>
      </c>
      <c r="AL780" s="5">
        <f t="shared" si="979"/>
        <v>1.1830584346764119E-6</v>
      </c>
      <c r="AM780" s="5">
        <f t="shared" si="980"/>
        <v>5.2633799521942198E-5</v>
      </c>
      <c r="AN780" s="5">
        <f t="shared" si="981"/>
        <v>6.4187323392389664E-5</v>
      </c>
      <c r="AO780" s="5">
        <f t="shared" si="982"/>
        <v>3.9138467312830478E-5</v>
      </c>
      <c r="AP780" s="5">
        <f t="shared" si="983"/>
        <v>1.5909887317710033E-5</v>
      </c>
      <c r="AQ780" s="5">
        <f t="shared" si="984"/>
        <v>4.8505574919240137E-6</v>
      </c>
      <c r="AR780" s="5">
        <f t="shared" si="985"/>
        <v>3.9724859235122107E-3</v>
      </c>
      <c r="AS780" s="5">
        <f t="shared" si="986"/>
        <v>2.0402687703158636E-3</v>
      </c>
      <c r="AT780" s="5">
        <f t="shared" si="987"/>
        <v>5.2394102021711172E-4</v>
      </c>
      <c r="AU780" s="5">
        <f t="shared" si="988"/>
        <v>8.9698702661169193E-5</v>
      </c>
      <c r="AV780" s="5">
        <f t="shared" si="989"/>
        <v>1.151731342169408E-5</v>
      </c>
      <c r="AW780" s="5">
        <f t="shared" si="990"/>
        <v>2.0583217091266602E-8</v>
      </c>
      <c r="AX780" s="5">
        <f t="shared" si="991"/>
        <v>4.5054532390782317E-6</v>
      </c>
      <c r="AY780" s="5">
        <f t="shared" si="992"/>
        <v>5.494434882388531E-6</v>
      </c>
      <c r="AZ780" s="5">
        <f t="shared" si="993"/>
        <v>3.3502528019782741E-6</v>
      </c>
      <c r="BA780" s="5">
        <f t="shared" si="994"/>
        <v>1.361886354395973E-6</v>
      </c>
      <c r="BB780" s="5">
        <f t="shared" si="995"/>
        <v>4.1520772130869371E-7</v>
      </c>
      <c r="BC780" s="5">
        <f t="shared" si="996"/>
        <v>1.012698020083004E-7</v>
      </c>
      <c r="BD780" s="5">
        <f t="shared" si="997"/>
        <v>8.0741285688452999E-4</v>
      </c>
      <c r="BE780" s="5">
        <f t="shared" si="998"/>
        <v>4.1468724329589299E-4</v>
      </c>
      <c r="BF780" s="5">
        <f t="shared" si="999"/>
        <v>1.064916840783849E-4</v>
      </c>
      <c r="BG780" s="5">
        <f t="shared" si="1000"/>
        <v>1.8231376314219429E-5</v>
      </c>
      <c r="BH780" s="5">
        <f t="shared" si="1001"/>
        <v>2.3409087187457655E-6</v>
      </c>
      <c r="BI780" s="5">
        <f t="shared" si="1002"/>
        <v>2.4045814358956422E-7</v>
      </c>
      <c r="BJ780" s="8">
        <f t="shared" si="1003"/>
        <v>0.15619719552686517</v>
      </c>
      <c r="BK780" s="8">
        <f t="shared" si="1004"/>
        <v>0.3060233699865893</v>
      </c>
      <c r="BL780" s="8">
        <f t="shared" si="1005"/>
        <v>0.48408487922490628</v>
      </c>
      <c r="BM780" s="8">
        <f t="shared" si="1006"/>
        <v>0.25126332289597841</v>
      </c>
      <c r="BN780" s="8">
        <f t="shared" si="1007"/>
        <v>0.74845903319314822</v>
      </c>
    </row>
    <row r="781" spans="1:66" x14ac:dyDescent="0.25">
      <c r="A781" t="s">
        <v>340</v>
      </c>
      <c r="B781" t="s">
        <v>390</v>
      </c>
      <c r="C781" t="s">
        <v>385</v>
      </c>
      <c r="D781" t="s">
        <v>505</v>
      </c>
      <c r="E781">
        <f>VLOOKUP(A781,home!$A$2:$E$405,3,FALSE)</f>
        <v>1.34756097560976</v>
      </c>
      <c r="F781">
        <f>VLOOKUP(B781,home!$B$2:$E$405,3,FALSE)</f>
        <v>0.7</v>
      </c>
      <c r="G781">
        <f>VLOOKUP(C781,away!$B$2:$E$405,4,FALSE)</f>
        <v>1.3</v>
      </c>
      <c r="H781">
        <f>VLOOKUP(A781,away!$A$2:$E$405,3,FALSE)</f>
        <v>1.1341463414634101</v>
      </c>
      <c r="I781">
        <f>VLOOKUP(C781,away!$B$2:$E$405,3,FALSE)</f>
        <v>0.6</v>
      </c>
      <c r="J781">
        <f>VLOOKUP(B781,home!$B$2:$E$405,4,FALSE)</f>
        <v>1.1599999999999999</v>
      </c>
      <c r="K781" s="3">
        <f t="shared" si="952"/>
        <v>1.2262804878048814</v>
      </c>
      <c r="L781" s="3">
        <f t="shared" si="953"/>
        <v>0.7893658536585334</v>
      </c>
      <c r="M781" s="5">
        <f t="shared" si="954"/>
        <v>0.13323426070312105</v>
      </c>
      <c r="N781" s="5">
        <f t="shared" si="955"/>
        <v>0.16338257420734603</v>
      </c>
      <c r="O781" s="5">
        <f t="shared" si="956"/>
        <v>0.10517057593648273</v>
      </c>
      <c r="P781" s="5">
        <f t="shared" si="957"/>
        <v>0.12896862516211038</v>
      </c>
      <c r="Q781" s="5">
        <f t="shared" si="958"/>
        <v>0.10017643139890078</v>
      </c>
      <c r="R781" s="5">
        <f t="shared" si="959"/>
        <v>4.150903072693065E-2</v>
      </c>
      <c r="S781" s="5">
        <f t="shared" si="960"/>
        <v>3.1209889611777807E-2</v>
      </c>
      <c r="T781" s="5">
        <f t="shared" si="961"/>
        <v>7.9075854287658828E-2</v>
      </c>
      <c r="U781" s="5">
        <f t="shared" si="962"/>
        <v>5.0901714448128334E-2</v>
      </c>
      <c r="V781" s="5">
        <f t="shared" si="963"/>
        <v>3.3567413378598086E-3</v>
      </c>
      <c r="W781" s="5">
        <f t="shared" si="964"/>
        <v>4.0948134387465425E-2</v>
      </c>
      <c r="X781" s="5">
        <f t="shared" si="965"/>
        <v>3.2323059056485991E-2</v>
      </c>
      <c r="Y781" s="5">
        <f t="shared" si="966"/>
        <v>1.2757359552489128E-2</v>
      </c>
      <c r="Z781" s="5">
        <f t="shared" si="967"/>
        <v>1.0921937158100636E-2</v>
      </c>
      <c r="AA781" s="5">
        <f t="shared" si="968"/>
        <v>1.3393358426009909E-2</v>
      </c>
      <c r="AB781" s="5">
        <f t="shared" si="969"/>
        <v>8.2120070519965272E-3</v>
      </c>
      <c r="AC781" s="5">
        <f t="shared" si="970"/>
        <v>2.0307948246755909E-4</v>
      </c>
      <c r="AD781" s="5">
        <f t="shared" si="971"/>
        <v>1.2553474552840243E-2</v>
      </c>
      <c r="AE781" s="5">
        <f t="shared" si="972"/>
        <v>9.9092841567834135E-3</v>
      </c>
      <c r="AF781" s="5">
        <f t="shared" si="973"/>
        <v>3.9110252737821604E-3</v>
      </c>
      <c r="AG781" s="5">
        <f t="shared" si="974"/>
        <v>1.0290766013063848E-3</v>
      </c>
      <c r="AH781" s="5">
        <f t="shared" si="975"/>
        <v>2.1553510621022407E-3</v>
      </c>
      <c r="AI781" s="5">
        <f t="shared" si="976"/>
        <v>2.6430649518255052E-3</v>
      </c>
      <c r="AJ781" s="5">
        <f t="shared" si="977"/>
        <v>1.6205694892122834E-3</v>
      </c>
      <c r="AK781" s="5">
        <f t="shared" si="978"/>
        <v>6.6242424791764876E-4</v>
      </c>
      <c r="AL781" s="5">
        <f t="shared" si="979"/>
        <v>7.8631071360342606E-6</v>
      </c>
      <c r="AM781" s="5">
        <f t="shared" si="980"/>
        <v>3.0788161796606191E-3</v>
      </c>
      <c r="AN781" s="5">
        <f t="shared" si="981"/>
        <v>2.4303123619155093E-3</v>
      </c>
      <c r="AO781" s="5">
        <f t="shared" si="982"/>
        <v>9.5920279611016134E-4</v>
      </c>
      <c r="AP781" s="5">
        <f t="shared" si="983"/>
        <v>2.5238731132771656E-4</v>
      </c>
      <c r="AQ781" s="5">
        <f t="shared" si="984"/>
        <v>4.9806481364696242E-5</v>
      </c>
      <c r="AR781" s="5">
        <f t="shared" si="985"/>
        <v>3.4027210621403249E-4</v>
      </c>
      <c r="AS781" s="5">
        <f t="shared" si="986"/>
        <v>4.1726904439453824E-4</v>
      </c>
      <c r="AT781" s="5">
        <f t="shared" si="987"/>
        <v>2.5584444365300558E-4</v>
      </c>
      <c r="AU781" s="5">
        <f t="shared" si="988"/>
        <v>1.0457901638832539E-4</v>
      </c>
      <c r="AV781" s="5">
        <f t="shared" si="989"/>
        <v>3.2060801807707605E-5</v>
      </c>
      <c r="AW781" s="5">
        <f t="shared" si="990"/>
        <v>2.1142670717414211E-7</v>
      </c>
      <c r="AX781" s="5">
        <f t="shared" si="991"/>
        <v>6.2924870110929627E-4</v>
      </c>
      <c r="AY781" s="5">
        <f t="shared" si="992"/>
        <v>4.9670743811466302E-4</v>
      </c>
      <c r="AZ781" s="5">
        <f t="shared" si="993"/>
        <v>1.9604194545296206E-4</v>
      </c>
      <c r="BA781" s="5">
        <f t="shared" si="994"/>
        <v>5.1582939208452346E-5</v>
      </c>
      <c r="BB781" s="5">
        <f t="shared" si="995"/>
        <v>1.0179452710624053E-5</v>
      </c>
      <c r="BC781" s="5">
        <f t="shared" si="996"/>
        <v>1.6070624757396861E-6</v>
      </c>
      <c r="BD781" s="5">
        <f t="shared" si="997"/>
        <v>4.4766530266304463E-5</v>
      </c>
      <c r="BE781" s="5">
        <f t="shared" si="998"/>
        <v>5.4896322572295831E-5</v>
      </c>
      <c r="BF781" s="5">
        <f t="shared" si="999"/>
        <v>3.3659144611324533E-5</v>
      </c>
      <c r="BG781" s="5">
        <f t="shared" si="1000"/>
        <v>1.3758517424356697E-5</v>
      </c>
      <c r="BH781" s="5">
        <f t="shared" si="1001"/>
        <v>4.2179503646530252E-6</v>
      </c>
      <c r="BI781" s="5">
        <f t="shared" si="1002"/>
        <v>1.0344780461406977E-6</v>
      </c>
      <c r="BJ781" s="8">
        <f t="shared" si="1003"/>
        <v>0.46422216614450884</v>
      </c>
      <c r="BK781" s="8">
        <f t="shared" si="1004"/>
        <v>0.29747716684258724</v>
      </c>
      <c r="BL781" s="8">
        <f t="shared" si="1005"/>
        <v>0.22757045469634851</v>
      </c>
      <c r="BM781" s="8">
        <f t="shared" si="1006"/>
        <v>0.32725373069524616</v>
      </c>
      <c r="BN781" s="8">
        <f t="shared" si="1007"/>
        <v>0.67244149813489162</v>
      </c>
    </row>
    <row r="782" spans="1:66" x14ac:dyDescent="0.25">
      <c r="A782" t="s">
        <v>340</v>
      </c>
      <c r="B782" t="s">
        <v>431</v>
      </c>
      <c r="C782" t="s">
        <v>354</v>
      </c>
      <c r="D782" t="s">
        <v>505</v>
      </c>
      <c r="E782">
        <f>VLOOKUP(A782,home!$A$2:$E$405,3,FALSE)</f>
        <v>1.34756097560976</v>
      </c>
      <c r="F782">
        <f>VLOOKUP(B782,home!$B$2:$E$405,3,FALSE)</f>
        <v>1.02</v>
      </c>
      <c r="G782">
        <f>VLOOKUP(C782,away!$B$2:$E$405,4,FALSE)</f>
        <v>0.6</v>
      </c>
      <c r="H782">
        <f>VLOOKUP(A782,away!$A$2:$E$405,3,FALSE)</f>
        <v>1.1341463414634101</v>
      </c>
      <c r="I782">
        <f>VLOOKUP(C782,away!$B$2:$E$405,3,FALSE)</f>
        <v>1.58</v>
      </c>
      <c r="J782">
        <f>VLOOKUP(B782,home!$B$2:$E$405,4,FALSE)</f>
        <v>1.05</v>
      </c>
      <c r="K782" s="3">
        <f t="shared" si="952"/>
        <v>0.82470731707317313</v>
      </c>
      <c r="L782" s="3">
        <f t="shared" si="953"/>
        <v>1.8815487804877975</v>
      </c>
      <c r="M782" s="5">
        <f t="shared" si="954"/>
        <v>6.6786380927193911E-2</v>
      </c>
      <c r="N782" s="5">
        <f t="shared" si="955"/>
        <v>5.5079217031493023E-2</v>
      </c>
      <c r="O782" s="5">
        <f t="shared" si="956"/>
        <v>0.12566183358675517</v>
      </c>
      <c r="P782" s="5">
        <f t="shared" si="957"/>
        <v>0.10363423363582842</v>
      </c>
      <c r="Q782" s="5">
        <f t="shared" si="958"/>
        <v>2.2712116652266818E-2</v>
      </c>
      <c r="R782" s="5">
        <f t="shared" si="959"/>
        <v>0.11821943486950992</v>
      </c>
      <c r="S782" s="5">
        <f t="shared" si="960"/>
        <v>4.0203010824143813E-2</v>
      </c>
      <c r="T782" s="5">
        <f t="shared" si="961"/>
        <v>4.2733955389369228E-2</v>
      </c>
      <c r="U782" s="5">
        <f t="shared" si="962"/>
        <v>9.749643295714025E-2</v>
      </c>
      <c r="V782" s="5">
        <f t="shared" si="963"/>
        <v>6.9315665838369104E-3</v>
      </c>
      <c r="W782" s="5">
        <f t="shared" si="964"/>
        <v>6.2436162631146364E-3</v>
      </c>
      <c r="X782" s="5">
        <f t="shared" si="965"/>
        <v>1.1747668565697122E-2</v>
      </c>
      <c r="Y782" s="5">
        <f t="shared" si="966"/>
        <v>1.105190573168113E-2</v>
      </c>
      <c r="Z782" s="5">
        <f t="shared" si="967"/>
        <v>7.4145211169561007E-2</v>
      </c>
      <c r="AA782" s="5">
        <f t="shared" si="968"/>
        <v>6.1148098177472528E-2</v>
      </c>
      <c r="AB782" s="5">
        <f t="shared" si="969"/>
        <v>2.5214641996035177E-2</v>
      </c>
      <c r="AC782" s="5">
        <f t="shared" si="970"/>
        <v>6.7224370900815676E-4</v>
      </c>
      <c r="AD782" s="5">
        <f t="shared" si="971"/>
        <v>1.2872890042969253E-3</v>
      </c>
      <c r="AE782" s="5">
        <f t="shared" si="972"/>
        <v>2.4220970561702306E-3</v>
      </c>
      <c r="AF782" s="5">
        <f t="shared" si="973"/>
        <v>2.2786468811300917E-3</v>
      </c>
      <c r="AG782" s="5">
        <f t="shared" si="974"/>
        <v>1.4291284201175493E-3</v>
      </c>
      <c r="AH782" s="5">
        <f t="shared" si="975"/>
        <v>3.4876957913774431E-2</v>
      </c>
      <c r="AI782" s="5">
        <f t="shared" si="976"/>
        <v>2.8763282388742883E-2</v>
      </c>
      <c r="AJ782" s="5">
        <f t="shared" si="977"/>
        <v>1.1860644724519096E-2</v>
      </c>
      <c r="AK782" s="5">
        <f t="shared" si="978"/>
        <v>3.2605201631720768E-3</v>
      </c>
      <c r="AL782" s="5">
        <f t="shared" si="979"/>
        <v>4.1725549809632031E-5</v>
      </c>
      <c r="AM782" s="5">
        <f t="shared" si="980"/>
        <v>2.1232733220630283E-4</v>
      </c>
      <c r="AN782" s="5">
        <f t="shared" si="981"/>
        <v>3.9950423297699649E-4</v>
      </c>
      <c r="AO782" s="5">
        <f t="shared" si="982"/>
        <v>3.7584335117879047E-4</v>
      </c>
      <c r="AP782" s="5">
        <f t="shared" si="983"/>
        <v>2.3572253302163343E-4</v>
      </c>
      <c r="AQ782" s="5">
        <f t="shared" si="984"/>
        <v>1.1088086113508722E-4</v>
      </c>
      <c r="AR782" s="5">
        <f t="shared" si="985"/>
        <v>1.3124539525957301E-2</v>
      </c>
      <c r="AS782" s="5">
        <f t="shared" si="986"/>
        <v>1.0823903780273061E-2</v>
      </c>
      <c r="AT782" s="5">
        <f t="shared" si="987"/>
        <v>4.4632763234435865E-3</v>
      </c>
      <c r="AU782" s="5">
        <f t="shared" si="988"/>
        <v>1.2269655473544588E-3</v>
      </c>
      <c r="AV782" s="5">
        <f t="shared" si="989"/>
        <v>2.5297186617497821E-4</v>
      </c>
      <c r="AW782" s="5">
        <f t="shared" si="990"/>
        <v>1.7985184493879728E-6</v>
      </c>
      <c r="AX782" s="5">
        <f t="shared" si="991"/>
        <v>2.9184650747527381E-5</v>
      </c>
      <c r="AY782" s="5">
        <f t="shared" si="992"/>
        <v>5.4912344022972428E-5</v>
      </c>
      <c r="AZ782" s="5">
        <f t="shared" si="993"/>
        <v>5.1660126965075101E-5</v>
      </c>
      <c r="BA782" s="5">
        <f t="shared" si="994"/>
        <v>3.2400349630327282E-5</v>
      </c>
      <c r="BB782" s="5">
        <f t="shared" si="995"/>
        <v>1.5240709583580138E-5</v>
      </c>
      <c r="BC782" s="5">
        <f t="shared" si="996"/>
        <v>5.7352277061507787E-6</v>
      </c>
      <c r="BD782" s="5">
        <f t="shared" si="997"/>
        <v>4.1157435565881469E-3</v>
      </c>
      <c r="BE782" s="5">
        <f t="shared" si="998"/>
        <v>3.39428382631501E-3</v>
      </c>
      <c r="BF782" s="5">
        <f t="shared" si="999"/>
        <v>1.3996453538925582E-3</v>
      </c>
      <c r="BG782" s="5">
        <f t="shared" si="1000"/>
        <v>3.8476592155422125E-4</v>
      </c>
      <c r="BH782" s="5">
        <f t="shared" si="1001"/>
        <v>7.9329817716542183E-5</v>
      </c>
      <c r="BI782" s="5">
        <f t="shared" si="1002"/>
        <v>1.308477622658268E-5</v>
      </c>
      <c r="BJ782" s="8">
        <f t="shared" si="1003"/>
        <v>0.15850905271451118</v>
      </c>
      <c r="BK782" s="8">
        <f t="shared" si="1004"/>
        <v>0.21832407357384381</v>
      </c>
      <c r="BL782" s="8">
        <f t="shared" si="1005"/>
        <v>0.54578035707261818</v>
      </c>
      <c r="BM782" s="8">
        <f t="shared" si="1006"/>
        <v>0.50461236400191323</v>
      </c>
      <c r="BN782" s="8">
        <f t="shared" si="1007"/>
        <v>0.49209321670304723</v>
      </c>
    </row>
    <row r="783" spans="1:66" x14ac:dyDescent="0.25">
      <c r="A783" t="s">
        <v>340</v>
      </c>
      <c r="B783" t="s">
        <v>365</v>
      </c>
      <c r="C783" t="s">
        <v>405</v>
      </c>
      <c r="D783" t="s">
        <v>505</v>
      </c>
      <c r="E783">
        <f>VLOOKUP(A783,home!$A$2:$E$405,3,FALSE)</f>
        <v>1.34756097560976</v>
      </c>
      <c r="F783">
        <f>VLOOKUP(B783,home!$B$2:$E$405,3,FALSE)</f>
        <v>1.1599999999999999</v>
      </c>
      <c r="G783">
        <f>VLOOKUP(C783,away!$B$2:$E$405,4,FALSE)</f>
        <v>0.88</v>
      </c>
      <c r="H783">
        <f>VLOOKUP(A783,away!$A$2:$E$405,3,FALSE)</f>
        <v>1.1341463414634101</v>
      </c>
      <c r="I783">
        <f>VLOOKUP(C783,away!$B$2:$E$405,3,FALSE)</f>
        <v>0.6</v>
      </c>
      <c r="J783">
        <f>VLOOKUP(B783,home!$B$2:$E$405,4,FALSE)</f>
        <v>1.49</v>
      </c>
      <c r="K783" s="3">
        <f t="shared" si="952"/>
        <v>1.3755902439024428</v>
      </c>
      <c r="L783" s="3">
        <f t="shared" si="953"/>
        <v>1.0139268292682886</v>
      </c>
      <c r="M783" s="5">
        <f t="shared" si="954"/>
        <v>9.1673944996787479E-2</v>
      </c>
      <c r="N783" s="5">
        <f t="shared" si="955"/>
        <v>0.12610578435763001</v>
      </c>
      <c r="O783" s="5">
        <f t="shared" si="956"/>
        <v>9.2950672377108218E-2</v>
      </c>
      <c r="P783" s="5">
        <f t="shared" si="957"/>
        <v>0.12786203808612234</v>
      </c>
      <c r="Q783" s="5">
        <f t="shared" si="958"/>
        <v>8.6734943331010575E-2</v>
      </c>
      <c r="R783" s="5">
        <f t="shared" si="959"/>
        <v>4.7122590260838412E-2</v>
      </c>
      <c r="S783" s="5">
        <f t="shared" si="960"/>
        <v>4.4583825819075169E-2</v>
      </c>
      <c r="T783" s="5">
        <f t="shared" si="961"/>
        <v>8.7942886078376248E-2</v>
      </c>
      <c r="U783" s="5">
        <f t="shared" si="962"/>
        <v>6.4821375430221581E-2</v>
      </c>
      <c r="V783" s="5">
        <f t="shared" si="963"/>
        <v>6.9092439334297474E-3</v>
      </c>
      <c r="W783" s="5">
        <f t="shared" si="964"/>
        <v>3.9770580617189806E-2</v>
      </c>
      <c r="X783" s="5">
        <f t="shared" si="965"/>
        <v>4.0324458703346118E-2</v>
      </c>
      <c r="Y783" s="5">
        <f t="shared" si="966"/>
        <v>2.0443025277521884E-2</v>
      </c>
      <c r="Z783" s="5">
        <f t="shared" si="967"/>
        <v>1.5926286176693543E-2</v>
      </c>
      <c r="AA783" s="5">
        <f t="shared" si="968"/>
        <v>2.1908043886257975E-2</v>
      </c>
      <c r="AB783" s="5">
        <f t="shared" si="969"/>
        <v>1.5068245716461516E-2</v>
      </c>
      <c r="AC783" s="5">
        <f t="shared" si="970"/>
        <v>6.0229082196791421E-4</v>
      </c>
      <c r="AD783" s="5">
        <f t="shared" si="971"/>
        <v>1.367700567283547E-2</v>
      </c>
      <c r="AE783" s="5">
        <f t="shared" si="972"/>
        <v>1.3867482995742465E-2</v>
      </c>
      <c r="AF783" s="5">
        <f t="shared" si="973"/>
        <v>7.0303065319025308E-3</v>
      </c>
      <c r="AG783" s="5">
        <f t="shared" si="974"/>
        <v>2.3760721368920241E-3</v>
      </c>
      <c r="AH783" s="5">
        <f t="shared" si="975"/>
        <v>4.0370222112885643E-3</v>
      </c>
      <c r="AI783" s="5">
        <f t="shared" si="976"/>
        <v>5.5532883682660157E-3</v>
      </c>
      <c r="AJ783" s="5">
        <f t="shared" si="977"/>
        <v>3.8195246504818237E-3</v>
      </c>
      <c r="AK783" s="5">
        <f t="shared" si="978"/>
        <v>1.7513669485158952E-3</v>
      </c>
      <c r="AL783" s="5">
        <f t="shared" si="979"/>
        <v>3.3601753265917407E-5</v>
      </c>
      <c r="AM783" s="5">
        <f t="shared" si="980"/>
        <v>3.7627911138701678E-3</v>
      </c>
      <c r="AN783" s="5">
        <f t="shared" si="981"/>
        <v>3.8151948632852714E-3</v>
      </c>
      <c r="AO783" s="5">
        <f t="shared" si="982"/>
        <v>1.9341642153857482E-3</v>
      </c>
      <c r="AP783" s="5">
        <f t="shared" si="983"/>
        <v>6.5370033006341964E-4</v>
      </c>
      <c r="AQ783" s="5">
        <f t="shared" si="984"/>
        <v>1.6570107573820919E-4</v>
      </c>
      <c r="AR783" s="5">
        <f t="shared" si="985"/>
        <v>8.1864902607549416E-4</v>
      </c>
      <c r="AS783" s="5">
        <f t="shared" si="986"/>
        <v>1.1261256134496862E-3</v>
      </c>
      <c r="AT783" s="5">
        <f t="shared" si="987"/>
        <v>7.7454370363502106E-4</v>
      </c>
      <c r="AU783" s="5">
        <f t="shared" si="988"/>
        <v>3.5515158739880007E-4</v>
      </c>
      <c r="AV783" s="5">
        <f t="shared" si="989"/>
        <v>1.2213576468306375E-4</v>
      </c>
      <c r="AW783" s="5">
        <f t="shared" si="990"/>
        <v>1.3018325908552467E-6</v>
      </c>
      <c r="AX783" s="5">
        <f t="shared" si="991"/>
        <v>8.6267645768043396E-4</v>
      </c>
      <c r="AY783" s="5">
        <f t="shared" si="992"/>
        <v>8.7469080542032138E-4</v>
      </c>
      <c r="AZ783" s="5">
        <f t="shared" si="993"/>
        <v>4.4343623746497597E-4</v>
      </c>
      <c r="BA783" s="5">
        <f t="shared" si="994"/>
        <v>1.4987063274517434E-4</v>
      </c>
      <c r="BB783" s="5">
        <f t="shared" si="995"/>
        <v>3.7989463864936688E-5</v>
      </c>
      <c r="BC783" s="5">
        <f t="shared" si="996"/>
        <v>7.7037073284354985E-6</v>
      </c>
      <c r="BD783" s="5">
        <f t="shared" si="997"/>
        <v>1.3834170188204966E-4</v>
      </c>
      <c r="BE783" s="5">
        <f t="shared" si="998"/>
        <v>1.903014954338077E-4</v>
      </c>
      <c r="BF783" s="5">
        <f t="shared" si="999"/>
        <v>1.3088844025939557E-4</v>
      </c>
      <c r="BG783" s="5">
        <f t="shared" si="1000"/>
        <v>6.0016287153477445E-5</v>
      </c>
      <c r="BH783" s="5">
        <f t="shared" si="1001"/>
        <v>2.0639454770892765E-5</v>
      </c>
      <c r="BI783" s="5">
        <f t="shared" si="1002"/>
        <v>5.6782865244611639E-6</v>
      </c>
      <c r="BJ783" s="8">
        <f t="shared" si="1003"/>
        <v>0.45098046460529423</v>
      </c>
      <c r="BK783" s="8">
        <f t="shared" si="1004"/>
        <v>0.27253963621606886</v>
      </c>
      <c r="BL783" s="8">
        <f t="shared" si="1005"/>
        <v>0.26077460121070606</v>
      </c>
      <c r="BM783" s="8">
        <f t="shared" si="1006"/>
        <v>0.42689762582643631</v>
      </c>
      <c r="BN783" s="8">
        <f t="shared" si="1007"/>
        <v>0.57244997340949699</v>
      </c>
    </row>
    <row r="784" spans="1:66" x14ac:dyDescent="0.25">
      <c r="A784" t="s">
        <v>340</v>
      </c>
      <c r="B784" t="s">
        <v>415</v>
      </c>
      <c r="C784" t="s">
        <v>387</v>
      </c>
      <c r="D784" t="s">
        <v>505</v>
      </c>
      <c r="E784">
        <f>VLOOKUP(A784,home!$A$2:$E$405,3,FALSE)</f>
        <v>1.34756097560976</v>
      </c>
      <c r="F784">
        <f>VLOOKUP(B784,home!$B$2:$E$405,3,FALSE)</f>
        <v>1.1599999999999999</v>
      </c>
      <c r="G784">
        <f>VLOOKUP(C784,away!$B$2:$E$405,4,FALSE)</f>
        <v>1.53</v>
      </c>
      <c r="H784">
        <f>VLOOKUP(A784,away!$A$2:$E$405,3,FALSE)</f>
        <v>1.1341463414634101</v>
      </c>
      <c r="I784">
        <f>VLOOKUP(C784,away!$B$2:$E$405,3,FALSE)</f>
        <v>0.79</v>
      </c>
      <c r="J784">
        <f>VLOOKUP(B784,home!$B$2:$E$405,4,FALSE)</f>
        <v>0.55000000000000004</v>
      </c>
      <c r="K784" s="3">
        <f t="shared" si="952"/>
        <v>2.3916512195122017</v>
      </c>
      <c r="L784" s="3">
        <f t="shared" si="953"/>
        <v>0.49278658536585174</v>
      </c>
      <c r="M784" s="5">
        <f t="shared" si="954"/>
        <v>5.5886199655179859E-2</v>
      </c>
      <c r="N784" s="5">
        <f t="shared" si="955"/>
        <v>0.13366029755921327</v>
      </c>
      <c r="O784" s="5">
        <f t="shared" si="956"/>
        <v>2.7539969497150318E-2</v>
      </c>
      <c r="P784" s="5">
        <f t="shared" si="957"/>
        <v>6.5866001633188398E-2</v>
      </c>
      <c r="Q784" s="5">
        <f t="shared" si="958"/>
        <v>0.15983440682892813</v>
      </c>
      <c r="R784" s="5">
        <f t="shared" si="959"/>
        <v>6.7856637647902094E-3</v>
      </c>
      <c r="S784" s="5">
        <f t="shared" si="960"/>
        <v>1.9406983288856879E-2</v>
      </c>
      <c r="T784" s="5">
        <f t="shared" si="961"/>
        <v>7.8764251565203863E-2</v>
      </c>
      <c r="U784" s="5">
        <f t="shared" si="962"/>
        <v>1.6228941018260262E-2</v>
      </c>
      <c r="V784" s="5">
        <f t="shared" si="963"/>
        <v>2.5413954327147079E-3</v>
      </c>
      <c r="W784" s="5">
        <f t="shared" si="964"/>
        <v>0.12742271800413846</v>
      </c>
      <c r="X784" s="5">
        <f t="shared" si="965"/>
        <v>6.2792206103295223E-2</v>
      </c>
      <c r="Y784" s="5">
        <f t="shared" si="966"/>
        <v>1.5471578416615821E-2</v>
      </c>
      <c r="Z784" s="5">
        <f t="shared" si="967"/>
        <v>1.1146280253639194E-3</v>
      </c>
      <c r="AA784" s="5">
        <f t="shared" si="968"/>
        <v>2.6658014761640949E-3</v>
      </c>
      <c r="AB784" s="5">
        <f t="shared" si="969"/>
        <v>3.1878336757226434E-3</v>
      </c>
      <c r="AC784" s="5">
        <f t="shared" si="970"/>
        <v>1.8720135377179117E-4</v>
      </c>
      <c r="AD784" s="5">
        <f t="shared" si="971"/>
        <v>7.6187674727039273E-2</v>
      </c>
      <c r="AE784" s="5">
        <f t="shared" si="972"/>
        <v>3.7544264075701876E-2</v>
      </c>
      <c r="AF784" s="5">
        <f t="shared" si="973"/>
        <v>9.2506548469694725E-3</v>
      </c>
      <c r="AG784" s="5">
        <f t="shared" si="974"/>
        <v>1.5195328714787176E-3</v>
      </c>
      <c r="AH784" s="5">
        <f t="shared" si="975"/>
        <v>1.373184346430419E-4</v>
      </c>
      <c r="AI784" s="5">
        <f t="shared" si="976"/>
        <v>3.284178016755377E-4</v>
      </c>
      <c r="AJ784" s="5">
        <f t="shared" si="977"/>
        <v>3.9273041794340817E-4</v>
      </c>
      <c r="AK784" s="5">
        <f t="shared" si="978"/>
        <v>3.1309139433796293E-4</v>
      </c>
      <c r="AL784" s="5">
        <f t="shared" si="979"/>
        <v>8.8252232210067992E-6</v>
      </c>
      <c r="AM784" s="5">
        <f t="shared" si="980"/>
        <v>3.6442869034544509E-2</v>
      </c>
      <c r="AN784" s="5">
        <f t="shared" si="981"/>
        <v>1.7958556992468119E-2</v>
      </c>
      <c r="AO784" s="5">
        <f t="shared" si="982"/>
        <v>4.4248679892082022E-3</v>
      </c>
      <c r="AP784" s="5">
        <f t="shared" si="983"/>
        <v>7.2683852903219093E-4</v>
      </c>
      <c r="AQ784" s="5">
        <f t="shared" si="984"/>
        <v>8.9544069208527942E-5</v>
      </c>
      <c r="AR784" s="5">
        <f t="shared" si="985"/>
        <v>1.3533736503105703E-5</v>
      </c>
      <c r="AS784" s="5">
        <f t="shared" si="986"/>
        <v>3.2367977412209549E-5</v>
      </c>
      <c r="AT784" s="5">
        <f t="shared" si="987"/>
        <v>3.8706456325527195E-5</v>
      </c>
      <c r="AU784" s="5">
        <f t="shared" si="988"/>
        <v>3.0857447824647631E-5</v>
      </c>
      <c r="AV784" s="5">
        <f t="shared" si="989"/>
        <v>1.8450063180213158E-5</v>
      </c>
      <c r="AW784" s="5">
        <f t="shared" si="990"/>
        <v>2.8892153990043874E-7</v>
      </c>
      <c r="AX784" s="5">
        <f t="shared" si="991"/>
        <v>1.452643869483196E-2</v>
      </c>
      <c r="AY784" s="5">
        <f t="shared" si="992"/>
        <v>7.1584341219526216E-3</v>
      </c>
      <c r="AZ784" s="5">
        <f t="shared" si="993"/>
        <v>1.7637901537617155E-3</v>
      </c>
      <c r="BA784" s="5">
        <f t="shared" si="994"/>
        <v>2.8972404239138217E-4</v>
      </c>
      <c r="BB784" s="5">
        <f t="shared" si="995"/>
        <v>3.5693030387110117E-5</v>
      </c>
      <c r="BC784" s="5">
        <f t="shared" si="996"/>
        <v>3.5178093131647164E-6</v>
      </c>
      <c r="BD784" s="5">
        <f t="shared" si="997"/>
        <v>1.1115406331011067E-6</v>
      </c>
      <c r="BE784" s="5">
        <f t="shared" si="998"/>
        <v>2.6584175106936264E-6</v>
      </c>
      <c r="BF784" s="5">
        <f t="shared" si="999"/>
        <v>3.1790037407115026E-6</v>
      </c>
      <c r="BG784" s="5">
        <f t="shared" si="1000"/>
        <v>2.5343560577688382E-6</v>
      </c>
      <c r="BH784" s="5">
        <f t="shared" si="1001"/>
        <v>1.5153239390602444E-6</v>
      </c>
      <c r="BI784" s="5">
        <f t="shared" si="1002"/>
        <v>7.2482526936189388E-7</v>
      </c>
      <c r="BJ784" s="8">
        <f t="shared" si="1003"/>
        <v>0.7858678594656836</v>
      </c>
      <c r="BK784" s="8">
        <f t="shared" si="1004"/>
        <v>0.15105504070888526</v>
      </c>
      <c r="BL784" s="8">
        <f t="shared" si="1005"/>
        <v>5.7725406629083875E-2</v>
      </c>
      <c r="BM784" s="8">
        <f t="shared" si="1006"/>
        <v>0.5390322506901537</v>
      </c>
      <c r="BN784" s="8">
        <f t="shared" si="1007"/>
        <v>0.44957253893845023</v>
      </c>
    </row>
    <row r="785" spans="1:66" x14ac:dyDescent="0.25">
      <c r="A785" t="s">
        <v>340</v>
      </c>
      <c r="B785" t="s">
        <v>352</v>
      </c>
      <c r="C785" t="s">
        <v>353</v>
      </c>
      <c r="D785" t="s">
        <v>505</v>
      </c>
      <c r="E785">
        <f>VLOOKUP(A785,home!$A$2:$E$405,3,FALSE)</f>
        <v>1.34756097560976</v>
      </c>
      <c r="F785">
        <f>VLOOKUP(B785,home!$B$2:$E$405,3,FALSE)</f>
        <v>1.1599999999999999</v>
      </c>
      <c r="G785">
        <f>VLOOKUP(C785,away!$B$2:$E$405,4,FALSE)</f>
        <v>0.6</v>
      </c>
      <c r="H785">
        <f>VLOOKUP(A785,away!$A$2:$E$405,3,FALSE)</f>
        <v>1.1341463414634101</v>
      </c>
      <c r="I785">
        <f>VLOOKUP(C785,away!$B$2:$E$405,3,FALSE)</f>
        <v>1.07</v>
      </c>
      <c r="J785">
        <f>VLOOKUP(B785,home!$B$2:$E$405,4,FALSE)</f>
        <v>0.77</v>
      </c>
      <c r="K785" s="3">
        <f t="shared" si="952"/>
        <v>0.93790243902439274</v>
      </c>
      <c r="L785" s="3">
        <f t="shared" si="953"/>
        <v>0.93442317073170367</v>
      </c>
      <c r="M785" s="5">
        <f t="shared" si="954"/>
        <v>0.15376564678654966</v>
      </c>
      <c r="N785" s="5">
        <f t="shared" si="955"/>
        <v>0.14421717515926821</v>
      </c>
      <c r="O785" s="5">
        <f t="shared" si="956"/>
        <v>0.14368218321989892</v>
      </c>
      <c r="P785" s="5">
        <f t="shared" si="957"/>
        <v>0.13475987008629287</v>
      </c>
      <c r="Q785" s="5">
        <f t="shared" si="958"/>
        <v>6.7630820165542851E-2</v>
      </c>
      <c r="R785" s="5">
        <f t="shared" si="959"/>
        <v>6.7129980610995788E-2</v>
      </c>
      <c r="S785" s="5">
        <f t="shared" si="960"/>
        <v>2.9525812437942844E-2</v>
      </c>
      <c r="T785" s="5">
        <f t="shared" si="961"/>
        <v>6.3195805418272188E-2</v>
      </c>
      <c r="U785" s="5">
        <f t="shared" si="962"/>
        <v>6.2961372546713135E-2</v>
      </c>
      <c r="V785" s="5">
        <f t="shared" si="963"/>
        <v>2.8751506894361028E-3</v>
      </c>
      <c r="W785" s="5">
        <f t="shared" si="964"/>
        <v>2.1143703728827581E-2</v>
      </c>
      <c r="X785" s="5">
        <f t="shared" si="965"/>
        <v>1.9757166679302812E-2</v>
      </c>
      <c r="Y785" s="5">
        <f t="shared" si="966"/>
        <v>9.2307771665744495E-3</v>
      </c>
      <c r="Z785" s="5">
        <f t="shared" si="967"/>
        <v>2.0909269777894819E-2</v>
      </c>
      <c r="AA785" s="5">
        <f t="shared" si="968"/>
        <v>1.9610855122906574E-2</v>
      </c>
      <c r="AB785" s="5">
        <f t="shared" si="969"/>
        <v>9.1965344255640399E-3</v>
      </c>
      <c r="AC785" s="5">
        <f t="shared" si="970"/>
        <v>1.5748597845329014E-4</v>
      </c>
      <c r="AD785" s="5">
        <f t="shared" si="971"/>
        <v>4.9576828243191326E-3</v>
      </c>
      <c r="AE785" s="5">
        <f t="shared" si="972"/>
        <v>4.6325737041823913E-3</v>
      </c>
      <c r="AF785" s="5">
        <f t="shared" si="973"/>
        <v>2.1643921046552118E-3</v>
      </c>
      <c r="AG785" s="5">
        <f t="shared" si="974"/>
        <v>6.7415271104619612E-4</v>
      </c>
      <c r="AH785" s="5">
        <f t="shared" si="975"/>
        <v>4.8845265408862656E-3</v>
      </c>
      <c r="AI785" s="5">
        <f t="shared" si="976"/>
        <v>4.5812093561766083E-3</v>
      </c>
      <c r="AJ785" s="5">
        <f t="shared" si="977"/>
        <v>2.1483637144197043E-3</v>
      </c>
      <c r="AK785" s="5">
        <f t="shared" si="978"/>
        <v>6.7165185588858168E-4</v>
      </c>
      <c r="AL785" s="5">
        <f t="shared" si="979"/>
        <v>5.5208144186428363E-6</v>
      </c>
      <c r="AM785" s="5">
        <f t="shared" si="980"/>
        <v>9.2996456256765135E-4</v>
      </c>
      <c r="AN785" s="5">
        <f t="shared" si="981"/>
        <v>8.6898043522258648E-4</v>
      </c>
      <c r="AO785" s="5">
        <f t="shared" si="982"/>
        <v>4.0599772679225258E-4</v>
      </c>
      <c r="AP785" s="5">
        <f t="shared" si="983"/>
        <v>1.2645789439302686E-4</v>
      </c>
      <c r="AQ785" s="5">
        <f t="shared" si="984"/>
        <v>2.9541296660696768E-5</v>
      </c>
      <c r="AR785" s="5">
        <f t="shared" si="985"/>
        <v>9.1284295557162148E-4</v>
      </c>
      <c r="AS785" s="5">
        <f t="shared" si="986"/>
        <v>8.5615763447685904E-4</v>
      </c>
      <c r="AT785" s="5">
        <f t="shared" si="987"/>
        <v>4.0149616678260026E-4</v>
      </c>
      <c r="AU785" s="5">
        <f t="shared" si="988"/>
        <v>1.2552141136144842E-4</v>
      </c>
      <c r="AV785" s="5">
        <f t="shared" si="989"/>
        <v>2.9431709466421639E-5</v>
      </c>
      <c r="AW785" s="5">
        <f t="shared" si="990"/>
        <v>1.344008180585364E-7</v>
      </c>
      <c r="AX785" s="5">
        <f t="shared" si="991"/>
        <v>1.4536933857307537E-4</v>
      </c>
      <c r="AY785" s="5">
        <f t="shared" si="992"/>
        <v>1.3583647827662362E-4</v>
      </c>
      <c r="AZ785" s="5">
        <f t="shared" si="993"/>
        <v>6.3464376366135429E-5</v>
      </c>
      <c r="BA785" s="5">
        <f t="shared" si="994"/>
        <v>1.9767527930851486E-5</v>
      </c>
      <c r="BB785" s="5">
        <f t="shared" si="995"/>
        <v>4.6178090316684389E-6</v>
      </c>
      <c r="BC785" s="5">
        <f t="shared" si="996"/>
        <v>8.6299755144102469E-7</v>
      </c>
      <c r="BD785" s="5">
        <f t="shared" si="997"/>
        <v>1.4216360148755562E-4</v>
      </c>
      <c r="BE785" s="5">
        <f t="shared" si="998"/>
        <v>1.3333558857567019E-4</v>
      </c>
      <c r="BF785" s="5">
        <f t="shared" si="999"/>
        <v>6.2527886866937005E-5</v>
      </c>
      <c r="BG785" s="5">
        <f t="shared" si="1000"/>
        <v>1.9548352533180511E-5</v>
      </c>
      <c r="BH785" s="5">
        <f t="shared" si="1001"/>
        <v>4.5836118799446654E-6</v>
      </c>
      <c r="BI785" s="5">
        <f t="shared" si="1002"/>
        <v>8.597961523482572E-7</v>
      </c>
      <c r="BJ785" s="8">
        <f t="shared" si="1003"/>
        <v>0.34033511010535705</v>
      </c>
      <c r="BK785" s="8">
        <f t="shared" si="1004"/>
        <v>0.32122532327137004</v>
      </c>
      <c r="BL785" s="8">
        <f t="shared" si="1005"/>
        <v>0.31755514610860425</v>
      </c>
      <c r="BM785" s="8">
        <f t="shared" si="1006"/>
        <v>0.28870347115721923</v>
      </c>
      <c r="BN785" s="8">
        <f t="shared" si="1007"/>
        <v>0.71118567602854843</v>
      </c>
    </row>
    <row r="786" spans="1:66" x14ac:dyDescent="0.25">
      <c r="A786" t="s">
        <v>342</v>
      </c>
      <c r="B786" t="s">
        <v>406</v>
      </c>
      <c r="C786" t="s">
        <v>386</v>
      </c>
      <c r="D786" t="s">
        <v>505</v>
      </c>
      <c r="E786">
        <f>VLOOKUP(A786,home!$A$2:$E$405,3,FALSE)</f>
        <v>1.1717171717171699</v>
      </c>
      <c r="F786">
        <f>VLOOKUP(B786,home!$B$2:$E$405,3,FALSE)</f>
        <v>1.04</v>
      </c>
      <c r="G786">
        <f>VLOOKUP(C786,away!$B$2:$E$405,4,FALSE)</f>
        <v>1.04</v>
      </c>
      <c r="H786">
        <f>VLOOKUP(A786,away!$A$2:$E$405,3,FALSE)</f>
        <v>0.85606060606060597</v>
      </c>
      <c r="I786">
        <f>VLOOKUP(C786,away!$B$2:$E$405,3,FALSE)</f>
        <v>0.9</v>
      </c>
      <c r="J786">
        <f>VLOOKUP(B786,home!$B$2:$E$405,4,FALSE)</f>
        <v>1.3</v>
      </c>
      <c r="K786" s="3">
        <f t="shared" si="952"/>
        <v>1.2673292929292912</v>
      </c>
      <c r="L786" s="3">
        <f t="shared" si="953"/>
        <v>1.001590909090909</v>
      </c>
      <c r="M786" s="5">
        <f t="shared" si="954"/>
        <v>0.10342379661725164</v>
      </c>
      <c r="N786" s="5">
        <f t="shared" si="955"/>
        <v>0.13107200703900432</v>
      </c>
      <c r="O786" s="5">
        <f t="shared" si="956"/>
        <v>0.10358833447550633</v>
      </c>
      <c r="P786" s="5">
        <f t="shared" si="957"/>
        <v>0.13128053068656634</v>
      </c>
      <c r="Q786" s="5">
        <f t="shared" si="958"/>
        <v>8.3055697001782225E-2</v>
      </c>
      <c r="R786" s="5">
        <f t="shared" si="959"/>
        <v>5.1876567049267762E-2</v>
      </c>
      <c r="S786" s="5">
        <f t="shared" si="960"/>
        <v>4.1660087670944368E-2</v>
      </c>
      <c r="T786" s="5">
        <f t="shared" si="961"/>
        <v>8.3187831065194132E-2</v>
      </c>
      <c r="U786" s="5">
        <f t="shared" si="962"/>
        <v>6.5744693038147464E-2</v>
      </c>
      <c r="V786" s="5">
        <f t="shared" si="963"/>
        <v>5.8756716397039563E-3</v>
      </c>
      <c r="W786" s="5">
        <f t="shared" si="964"/>
        <v>3.5086305918339375E-2</v>
      </c>
      <c r="X786" s="5">
        <f t="shared" si="965"/>
        <v>3.5142125041391269E-2</v>
      </c>
      <c r="Y786" s="5">
        <f t="shared" si="966"/>
        <v>1.7599016483796737E-2</v>
      </c>
      <c r="Z786" s="5">
        <f t="shared" si="967"/>
        <v>1.7319699317130535E-2</v>
      </c>
      <c r="AA786" s="5">
        <f t="shared" si="968"/>
        <v>2.1949762289326963E-2</v>
      </c>
      <c r="AB786" s="5">
        <f t="shared" si="969"/>
        <v>1.3908788361049383E-2</v>
      </c>
      <c r="AC786" s="5">
        <f t="shared" si="970"/>
        <v>4.6614108420266339E-4</v>
      </c>
      <c r="AD786" s="5">
        <f t="shared" si="971"/>
        <v>1.1116475817747461E-2</v>
      </c>
      <c r="AE786" s="5">
        <f t="shared" si="972"/>
        <v>1.1134161120184782E-2</v>
      </c>
      <c r="AF786" s="5">
        <f t="shared" si="973"/>
        <v>5.5759372791652643E-3</v>
      </c>
      <c r="AG786" s="5">
        <f t="shared" si="974"/>
        <v>1.861602696157676E-3</v>
      </c>
      <c r="AH786" s="5">
        <f t="shared" si="975"/>
        <v>4.3368133460564909E-3</v>
      </c>
      <c r="AI786" s="5">
        <f t="shared" si="976"/>
        <v>5.4961705914240849E-3</v>
      </c>
      <c r="AJ786" s="5">
        <f t="shared" si="977"/>
        <v>3.4827289947241256E-3</v>
      </c>
      <c r="AK786" s="5">
        <f t="shared" si="978"/>
        <v>1.4712548247826889E-3</v>
      </c>
      <c r="AL786" s="5">
        <f t="shared" si="979"/>
        <v>2.366776347822814E-5</v>
      </c>
      <c r="AM786" s="5">
        <f t="shared" si="980"/>
        <v>2.8176470875942898E-3</v>
      </c>
      <c r="AN786" s="5">
        <f t="shared" si="981"/>
        <v>2.8221297079609165E-3</v>
      </c>
      <c r="AO786" s="5">
        <f t="shared" si="982"/>
        <v>1.4133097298845178E-3</v>
      </c>
      <c r="AP786" s="5">
        <f t="shared" si="983"/>
        <v>4.7185272572735384E-4</v>
      </c>
      <c r="AQ786" s="5">
        <f t="shared" si="984"/>
        <v>1.1815085012957089E-4</v>
      </c>
      <c r="AR786" s="5">
        <f t="shared" si="985"/>
        <v>8.6874256436686188E-4</v>
      </c>
      <c r="AS786" s="5">
        <f t="shared" si="986"/>
        <v>1.1009828998366342E-3</v>
      </c>
      <c r="AT786" s="5">
        <f t="shared" si="987"/>
        <v>6.9765393998860129E-4</v>
      </c>
      <c r="AU786" s="5">
        <f t="shared" si="988"/>
        <v>2.9471909149169604E-4</v>
      </c>
      <c r="AV786" s="5">
        <f t="shared" si="989"/>
        <v>9.3376534458233551E-5</v>
      </c>
      <c r="AW786" s="5">
        <f t="shared" si="990"/>
        <v>8.3451580648758146E-7</v>
      </c>
      <c r="AX786" s="5">
        <f t="shared" si="991"/>
        <v>5.9514778187419101E-4</v>
      </c>
      <c r="AY786" s="5">
        <f t="shared" si="992"/>
        <v>5.960946078908089E-4</v>
      </c>
      <c r="AZ786" s="5">
        <f t="shared" si="993"/>
        <v>2.9852147011077208E-4</v>
      </c>
      <c r="BA786" s="5">
        <f t="shared" si="994"/>
        <v>9.9665463543800961E-5</v>
      </c>
      <c r="BB786" s="5">
        <f t="shared" si="995"/>
        <v>2.4956005558950608E-5</v>
      </c>
      <c r="BC786" s="5">
        <f t="shared" si="996"/>
        <v>4.9991416590134261E-6</v>
      </c>
      <c r="BD786" s="5">
        <f t="shared" si="997"/>
        <v>1.4502077580169534E-4</v>
      </c>
      <c r="BE786" s="5">
        <f t="shared" si="998"/>
        <v>1.837890772568198E-4</v>
      </c>
      <c r="BF786" s="5">
        <f t="shared" si="999"/>
        <v>1.1646064066400617E-4</v>
      </c>
      <c r="BG786" s="5">
        <f t="shared" si="1000"/>
        <v>4.9197993795602401E-5</v>
      </c>
      <c r="BH786" s="5">
        <f t="shared" si="1001"/>
        <v>1.5587514672630111E-5</v>
      </c>
      <c r="BI786" s="5">
        <f t="shared" si="1002"/>
        <v>3.9509027897178532E-6</v>
      </c>
      <c r="BJ786" s="8">
        <f t="shared" si="1003"/>
        <v>0.42409363403469741</v>
      </c>
      <c r="BK786" s="8">
        <f t="shared" si="1004"/>
        <v>0.283325990070038</v>
      </c>
      <c r="BL786" s="8">
        <f t="shared" si="1005"/>
        <v>0.27542459490540777</v>
      </c>
      <c r="BM786" s="8">
        <f t="shared" si="1006"/>
        <v>0.39527172536581073</v>
      </c>
      <c r="BN786" s="8">
        <f t="shared" si="1007"/>
        <v>0.60429693286937858</v>
      </c>
    </row>
    <row r="787" spans="1:66" x14ac:dyDescent="0.25">
      <c r="A787" t="s">
        <v>342</v>
      </c>
      <c r="B787" t="s">
        <v>402</v>
      </c>
      <c r="C787" t="s">
        <v>348</v>
      </c>
      <c r="D787" t="s">
        <v>505</v>
      </c>
      <c r="E787">
        <f>VLOOKUP(A787,home!$A$2:$E$405,3,FALSE)</f>
        <v>1.1717171717171699</v>
      </c>
      <c r="F787">
        <f>VLOOKUP(B787,home!$B$2:$E$405,3,FALSE)</f>
        <v>0.81</v>
      </c>
      <c r="G787">
        <f>VLOOKUP(C787,away!$B$2:$E$405,4,FALSE)</f>
        <v>0.9</v>
      </c>
      <c r="H787">
        <f>VLOOKUP(A787,away!$A$2:$E$405,3,FALSE)</f>
        <v>0.85606060606060597</v>
      </c>
      <c r="I787">
        <f>VLOOKUP(C787,away!$B$2:$E$405,3,FALSE)</f>
        <v>1.04</v>
      </c>
      <c r="J787">
        <f>VLOOKUP(B787,home!$B$2:$E$405,4,FALSE)</f>
        <v>0.97</v>
      </c>
      <c r="K787" s="3">
        <f t="shared" si="952"/>
        <v>0.85418181818181704</v>
      </c>
      <c r="L787" s="3">
        <f t="shared" si="953"/>
        <v>0.86359393939393936</v>
      </c>
      <c r="M787" s="5">
        <f t="shared" si="954"/>
        <v>0.1794648777059013</v>
      </c>
      <c r="N787" s="5">
        <f t="shared" si="955"/>
        <v>0.15329563553860423</v>
      </c>
      <c r="O787" s="5">
        <f t="shared" si="956"/>
        <v>0.15498478072089086</v>
      </c>
      <c r="P787" s="5">
        <f t="shared" si="957"/>
        <v>0.13238518178668079</v>
      </c>
      <c r="Q787" s="5">
        <f t="shared" si="958"/>
        <v>6.5471172341851055E-2</v>
      </c>
      <c r="R787" s="5">
        <f t="shared" si="959"/>
        <v>6.6921958664430001E-2</v>
      </c>
      <c r="S787" s="5">
        <f t="shared" si="960"/>
        <v>2.4414019863837982E-2</v>
      </c>
      <c r="T787" s="5">
        <f t="shared" si="961"/>
        <v>5.6540507639438672E-2</v>
      </c>
      <c r="U787" s="5">
        <f t="shared" si="962"/>
        <v>5.7163520328271225E-2</v>
      </c>
      <c r="V787" s="5">
        <f t="shared" si="963"/>
        <v>2.0010442520584063E-3</v>
      </c>
      <c r="W787" s="5">
        <f t="shared" si="964"/>
        <v>1.8641428343152477E-2</v>
      </c>
      <c r="X787" s="5">
        <f t="shared" si="965"/>
        <v>1.6098624538792884E-2</v>
      </c>
      <c r="Y787" s="5">
        <f t="shared" si="966"/>
        <v>6.9513372921400423E-3</v>
      </c>
      <c r="Z787" s="5">
        <f t="shared" si="967"/>
        <v>1.9264465971657825E-2</v>
      </c>
      <c r="AA787" s="5">
        <f t="shared" si="968"/>
        <v>1.6455356569972428E-2</v>
      </c>
      <c r="AB787" s="5">
        <f t="shared" si="969"/>
        <v>7.0279331968845764E-3</v>
      </c>
      <c r="AC787" s="5">
        <f t="shared" si="970"/>
        <v>9.2256424508471471E-5</v>
      </c>
      <c r="AD787" s="5">
        <f t="shared" si="971"/>
        <v>3.9807922889150095E-3</v>
      </c>
      <c r="AE787" s="5">
        <f t="shared" si="972"/>
        <v>3.4377880946931299E-3</v>
      </c>
      <c r="AF787" s="5">
        <f t="shared" si="973"/>
        <v>1.4844264817488123E-3</v>
      </c>
      <c r="AG787" s="5">
        <f t="shared" si="974"/>
        <v>4.2731390437138086E-4</v>
      </c>
      <c r="AH787" s="5">
        <f t="shared" si="975"/>
        <v>4.1591690146961192E-3</v>
      </c>
      <c r="AI787" s="5">
        <f t="shared" si="976"/>
        <v>3.5526865510986071E-3</v>
      </c>
      <c r="AJ787" s="5">
        <f t="shared" si="977"/>
        <v>1.5173201288237483E-3</v>
      </c>
      <c r="AK787" s="5">
        <f t="shared" si="978"/>
        <v>4.3202242213417945E-4</v>
      </c>
      <c r="AL787" s="5">
        <f t="shared" si="979"/>
        <v>2.7221779961999952E-6</v>
      </c>
      <c r="AM787" s="5">
        <f t="shared" si="980"/>
        <v>6.8006407902991605E-4</v>
      </c>
      <c r="AN787" s="5">
        <f t="shared" si="981"/>
        <v>5.8729921704975653E-4</v>
      </c>
      <c r="AO787" s="5">
        <f t="shared" si="982"/>
        <v>2.535940222274877E-4</v>
      </c>
      <c r="AP787" s="5">
        <f t="shared" si="983"/>
        <v>7.3000753554063454E-5</v>
      </c>
      <c r="AQ787" s="5">
        <f t="shared" si="984"/>
        <v>1.5760752085119942E-5</v>
      </c>
      <c r="AR787" s="5">
        <f t="shared" si="985"/>
        <v>7.1836663080132612E-4</v>
      </c>
      <c r="AS787" s="5">
        <f t="shared" si="986"/>
        <v>6.1361571481902285E-4</v>
      </c>
      <c r="AT787" s="5">
        <f t="shared" si="987"/>
        <v>2.6206969347452409E-4</v>
      </c>
      <c r="AU787" s="5">
        <f t="shared" si="988"/>
        <v>7.4618389087473499E-5</v>
      </c>
      <c r="AV787" s="5">
        <f t="shared" si="989"/>
        <v>1.5934417815134091E-5</v>
      </c>
      <c r="AW787" s="5">
        <f t="shared" si="990"/>
        <v>5.5779411407420983E-8</v>
      </c>
      <c r="AX787" s="5">
        <f t="shared" si="991"/>
        <v>9.6816395250986077E-5</v>
      </c>
      <c r="AY787" s="5">
        <f t="shared" si="992"/>
        <v>8.3610052172719752E-5</v>
      </c>
      <c r="AZ787" s="5">
        <f t="shared" si="993"/>
        <v>3.6102567164385919E-5</v>
      </c>
      <c r="BA787" s="5">
        <f t="shared" si="994"/>
        <v>1.0392652733242107E-5</v>
      </c>
      <c r="BB787" s="5">
        <f t="shared" si="995"/>
        <v>2.2437579786634354E-6</v>
      </c>
      <c r="BC787" s="5">
        <f t="shared" si="996"/>
        <v>3.8753915836810776E-7</v>
      </c>
      <c r="BD787" s="5">
        <f t="shared" si="997"/>
        <v>1.0339617810381147E-4</v>
      </c>
      <c r="BE787" s="5">
        <f t="shared" si="998"/>
        <v>8.831913540576465E-5</v>
      </c>
      <c r="BF787" s="5">
        <f t="shared" si="999"/>
        <v>3.7720299830571068E-5</v>
      </c>
      <c r="BG787" s="5">
        <f t="shared" si="1000"/>
        <v>1.0739998097213494E-5</v>
      </c>
      <c r="BH787" s="5">
        <f t="shared" si="1001"/>
        <v>2.2934777754867692E-6</v>
      </c>
      <c r="BI787" s="5">
        <f t="shared" si="1002"/>
        <v>3.918094032449756E-7</v>
      </c>
      <c r="BJ787" s="8">
        <f t="shared" si="1003"/>
        <v>0.32816829825211236</v>
      </c>
      <c r="BK787" s="8">
        <f t="shared" si="1004"/>
        <v>0.33844371226315589</v>
      </c>
      <c r="BL787" s="8">
        <f t="shared" si="1005"/>
        <v>0.31414221334181519</v>
      </c>
      <c r="BM787" s="8">
        <f t="shared" si="1006"/>
        <v>0.24741152879762199</v>
      </c>
      <c r="BN787" s="8">
        <f t="shared" si="1007"/>
        <v>0.75252360675835817</v>
      </c>
    </row>
    <row r="788" spans="1:66" x14ac:dyDescent="0.25">
      <c r="A788" t="s">
        <v>342</v>
      </c>
      <c r="B788" t="s">
        <v>346</v>
      </c>
      <c r="C788" t="s">
        <v>393</v>
      </c>
      <c r="D788" t="s">
        <v>505</v>
      </c>
      <c r="E788">
        <f>VLOOKUP(A788,home!$A$2:$E$405,3,FALSE)</f>
        <v>1.1717171717171699</v>
      </c>
      <c r="F788">
        <f>VLOOKUP(B788,home!$B$2:$E$405,3,FALSE)</f>
        <v>0.81</v>
      </c>
      <c r="G788">
        <f>VLOOKUP(C788,away!$B$2:$E$405,4,FALSE)</f>
        <v>0.9</v>
      </c>
      <c r="H788">
        <f>VLOOKUP(A788,away!$A$2:$E$405,3,FALSE)</f>
        <v>0.85606060606060597</v>
      </c>
      <c r="I788">
        <f>VLOOKUP(C788,away!$B$2:$E$405,3,FALSE)</f>
        <v>0.81</v>
      </c>
      <c r="J788">
        <f>VLOOKUP(B788,home!$B$2:$E$405,4,FALSE)</f>
        <v>1.3</v>
      </c>
      <c r="K788" s="3">
        <f t="shared" si="952"/>
        <v>0.85418181818181704</v>
      </c>
      <c r="L788" s="3">
        <f t="shared" si="953"/>
        <v>0.90143181818181817</v>
      </c>
      <c r="M788" s="5">
        <f t="shared" si="954"/>
        <v>0.17280117266772785</v>
      </c>
      <c r="N788" s="5">
        <f t="shared" si="955"/>
        <v>0.14760361985326986</v>
      </c>
      <c r="O788" s="5">
        <f t="shared" si="956"/>
        <v>0.15576847526182022</v>
      </c>
      <c r="P788" s="5">
        <f t="shared" si="957"/>
        <v>0.13305459941455097</v>
      </c>
      <c r="Q788" s="5">
        <f t="shared" si="958"/>
        <v>6.304016418824189E-2</v>
      </c>
      <c r="R788" s="5">
        <f t="shared" si="959"/>
        <v>7.0207329935336085E-2</v>
      </c>
      <c r="S788" s="5">
        <f t="shared" si="960"/>
        <v>2.5612566963605039E-2</v>
      </c>
      <c r="T788" s="5">
        <f t="shared" si="961"/>
        <v>5.6826409822687232E-2</v>
      </c>
      <c r="U788" s="5">
        <f t="shared" si="962"/>
        <v>5.9969824733856078E-2</v>
      </c>
      <c r="V788" s="5">
        <f t="shared" si="963"/>
        <v>2.1912594590712273E-3</v>
      </c>
      <c r="W788" s="5">
        <f t="shared" si="964"/>
        <v>1.7949254021597579E-2</v>
      </c>
      <c r="X788" s="5">
        <f t="shared" si="965"/>
        <v>1.6180028687696017E-2</v>
      </c>
      <c r="Y788" s="5">
        <f t="shared" si="966"/>
        <v>7.2925963390918997E-3</v>
      </c>
      <c r="Z788" s="5">
        <f t="shared" si="967"/>
        <v>2.1095707024433599E-2</v>
      </c>
      <c r="AA788" s="5">
        <f t="shared" si="968"/>
        <v>1.8019569381961618E-2</v>
      </c>
      <c r="AB788" s="5">
        <f t="shared" si="969"/>
        <v>7.6959942687686873E-3</v>
      </c>
      <c r="AC788" s="5">
        <f t="shared" si="970"/>
        <v>1.0545253579553638E-4</v>
      </c>
      <c r="AD788" s="5">
        <f t="shared" si="971"/>
        <v>3.8329816087938778E-3</v>
      </c>
      <c r="AE788" s="5">
        <f t="shared" si="972"/>
        <v>3.4551715806725356E-3</v>
      </c>
      <c r="AF788" s="5">
        <f t="shared" si="973"/>
        <v>1.5573008000478951E-3</v>
      </c>
      <c r="AG788" s="5">
        <f t="shared" si="974"/>
        <v>4.6793349721439143E-4</v>
      </c>
      <c r="AH788" s="5">
        <f t="shared" si="975"/>
        <v>4.754085384716532E-3</v>
      </c>
      <c r="AI788" s="5">
        <f t="shared" si="976"/>
        <v>4.0608532977087705E-3</v>
      </c>
      <c r="AJ788" s="5">
        <f t="shared" si="977"/>
        <v>1.7343535266032522E-3</v>
      </c>
      <c r="AK788" s="5">
        <f t="shared" si="978"/>
        <v>4.9381774957467091E-4</v>
      </c>
      <c r="AL788" s="5">
        <f t="shared" si="979"/>
        <v>3.2478818727702076E-6</v>
      </c>
      <c r="AM788" s="5">
        <f t="shared" si="980"/>
        <v>6.5481263993140426E-4</v>
      </c>
      <c r="AN788" s="5">
        <f t="shared" si="981"/>
        <v>5.9026894858180189E-4</v>
      </c>
      <c r="AO788" s="5">
        <f t="shared" si="982"/>
        <v>2.6604360576818191E-4</v>
      </c>
      <c r="AP788" s="5">
        <f t="shared" si="983"/>
        <v>7.9940057087753019E-5</v>
      </c>
      <c r="AQ788" s="5">
        <f t="shared" si="984"/>
        <v>1.8015127751542885E-5</v>
      </c>
      <c r="AR788" s="5">
        <f t="shared" si="985"/>
        <v>8.5709676642732678E-4</v>
      </c>
      <c r="AS788" s="5">
        <f t="shared" si="986"/>
        <v>7.3211647430465013E-4</v>
      </c>
      <c r="AT788" s="5">
        <f t="shared" si="987"/>
        <v>3.1268029057120373E-4</v>
      </c>
      <c r="AU788" s="5">
        <f t="shared" si="988"/>
        <v>8.9028606369909906E-5</v>
      </c>
      <c r="AV788" s="5">
        <f t="shared" si="989"/>
        <v>1.9011654214810734E-5</v>
      </c>
      <c r="AW788" s="5">
        <f t="shared" si="990"/>
        <v>6.9467381830243075E-8</v>
      </c>
      <c r="AX788" s="5">
        <f t="shared" si="991"/>
        <v>9.3221508557507027E-5</v>
      </c>
      <c r="AY788" s="5">
        <f t="shared" si="992"/>
        <v>8.4032833952645477E-5</v>
      </c>
      <c r="AZ788" s="5">
        <f t="shared" si="993"/>
        <v>3.7874935148452019E-5</v>
      </c>
      <c r="BA788" s="5">
        <f t="shared" si="994"/>
        <v>1.1380557218129185E-5</v>
      </c>
      <c r="BB788" s="5">
        <f t="shared" si="995"/>
        <v>2.5646990962651009E-6</v>
      </c>
      <c r="BC788" s="5">
        <f t="shared" si="996"/>
        <v>4.6238027388710335E-7</v>
      </c>
      <c r="BD788" s="5">
        <f t="shared" si="997"/>
        <v>1.2876904941972364E-4</v>
      </c>
      <c r="BE788" s="5">
        <f t="shared" si="998"/>
        <v>1.099921807588838E-4</v>
      </c>
      <c r="BF788" s="5">
        <f t="shared" si="999"/>
        <v>4.6976660473203207E-5</v>
      </c>
      <c r="BG788" s="5">
        <f t="shared" si="1000"/>
        <v>1.3375536418370207E-5</v>
      </c>
      <c r="BH788" s="5">
        <f t="shared" si="1001"/>
        <v>2.8562850042501427E-6</v>
      </c>
      <c r="BI788" s="5">
        <f t="shared" si="1002"/>
        <v>4.8795734363516923E-7</v>
      </c>
      <c r="BJ788" s="8">
        <f t="shared" si="1003"/>
        <v>0.32004407769268084</v>
      </c>
      <c r="BK788" s="8">
        <f t="shared" si="1004"/>
        <v>0.33385233175657603</v>
      </c>
      <c r="BL788" s="8">
        <f t="shared" si="1005"/>
        <v>0.32501669500165198</v>
      </c>
      <c r="BM788" s="8">
        <f t="shared" si="1006"/>
        <v>0.25744948678782464</v>
      </c>
      <c r="BN788" s="8">
        <f t="shared" si="1007"/>
        <v>0.74247536132094694</v>
      </c>
    </row>
    <row r="789" spans="1:66" x14ac:dyDescent="0.25">
      <c r="A789" t="s">
        <v>342</v>
      </c>
      <c r="B789" t="s">
        <v>426</v>
      </c>
      <c r="C789" t="s">
        <v>364</v>
      </c>
      <c r="D789" t="s">
        <v>505</v>
      </c>
      <c r="E789">
        <f>VLOOKUP(A789,home!$A$2:$E$405,3,FALSE)</f>
        <v>1.1717171717171699</v>
      </c>
      <c r="F789">
        <f>VLOOKUP(B789,home!$B$2:$E$405,3,FALSE)</f>
        <v>1.04</v>
      </c>
      <c r="G789">
        <f>VLOOKUP(C789,away!$B$2:$E$405,4,FALSE)</f>
        <v>1.28</v>
      </c>
      <c r="H789">
        <f>VLOOKUP(A789,away!$A$2:$E$405,3,FALSE)</f>
        <v>0.85606060606060597</v>
      </c>
      <c r="I789">
        <f>VLOOKUP(C789,away!$B$2:$E$405,3,FALSE)</f>
        <v>0.66</v>
      </c>
      <c r="J789">
        <f>VLOOKUP(B789,home!$B$2:$E$405,4,FALSE)</f>
        <v>0.65</v>
      </c>
      <c r="K789" s="3">
        <f t="shared" si="952"/>
        <v>1.5597898989898968</v>
      </c>
      <c r="L789" s="3">
        <f t="shared" si="953"/>
        <v>0.36724999999999997</v>
      </c>
      <c r="M789" s="5">
        <f t="shared" si="954"/>
        <v>0.14557848834911213</v>
      </c>
      <c r="N789" s="5">
        <f t="shared" si="955"/>
        <v>0.22707185563716348</v>
      </c>
      <c r="O789" s="5">
        <f t="shared" si="956"/>
        <v>5.3463699846211417E-2</v>
      </c>
      <c r="P789" s="5">
        <f t="shared" si="957"/>
        <v>8.3392138982748276E-2</v>
      </c>
      <c r="Q789" s="5">
        <f t="shared" si="958"/>
        <v>0.17709219338386983</v>
      </c>
      <c r="R789" s="5">
        <f t="shared" si="959"/>
        <v>9.81727188426057E-3</v>
      </c>
      <c r="S789" s="5">
        <f t="shared" si="960"/>
        <v>1.1942438960214033E-2</v>
      </c>
      <c r="T789" s="5">
        <f t="shared" si="961"/>
        <v>6.5037108020226192E-2</v>
      </c>
      <c r="U789" s="5">
        <f t="shared" si="962"/>
        <v>1.531288152070715E-2</v>
      </c>
      <c r="V789" s="5">
        <f t="shared" si="963"/>
        <v>7.6011347010347457E-4</v>
      </c>
      <c r="W789" s="5">
        <f t="shared" si="964"/>
        <v>9.2075538143375227E-2</v>
      </c>
      <c r="X789" s="5">
        <f t="shared" si="965"/>
        <v>3.3814741383154552E-2</v>
      </c>
      <c r="Y789" s="5">
        <f t="shared" si="966"/>
        <v>6.2092318864817525E-3</v>
      </c>
      <c r="Z789" s="5">
        <f t="shared" si="967"/>
        <v>1.2017976998315648E-3</v>
      </c>
      <c r="AA789" s="5">
        <f t="shared" si="968"/>
        <v>1.8745519128265668E-3</v>
      </c>
      <c r="AB789" s="5">
        <f t="shared" si="969"/>
        <v>1.4619535693795344E-3</v>
      </c>
      <c r="AC789" s="5">
        <f t="shared" si="970"/>
        <v>2.721362238179651E-5</v>
      </c>
      <c r="AD789" s="5">
        <f t="shared" si="971"/>
        <v>3.5904623585023901E-2</v>
      </c>
      <c r="AE789" s="5">
        <f t="shared" si="972"/>
        <v>1.3185973011600025E-2</v>
      </c>
      <c r="AF789" s="5">
        <f t="shared" si="973"/>
        <v>2.4212742942550541E-3</v>
      </c>
      <c r="AG789" s="5">
        <f t="shared" si="974"/>
        <v>2.9640432818838955E-4</v>
      </c>
      <c r="AH789" s="5">
        <f t="shared" si="975"/>
        <v>1.1034005131578551E-4</v>
      </c>
      <c r="AI789" s="5">
        <f t="shared" si="976"/>
        <v>1.7210729749638913E-4</v>
      </c>
      <c r="AJ789" s="5">
        <f t="shared" si="977"/>
        <v>1.3422561208865848E-4</v>
      </c>
      <c r="AK789" s="5">
        <f t="shared" si="978"/>
        <v>6.9787917973875246E-5</v>
      </c>
      <c r="AL789" s="5">
        <f t="shared" si="979"/>
        <v>6.2355426426589725E-7</v>
      </c>
      <c r="AM789" s="5">
        <f t="shared" si="980"/>
        <v>1.1200733838990931E-2</v>
      </c>
      <c r="AN789" s="5">
        <f t="shared" si="981"/>
        <v>4.1134695023694193E-3</v>
      </c>
      <c r="AO789" s="5">
        <f t="shared" si="982"/>
        <v>7.5533583737258446E-4</v>
      </c>
      <c r="AP789" s="5">
        <f t="shared" si="983"/>
        <v>9.2465695425027205E-5</v>
      </c>
      <c r="AQ789" s="5">
        <f t="shared" si="984"/>
        <v>8.4895066612103091E-6</v>
      </c>
      <c r="AR789" s="5">
        <f t="shared" si="985"/>
        <v>8.1044767691444471E-6</v>
      </c>
      <c r="AS789" s="5">
        <f t="shared" si="986"/>
        <v>1.2641281001109784E-5</v>
      </c>
      <c r="AT789" s="5">
        <f t="shared" si="987"/>
        <v>9.8588712079119674E-6</v>
      </c>
      <c r="AU789" s="5">
        <f t="shared" si="988"/>
        <v>5.1259225751811377E-6</v>
      </c>
      <c r="AV789" s="5">
        <f t="shared" si="989"/>
        <v>1.998840563942954E-6</v>
      </c>
      <c r="AW789" s="5">
        <f t="shared" si="990"/>
        <v>9.9220100095968198E-9</v>
      </c>
      <c r="AX789" s="5">
        <f t="shared" si="991"/>
        <v>2.9117985838887361E-3</v>
      </c>
      <c r="AY789" s="5">
        <f t="shared" si="992"/>
        <v>1.0693580299331381E-3</v>
      </c>
      <c r="AZ789" s="5">
        <f t="shared" si="993"/>
        <v>1.9636086824647246E-4</v>
      </c>
      <c r="BA789" s="5">
        <f t="shared" si="994"/>
        <v>2.403784295450567E-5</v>
      </c>
      <c r="BB789" s="5">
        <f t="shared" si="995"/>
        <v>2.2069744562605515E-6</v>
      </c>
      <c r="BC789" s="5">
        <f t="shared" si="996"/>
        <v>1.6210227381233751E-7</v>
      </c>
      <c r="BD789" s="5">
        <f t="shared" si="997"/>
        <v>4.9606151557804943E-7</v>
      </c>
      <c r="BE789" s="5">
        <f t="shared" si="998"/>
        <v>7.7375174127626093E-7</v>
      </c>
      <c r="BF789" s="5">
        <f t="shared" si="999"/>
        <v>6.0344507518427789E-7</v>
      </c>
      <c r="BG789" s="5">
        <f t="shared" si="1000"/>
        <v>3.1374917762254523E-7</v>
      </c>
      <c r="BH789" s="5">
        <f t="shared" si="1001"/>
        <v>1.2234569951800821E-7</v>
      </c>
      <c r="BI789" s="5">
        <f t="shared" si="1002"/>
        <v>3.8166717258608436E-8</v>
      </c>
      <c r="BJ789" s="8">
        <f t="shared" si="1003"/>
        <v>0.67348336245591045</v>
      </c>
      <c r="BK789" s="8">
        <f t="shared" si="1004"/>
        <v>0.24277037496875709</v>
      </c>
      <c r="BL789" s="8">
        <f t="shared" si="1005"/>
        <v>8.2456896524303658E-2</v>
      </c>
      <c r="BM789" s="8">
        <f t="shared" si="1006"/>
        <v>0.30242743545751394</v>
      </c>
      <c r="BN789" s="8">
        <f t="shared" si="1007"/>
        <v>0.69641564808336565</v>
      </c>
    </row>
    <row r="790" spans="1:66" x14ac:dyDescent="0.25">
      <c r="A790" t="s">
        <v>40</v>
      </c>
      <c r="B790" t="s">
        <v>318</v>
      </c>
      <c r="C790" t="s">
        <v>333</v>
      </c>
      <c r="D790" t="s">
        <v>505</v>
      </c>
      <c r="E790">
        <f>VLOOKUP(A790,home!$A$2:$E$405,3,FALSE)</f>
        <v>1.4783783783783799</v>
      </c>
      <c r="F790">
        <f>VLOOKUP(B790,home!$B$2:$E$405,3,FALSE)</f>
        <v>0.9</v>
      </c>
      <c r="G790">
        <f>VLOOKUP(C790,away!$B$2:$E$405,4,FALSE)</f>
        <v>1.32</v>
      </c>
      <c r="H790">
        <f>VLOOKUP(A790,away!$A$2:$E$405,3,FALSE)</f>
        <v>1.1756756756756801</v>
      </c>
      <c r="I790">
        <f>VLOOKUP(C790,away!$B$2:$E$405,3,FALSE)</f>
        <v>0.68</v>
      </c>
      <c r="J790">
        <f>VLOOKUP(B790,home!$B$2:$E$405,4,FALSE)</f>
        <v>0.95</v>
      </c>
      <c r="K790" s="3">
        <f t="shared" si="952"/>
        <v>1.7563135135135155</v>
      </c>
      <c r="L790" s="3">
        <f t="shared" si="953"/>
        <v>0.75948648648648931</v>
      </c>
      <c r="M790" s="5">
        <f t="shared" si="954"/>
        <v>8.0798247746170906E-2</v>
      </c>
      <c r="N790" s="5">
        <f t="shared" si="955"/>
        <v>0.14190705438481291</v>
      </c>
      <c r="O790" s="5">
        <f t="shared" si="956"/>
        <v>6.1365177295004243E-2</v>
      </c>
      <c r="P790" s="5">
        <f t="shared" si="957"/>
        <v>0.1077764901423687</v>
      </c>
      <c r="Q790" s="5">
        <f t="shared" si="958"/>
        <v>0.12461663863947216</v>
      </c>
      <c r="R790" s="5">
        <f t="shared" si="959"/>
        <v>2.3303011448201627E-2</v>
      </c>
      <c r="S790" s="5">
        <f t="shared" si="960"/>
        <v>3.5940667500300408E-2</v>
      </c>
      <c r="T790" s="5">
        <f t="shared" si="961"/>
        <v>9.4644653038049198E-2</v>
      </c>
      <c r="U790" s="5">
        <f t="shared" si="962"/>
        <v>4.0927393912036675E-2</v>
      </c>
      <c r="V790" s="5">
        <f t="shared" si="963"/>
        <v>5.3267918063508437E-3</v>
      </c>
      <c r="W790" s="5">
        <f t="shared" si="964"/>
        <v>7.2955295483711824E-2</v>
      </c>
      <c r="X790" s="5">
        <f t="shared" si="965"/>
        <v>5.5408561037507936E-2</v>
      </c>
      <c r="Y790" s="5">
        <f t="shared" si="966"/>
        <v>2.1041026671824541E-2</v>
      </c>
      <c r="Z790" s="5">
        <f t="shared" si="967"/>
        <v>5.8994407631163641E-3</v>
      </c>
      <c r="AA790" s="5">
        <f t="shared" si="968"/>
        <v>1.0361267534433756E-2</v>
      </c>
      <c r="AB790" s="5">
        <f t="shared" si="969"/>
        <v>9.0988170939274374E-3</v>
      </c>
      <c r="AC790" s="5">
        <f t="shared" si="970"/>
        <v>4.4408676906829104E-4</v>
      </c>
      <c r="AD790" s="5">
        <f t="shared" si="971"/>
        <v>3.2033092835103645E-2</v>
      </c>
      <c r="AE790" s="5">
        <f t="shared" si="972"/>
        <v>2.4328701128628401E-2</v>
      </c>
      <c r="AF790" s="5">
        <f t="shared" si="973"/>
        <v>9.2386598704809336E-3</v>
      </c>
      <c r="AG790" s="5">
        <f t="shared" si="974"/>
        <v>2.3388791082917634E-3</v>
      </c>
      <c r="AH790" s="5">
        <f t="shared" si="975"/>
        <v>1.1201363843536048E-3</v>
      </c>
      <c r="AI790" s="5">
        <f t="shared" si="976"/>
        <v>1.9673106688184055E-3</v>
      </c>
      <c r="AJ790" s="5">
        <f t="shared" si="977"/>
        <v>1.7276071564625392E-3</v>
      </c>
      <c r="AK790" s="5">
        <f t="shared" si="978"/>
        <v>1.0114065983126055E-3</v>
      </c>
      <c r="AL790" s="5">
        <f t="shared" si="979"/>
        <v>2.3694629338598894E-5</v>
      </c>
      <c r="AM790" s="5">
        <f t="shared" si="980"/>
        <v>1.1252030765185104E-2</v>
      </c>
      <c r="AN790" s="5">
        <f t="shared" si="981"/>
        <v>8.5457653116883196E-3</v>
      </c>
      <c r="AO790" s="5">
        <f t="shared" si="982"/>
        <v>3.2451966354561392E-3</v>
      </c>
      <c r="AP790" s="5">
        <f t="shared" si="983"/>
        <v>8.2156099687345329E-4</v>
      </c>
      <c r="AQ790" s="5">
        <f t="shared" si="984"/>
        <v>1.5599111873743914E-4</v>
      </c>
      <c r="AR790" s="5">
        <f t="shared" si="985"/>
        <v>1.7014568938767991E-4</v>
      </c>
      <c r="AS790" s="5">
        <f t="shared" si="986"/>
        <v>2.9882917353765535E-4</v>
      </c>
      <c r="AT790" s="5">
        <f t="shared" si="987"/>
        <v>2.6241885785812985E-4</v>
      </c>
      <c r="AU790" s="5">
        <f t="shared" si="988"/>
        <v>1.5362992875233862E-4</v>
      </c>
      <c r="AV790" s="5">
        <f t="shared" si="989"/>
        <v>6.7455579986962696E-5</v>
      </c>
      <c r="AW790" s="5">
        <f t="shared" si="990"/>
        <v>8.7794945248522253E-7</v>
      </c>
      <c r="AX790" s="5">
        <f t="shared" si="991"/>
        <v>3.2936822812274003E-3</v>
      </c>
      <c r="AY790" s="5">
        <f t="shared" si="992"/>
        <v>2.5015071833722033E-3</v>
      </c>
      <c r="AZ790" s="5">
        <f t="shared" si="993"/>
        <v>9.4993045081003425E-4</v>
      </c>
      <c r="BA790" s="5">
        <f t="shared" si="994"/>
        <v>2.404864468307466E-4</v>
      </c>
      <c r="BB790" s="5">
        <f t="shared" si="995"/>
        <v>4.5661551637775907E-5</v>
      </c>
      <c r="BC790" s="5">
        <f t="shared" si="996"/>
        <v>6.9358662841791678E-6</v>
      </c>
      <c r="BD790" s="5">
        <f t="shared" si="997"/>
        <v>2.1537225303978413E-5</v>
      </c>
      <c r="BE790" s="5">
        <f t="shared" si="998"/>
        <v>3.7826119844962513E-5</v>
      </c>
      <c r="BF790" s="5">
        <f t="shared" si="999"/>
        <v>3.3217262723744721E-5</v>
      </c>
      <c r="BG790" s="5">
        <f t="shared" si="1000"/>
        <v>1.9446642467880542E-5</v>
      </c>
      <c r="BH790" s="5">
        <f t="shared" si="1001"/>
        <v>8.5386002397011014E-6</v>
      </c>
      <c r="BI790" s="5">
        <f t="shared" si="1002"/>
        <v>2.999291797495358E-6</v>
      </c>
      <c r="BJ790" s="8">
        <f t="shared" si="1003"/>
        <v>0.60957131080598603</v>
      </c>
      <c r="BK790" s="8">
        <f t="shared" si="1004"/>
        <v>0.23281148577696995</v>
      </c>
      <c r="BL790" s="8">
        <f t="shared" si="1005"/>
        <v>0.15195817246345142</v>
      </c>
      <c r="BM790" s="8">
        <f t="shared" si="1006"/>
        <v>0.45797316091957357</v>
      </c>
      <c r="BN790" s="8">
        <f t="shared" si="1007"/>
        <v>0.53976661965603046</v>
      </c>
    </row>
    <row r="791" spans="1:66" x14ac:dyDescent="0.25">
      <c r="A791" t="s">
        <v>40</v>
      </c>
      <c r="B791" t="s">
        <v>234</v>
      </c>
      <c r="C791" t="s">
        <v>339</v>
      </c>
      <c r="D791" t="s">
        <v>505</v>
      </c>
      <c r="E791">
        <f>VLOOKUP(A791,home!$A$2:$E$405,3,FALSE)</f>
        <v>1.4783783783783799</v>
      </c>
      <c r="F791">
        <f>VLOOKUP(B791,home!$B$2:$E$405,3,FALSE)</f>
        <v>0.9</v>
      </c>
      <c r="G791">
        <f>VLOOKUP(C791,away!$B$2:$E$405,4,FALSE)</f>
        <v>0.79</v>
      </c>
      <c r="H791">
        <f>VLOOKUP(A791,away!$A$2:$E$405,3,FALSE)</f>
        <v>1.1756756756756801</v>
      </c>
      <c r="I791">
        <f>VLOOKUP(C791,away!$B$2:$E$405,3,FALSE)</f>
        <v>0.56000000000000005</v>
      </c>
      <c r="J791">
        <f>VLOOKUP(B791,home!$B$2:$E$405,4,FALSE)</f>
        <v>1.28</v>
      </c>
      <c r="K791" s="3">
        <f t="shared" si="952"/>
        <v>1.0511270270270281</v>
      </c>
      <c r="L791" s="3">
        <f t="shared" si="953"/>
        <v>0.84272432432432753</v>
      </c>
      <c r="M791" s="5">
        <f t="shared" si="954"/>
        <v>0.15049109720133064</v>
      </c>
      <c r="N791" s="5">
        <f t="shared" si="955"/>
        <v>0.15818525959527016</v>
      </c>
      <c r="O791" s="5">
        <f t="shared" si="956"/>
        <v>0.12682250820581806</v>
      </c>
      <c r="P791" s="5">
        <f t="shared" si="957"/>
        <v>0.1333065660104924</v>
      </c>
      <c r="Q791" s="5">
        <f t="shared" si="958"/>
        <v>8.31364008189375E-2</v>
      </c>
      <c r="R791" s="5">
        <f t="shared" si="959"/>
        <v>5.3438206268432244E-2</v>
      </c>
      <c r="S791" s="5">
        <f t="shared" si="960"/>
        <v>2.952108276168618E-2</v>
      </c>
      <c r="T791" s="5">
        <f t="shared" si="961"/>
        <v>7.0061067206895575E-2</v>
      </c>
      <c r="U791" s="5">
        <f t="shared" si="962"/>
        <v>5.6170342884594278E-2</v>
      </c>
      <c r="V791" s="5">
        <f t="shared" si="963"/>
        <v>2.9055643977597763E-3</v>
      </c>
      <c r="W791" s="5">
        <f t="shared" si="964"/>
        <v>2.9128972610179053E-2</v>
      </c>
      <c r="X791" s="5">
        <f t="shared" si="965"/>
        <v>2.4547693761174987E-2</v>
      </c>
      <c r="Y791" s="5">
        <f t="shared" si="966"/>
        <v>1.0343469319303349E-2</v>
      </c>
      <c r="Z791" s="5">
        <f t="shared" si="967"/>
        <v>1.5011225423556207E-2</v>
      </c>
      <c r="AA791" s="5">
        <f t="shared" si="968"/>
        <v>1.5778704751495176E-2</v>
      </c>
      <c r="AB791" s="5">
        <f t="shared" si="969"/>
        <v>8.2927115078881824E-3</v>
      </c>
      <c r="AC791" s="5">
        <f t="shared" si="970"/>
        <v>1.6086118190330537E-4</v>
      </c>
      <c r="AD791" s="5">
        <f t="shared" si="971"/>
        <v>7.6545625950223094E-3</v>
      </c>
      <c r="AE791" s="5">
        <f t="shared" si="972"/>
        <v>6.4506860908884467E-3</v>
      </c>
      <c r="AF791" s="5">
        <f t="shared" si="973"/>
        <v>2.7180750386861514E-3</v>
      </c>
      <c r="AG791" s="5">
        <f t="shared" si="974"/>
        <v>7.6352931681320272E-4</v>
      </c>
      <c r="AH791" s="5">
        <f t="shared" si="975"/>
        <v>3.1625812005866422E-3</v>
      </c>
      <c r="AI791" s="5">
        <f t="shared" si="976"/>
        <v>3.3242745751042059E-3</v>
      </c>
      <c r="AJ791" s="5">
        <f t="shared" si="977"/>
        <v>1.7471174255754105E-3</v>
      </c>
      <c r="AK791" s="5">
        <f t="shared" si="978"/>
        <v>6.1214744847073207E-4</v>
      </c>
      <c r="AL791" s="5">
        <f t="shared" si="979"/>
        <v>5.6996997597088983E-6</v>
      </c>
      <c r="AM791" s="5">
        <f t="shared" si="980"/>
        <v>1.6091835247396189E-3</v>
      </c>
      <c r="AN791" s="5">
        <f t="shared" si="981"/>
        <v>1.3560980986000353E-3</v>
      </c>
      <c r="AO791" s="5">
        <f t="shared" si="982"/>
        <v>5.7140842693010989E-4</v>
      </c>
      <c r="AP791" s="5">
        <f t="shared" si="983"/>
        <v>1.6051326016596797E-4</v>
      </c>
      <c r="AQ791" s="5">
        <f t="shared" si="984"/>
        <v>3.3817107179615076E-5</v>
      </c>
      <c r="AR791" s="5">
        <f t="shared" si="985"/>
        <v>5.3303682107703999E-4</v>
      </c>
      <c r="AS791" s="5">
        <f t="shared" si="986"/>
        <v>5.6028940903464692E-4</v>
      </c>
      <c r="AT791" s="5">
        <f t="shared" si="987"/>
        <v>2.9446767039665943E-4</v>
      </c>
      <c r="AU791" s="5">
        <f t="shared" si="988"/>
        <v>1.0317430897987181E-4</v>
      </c>
      <c r="AV791" s="5">
        <f t="shared" si="989"/>
        <v>2.7112326165895166E-5</v>
      </c>
      <c r="AW791" s="5">
        <f t="shared" si="990"/>
        <v>1.4024591199296671E-7</v>
      </c>
      <c r="AX791" s="5">
        <f t="shared" si="991"/>
        <v>2.8190938238340489E-4</v>
      </c>
      <c r="AY791" s="5">
        <f t="shared" si="992"/>
        <v>2.3757189378974334E-4</v>
      </c>
      <c r="AZ791" s="5">
        <f t="shared" si="993"/>
        <v>1.0010380683620616E-4</v>
      </c>
      <c r="BA791" s="5">
        <f t="shared" si="994"/>
        <v>2.8119970992778288E-5</v>
      </c>
      <c r="BB791" s="5">
        <f t="shared" si="995"/>
        <v>5.9243458887271911E-6</v>
      </c>
      <c r="BC791" s="5">
        <f t="shared" si="996"/>
        <v>9.9851807722824646E-7</v>
      </c>
      <c r="BD791" s="5">
        <f t="shared" si="997"/>
        <v>7.4867182480355953E-5</v>
      </c>
      <c r="BE791" s="5">
        <f t="shared" si="998"/>
        <v>7.8694918942466544E-5</v>
      </c>
      <c r="BF791" s="5">
        <f t="shared" si="999"/>
        <v>4.1359178095063905E-5</v>
      </c>
      <c r="BG791" s="5">
        <f t="shared" si="1000"/>
        <v>1.4491249970448638E-5</v>
      </c>
      <c r="BH791" s="5">
        <f t="shared" si="1001"/>
        <v>3.8080361248357958E-6</v>
      </c>
      <c r="BI791" s="5">
        <f t="shared" si="1002"/>
        <v>8.0054593814203513E-7</v>
      </c>
      <c r="BJ791" s="8">
        <f t="shared" si="1003"/>
        <v>0.39737536468875423</v>
      </c>
      <c r="BK791" s="8">
        <f t="shared" si="1004"/>
        <v>0.31662844314672178</v>
      </c>
      <c r="BL791" s="8">
        <f t="shared" si="1005"/>
        <v>0.27108069591517026</v>
      </c>
      <c r="BM791" s="8">
        <f t="shared" si="1006"/>
        <v>0.29447825942604366</v>
      </c>
      <c r="BN791" s="8">
        <f t="shared" si="1007"/>
        <v>0.70538003810028094</v>
      </c>
    </row>
    <row r="792" spans="1:66" x14ac:dyDescent="0.25">
      <c r="A792" t="s">
        <v>40</v>
      </c>
      <c r="B792" t="s">
        <v>236</v>
      </c>
      <c r="C792" t="s">
        <v>335</v>
      </c>
      <c r="D792" t="s">
        <v>505</v>
      </c>
      <c r="E792">
        <f>VLOOKUP(A792,home!$A$2:$E$405,3,FALSE)</f>
        <v>1.4783783783783799</v>
      </c>
      <c r="F792">
        <f>VLOOKUP(B792,home!$B$2:$E$405,3,FALSE)</f>
        <v>1.24</v>
      </c>
      <c r="G792">
        <f>VLOOKUP(C792,away!$B$2:$E$405,4,FALSE)</f>
        <v>1.24</v>
      </c>
      <c r="H792">
        <f>VLOOKUP(A792,away!$A$2:$E$405,3,FALSE)</f>
        <v>1.1756756756756801</v>
      </c>
      <c r="I792">
        <f>VLOOKUP(C792,away!$B$2:$E$405,3,FALSE)</f>
        <v>0.83</v>
      </c>
      <c r="J792">
        <f>VLOOKUP(B792,home!$B$2:$E$405,4,FALSE)</f>
        <v>0.85</v>
      </c>
      <c r="K792" s="3">
        <f t="shared" si="952"/>
        <v>2.273154594594597</v>
      </c>
      <c r="L792" s="3">
        <f t="shared" si="953"/>
        <v>0.82943918918919224</v>
      </c>
      <c r="M792" s="5">
        <f t="shared" si="954"/>
        <v>4.4932505911063757E-2</v>
      </c>
      <c r="N792" s="5">
        <f t="shared" si="955"/>
        <v>0.10213853225838347</v>
      </c>
      <c r="O792" s="5">
        <f t="shared" si="956"/>
        <v>3.7268781271111308E-2</v>
      </c>
      <c r="P792" s="5">
        <f t="shared" si="957"/>
        <v>8.4717701381367735E-2</v>
      </c>
      <c r="Q792" s="5">
        <f t="shared" si="958"/>
        <v>0.11608833694414644</v>
      </c>
      <c r="R792" s="5">
        <f t="shared" si="959"/>
        <v>1.5456093859789957E-2</v>
      </c>
      <c r="S792" s="5">
        <f t="shared" si="960"/>
        <v>3.9932609932486415E-2</v>
      </c>
      <c r="T792" s="5">
        <f t="shared" si="961"/>
        <v>9.6288216069274554E-2</v>
      </c>
      <c r="U792" s="5">
        <f t="shared" si="962"/>
        <v>3.5134090771866876E-2</v>
      </c>
      <c r="V792" s="5">
        <f t="shared" si="963"/>
        <v>8.3656311098524692E-3</v>
      </c>
      <c r="W792" s="5">
        <f t="shared" si="964"/>
        <v>8.7962245501144065E-2</v>
      </c>
      <c r="X792" s="5">
        <f t="shared" si="965"/>
        <v>7.2959333587729588E-2</v>
      </c>
      <c r="Y792" s="5">
        <f t="shared" si="966"/>
        <v>3.0257665247395114E-2</v>
      </c>
      <c r="Z792" s="5">
        <f t="shared" si="967"/>
        <v>4.2732966530320783E-3</v>
      </c>
      <c r="AA792" s="5">
        <f t="shared" si="968"/>
        <v>9.7138639209055824E-3</v>
      </c>
      <c r="AB792" s="5">
        <f t="shared" si="969"/>
        <v>1.1040557201536608E-2</v>
      </c>
      <c r="AC792" s="5">
        <f t="shared" si="970"/>
        <v>9.8580780197573756E-4</v>
      </c>
      <c r="AD792" s="5">
        <f t="shared" si="971"/>
        <v>4.9987945627945909E-2</v>
      </c>
      <c r="AE792" s="5">
        <f t="shared" si="972"/>
        <v>4.1461961090876874E-2</v>
      </c>
      <c r="AF792" s="5">
        <f t="shared" si="973"/>
        <v>1.7195087694705374E-2</v>
      </c>
      <c r="AG792" s="5">
        <f t="shared" si="974"/>
        <v>4.7540931985111615E-3</v>
      </c>
      <c r="AH792" s="5">
        <f t="shared" si="975"/>
        <v>8.8610992776395371E-4</v>
      </c>
      <c r="AI792" s="5">
        <f t="shared" si="976"/>
        <v>2.0142648536125179E-3</v>
      </c>
      <c r="AJ792" s="5">
        <f t="shared" si="977"/>
        <v>2.2893677033598544E-3</v>
      </c>
      <c r="AK792" s="5">
        <f t="shared" si="978"/>
        <v>1.734695571202978E-3</v>
      </c>
      <c r="AL792" s="5">
        <f t="shared" si="979"/>
        <v>7.4347396650885665E-5</v>
      </c>
      <c r="AM792" s="5">
        <f t="shared" si="980"/>
        <v>2.2726065655702021E-2</v>
      </c>
      <c r="AN792" s="5">
        <f t="shared" si="981"/>
        <v>1.8849889470925828E-2</v>
      </c>
      <c r="AO792" s="5">
        <f t="shared" si="982"/>
        <v>7.817418519535305E-3</v>
      </c>
      <c r="AP792" s="5">
        <f t="shared" si="983"/>
        <v>2.1613577594653132E-3</v>
      </c>
      <c r="AQ792" s="5">
        <f t="shared" si="984"/>
        <v>4.4817870688966955E-4</v>
      </c>
      <c r="AR792" s="5">
        <f t="shared" si="985"/>
        <v>1.4699486000340558E-4</v>
      </c>
      <c r="AS792" s="5">
        <f t="shared" si="986"/>
        <v>3.3414204139853093E-4</v>
      </c>
      <c r="AT792" s="5">
        <f t="shared" si="987"/>
        <v>3.7977825832614432E-4</v>
      </c>
      <c r="AU792" s="5">
        <f t="shared" si="988"/>
        <v>2.877648976137363E-4</v>
      </c>
      <c r="AV792" s="5">
        <f t="shared" si="989"/>
        <v>1.6353352479342716E-4</v>
      </c>
      <c r="AW792" s="5">
        <f t="shared" si="990"/>
        <v>3.8938282234164906E-6</v>
      </c>
      <c r="AX792" s="5">
        <f t="shared" si="991"/>
        <v>8.6099767603862419E-3</v>
      </c>
      <c r="AY792" s="5">
        <f t="shared" si="992"/>
        <v>7.1414521430725516E-3</v>
      </c>
      <c r="AZ792" s="5">
        <f t="shared" si="993"/>
        <v>2.9617001375917581E-3</v>
      </c>
      <c r="BA792" s="5">
        <f t="shared" si="994"/>
        <v>8.1885005358187579E-4</v>
      </c>
      <c r="BB792" s="5">
        <f t="shared" si="995"/>
        <v>1.6979658112761936E-4</v>
      </c>
      <c r="BC792" s="5">
        <f t="shared" si="996"/>
        <v>2.8167187715517911E-5</v>
      </c>
      <c r="BD792" s="5">
        <f t="shared" si="997"/>
        <v>2.0320549582700582E-5</v>
      </c>
      <c r="BE792" s="5">
        <f t="shared" si="998"/>
        <v>4.619175064860315E-5</v>
      </c>
      <c r="BF792" s="5">
        <f t="shared" si="999"/>
        <v>5.2500495109620107E-5</v>
      </c>
      <c r="BG792" s="5">
        <f t="shared" si="1000"/>
        <v>3.978058055897471E-5</v>
      </c>
      <c r="BH792" s="5">
        <f t="shared" si="1001"/>
        <v>2.2606852368318475E-5</v>
      </c>
      <c r="BI792" s="5">
        <f t="shared" si="1002"/>
        <v>1.0277774066072975E-5</v>
      </c>
      <c r="BJ792" s="8">
        <f t="shared" si="1003"/>
        <v>0.69082627019610621</v>
      </c>
      <c r="BK792" s="8">
        <f t="shared" si="1004"/>
        <v>0.18615005567646956</v>
      </c>
      <c r="BL792" s="8">
        <f t="shared" si="1005"/>
        <v>0.1170417166656192</v>
      </c>
      <c r="BM792" s="8">
        <f t="shared" si="1006"/>
        <v>0.59055182925051508</v>
      </c>
      <c r="BN792" s="8">
        <f t="shared" si="1007"/>
        <v>0.40060195162586265</v>
      </c>
    </row>
    <row r="793" spans="1:66" x14ac:dyDescent="0.25">
      <c r="A793" t="s">
        <v>40</v>
      </c>
      <c r="B793" t="s">
        <v>332</v>
      </c>
      <c r="C793" t="s">
        <v>334</v>
      </c>
      <c r="D793" t="s">
        <v>505</v>
      </c>
      <c r="E793">
        <f>VLOOKUP(A793,home!$A$2:$E$405,3,FALSE)</f>
        <v>1.4783783783783799</v>
      </c>
      <c r="F793">
        <f>VLOOKUP(B793,home!$B$2:$E$405,3,FALSE)</f>
        <v>1.1299999999999999</v>
      </c>
      <c r="G793">
        <f>VLOOKUP(C793,away!$B$2:$E$405,4,FALSE)</f>
        <v>1.1299999999999999</v>
      </c>
      <c r="H793">
        <f>VLOOKUP(A793,away!$A$2:$E$405,3,FALSE)</f>
        <v>1.1756756756756801</v>
      </c>
      <c r="I793">
        <f>VLOOKUP(C793,away!$B$2:$E$405,3,FALSE)</f>
        <v>0.71</v>
      </c>
      <c r="J793">
        <f>VLOOKUP(B793,home!$B$2:$E$405,4,FALSE)</f>
        <v>1.04</v>
      </c>
      <c r="K793" s="3">
        <f t="shared" si="952"/>
        <v>1.8877413513513528</v>
      </c>
      <c r="L793" s="3">
        <f t="shared" si="953"/>
        <v>0.86811891891892212</v>
      </c>
      <c r="M793" s="5">
        <f t="shared" si="954"/>
        <v>6.3554322250883963E-2</v>
      </c>
      <c r="N793" s="5">
        <f t="shared" si="955"/>
        <v>0.11997412217010303</v>
      </c>
      <c r="O793" s="5">
        <f t="shared" si="956"/>
        <v>5.5172709525062189E-2</v>
      </c>
      <c r="P793" s="5">
        <f t="shared" si="957"/>
        <v>0.10415180523655654</v>
      </c>
      <c r="Q793" s="5">
        <f t="shared" si="958"/>
        <v>0.11324005575629134</v>
      </c>
      <c r="R793" s="5">
        <f t="shared" si="959"/>
        <v>2.3948236473362347E-2</v>
      </c>
      <c r="S793" s="5">
        <f t="shared" si="960"/>
        <v>4.2670577506955992E-2</v>
      </c>
      <c r="T793" s="5">
        <f t="shared" si="961"/>
        <v>9.8305834781470106E-2</v>
      </c>
      <c r="U793" s="5">
        <f t="shared" si="962"/>
        <v>4.5208076282706795E-2</v>
      </c>
      <c r="V793" s="5">
        <f t="shared" si="963"/>
        <v>7.7697620982358521E-3</v>
      </c>
      <c r="W793" s="5">
        <f t="shared" si="964"/>
        <v>7.1255978626827962E-2</v>
      </c>
      <c r="X793" s="5">
        <f t="shared" si="965"/>
        <v>6.185866313203172E-2</v>
      </c>
      <c r="Y793" s="5">
        <f t="shared" si="966"/>
        <v>2.6850337881974579E-2</v>
      </c>
      <c r="Z793" s="5">
        <f t="shared" si="967"/>
        <v>6.9299723857566753E-3</v>
      </c>
      <c r="AA793" s="5">
        <f t="shared" si="968"/>
        <v>1.3081995436315864E-2</v>
      </c>
      <c r="AB793" s="5">
        <f t="shared" si="969"/>
        <v>1.2347711871661574E-2</v>
      </c>
      <c r="AC793" s="5">
        <f t="shared" si="970"/>
        <v>7.9581010398803366E-4</v>
      </c>
      <c r="AD793" s="5">
        <f t="shared" si="971"/>
        <v>3.362821434621785E-2</v>
      </c>
      <c r="AE793" s="5">
        <f t="shared" si="972"/>
        <v>2.919328908341243E-2</v>
      </c>
      <c r="AF793" s="5">
        <f t="shared" si="973"/>
        <v>1.2671623279389784E-2</v>
      </c>
      <c r="AG793" s="5">
        <f t="shared" si="974"/>
        <v>3.6668253007505688E-3</v>
      </c>
      <c r="AH793" s="5">
        <f t="shared" si="975"/>
        <v>1.5040100339152667E-3</v>
      </c>
      <c r="AI793" s="5">
        <f t="shared" si="976"/>
        <v>2.8391819338691995E-3</v>
      </c>
      <c r="AJ793" s="5">
        <f t="shared" si="977"/>
        <v>2.6798205702872955E-3</v>
      </c>
      <c r="AK793" s="5">
        <f t="shared" si="978"/>
        <v>1.6862693682444304E-3</v>
      </c>
      <c r="AL793" s="5">
        <f t="shared" si="979"/>
        <v>5.2166434017596773E-5</v>
      </c>
      <c r="AM793" s="5">
        <f t="shared" si="980"/>
        <v>1.2696274158692447E-2</v>
      </c>
      <c r="AN793" s="5">
        <f t="shared" si="981"/>
        <v>1.1021875796942335E-2</v>
      </c>
      <c r="AO793" s="5">
        <f t="shared" si="982"/>
        <v>4.7841494506501063E-3</v>
      </c>
      <c r="AP793" s="5">
        <f t="shared" si="983"/>
        <v>1.384403549681642E-3</v>
      </c>
      <c r="AQ793" s="5">
        <f t="shared" si="984"/>
        <v>3.0045672822428626E-4</v>
      </c>
      <c r="AR793" s="5">
        <f t="shared" si="985"/>
        <v>2.6113191293714662E-4</v>
      </c>
      <c r="AS793" s="5">
        <f t="shared" si="986"/>
        <v>4.9294951020893295E-4</v>
      </c>
      <c r="AT793" s="5">
        <f t="shared" si="987"/>
        <v>4.6528058727489944E-4</v>
      </c>
      <c r="AU793" s="5">
        <f t="shared" si="988"/>
        <v>2.9277646819328982E-4</v>
      </c>
      <c r="AV793" s="5">
        <f t="shared" si="989"/>
        <v>1.381715614277694E-4</v>
      </c>
      <c r="AW793" s="5">
        <f t="shared" si="990"/>
        <v>2.3747087894695755E-6</v>
      </c>
      <c r="AX793" s="5">
        <f t="shared" si="991"/>
        <v>3.9945469562428903E-3</v>
      </c>
      <c r="AY793" s="5">
        <f t="shared" si="992"/>
        <v>3.4677417852244487E-3</v>
      </c>
      <c r="AZ793" s="5">
        <f t="shared" si="993"/>
        <v>1.5052061248395105E-3</v>
      </c>
      <c r="BA793" s="5">
        <f t="shared" si="994"/>
        <v>4.3556597128193873E-4</v>
      </c>
      <c r="BB793" s="5">
        <f t="shared" si="995"/>
        <v>9.4530765026786703E-5</v>
      </c>
      <c r="BC793" s="5">
        <f t="shared" si="996"/>
        <v>1.6412789107926553E-5</v>
      </c>
      <c r="BD793" s="5">
        <f t="shared" si="997"/>
        <v>3.7782258992370957E-5</v>
      </c>
      <c r="BE793" s="5">
        <f t="shared" si="998"/>
        <v>7.1323132647365146E-5</v>
      </c>
      <c r="BF793" s="5">
        <f t="shared" si="999"/>
        <v>6.7319813403174457E-5</v>
      </c>
      <c r="BG793" s="5">
        <f t="shared" si="1000"/>
        <v>4.2360798508809815E-5</v>
      </c>
      <c r="BH793" s="5">
        <f t="shared" si="1001"/>
        <v>1.9991557755335762E-5</v>
      </c>
      <c r="BI793" s="5">
        <f t="shared" si="1002"/>
        <v>7.5477780505352289E-6</v>
      </c>
      <c r="BJ793" s="8">
        <f t="shared" si="1003"/>
        <v>0.61034610843438364</v>
      </c>
      <c r="BK793" s="8">
        <f t="shared" si="1004"/>
        <v>0.22246218541586241</v>
      </c>
      <c r="BL793" s="8">
        <f t="shared" si="1005"/>
        <v>0.16036464687482455</v>
      </c>
      <c r="BM793" s="8">
        <f t="shared" si="1006"/>
        <v>0.51659629462213319</v>
      </c>
      <c r="BN793" s="8">
        <f t="shared" si="1007"/>
        <v>0.48004125141225945</v>
      </c>
    </row>
    <row r="794" spans="1:66" x14ac:dyDescent="0.25">
      <c r="A794" t="s">
        <v>16</v>
      </c>
      <c r="B794" t="s">
        <v>255</v>
      </c>
      <c r="C794" t="s">
        <v>65</v>
      </c>
      <c r="D794" t="s">
        <v>506</v>
      </c>
      <c r="E794">
        <f>VLOOKUP(A794,home!$A$2:$E$405,3,FALSE)</f>
        <v>1.54779411764706</v>
      </c>
      <c r="F794">
        <f>VLOOKUP(B794,home!$B$2:$E$405,3,FALSE)</f>
        <v>0.65</v>
      </c>
      <c r="G794">
        <f>VLOOKUP(C794,away!$B$2:$E$405,4,FALSE)</f>
        <v>0.89</v>
      </c>
      <c r="H794">
        <f>VLOOKUP(A794,away!$A$2:$E$405,3,FALSE)</f>
        <v>1.29411764705882</v>
      </c>
      <c r="I794">
        <f>VLOOKUP(C794,away!$B$2:$E$405,3,FALSE)</f>
        <v>0.61</v>
      </c>
      <c r="J794">
        <f>VLOOKUP(B794,home!$B$2:$E$405,4,FALSE)</f>
        <v>0.77</v>
      </c>
      <c r="K794" s="3">
        <f t="shared" si="952"/>
        <v>0.89539889705882414</v>
      </c>
      <c r="L794" s="3">
        <f t="shared" si="953"/>
        <v>0.60784705882352785</v>
      </c>
      <c r="M794" s="5">
        <f t="shared" si="954"/>
        <v>0.22240706369704824</v>
      </c>
      <c r="N794" s="5">
        <f t="shared" si="955"/>
        <v>0.19914303953242865</v>
      </c>
      <c r="O794" s="5">
        <f t="shared" si="956"/>
        <v>0.13518947952982777</v>
      </c>
      <c r="P794" s="5">
        <f t="shared" si="957"/>
        <v>0.12104851086496428</v>
      </c>
      <c r="Q794" s="5">
        <f t="shared" si="958"/>
        <v>8.9156228977139193E-2</v>
      </c>
      <c r="R794" s="5">
        <f t="shared" si="959"/>
        <v>4.1087263758044668E-2</v>
      </c>
      <c r="S794" s="5">
        <f t="shared" si="960"/>
        <v>1.6470634676631273E-2</v>
      </c>
      <c r="T794" s="5">
        <f t="shared" si="961"/>
        <v>5.4193351559551045E-2</v>
      </c>
      <c r="U794" s="5">
        <f t="shared" si="962"/>
        <v>3.6789490652118194E-2</v>
      </c>
      <c r="V794" s="5">
        <f t="shared" si="963"/>
        <v>9.9604440387880602E-4</v>
      </c>
      <c r="W794" s="5">
        <f t="shared" si="964"/>
        <v>2.6610129697351478E-2</v>
      </c>
      <c r="X794" s="5">
        <f t="shared" si="965"/>
        <v>1.6174889071447707E-2</v>
      </c>
      <c r="Y794" s="5">
        <f t="shared" si="966"/>
        <v>4.9159293744381553E-3</v>
      </c>
      <c r="Z794" s="5">
        <f t="shared" si="967"/>
        <v>8.3249241434779925E-3</v>
      </c>
      <c r="AA794" s="5">
        <f t="shared" si="968"/>
        <v>7.4541278961685713E-3</v>
      </c>
      <c r="AB794" s="5">
        <f t="shared" si="969"/>
        <v>3.3372089483823756E-3</v>
      </c>
      <c r="AC794" s="5">
        <f t="shared" si="970"/>
        <v>3.3882043200622121E-5</v>
      </c>
      <c r="AD794" s="5">
        <f t="shared" si="971"/>
        <v>5.9566701954001915E-3</v>
      </c>
      <c r="AE794" s="5">
        <f t="shared" si="972"/>
        <v>3.6207444586557752E-3</v>
      </c>
      <c r="AF794" s="5">
        <f t="shared" si="973"/>
        <v>1.1004294349727496E-3</v>
      </c>
      <c r="AG794" s="5">
        <f t="shared" si="974"/>
        <v>2.2296426516367414E-4</v>
      </c>
      <c r="AH794" s="5">
        <f t="shared" si="975"/>
        <v>1.2650701638855185E-3</v>
      </c>
      <c r="AI794" s="5">
        <f t="shared" si="976"/>
        <v>1.1327424294451192E-3</v>
      </c>
      <c r="AJ794" s="5">
        <f t="shared" si="977"/>
        <v>5.0712816098844623E-4</v>
      </c>
      <c r="AK794" s="5">
        <f t="shared" si="978"/>
        <v>1.5136066533884157E-4</v>
      </c>
      <c r="AL794" s="5">
        <f t="shared" si="979"/>
        <v>7.3763320396772667E-7</v>
      </c>
      <c r="AM794" s="5">
        <f t="shared" si="980"/>
        <v>1.0667191846209009E-3</v>
      </c>
      <c r="AN794" s="5">
        <f t="shared" si="981"/>
        <v>6.484021189624463E-4</v>
      </c>
      <c r="AO794" s="5">
        <f t="shared" si="982"/>
        <v>1.9706466047313308E-4</v>
      </c>
      <c r="AP794" s="5">
        <f t="shared" si="983"/>
        <v>3.9928391422217028E-5</v>
      </c>
      <c r="AQ794" s="5">
        <f t="shared" si="984"/>
        <v>6.0675888223872978E-6</v>
      </c>
      <c r="AR794" s="5">
        <f t="shared" si="985"/>
        <v>1.5379383566464222E-4</v>
      </c>
      <c r="AS794" s="5">
        <f t="shared" si="986"/>
        <v>1.377068308285667E-4</v>
      </c>
      <c r="AT794" s="5">
        <f t="shared" si="987"/>
        <v>6.1651272220682339E-5</v>
      </c>
      <c r="AU794" s="5">
        <f t="shared" si="988"/>
        <v>1.8400827049557433E-5</v>
      </c>
      <c r="AV794" s="5">
        <f t="shared" si="989"/>
        <v>4.1190200612859749E-6</v>
      </c>
      <c r="AW794" s="5">
        <f t="shared" si="990"/>
        <v>1.1151899112449959E-8</v>
      </c>
      <c r="AX794" s="5">
        <f t="shared" si="991"/>
        <v>1.5918986356350706E-4</v>
      </c>
      <c r="AY794" s="5">
        <f t="shared" si="992"/>
        <v>9.6763090361596442E-5</v>
      </c>
      <c r="AZ794" s="5">
        <f t="shared" si="993"/>
        <v>2.9408579939485822E-5</v>
      </c>
      <c r="BA794" s="5">
        <f t="shared" si="994"/>
        <v>5.9586396067976864E-6</v>
      </c>
      <c r="BB794" s="5">
        <f t="shared" si="995"/>
        <v>9.0548538989533891E-7</v>
      </c>
      <c r="BC794" s="5">
        <f t="shared" si="996"/>
        <v>1.1007932621111147E-7</v>
      </c>
      <c r="BD794" s="5">
        <f t="shared" si="997"/>
        <v>1.5580521778990284E-5</v>
      </c>
      <c r="BE794" s="5">
        <f t="shared" si="998"/>
        <v>1.395078201650889E-5</v>
      </c>
      <c r="BF794" s="5">
        <f t="shared" si="999"/>
        <v>6.2457574153450683E-6</v>
      </c>
      <c r="BG794" s="5">
        <f t="shared" si="1000"/>
        <v>1.8641481003323159E-6</v>
      </c>
      <c r="BH794" s="5">
        <f t="shared" si="1001"/>
        <v>4.1728903824796435E-7</v>
      </c>
      <c r="BI794" s="5">
        <f t="shared" si="1002"/>
        <v>7.4728028920392977E-8</v>
      </c>
      <c r="BJ794" s="8">
        <f t="shared" si="1003"/>
        <v>0.40334489424903713</v>
      </c>
      <c r="BK794" s="8">
        <f t="shared" si="1004"/>
        <v>0.36105363640928878</v>
      </c>
      <c r="BL794" s="8">
        <f t="shared" si="1005"/>
        <v>0.22732767721640257</v>
      </c>
      <c r="BM794" s="8">
        <f t="shared" si="1006"/>
        <v>0.1919227937202912</v>
      </c>
      <c r="BN794" s="8">
        <f t="shared" si="1007"/>
        <v>0.80803158635945271</v>
      </c>
    </row>
    <row r="795" spans="1:66" x14ac:dyDescent="0.25">
      <c r="A795" t="s">
        <v>16</v>
      </c>
      <c r="B795" t="s">
        <v>253</v>
      </c>
      <c r="C795" t="s">
        <v>63</v>
      </c>
      <c r="D795" t="s">
        <v>506</v>
      </c>
      <c r="E795">
        <f>VLOOKUP(A795,home!$A$2:$E$405,3,FALSE)</f>
        <v>1.54779411764706</v>
      </c>
      <c r="F795">
        <f>VLOOKUP(B795,home!$B$2:$E$405,3,FALSE)</f>
        <v>0.97</v>
      </c>
      <c r="G795">
        <f>VLOOKUP(C795,away!$B$2:$E$405,4,FALSE)</f>
        <v>0.89</v>
      </c>
      <c r="H795">
        <f>VLOOKUP(A795,away!$A$2:$E$405,3,FALSE)</f>
        <v>1.29411764705882</v>
      </c>
      <c r="I795">
        <f>VLOOKUP(C795,away!$B$2:$E$405,3,FALSE)</f>
        <v>1.01</v>
      </c>
      <c r="J795">
        <f>VLOOKUP(B795,home!$B$2:$E$405,4,FALSE)</f>
        <v>1.06</v>
      </c>
      <c r="K795" s="3">
        <f t="shared" si="952"/>
        <v>1.3362106617647067</v>
      </c>
      <c r="L795" s="3">
        <f t="shared" si="953"/>
        <v>1.3854823529411728</v>
      </c>
      <c r="M795" s="5">
        <f t="shared" si="954"/>
        <v>6.5763321853521739E-2</v>
      </c>
      <c r="N795" s="5">
        <f t="shared" si="955"/>
        <v>8.7873651813739684E-2</v>
      </c>
      <c r="O795" s="5">
        <f t="shared" si="956"/>
        <v>9.1113921898844943E-2</v>
      </c>
      <c r="P795" s="5">
        <f t="shared" si="957"/>
        <v>0.12174739387643341</v>
      </c>
      <c r="Q795" s="5">
        <f t="shared" si="958"/>
        <v>5.870885522085928E-2</v>
      </c>
      <c r="R795" s="5">
        <f t="shared" si="959"/>
        <v>6.3118365449054997E-2</v>
      </c>
      <c r="S795" s="5">
        <f t="shared" si="960"/>
        <v>5.6347624701494826E-2</v>
      </c>
      <c r="T795" s="5">
        <f t="shared" si="961"/>
        <v>8.134008286987876E-2</v>
      </c>
      <c r="U795" s="5">
        <f t="shared" si="962"/>
        <v>8.4339432866188377E-2</v>
      </c>
      <c r="V795" s="5">
        <f t="shared" si="963"/>
        <v>1.1590683183915512E-2</v>
      </c>
      <c r="W795" s="5">
        <f t="shared" si="964"/>
        <v>2.6149132762037581E-2</v>
      </c>
      <c r="X795" s="5">
        <f t="shared" si="965"/>
        <v>3.6229161986518932E-2</v>
      </c>
      <c r="Y795" s="5">
        <f t="shared" si="966"/>
        <v>2.5097432297084582E-2</v>
      </c>
      <c r="Z795" s="5">
        <f t="shared" si="967"/>
        <v>2.9149793825385854E-2</v>
      </c>
      <c r="AA795" s="5">
        <f t="shared" si="968"/>
        <v>3.8950265297723594E-2</v>
      </c>
      <c r="AB795" s="5">
        <f t="shared" si="969"/>
        <v>2.6022879884691073E-2</v>
      </c>
      <c r="AC795" s="5">
        <f t="shared" si="970"/>
        <v>1.3411117997812444E-3</v>
      </c>
      <c r="AD795" s="5">
        <f t="shared" si="971"/>
        <v>8.7351874981338555E-3</v>
      </c>
      <c r="AE795" s="5">
        <f t="shared" si="972"/>
        <v>1.2102448128296809E-2</v>
      </c>
      <c r="AF795" s="5">
        <f t="shared" si="973"/>
        <v>8.3838641545705816E-3</v>
      </c>
      <c r="AG795" s="5">
        <f t="shared" si="974"/>
        <v>3.8718986118712025E-3</v>
      </c>
      <c r="AH795" s="5">
        <f t="shared" si="975"/>
        <v>1.0096631234236422E-2</v>
      </c>
      <c r="AI795" s="5">
        <f t="shared" si="976"/>
        <v>1.3491226303093256E-2</v>
      </c>
      <c r="AJ795" s="5">
        <f t="shared" si="977"/>
        <v>9.0135602132368313E-3</v>
      </c>
      <c r="AK795" s="5">
        <f t="shared" si="978"/>
        <v>4.0146717524617397E-3</v>
      </c>
      <c r="AL795" s="5">
        <f t="shared" si="979"/>
        <v>9.9311812066899455E-5</v>
      </c>
      <c r="AM795" s="5">
        <f t="shared" si="980"/>
        <v>2.3344101335040441E-3</v>
      </c>
      <c r="AN795" s="5">
        <f t="shared" si="981"/>
        <v>3.2342840444969001E-3</v>
      </c>
      <c r="AO795" s="5">
        <f t="shared" si="982"/>
        <v>2.2405217340248297E-3</v>
      </c>
      <c r="AP795" s="5">
        <f t="shared" si="983"/>
        <v>1.0347344412908529E-3</v>
      </c>
      <c r="AQ795" s="5">
        <f t="shared" si="984"/>
        <v>3.5840157709723035E-4</v>
      </c>
      <c r="AR795" s="5">
        <f t="shared" si="985"/>
        <v>2.7977408798378397E-3</v>
      </c>
      <c r="AS795" s="5">
        <f t="shared" si="986"/>
        <v>3.738371192494293E-3</v>
      </c>
      <c r="AT795" s="5">
        <f t="shared" si="987"/>
        <v>2.4976257225224579E-3</v>
      </c>
      <c r="AU795" s="5">
        <f t="shared" si="988"/>
        <v>1.1124513731774293E-3</v>
      </c>
      <c r="AV795" s="5">
        <f t="shared" si="989"/>
        <v>3.7161734638361751E-4</v>
      </c>
      <c r="AW795" s="5">
        <f t="shared" si="990"/>
        <v>5.1070997055597938E-6</v>
      </c>
      <c r="AX795" s="5">
        <f t="shared" si="991"/>
        <v>5.1987728488661318E-4</v>
      </c>
      <c r="AY795" s="5">
        <f t="shared" si="992"/>
        <v>7.2028080390537327E-4</v>
      </c>
      <c r="AZ795" s="5">
        <f t="shared" si="993"/>
        <v>4.9896817148658819E-4</v>
      </c>
      <c r="BA795" s="5">
        <f t="shared" si="994"/>
        <v>2.3043719875799764E-4</v>
      </c>
      <c r="BB795" s="5">
        <f t="shared" si="995"/>
        <v>7.9816668085100868E-5</v>
      </c>
      <c r="BC795" s="5">
        <f t="shared" si="996"/>
        <v>2.2116917020494008E-5</v>
      </c>
      <c r="BD795" s="5">
        <f t="shared" si="997"/>
        <v>6.4603676951957394E-4</v>
      </c>
      <c r="BE795" s="5">
        <f t="shared" si="998"/>
        <v>8.6324121932408314E-4</v>
      </c>
      <c r="BF795" s="5">
        <f t="shared" si="999"/>
        <v>5.7673606046780286E-4</v>
      </c>
      <c r="BG795" s="5">
        <f t="shared" si="1000"/>
        <v>2.5688029100708434E-4</v>
      </c>
      <c r="BH795" s="5">
        <f t="shared" si="1001"/>
        <v>8.5811545910221673E-5</v>
      </c>
      <c r="BI795" s="5">
        <f t="shared" si="1002"/>
        <v>2.293246050954994E-5</v>
      </c>
      <c r="BJ795" s="8">
        <f t="shared" si="1003"/>
        <v>0.35976556431754719</v>
      </c>
      <c r="BK795" s="8">
        <f t="shared" si="1004"/>
        <v>0.25760972803111898</v>
      </c>
      <c r="BL795" s="8">
        <f t="shared" si="1005"/>
        <v>0.35313039976068528</v>
      </c>
      <c r="BM795" s="8">
        <f t="shared" si="1006"/>
        <v>0.51061480211808352</v>
      </c>
      <c r="BN795" s="8">
        <f t="shared" si="1007"/>
        <v>0.48832551011245406</v>
      </c>
    </row>
    <row r="796" spans="1:66" x14ac:dyDescent="0.25">
      <c r="A796" t="s">
        <v>69</v>
      </c>
      <c r="B796" t="s">
        <v>78</v>
      </c>
      <c r="C796" t="s">
        <v>263</v>
      </c>
      <c r="D796" t="s">
        <v>506</v>
      </c>
      <c r="E796">
        <f>VLOOKUP(A796,home!$A$2:$E$405,3,FALSE)</f>
        <v>1.3323170731707299</v>
      </c>
      <c r="F796">
        <f>VLOOKUP(B796,home!$B$2:$E$405,3,FALSE)</f>
        <v>1.32</v>
      </c>
      <c r="G796">
        <f>VLOOKUP(C796,away!$B$2:$E$405,4,FALSE)</f>
        <v>1.36</v>
      </c>
      <c r="H796">
        <f>VLOOKUP(A796,away!$A$2:$E$405,3,FALSE)</f>
        <v>1.3201219512195099</v>
      </c>
      <c r="I796">
        <f>VLOOKUP(C796,away!$B$2:$E$405,3,FALSE)</f>
        <v>0.84</v>
      </c>
      <c r="J796">
        <f>VLOOKUP(B796,home!$B$2:$E$405,4,FALSE)</f>
        <v>0.98</v>
      </c>
      <c r="K796" s="3">
        <f t="shared" si="952"/>
        <v>2.3917756097560945</v>
      </c>
      <c r="L796" s="3">
        <f t="shared" si="953"/>
        <v>1.0867243902439006</v>
      </c>
      <c r="M796" s="5">
        <f t="shared" si="954"/>
        <v>3.085365682497344E-2</v>
      </c>
      <c r="N796" s="5">
        <f t="shared" si="955"/>
        <v>7.3795023865756121E-2</v>
      </c>
      <c r="O796" s="5">
        <f t="shared" si="956"/>
        <v>3.3529421399913821E-2</v>
      </c>
      <c r="P796" s="5">
        <f t="shared" si="957"/>
        <v>8.0194852313547893E-2</v>
      </c>
      <c r="Q796" s="5">
        <f t="shared" si="958"/>
        <v>8.8250569101742227E-2</v>
      </c>
      <c r="R796" s="5">
        <f t="shared" si="959"/>
        <v>1.8218620013026064E-2</v>
      </c>
      <c r="S796" s="5">
        <f t="shared" si="960"/>
        <v>5.2110632899000774E-2</v>
      </c>
      <c r="T796" s="5">
        <f t="shared" si="961"/>
        <v>9.5904045895768023E-2</v>
      </c>
      <c r="U796" s="5">
        <f t="shared" si="962"/>
        <v>4.3574850990569992E-2</v>
      </c>
      <c r="V796" s="5">
        <f t="shared" si="963"/>
        <v>1.5049555940835032E-2</v>
      </c>
      <c r="W796" s="5">
        <f t="shared" si="964"/>
        <v>7.0358519574880624E-2</v>
      </c>
      <c r="X796" s="5">
        <f t="shared" si="965"/>
        <v>7.6460319283475672E-2</v>
      </c>
      <c r="Y796" s="5">
        <f t="shared" si="966"/>
        <v>4.1545646925594523E-2</v>
      </c>
      <c r="Z796" s="5">
        <f t="shared" si="967"/>
        <v>6.5995395749136928E-3</v>
      </c>
      <c r="AA796" s="5">
        <f t="shared" si="968"/>
        <v>1.578461779089867E-2</v>
      </c>
      <c r="AB796" s="5">
        <f t="shared" si="969"/>
        <v>1.8876631920796791E-2</v>
      </c>
      <c r="AC796" s="5">
        <f t="shared" si="970"/>
        <v>2.4448012007665431E-3</v>
      </c>
      <c r="AD796" s="5">
        <f t="shared" si="971"/>
        <v>4.2070447764436539E-2</v>
      </c>
      <c r="AE796" s="5">
        <f t="shared" si="972"/>
        <v>4.5718981694095162E-2</v>
      </c>
      <c r="AF796" s="5">
        <f t="shared" si="973"/>
        <v>2.4841966252043806E-2</v>
      </c>
      <c r="AG796" s="5">
        <f t="shared" si="974"/>
        <v>8.9987902092372885E-3</v>
      </c>
      <c r="AH796" s="5">
        <f t="shared" si="975"/>
        <v>1.7929701551096429E-3</v>
      </c>
      <c r="AI796" s="5">
        <f t="shared" si="976"/>
        <v>4.2883822860118447E-3</v>
      </c>
      <c r="AJ796" s="5">
        <f t="shared" si="977"/>
        <v>5.1284240784966089E-3</v>
      </c>
      <c r="AK796" s="5">
        <f t="shared" si="978"/>
        <v>4.0886798758113544E-3</v>
      </c>
      <c r="AL796" s="5">
        <f t="shared" si="979"/>
        <v>2.5418117838500503E-4</v>
      </c>
      <c r="AM796" s="5">
        <f t="shared" si="980"/>
        <v>2.0124614170899422E-2</v>
      </c>
      <c r="AN796" s="5">
        <f t="shared" si="981"/>
        <v>2.1869909063764431E-2</v>
      </c>
      <c r="AO796" s="5">
        <f t="shared" si="982"/>
        <v>1.1883281796004477E-2</v>
      </c>
      <c r="AP796" s="5">
        <f t="shared" si="983"/>
        <v>4.3046173879531368E-3</v>
      </c>
      <c r="AQ796" s="5">
        <f t="shared" si="984"/>
        <v>1.1694831765391659E-3</v>
      </c>
      <c r="AR796" s="5">
        <f t="shared" si="985"/>
        <v>3.896928797074078E-4</v>
      </c>
      <c r="AS796" s="5">
        <f t="shared" si="986"/>
        <v>9.3205792497979341E-4</v>
      </c>
      <c r="AT796" s="5">
        <f t="shared" si="987"/>
        <v>1.1146367059232732E-3</v>
      </c>
      <c r="AU796" s="5">
        <f t="shared" si="988"/>
        <v>8.8865362898872047E-4</v>
      </c>
      <c r="AV796" s="5">
        <f t="shared" si="989"/>
        <v>5.3136501883411559E-4</v>
      </c>
      <c r="AW796" s="5">
        <f t="shared" si="990"/>
        <v>1.835188737117533E-5</v>
      </c>
      <c r="AX796" s="5">
        <f t="shared" si="991"/>
        <v>8.0222602216181906E-3</v>
      </c>
      <c r="AY796" s="5">
        <f t="shared" si="992"/>
        <v>8.7179858477159245E-3</v>
      </c>
      <c r="AZ796" s="5">
        <f t="shared" si="993"/>
        <v>4.7370239272570211E-3</v>
      </c>
      <c r="BA796" s="5">
        <f t="shared" si="994"/>
        <v>1.715946479639718E-3</v>
      </c>
      <c r="BB796" s="5">
        <f t="shared" si="995"/>
        <v>4.6619022294440996E-4</v>
      </c>
      <c r="BC796" s="5">
        <f t="shared" si="996"/>
        <v>1.0132405715338641E-4</v>
      </c>
      <c r="BD796" s="5">
        <f t="shared" si="997"/>
        <v>7.0581459513737059E-5</v>
      </c>
      <c r="BE796" s="5">
        <f t="shared" si="998"/>
        <v>1.6881501336594353E-4</v>
      </c>
      <c r="BF796" s="5">
        <f t="shared" si="999"/>
        <v>2.0188381576465649E-4</v>
      </c>
      <c r="BG796" s="5">
        <f t="shared" si="1000"/>
        <v>1.6095359551679942E-4</v>
      </c>
      <c r="BH796" s="5">
        <f t="shared" si="1001"/>
        <v>9.6241221014907157E-5</v>
      </c>
      <c r="BI796" s="5">
        <f t="shared" si="1002"/>
        <v>4.6037481015320118E-5</v>
      </c>
      <c r="BJ796" s="8">
        <f t="shared" si="1003"/>
        <v>0.65105694691851923</v>
      </c>
      <c r="BK796" s="8">
        <f t="shared" si="1004"/>
        <v>0.18962566620522461</v>
      </c>
      <c r="BL796" s="8">
        <f t="shared" si="1005"/>
        <v>0.14988351725525945</v>
      </c>
      <c r="BM796" s="8">
        <f t="shared" si="1006"/>
        <v>0.66362389247461273</v>
      </c>
      <c r="BN796" s="8">
        <f t="shared" si="1007"/>
        <v>0.32484214351895951</v>
      </c>
    </row>
    <row r="797" spans="1:66" x14ac:dyDescent="0.25">
      <c r="A797" t="s">
        <v>154</v>
      </c>
      <c r="B797" t="s">
        <v>167</v>
      </c>
      <c r="C797" t="s">
        <v>164</v>
      </c>
      <c r="D797" t="s">
        <v>506</v>
      </c>
      <c r="E797">
        <f>VLOOKUP(A797,home!$A$2:$E$405,3,FALSE)</f>
        <v>1.33236994219653</v>
      </c>
      <c r="F797">
        <f>VLOOKUP(B797,home!$B$2:$E$405,3,FALSE)</f>
        <v>1.42</v>
      </c>
      <c r="G797">
        <f>VLOOKUP(C797,away!$B$2:$E$405,4,FALSE)</f>
        <v>1.04</v>
      </c>
      <c r="H797">
        <f>VLOOKUP(A797,away!$A$2:$E$405,3,FALSE)</f>
        <v>1.01445086705202</v>
      </c>
      <c r="I797">
        <f>VLOOKUP(C797,away!$B$2:$E$405,3,FALSE)</f>
        <v>0.46</v>
      </c>
      <c r="J797">
        <f>VLOOKUP(B797,home!$B$2:$E$405,4,FALSE)</f>
        <v>0.44</v>
      </c>
      <c r="K797" s="3">
        <f t="shared" si="952"/>
        <v>1.9676439306358355</v>
      </c>
      <c r="L797" s="3">
        <f t="shared" si="953"/>
        <v>0.20532485549132887</v>
      </c>
      <c r="M797" s="5">
        <f t="shared" si="954"/>
        <v>0.11383915065128157</v>
      </c>
      <c r="N797" s="5">
        <f t="shared" si="955"/>
        <v>0.22399491384773271</v>
      </c>
      <c r="O797" s="5">
        <f t="shared" si="956"/>
        <v>2.3374007156730006E-2</v>
      </c>
      <c r="P797" s="5">
        <f t="shared" si="957"/>
        <v>4.599172331657838E-2</v>
      </c>
      <c r="Q797" s="5">
        <f t="shared" si="958"/>
        <v>0.22037111636289411</v>
      </c>
      <c r="R797" s="5">
        <f t="shared" si="959"/>
        <v>2.3996323208544377E-3</v>
      </c>
      <c r="S797" s="5">
        <f t="shared" si="960"/>
        <v>4.6452354078699524E-3</v>
      </c>
      <c r="T797" s="5">
        <f t="shared" si="961"/>
        <v>4.5247667621674051E-2</v>
      </c>
      <c r="U797" s="5">
        <f t="shared" si="962"/>
        <v>4.7216219718868181E-3</v>
      </c>
      <c r="V797" s="5">
        <f t="shared" si="963"/>
        <v>2.0852265908800595E-4</v>
      </c>
      <c r="W797" s="5">
        <f t="shared" si="964"/>
        <v>0.14453729653296399</v>
      </c>
      <c r="X797" s="5">
        <f t="shared" si="965"/>
        <v>2.967709952373818E-2</v>
      </c>
      <c r="Y797" s="5">
        <f t="shared" si="966"/>
        <v>3.0467230855566632E-3</v>
      </c>
      <c r="Z797" s="5">
        <f t="shared" si="967"/>
        <v>1.6423471983725328E-4</v>
      </c>
      <c r="AA797" s="5">
        <f t="shared" si="968"/>
        <v>3.2315544968744824E-4</v>
      </c>
      <c r="AB797" s="5">
        <f t="shared" si="969"/>
        <v>3.1792742961470088E-4</v>
      </c>
      <c r="AC797" s="5">
        <f t="shared" si="970"/>
        <v>5.2652780189997808E-6</v>
      </c>
      <c r="AD797" s="5">
        <f t="shared" si="971"/>
        <v>7.109948356839961E-2</v>
      </c>
      <c r="AE797" s="5">
        <f t="shared" si="972"/>
        <v>1.4598491189189759E-2</v>
      </c>
      <c r="AF797" s="5">
        <f t="shared" si="973"/>
        <v>1.4987165469059127E-3</v>
      </c>
      <c r="AG797" s="5">
        <f t="shared" si="974"/>
        <v>1.0257458613864004E-4</v>
      </c>
      <c r="AH797" s="5">
        <f t="shared" si="975"/>
        <v>8.4303675293107256E-6</v>
      </c>
      <c r="AI797" s="5">
        <f t="shared" si="976"/>
        <v>1.6587961502077673E-5</v>
      </c>
      <c r="AJ797" s="5">
        <f t="shared" si="977"/>
        <v>1.6319600885592017E-5</v>
      </c>
      <c r="AK797" s="5">
        <f t="shared" si="978"/>
        <v>1.0703721210978111E-5</v>
      </c>
      <c r="AL797" s="5">
        <f t="shared" si="979"/>
        <v>8.5088199779879124E-8</v>
      </c>
      <c r="AM797" s="5">
        <f t="shared" si="980"/>
        <v>2.7979693462940786E-2</v>
      </c>
      <c r="AN797" s="5">
        <f t="shared" si="981"/>
        <v>5.7449265169699955E-3</v>
      </c>
      <c r="AO797" s="5">
        <f t="shared" si="982"/>
        <v>5.8978810345258379E-4</v>
      </c>
      <c r="AP797" s="5">
        <f t="shared" si="983"/>
        <v>4.0366052370635592E-5</v>
      </c>
      <c r="AQ797" s="5">
        <f t="shared" si="984"/>
        <v>2.0720384674390406E-6</v>
      </c>
      <c r="AR797" s="5">
        <f t="shared" si="985"/>
        <v>3.4619279893890319E-7</v>
      </c>
      <c r="AS797" s="5">
        <f t="shared" si="986"/>
        <v>6.81184159661965E-7</v>
      </c>
      <c r="AT797" s="5">
        <f t="shared" si="987"/>
        <v>6.7016393870206877E-7</v>
      </c>
      <c r="AU797" s="5">
        <f t="shared" si="988"/>
        <v>4.3954800217271049E-7</v>
      </c>
      <c r="AV797" s="5">
        <f t="shared" si="989"/>
        <v>2.1621848967456008E-7</v>
      </c>
      <c r="AW797" s="5">
        <f t="shared" si="990"/>
        <v>9.5489335400806709E-10</v>
      </c>
      <c r="AX797" s="5">
        <f t="shared" si="991"/>
        <v>9.1756790039011007E-3</v>
      </c>
      <c r="AY797" s="5">
        <f t="shared" si="992"/>
        <v>1.8839949655108138E-3</v>
      </c>
      <c r="AZ797" s="5">
        <f t="shared" si="993"/>
        <v>1.9341549701994948E-4</v>
      </c>
      <c r="BA797" s="5">
        <f t="shared" si="994"/>
        <v>1.3237669658468235E-5</v>
      </c>
      <c r="BB797" s="5">
        <f t="shared" si="995"/>
        <v>6.7950565241673447E-7</v>
      </c>
      <c r="BC797" s="5">
        <f t="shared" si="996"/>
        <v>2.7903879977601436E-8</v>
      </c>
      <c r="BD797" s="5">
        <f t="shared" si="997"/>
        <v>1.1846997735711499E-8</v>
      </c>
      <c r="BE797" s="5">
        <f t="shared" si="998"/>
        <v>2.3310673190929218E-8</v>
      </c>
      <c r="BF797" s="5">
        <f t="shared" si="999"/>
        <v>2.2933552311583685E-8</v>
      </c>
      <c r="BG797" s="5">
        <f t="shared" si="1000"/>
        <v>1.5041688337935689E-8</v>
      </c>
      <c r="BH797" s="5">
        <f t="shared" si="1001"/>
        <v>7.3991716911637423E-9</v>
      </c>
      <c r="BI797" s="5">
        <f t="shared" si="1002"/>
        <v>2.9117870539701681E-9</v>
      </c>
      <c r="BJ797" s="8">
        <f t="shared" si="1003"/>
        <v>0.79979796358501776</v>
      </c>
      <c r="BK797" s="8">
        <f t="shared" si="1004"/>
        <v>0.1665739773665475</v>
      </c>
      <c r="BL797" s="8">
        <f t="shared" si="1005"/>
        <v>3.119082273116084E-2</v>
      </c>
      <c r="BM797" s="8">
        <f t="shared" si="1006"/>
        <v>0.36587246073587454</v>
      </c>
      <c r="BN797" s="8">
        <f t="shared" si="1007"/>
        <v>0.62997054365607108</v>
      </c>
    </row>
    <row r="798" spans="1:66" x14ac:dyDescent="0.25">
      <c r="A798" t="s">
        <v>175</v>
      </c>
      <c r="B798" t="s">
        <v>179</v>
      </c>
      <c r="C798" t="s">
        <v>280</v>
      </c>
      <c r="D798" t="s">
        <v>506</v>
      </c>
      <c r="E798">
        <f>VLOOKUP(A798,home!$A$2:$E$405,3,FALSE)</f>
        <v>1.1818181818181801</v>
      </c>
      <c r="F798">
        <f>VLOOKUP(B798,home!$B$2:$E$405,3,FALSE)</f>
        <v>0.79</v>
      </c>
      <c r="G798">
        <f>VLOOKUP(C798,away!$B$2:$E$405,4,FALSE)</f>
        <v>1.1299999999999999</v>
      </c>
      <c r="H798">
        <f>VLOOKUP(A798,away!$A$2:$E$405,3,FALSE)</f>
        <v>1.0363636363636399</v>
      </c>
      <c r="I798">
        <f>VLOOKUP(C798,away!$B$2:$E$405,3,FALSE)</f>
        <v>0.96</v>
      </c>
      <c r="J798">
        <f>VLOOKUP(B798,home!$B$2:$E$405,4,FALSE)</f>
        <v>1.39</v>
      </c>
      <c r="K798" s="3">
        <f t="shared" si="952"/>
        <v>1.0550090909090895</v>
      </c>
      <c r="L798" s="3">
        <f t="shared" si="953"/>
        <v>1.382923636363641</v>
      </c>
      <c r="M798" s="5">
        <f t="shared" si="954"/>
        <v>8.7341223087528785E-2</v>
      </c>
      <c r="N798" s="5">
        <f t="shared" si="955"/>
        <v>9.2145784368461714E-2</v>
      </c>
      <c r="O798" s="5">
        <f t="shared" si="956"/>
        <v>0.12078624183665329</v>
      </c>
      <c r="P798" s="5">
        <f t="shared" si="957"/>
        <v>0.127430583194413</v>
      </c>
      <c r="Q798" s="5">
        <f t="shared" si="958"/>
        <v>4.8607320098837878E-2</v>
      </c>
      <c r="R798" s="5">
        <f t="shared" si="959"/>
        <v>8.351907439172139E-2</v>
      </c>
      <c r="S798" s="5">
        <f t="shared" si="960"/>
        <v>4.6480209914723757E-2</v>
      </c>
      <c r="T798" s="5">
        <f t="shared" si="961"/>
        <v>6.722021186497637E-2</v>
      </c>
      <c r="U798" s="5">
        <f t="shared" si="962"/>
        <v>8.8113382747578586E-2</v>
      </c>
      <c r="V798" s="5">
        <f t="shared" si="963"/>
        <v>7.5349430239147171E-3</v>
      </c>
      <c r="W798" s="5">
        <f t="shared" si="964"/>
        <v>1.7093721529667358E-2</v>
      </c>
      <c r="X798" s="5">
        <f t="shared" si="965"/>
        <v>2.3639311536795039E-2</v>
      </c>
      <c r="Y798" s="5">
        <f t="shared" si="966"/>
        <v>1.6345681335798789E-2</v>
      </c>
      <c r="Z798" s="5">
        <f t="shared" si="967"/>
        <v>3.8500167354508251E-2</v>
      </c>
      <c r="AA798" s="5">
        <f t="shared" si="968"/>
        <v>4.061802656052755E-2</v>
      </c>
      <c r="AB798" s="5">
        <f t="shared" si="969"/>
        <v>2.1426193638071706E-2</v>
      </c>
      <c r="AC798" s="5">
        <f t="shared" si="970"/>
        <v>6.8709120814569602E-4</v>
      </c>
      <c r="AD798" s="5">
        <f t="shared" si="971"/>
        <v>4.5085079028168717E-3</v>
      </c>
      <c r="AE798" s="5">
        <f t="shared" si="972"/>
        <v>6.2349221435377212E-3</v>
      </c>
      <c r="AF798" s="5">
        <f t="shared" si="973"/>
        <v>4.3112106015926873E-3</v>
      </c>
      <c r="AG798" s="5">
        <f t="shared" si="974"/>
        <v>1.9873583474280128E-3</v>
      </c>
      <c r="AH798" s="5">
        <f t="shared" si="975"/>
        <v>1.3310697859626325E-2</v>
      </c>
      <c r="AI798" s="5">
        <f t="shared" si="976"/>
        <v>1.4042907248249931E-2</v>
      </c>
      <c r="AJ798" s="5">
        <f t="shared" si="977"/>
        <v>7.4076974048484104E-3</v>
      </c>
      <c r="AK798" s="5">
        <f t="shared" si="978"/>
        <v>2.6050627016062479E-3</v>
      </c>
      <c r="AL798" s="5">
        <f t="shared" si="979"/>
        <v>4.0098560687209695E-5</v>
      </c>
      <c r="AM798" s="5">
        <f t="shared" si="980"/>
        <v>9.5130336478145485E-4</v>
      </c>
      <c r="AN798" s="5">
        <f t="shared" si="981"/>
        <v>1.3155799085085367E-3</v>
      </c>
      <c r="AO798" s="5">
        <f t="shared" si="982"/>
        <v>9.096732755007862E-4</v>
      </c>
      <c r="AP798" s="5">
        <f t="shared" si="983"/>
        <v>4.1933622468612368E-4</v>
      </c>
      <c r="AQ798" s="5">
        <f t="shared" si="984"/>
        <v>1.4497749417548378E-4</v>
      </c>
      <c r="AR798" s="5">
        <f t="shared" si="985"/>
        <v>3.6815357373144323E-3</v>
      </c>
      <c r="AS798" s="5">
        <f t="shared" si="986"/>
        <v>3.8840536713734232E-3</v>
      </c>
      <c r="AT798" s="5">
        <f t="shared" si="987"/>
        <v>2.0488559664388929E-3</v>
      </c>
      <c r="AU798" s="5">
        <f t="shared" si="988"/>
        <v>7.2052055685212018E-4</v>
      </c>
      <c r="AV798" s="5">
        <f t="shared" si="989"/>
        <v>1.9003893441646655E-4</v>
      </c>
      <c r="AW798" s="5">
        <f t="shared" si="990"/>
        <v>1.6251022245458974E-6</v>
      </c>
      <c r="AX798" s="5">
        <f t="shared" si="991"/>
        <v>1.6727228300947338E-4</v>
      </c>
      <c r="AY798" s="5">
        <f t="shared" si="992"/>
        <v>2.31324793882309E-4</v>
      </c>
      <c r="AZ798" s="5">
        <f t="shared" si="993"/>
        <v>1.599522625683963E-4</v>
      </c>
      <c r="BA798" s="5">
        <f t="shared" si="994"/>
        <v>7.3733921531892821E-5</v>
      </c>
      <c r="BB798" s="5">
        <f t="shared" si="995"/>
        <v>2.5492095722059151E-5</v>
      </c>
      <c r="BC798" s="5">
        <f t="shared" si="996"/>
        <v>7.0507243428960072E-6</v>
      </c>
      <c r="BD798" s="5">
        <f t="shared" si="997"/>
        <v>8.4854713154159506E-4</v>
      </c>
      <c r="BE798" s="5">
        <f t="shared" si="998"/>
        <v>8.9522493784121367E-4</v>
      </c>
      <c r="BF798" s="5">
        <f t="shared" si="999"/>
        <v>4.7223522391550234E-4</v>
      </c>
      <c r="BG798" s="5">
        <f t="shared" si="1000"/>
        <v>1.6607081809278149E-4</v>
      </c>
      <c r="BH798" s="5">
        <f t="shared" si="1001"/>
        <v>4.3801555705648547E-5</v>
      </c>
      <c r="BI798" s="5">
        <f t="shared" si="1002"/>
        <v>9.2422078930840248E-6</v>
      </c>
      <c r="BJ798" s="8">
        <f t="shared" si="1003"/>
        <v>0.28649972607862184</v>
      </c>
      <c r="BK798" s="8">
        <f t="shared" si="1004"/>
        <v>0.2697454737832955</v>
      </c>
      <c r="BL798" s="8">
        <f t="shared" si="1005"/>
        <v>0.40478941113026851</v>
      </c>
      <c r="BM798" s="8">
        <f t="shared" si="1006"/>
        <v>0.43947485167742029</v>
      </c>
      <c r="BN798" s="8">
        <f t="shared" si="1007"/>
        <v>0.55983022697761609</v>
      </c>
    </row>
    <row r="799" spans="1:66" x14ac:dyDescent="0.25">
      <c r="A799" t="s">
        <v>24</v>
      </c>
      <c r="B799" t="s">
        <v>182</v>
      </c>
      <c r="C799" t="s">
        <v>286</v>
      </c>
      <c r="D799" t="s">
        <v>506</v>
      </c>
      <c r="E799">
        <f>VLOOKUP(A799,home!$A$2:$E$405,3,FALSE)</f>
        <v>1.62917933130699</v>
      </c>
      <c r="F799">
        <f>VLOOKUP(B799,home!$B$2:$E$405,3,FALSE)</f>
        <v>0.88</v>
      </c>
      <c r="G799">
        <f>VLOOKUP(C799,away!$B$2:$E$405,4,FALSE)</f>
        <v>0.72</v>
      </c>
      <c r="H799">
        <f>VLOOKUP(A799,away!$A$2:$E$405,3,FALSE)</f>
        <v>1.4103343465045599</v>
      </c>
      <c r="I799">
        <f>VLOOKUP(C799,away!$B$2:$E$405,3,FALSE)</f>
        <v>1.08</v>
      </c>
      <c r="J799">
        <f>VLOOKUP(B799,home!$B$2:$E$405,4,FALSE)</f>
        <v>1.24</v>
      </c>
      <c r="K799" s="3">
        <f t="shared" si="952"/>
        <v>1.0322480243161087</v>
      </c>
      <c r="L799" s="3">
        <f t="shared" si="953"/>
        <v>1.8887197568389067</v>
      </c>
      <c r="M799" s="5">
        <f t="shared" si="954"/>
        <v>5.3881516543175988E-2</v>
      </c>
      <c r="N799" s="5">
        <f t="shared" si="955"/>
        <v>5.5619088998849139E-2</v>
      </c>
      <c r="O799" s="5">
        <f t="shared" si="956"/>
        <v>0.10176708482353888</v>
      </c>
      <c r="P799" s="5">
        <f t="shared" si="957"/>
        <v>0.10504887224950786</v>
      </c>
      <c r="Q799" s="5">
        <f t="shared" si="958"/>
        <v>2.8706347366661923E-2</v>
      </c>
      <c r="R799" s="5">
        <f t="shared" si="959"/>
        <v>9.6104751851059392E-2</v>
      </c>
      <c r="S799" s="5">
        <f t="shared" si="960"/>
        <v>5.120153565114819E-2</v>
      </c>
      <c r="T799" s="5">
        <f t="shared" si="961"/>
        <v>5.4218245418094897E-2</v>
      </c>
      <c r="U799" s="5">
        <f t="shared" si="962"/>
        <v>9.9203940225645937E-2</v>
      </c>
      <c r="V799" s="5">
        <f t="shared" si="963"/>
        <v>1.1091545389608269E-2</v>
      </c>
      <c r="W799" s="5">
        <f t="shared" si="964"/>
        <v>9.8773567848562324E-3</v>
      </c>
      <c r="X799" s="5">
        <f t="shared" si="965"/>
        <v>1.8655558904904789E-2</v>
      </c>
      <c r="Y799" s="5">
        <f t="shared" si="966"/>
        <v>1.7617561339282842E-2</v>
      </c>
      <c r="Z799" s="5">
        <f t="shared" si="967"/>
        <v>6.0504981182398783E-2</v>
      </c>
      <c r="AA799" s="5">
        <f t="shared" si="968"/>
        <v>6.2456147286814478E-2</v>
      </c>
      <c r="AB799" s="5">
        <f t="shared" si="969"/>
        <v>3.223511732160507E-2</v>
      </c>
      <c r="AC799" s="5">
        <f t="shared" si="970"/>
        <v>1.3515236873354831E-3</v>
      </c>
      <c r="AD799" s="5">
        <f t="shared" si="971"/>
        <v>2.5489705066582898E-3</v>
      </c>
      <c r="AE799" s="5">
        <f t="shared" si="972"/>
        <v>4.8142909555251899E-3</v>
      </c>
      <c r="AF799" s="5">
        <f t="shared" si="973"/>
        <v>4.5464232214356423E-3</v>
      </c>
      <c r="AG799" s="5">
        <f t="shared" si="974"/>
        <v>2.8623064537588953E-3</v>
      </c>
      <c r="AH799" s="5">
        <f t="shared" si="975"/>
        <v>2.8569238336590707E-2</v>
      </c>
      <c r="AI799" s="5">
        <f t="shared" si="976"/>
        <v>2.9490539829161787E-2</v>
      </c>
      <c r="AJ799" s="5">
        <f t="shared" si="977"/>
        <v>1.5220775737333886E-2</v>
      </c>
      <c r="AK799" s="5">
        <f t="shared" si="978"/>
        <v>5.2372052278071559E-3</v>
      </c>
      <c r="AL799" s="5">
        <f t="shared" si="979"/>
        <v>1.0539869571734994E-4</v>
      </c>
      <c r="AM799" s="5">
        <f t="shared" si="980"/>
        <v>5.262339539076101E-4</v>
      </c>
      <c r="AN799" s="5">
        <f t="shared" si="981"/>
        <v>9.9390846546475783E-4</v>
      </c>
      <c r="AO799" s="5">
        <f t="shared" si="982"/>
        <v>9.3860727760636438E-4</v>
      </c>
      <c r="AP799" s="5">
        <f t="shared" si="983"/>
        <v>5.9092203637597354E-4</v>
      </c>
      <c r="AQ799" s="5">
        <f t="shared" si="984"/>
        <v>2.79021531213695E-4</v>
      </c>
      <c r="AR799" s="5">
        <f t="shared" si="985"/>
        <v>1.079185697683168E-2</v>
      </c>
      <c r="AS799" s="5">
        <f t="shared" si="986"/>
        <v>1.1139873043036515E-2</v>
      </c>
      <c r="AT799" s="5">
        <f t="shared" si="987"/>
        <v>5.7495559699033607E-3</v>
      </c>
      <c r="AU799" s="5">
        <f t="shared" si="988"/>
        <v>1.9783225968758775E-3</v>
      </c>
      <c r="AV799" s="5">
        <f t="shared" si="989"/>
        <v>5.1052989802125948E-4</v>
      </c>
      <c r="AW799" s="5">
        <f t="shared" si="990"/>
        <v>5.7080046657169064E-6</v>
      </c>
      <c r="AX799" s="5">
        <f t="shared" si="991"/>
        <v>9.0533993208197431E-5</v>
      </c>
      <c r="AY799" s="5">
        <f t="shared" si="992"/>
        <v>1.7099334163784188E-4</v>
      </c>
      <c r="AZ799" s="5">
        <f t="shared" si="993"/>
        <v>1.6147925131964843E-4</v>
      </c>
      <c r="BA799" s="5">
        <f t="shared" si="994"/>
        <v>1.016630174289917E-4</v>
      </c>
      <c r="BB799" s="5">
        <f t="shared" si="995"/>
        <v>4.8003237389498671E-5</v>
      </c>
      <c r="BC799" s="5">
        <f t="shared" si="996"/>
        <v>1.8132932569954858E-5</v>
      </c>
      <c r="BD799" s="5">
        <f t="shared" si="997"/>
        <v>3.3971322475202992E-3</v>
      </c>
      <c r="BE799" s="5">
        <f t="shared" si="998"/>
        <v>3.5066830508433703E-3</v>
      </c>
      <c r="BF799" s="5">
        <f t="shared" si="999"/>
        <v>1.809883325567927E-3</v>
      </c>
      <c r="BG799" s="5">
        <f t="shared" si="1000"/>
        <v>6.2274949568672043E-4</v>
      </c>
      <c r="BH799" s="5">
        <f t="shared" si="1001"/>
        <v>1.6070798414161754E-4</v>
      </c>
      <c r="BI799" s="5">
        <f t="shared" si="1002"/>
        <v>3.3178099824401857E-5</v>
      </c>
      <c r="BJ799" s="8">
        <f t="shared" si="1003"/>
        <v>0.20338564898815037</v>
      </c>
      <c r="BK799" s="8">
        <f t="shared" si="1004"/>
        <v>0.22285138555813097</v>
      </c>
      <c r="BL799" s="8">
        <f t="shared" si="1005"/>
        <v>0.50998527332781018</v>
      </c>
      <c r="BM799" s="8">
        <f t="shared" si="1006"/>
        <v>0.55543434188672525</v>
      </c>
      <c r="BN799" s="8">
        <f t="shared" si="1007"/>
        <v>0.44112766183279317</v>
      </c>
    </row>
    <row r="800" spans="1:66" x14ac:dyDescent="0.25">
      <c r="A800" t="s">
        <v>24</v>
      </c>
      <c r="B800" t="s">
        <v>25</v>
      </c>
      <c r="C800" t="s">
        <v>327</v>
      </c>
      <c r="D800" t="s">
        <v>506</v>
      </c>
      <c r="E800">
        <f>VLOOKUP(A800,home!$A$2:$E$405,3,FALSE)</f>
        <v>1.62917933130699</v>
      </c>
      <c r="F800">
        <f>VLOOKUP(B800,home!$B$2:$E$405,3,FALSE)</f>
        <v>1.19</v>
      </c>
      <c r="G800">
        <f>VLOOKUP(C800,away!$B$2:$E$405,4,FALSE)</f>
        <v>0.65</v>
      </c>
      <c r="H800">
        <f>VLOOKUP(A800,away!$A$2:$E$405,3,FALSE)</f>
        <v>1.4103343465045599</v>
      </c>
      <c r="I800">
        <f>VLOOKUP(C800,away!$B$2:$E$405,3,FALSE)</f>
        <v>1.19</v>
      </c>
      <c r="J800">
        <f>VLOOKUP(B800,home!$B$2:$E$405,4,FALSE)</f>
        <v>0.89</v>
      </c>
      <c r="K800" s="3">
        <f t="shared" si="952"/>
        <v>1.2601702127659569</v>
      </c>
      <c r="L800" s="3">
        <f t="shared" si="953"/>
        <v>1.4936851063829795</v>
      </c>
      <c r="M800" s="5">
        <f t="shared" si="954"/>
        <v>6.3681873384713372E-2</v>
      </c>
      <c r="N800" s="5">
        <f t="shared" si="955"/>
        <v>8.0249999932548985E-2</v>
      </c>
      <c r="O800" s="5">
        <f t="shared" si="956"/>
        <v>9.5120665821313025E-2</v>
      </c>
      <c r="P800" s="5">
        <f t="shared" si="957"/>
        <v>0.1198682296864835</v>
      </c>
      <c r="Q800" s="5">
        <f t="shared" si="958"/>
        <v>5.0564329744734147E-2</v>
      </c>
      <c r="R800" s="5">
        <f t="shared" si="959"/>
        <v>7.1040160923263901E-2</v>
      </c>
      <c r="S800" s="5">
        <f t="shared" si="960"/>
        <v>5.6406916617267183E-2</v>
      </c>
      <c r="T800" s="5">
        <f t="shared" si="961"/>
        <v>7.5527186253947276E-2</v>
      </c>
      <c r="U800" s="5">
        <f t="shared" si="962"/>
        <v>8.9522694705597275E-2</v>
      </c>
      <c r="V800" s="5">
        <f t="shared" si="963"/>
        <v>1.1797177434251304E-2</v>
      </c>
      <c r="W800" s="5">
        <f t="shared" si="964"/>
        <v>2.1239887390929871E-2</v>
      </c>
      <c r="X800" s="5">
        <f t="shared" si="965"/>
        <v>3.1725703457083587E-2</v>
      </c>
      <c r="Y800" s="5">
        <f t="shared" si="966"/>
        <v>2.3694105371684381E-2</v>
      </c>
      <c r="Z800" s="5">
        <f t="shared" si="967"/>
        <v>3.5370543442043142E-2</v>
      </c>
      <c r="AA800" s="5">
        <f t="shared" si="968"/>
        <v>4.4572905255007025E-2</v>
      </c>
      <c r="AB800" s="5">
        <f t="shared" si="969"/>
        <v>2.8084723749399531E-2</v>
      </c>
      <c r="AC800" s="5">
        <f t="shared" si="970"/>
        <v>1.3878623334835887E-3</v>
      </c>
      <c r="AD800" s="5">
        <f t="shared" si="971"/>
        <v>6.6914683531382668E-3</v>
      </c>
      <c r="AE800" s="5">
        <f t="shared" si="972"/>
        <v>9.9949466189156715E-3</v>
      </c>
      <c r="AF800" s="5">
        <f t="shared" si="973"/>
        <v>7.4646514518836287E-3</v>
      </c>
      <c r="AG800" s="5">
        <f t="shared" si="974"/>
        <v>3.716612899339554E-3</v>
      </c>
      <c r="AH800" s="5">
        <f t="shared" si="975"/>
        <v>1.3208113486013001E-2</v>
      </c>
      <c r="AI800" s="5">
        <f t="shared" si="976"/>
        <v>1.6644471181905908E-2</v>
      </c>
      <c r="AJ800" s="5">
        <f t="shared" si="977"/>
        <v>1.0487433395339606E-2</v>
      </c>
      <c r="AK800" s="5">
        <f t="shared" si="978"/>
        <v>4.4053170577246356E-3</v>
      </c>
      <c r="AL800" s="5">
        <f t="shared" si="979"/>
        <v>1.044947908226356E-4</v>
      </c>
      <c r="AM800" s="5">
        <f t="shared" si="980"/>
        <v>1.6864778196581832E-3</v>
      </c>
      <c r="AN800" s="5">
        <f t="shared" si="981"/>
        <v>2.5190668014686683E-3</v>
      </c>
      <c r="AO800" s="5">
        <f t="shared" si="982"/>
        <v>1.8813462816687802E-3</v>
      </c>
      <c r="AP800" s="5">
        <f t="shared" si="983"/>
        <v>9.3671297362588502E-4</v>
      </c>
      <c r="AQ800" s="5">
        <f t="shared" si="984"/>
        <v>3.4978855441517422E-4</v>
      </c>
      <c r="AR800" s="5">
        <f t="shared" si="985"/>
        <v>3.9457524794947584E-3</v>
      </c>
      <c r="AS800" s="5">
        <f t="shared" si="986"/>
        <v>4.9723197416067112E-3</v>
      </c>
      <c r="AT800" s="5">
        <f t="shared" si="987"/>
        <v>3.1329846133604494E-3</v>
      </c>
      <c r="AU800" s="5">
        <f t="shared" si="988"/>
        <v>1.3160312956036349E-3</v>
      </c>
      <c r="AV800" s="5">
        <f t="shared" si="989"/>
        <v>4.1460585944687279E-4</v>
      </c>
      <c r="AW800" s="5">
        <f t="shared" si="990"/>
        <v>5.4636189239611882E-6</v>
      </c>
      <c r="AX800" s="5">
        <f t="shared" si="991"/>
        <v>3.5420818547061983E-4</v>
      </c>
      <c r="AY800" s="5">
        <f t="shared" si="992"/>
        <v>5.2907549119640489E-4</v>
      </c>
      <c r="AZ800" s="5">
        <f t="shared" si="993"/>
        <v>3.9513609067616464E-4</v>
      </c>
      <c r="BA800" s="5">
        <f t="shared" si="994"/>
        <v>1.9673629787912722E-4</v>
      </c>
      <c r="BB800" s="5">
        <f t="shared" si="995"/>
        <v>7.3465519506744415E-5</v>
      </c>
      <c r="BC800" s="5">
        <f t="shared" si="996"/>
        <v>2.1946870463982469E-5</v>
      </c>
      <c r="BD800" s="5">
        <f t="shared" si="997"/>
        <v>9.822852853491723E-4</v>
      </c>
      <c r="BE800" s="5">
        <f t="shared" si="998"/>
        <v>1.2378466570353351E-3</v>
      </c>
      <c r="BF800" s="5">
        <f t="shared" si="999"/>
        <v>7.7994874258392353E-4</v>
      </c>
      <c r="BG800" s="5">
        <f t="shared" si="1000"/>
        <v>3.2762272429617432E-4</v>
      </c>
      <c r="BH800" s="5">
        <f t="shared" si="1001"/>
        <v>1.0321509954581814E-4</v>
      </c>
      <c r="BI800" s="5">
        <f t="shared" si="1002"/>
        <v>2.601371879106261E-5</v>
      </c>
      <c r="BJ800" s="8">
        <f t="shared" si="1003"/>
        <v>0.31981285236023516</v>
      </c>
      <c r="BK800" s="8">
        <f t="shared" si="1004"/>
        <v>0.25377562973821799</v>
      </c>
      <c r="BL800" s="8">
        <f t="shared" si="1005"/>
        <v>0.3903251117926777</v>
      </c>
      <c r="BM800" s="8">
        <f t="shared" si="1006"/>
        <v>0.51823526596784464</v>
      </c>
      <c r="BN800" s="8">
        <f t="shared" si="1007"/>
        <v>0.48052525949305691</v>
      </c>
    </row>
    <row r="801" spans="1:66" x14ac:dyDescent="0.25">
      <c r="A801" t="s">
        <v>32</v>
      </c>
      <c r="B801" t="s">
        <v>331</v>
      </c>
      <c r="C801" t="s">
        <v>312</v>
      </c>
      <c r="D801" t="s">
        <v>506</v>
      </c>
      <c r="E801">
        <f>VLOOKUP(A801,home!$A$2:$E$405,3,FALSE)</f>
        <v>1.23461538461538</v>
      </c>
      <c r="F801">
        <f>VLOOKUP(B801,home!$B$2:$E$405,3,FALSE)</f>
        <v>0.76</v>
      </c>
      <c r="G801">
        <f>VLOOKUP(C801,away!$B$2:$E$405,4,FALSE)</f>
        <v>1.19</v>
      </c>
      <c r="H801">
        <f>VLOOKUP(A801,away!$A$2:$E$405,3,FALSE)</f>
        <v>1.1461538461538501</v>
      </c>
      <c r="I801">
        <f>VLOOKUP(C801,away!$B$2:$E$405,3,FALSE)</f>
        <v>0.92</v>
      </c>
      <c r="J801">
        <f>VLOOKUP(B801,home!$B$2:$E$405,4,FALSE)</f>
        <v>0.93</v>
      </c>
      <c r="K801" s="3">
        <f t="shared" si="952"/>
        <v>1.1165861538461497</v>
      </c>
      <c r="L801" s="3">
        <f t="shared" si="953"/>
        <v>0.98064923076923427</v>
      </c>
      <c r="M801" s="5">
        <f t="shared" si="954"/>
        <v>0.12279544158328352</v>
      </c>
      <c r="N801" s="5">
        <f t="shared" si="955"/>
        <v>0.13711168982731811</v>
      </c>
      <c r="O801" s="5">
        <f t="shared" si="956"/>
        <v>0.12041925533061541</v>
      </c>
      <c r="P801" s="5">
        <f t="shared" si="957"/>
        <v>0.13445847315862933</v>
      </c>
      <c r="Q801" s="5">
        <f t="shared" si="958"/>
        <v>7.6548507195815699E-2</v>
      </c>
      <c r="R801" s="5">
        <f t="shared" si="959"/>
        <v>5.9044525054886013E-2</v>
      </c>
      <c r="S801" s="5">
        <f t="shared" si="960"/>
        <v>3.6807312981337499E-2</v>
      </c>
      <c r="T801" s="5">
        <f t="shared" si="961"/>
        <v>7.5067234698109858E-2</v>
      </c>
      <c r="U801" s="5">
        <f t="shared" si="962"/>
        <v>6.5928299136707794E-2</v>
      </c>
      <c r="V801" s="5">
        <f t="shared" si="963"/>
        <v>4.478138638744752E-3</v>
      </c>
      <c r="W801" s="5">
        <f t="shared" si="964"/>
        <v>2.8491001077480038E-2</v>
      </c>
      <c r="X801" s="5">
        <f t="shared" si="965"/>
        <v>2.7939678290476222E-2</v>
      </c>
      <c r="Y801" s="5">
        <f t="shared" si="966"/>
        <v>1.369951201174769E-2</v>
      </c>
      <c r="Z801" s="5">
        <f t="shared" si="967"/>
        <v>1.9300656025402915E-2</v>
      </c>
      <c r="AA801" s="5">
        <f t="shared" si="968"/>
        <v>2.1550845278112157E-2</v>
      </c>
      <c r="AB801" s="5">
        <f t="shared" si="969"/>
        <v>1.2031687720610357E-2</v>
      </c>
      <c r="AC801" s="5">
        <f t="shared" si="970"/>
        <v>3.0646683429098648E-4</v>
      </c>
      <c r="AD801" s="5">
        <f t="shared" si="971"/>
        <v>7.9531643280824904E-3</v>
      </c>
      <c r="AE801" s="5">
        <f t="shared" si="972"/>
        <v>7.7992644805154072E-3</v>
      </c>
      <c r="AF801" s="5">
        <f t="shared" si="973"/>
        <v>3.8241713566916228E-3</v>
      </c>
      <c r="AG801" s="5">
        <f t="shared" si="974"/>
        <v>1.2500568997564595E-3</v>
      </c>
      <c r="AH801" s="5">
        <f t="shared" si="975"/>
        <v>4.7317933711632388E-3</v>
      </c>
      <c r="AI801" s="5">
        <f t="shared" si="976"/>
        <v>5.2834549611018673E-3</v>
      </c>
      <c r="AJ801" s="5">
        <f t="shared" si="977"/>
        <v>2.949716327018047E-3</v>
      </c>
      <c r="AK801" s="5">
        <f t="shared" si="978"/>
        <v>1.0978708028407569E-3</v>
      </c>
      <c r="AL801" s="5">
        <f t="shared" si="979"/>
        <v>1.3422994235360712E-5</v>
      </c>
      <c r="AM801" s="5">
        <f t="shared" si="980"/>
        <v>1.776078633600004E-3</v>
      </c>
      <c r="AN801" s="5">
        <f t="shared" si="981"/>
        <v>1.7417101458255164E-3</v>
      </c>
      <c r="AO801" s="5">
        <f t="shared" si="982"/>
        <v>8.5400335736338171E-4</v>
      </c>
      <c r="AP801" s="5">
        <f t="shared" si="983"/>
        <v>2.7915924515758126E-4</v>
      </c>
      <c r="AQ801" s="5">
        <f t="shared" si="984"/>
        <v>6.8439324756475536E-5</v>
      </c>
      <c r="AR801" s="5">
        <f t="shared" si="985"/>
        <v>9.2804590591803857E-4</v>
      </c>
      <c r="AS801" s="5">
        <f t="shared" si="986"/>
        <v>1.0362432086816885E-3</v>
      </c>
      <c r="AT801" s="5">
        <f t="shared" si="987"/>
        <v>5.7852740941553989E-4</v>
      </c>
      <c r="AU801" s="5">
        <f t="shared" si="988"/>
        <v>2.1532523165795802E-4</v>
      </c>
      <c r="AV801" s="5">
        <f t="shared" si="989"/>
        <v>6.0107293060747665E-5</v>
      </c>
      <c r="AW801" s="5">
        <f t="shared" si="990"/>
        <v>4.0827504281210725E-7</v>
      </c>
      <c r="AX801" s="5">
        <f t="shared" si="991"/>
        <v>3.3052413506995837E-4</v>
      </c>
      <c r="AY801" s="5">
        <f t="shared" si="992"/>
        <v>3.2412823880702111E-4</v>
      </c>
      <c r="AZ801" s="5">
        <f t="shared" si="993"/>
        <v>1.5892805402834597E-4</v>
      </c>
      <c r="BA801" s="5">
        <f t="shared" si="994"/>
        <v>5.1950891310182923E-5</v>
      </c>
      <c r="BB801" s="5">
        <f t="shared" si="995"/>
        <v>1.2736400400276746E-5</v>
      </c>
      <c r="BC801" s="5">
        <f t="shared" si="996"/>
        <v>2.4979882510600719E-6</v>
      </c>
      <c r="BD801" s="5">
        <f t="shared" si="997"/>
        <v>1.516812506261769E-4</v>
      </c>
      <c r="BE801" s="5">
        <f t="shared" si="998"/>
        <v>1.6936518424725674E-4</v>
      </c>
      <c r="BF801" s="5">
        <f t="shared" si="999"/>
        <v>9.4555409837044475E-5</v>
      </c>
      <c r="BG801" s="5">
        <f t="shared" si="1000"/>
        <v>3.5193087131763935E-5</v>
      </c>
      <c r="BH801" s="5">
        <f t="shared" si="1001"/>
        <v>9.8240284506071854E-6</v>
      </c>
      <c r="BI801" s="5">
        <f t="shared" si="1002"/>
        <v>2.193874828587724E-6</v>
      </c>
      <c r="BJ801" s="8">
        <f t="shared" si="1003"/>
        <v>0.38528443658056349</v>
      </c>
      <c r="BK801" s="8">
        <f t="shared" si="1004"/>
        <v>0.2991833844293284</v>
      </c>
      <c r="BL801" s="8">
        <f t="shared" si="1005"/>
        <v>0.29631850986691116</v>
      </c>
      <c r="BM801" s="8">
        <f t="shared" si="1006"/>
        <v>0.34938537478789372</v>
      </c>
      <c r="BN801" s="8">
        <f t="shared" si="1007"/>
        <v>0.65037789215054809</v>
      </c>
    </row>
    <row r="802" spans="1:66" x14ac:dyDescent="0.25">
      <c r="A802" t="s">
        <v>32</v>
      </c>
      <c r="B802" t="s">
        <v>36</v>
      </c>
      <c r="C802" t="s">
        <v>310</v>
      </c>
      <c r="D802" t="s">
        <v>506</v>
      </c>
      <c r="E802">
        <f>VLOOKUP(A802,home!$A$2:$E$405,3,FALSE)</f>
        <v>1.23461538461538</v>
      </c>
      <c r="F802">
        <f>VLOOKUP(B802,home!$B$2:$E$405,3,FALSE)</f>
        <v>1.4</v>
      </c>
      <c r="G802">
        <f>VLOOKUP(C802,away!$B$2:$E$405,4,FALSE)</f>
        <v>1.03</v>
      </c>
      <c r="H802">
        <f>VLOOKUP(A802,away!$A$2:$E$405,3,FALSE)</f>
        <v>1.1461538461538501</v>
      </c>
      <c r="I802">
        <f>VLOOKUP(C802,away!$B$2:$E$405,3,FALSE)</f>
        <v>0.86</v>
      </c>
      <c r="J802">
        <f>VLOOKUP(B802,home!$B$2:$E$405,4,FALSE)</f>
        <v>0.64</v>
      </c>
      <c r="K802" s="3">
        <f t="shared" si="952"/>
        <v>1.7803153846153779</v>
      </c>
      <c r="L802" s="3">
        <f t="shared" si="953"/>
        <v>0.63084307692307906</v>
      </c>
      <c r="M802" s="5">
        <f t="shared" si="954"/>
        <v>8.9711307252205413E-2</v>
      </c>
      <c r="N802" s="5">
        <f t="shared" si="955"/>
        <v>0.15971442047505841</v>
      </c>
      <c r="O802" s="5">
        <f t="shared" si="956"/>
        <v>5.6593757101772994E-2</v>
      </c>
      <c r="P802" s="5">
        <f t="shared" si="957"/>
        <v>0.10075473644147226</v>
      </c>
      <c r="Q802" s="5">
        <f t="shared" si="958"/>
        <v>0.14217101995833795</v>
      </c>
      <c r="R802" s="5">
        <f t="shared" si="959"/>
        <v>1.7850889932359917E-2</v>
      </c>
      <c r="S802" s="5">
        <f t="shared" si="960"/>
        <v>2.8289401933614625E-2</v>
      </c>
      <c r="T802" s="5">
        <f t="shared" si="961"/>
        <v>8.9687603679810393E-2</v>
      </c>
      <c r="U802" s="5">
        <f t="shared" si="962"/>
        <v>3.178021397565612E-2</v>
      </c>
      <c r="V802" s="5">
        <f t="shared" si="963"/>
        <v>3.5302018877251249E-3</v>
      </c>
      <c r="W802" s="5">
        <f t="shared" si="964"/>
        <v>8.4369751359429659E-2</v>
      </c>
      <c r="X802" s="5">
        <f t="shared" si="965"/>
        <v>5.3224073546817734E-2</v>
      </c>
      <c r="Y802" s="5">
        <f t="shared" si="966"/>
        <v>1.6788019161327376E-2</v>
      </c>
      <c r="Z802" s="5">
        <f t="shared" si="967"/>
        <v>3.7537034435817158E-3</v>
      </c>
      <c r="AA802" s="5">
        <f t="shared" si="968"/>
        <v>6.6827759898922508E-3</v>
      </c>
      <c r="AB802" s="5">
        <f t="shared" si="969"/>
        <v>5.9487244533717194E-3</v>
      </c>
      <c r="AC802" s="5">
        <f t="shared" si="970"/>
        <v>2.4779802825119145E-4</v>
      </c>
      <c r="AD802" s="5">
        <f t="shared" si="971"/>
        <v>3.7551191585341731E-2</v>
      </c>
      <c r="AE802" s="5">
        <f t="shared" si="972"/>
        <v>2.3688909241825012E-2</v>
      </c>
      <c r="AF802" s="5">
        <f t="shared" si="973"/>
        <v>7.4719921975322269E-3</v>
      </c>
      <c r="AG802" s="5">
        <f t="shared" si="974"/>
        <v>1.5712181828788235E-3</v>
      </c>
      <c r="AH802" s="5">
        <f t="shared" si="975"/>
        <v>5.9199945755146163E-4</v>
      </c>
      <c r="AI802" s="5">
        <f t="shared" si="976"/>
        <v>1.0539457419628253E-3</v>
      </c>
      <c r="AJ802" s="5">
        <f t="shared" si="977"/>
        <v>9.3817790948314396E-4</v>
      </c>
      <c r="AK802" s="5">
        <f t="shared" si="978"/>
        <v>5.5675085525304477E-4</v>
      </c>
      <c r="AL802" s="5">
        <f t="shared" si="979"/>
        <v>1.1132075004536962E-5</v>
      </c>
      <c r="AM802" s="5">
        <f t="shared" si="980"/>
        <v>1.3370592818004673E-2</v>
      </c>
      <c r="AN802" s="5">
        <f t="shared" si="981"/>
        <v>8.4347459135956909E-3</v>
      </c>
      <c r="AO802" s="5">
        <f t="shared" si="982"/>
        <v>2.6605005325985361E-3</v>
      </c>
      <c r="AP802" s="5">
        <f t="shared" si="983"/>
        <v>5.5945278071331723E-4</v>
      </c>
      <c r="AQ802" s="5">
        <f t="shared" si="984"/>
        <v>8.8231728394590387E-5</v>
      </c>
      <c r="AR802" s="5">
        <f t="shared" si="985"/>
        <v>7.4691751867711571E-5</v>
      </c>
      <c r="AS802" s="5">
        <f t="shared" si="986"/>
        <v>1.3297487495396128E-4</v>
      </c>
      <c r="AT802" s="5">
        <f t="shared" si="987"/>
        <v>1.1836860782392172E-4</v>
      </c>
      <c r="AU802" s="5">
        <f t="shared" si="988"/>
        <v>7.0244484521477329E-5</v>
      </c>
      <c r="AV802" s="5">
        <f t="shared" si="989"/>
        <v>3.1264334119490746E-5</v>
      </c>
      <c r="AW802" s="5">
        <f t="shared" si="990"/>
        <v>3.4728970488253762E-7</v>
      </c>
      <c r="AX802" s="5">
        <f t="shared" si="991"/>
        <v>3.967312015886933E-3</v>
      </c>
      <c r="AY802" s="5">
        <f t="shared" si="992"/>
        <v>2.5027513192160161E-3</v>
      </c>
      <c r="AZ802" s="5">
        <f t="shared" si="993"/>
        <v>7.8942167149376337E-4</v>
      </c>
      <c r="BA802" s="5">
        <f t="shared" si="994"/>
        <v>1.6600039874496199E-4</v>
      </c>
      <c r="BB802" s="5">
        <f t="shared" si="995"/>
        <v>2.6180050578682454E-5</v>
      </c>
      <c r="BC802" s="5">
        <f t="shared" si="996"/>
        <v>3.303100732211576E-6</v>
      </c>
      <c r="BD802" s="5">
        <f t="shared" si="997"/>
        <v>7.853129094833716E-6</v>
      </c>
      <c r="BE802" s="5">
        <f t="shared" si="998"/>
        <v>1.39810465449031E-5</v>
      </c>
      <c r="BF802" s="5">
        <f t="shared" si="999"/>
        <v>1.2445336128457335E-5</v>
      </c>
      <c r="BG802" s="5">
        <f t="shared" si="1000"/>
        <v>7.385541125400726E-6</v>
      </c>
      <c r="BH802" s="5">
        <f t="shared" si="1001"/>
        <v>3.2871481223151235E-6</v>
      </c>
      <c r="BI802" s="5">
        <f t="shared" si="1002"/>
        <v>1.1704320747334326E-6</v>
      </c>
      <c r="BJ802" s="8">
        <f t="shared" si="1003"/>
        <v>0.64880669171831873</v>
      </c>
      <c r="BK802" s="8">
        <f t="shared" si="1004"/>
        <v>0.22504732893748916</v>
      </c>
      <c r="BL802" s="8">
        <f t="shared" si="1005"/>
        <v>0.12247090210368068</v>
      </c>
      <c r="BM802" s="8">
        <f t="shared" si="1006"/>
        <v>0.43078009101235226</v>
      </c>
      <c r="BN802" s="8">
        <f t="shared" si="1007"/>
        <v>0.56679613116120697</v>
      </c>
    </row>
    <row r="803" spans="1:66" s="10" customFormat="1" x14ac:dyDescent="0.25">
      <c r="A803" t="s">
        <v>32</v>
      </c>
      <c r="B803" t="s">
        <v>311</v>
      </c>
      <c r="C803" t="s">
        <v>211</v>
      </c>
      <c r="D803" t="s">
        <v>506</v>
      </c>
      <c r="E803">
        <f>VLOOKUP(A803,home!$A$2:$E$405,3,FALSE)</f>
        <v>1.23461538461538</v>
      </c>
      <c r="F803">
        <f>VLOOKUP(B803,home!$B$2:$E$405,3,FALSE)</f>
        <v>0.81</v>
      </c>
      <c r="G803">
        <f>VLOOKUP(C803,away!$B$2:$E$405,4,FALSE)</f>
        <v>1.84</v>
      </c>
      <c r="H803">
        <f>VLOOKUP(A803,away!$A$2:$E$405,3,FALSE)</f>
        <v>1.1461538461538501</v>
      </c>
      <c r="I803">
        <f>VLOOKUP(C803,away!$B$2:$E$405,3,FALSE)</f>
        <v>0.92</v>
      </c>
      <c r="J803">
        <f>VLOOKUP(B803,home!$B$2:$E$405,4,FALSE)</f>
        <v>1.4</v>
      </c>
      <c r="K803" s="3">
        <f t="shared" si="952"/>
        <v>1.8400707692307625</v>
      </c>
      <c r="L803" s="3">
        <f t="shared" si="953"/>
        <v>1.4762461538461589</v>
      </c>
      <c r="M803" s="5">
        <f t="shared" si="954"/>
        <v>3.6286230923287359E-2</v>
      </c>
      <c r="N803" s="5">
        <f t="shared" si="955"/>
        <v>6.6769232847498444E-2</v>
      </c>
      <c r="O803" s="5">
        <f t="shared" si="956"/>
        <v>5.3567408838076515E-2</v>
      </c>
      <c r="P803" s="5">
        <f t="shared" si="957"/>
        <v>9.8567823186378176E-2</v>
      </c>
      <c r="Q803" s="5">
        <f t="shared" si="958"/>
        <v>6.1430056823322192E-2</v>
      </c>
      <c r="R803" s="5">
        <f t="shared" si="959"/>
        <v>3.9539340634357607E-2</v>
      </c>
      <c r="S803" s="5">
        <f t="shared" si="960"/>
        <v>6.6937344555300329E-2</v>
      </c>
      <c r="T803" s="5">
        <f t="shared" si="961"/>
        <v>9.0685885115980358E-2</v>
      </c>
      <c r="U803" s="5">
        <f t="shared" si="962"/>
        <v>7.2755184935939535E-2</v>
      </c>
      <c r="V803" s="5">
        <f t="shared" si="963"/>
        <v>2.0203158715250105E-2</v>
      </c>
      <c r="W803" s="5">
        <f t="shared" si="964"/>
        <v>3.7678550637593296E-2</v>
      </c>
      <c r="X803" s="5">
        <f t="shared" si="965"/>
        <v>5.562281546124484E-2</v>
      </c>
      <c r="Y803" s="5">
        <f t="shared" si="966"/>
        <v>4.105648369537869E-2</v>
      </c>
      <c r="Z803" s="5">
        <f t="shared" si="967"/>
        <v>1.9456599845694516E-2</v>
      </c>
      <c r="AA803" s="5">
        <f t="shared" si="968"/>
        <v>3.5801520644682241E-2</v>
      </c>
      <c r="AB803" s="5">
        <f t="shared" si="969"/>
        <v>3.2938665816145747E-2</v>
      </c>
      <c r="AC803" s="5">
        <f t="shared" si="970"/>
        <v>3.429987982668076E-3</v>
      </c>
      <c r="AD803" s="5">
        <f t="shared" si="971"/>
        <v>1.7332799913804136E-2</v>
      </c>
      <c r="AE803" s="5">
        <f t="shared" si="972"/>
        <v>2.5587479208138388E-2</v>
      </c>
      <c r="AF803" s="5">
        <f t="shared" si="973"/>
        <v>1.8886708883816432E-2</v>
      </c>
      <c r="AG803" s="5">
        <f t="shared" si="974"/>
        <v>9.293810449515362E-3</v>
      </c>
      <c r="AH803" s="5">
        <f t="shared" si="975"/>
        <v>7.180682672282581E-3</v>
      </c>
      <c r="AI803" s="5">
        <f t="shared" si="976"/>
        <v>1.3212964288389013E-2</v>
      </c>
      <c r="AJ803" s="5">
        <f t="shared" si="977"/>
        <v>1.2156394680977286E-2</v>
      </c>
      <c r="AK803" s="5">
        <f t="shared" si="978"/>
        <v>7.4562088372328739E-3</v>
      </c>
      <c r="AL803" s="5">
        <f t="shared" si="979"/>
        <v>3.7268841696099723E-4</v>
      </c>
      <c r="AM803" s="5">
        <f t="shared" si="980"/>
        <v>6.378715694063293E-3</v>
      </c>
      <c r="AN803" s="5">
        <f t="shared" si="981"/>
        <v>9.4165545098390674E-3</v>
      </c>
      <c r="AO803" s="5">
        <f t="shared" si="982"/>
        <v>6.9505761888163141E-3</v>
      </c>
      <c r="AP803" s="5">
        <f t="shared" si="983"/>
        <v>3.4202537885849255E-3</v>
      </c>
      <c r="AQ803" s="5">
        <f t="shared" si="984"/>
        <v>1.2622841251440635E-3</v>
      </c>
      <c r="AR803" s="5">
        <f t="shared" si="985"/>
        <v>2.1200910353893826E-3</v>
      </c>
      <c r="AS803" s="5">
        <f t="shared" si="986"/>
        <v>3.901117542328184E-3</v>
      </c>
      <c r="AT803" s="5">
        <f t="shared" si="987"/>
        <v>3.5891661784857223E-3</v>
      </c>
      <c r="AU803" s="5">
        <f t="shared" si="988"/>
        <v>2.2014399236477528E-3</v>
      </c>
      <c r="AV803" s="5">
        <f t="shared" si="989"/>
        <v>1.012701313430458E-3</v>
      </c>
      <c r="AW803" s="5">
        <f t="shared" si="990"/>
        <v>2.8121384591891944E-5</v>
      </c>
      <c r="AX803" s="5">
        <f t="shared" si="991"/>
        <v>1.9562147156465632E-3</v>
      </c>
      <c r="AY803" s="5">
        <f t="shared" si="992"/>
        <v>2.8878544500704961E-3</v>
      </c>
      <c r="AZ803" s="5">
        <f t="shared" si="993"/>
        <v>2.1315920123920425E-3</v>
      </c>
      <c r="BA803" s="5">
        <f t="shared" si="994"/>
        <v>1.0489181699543154E-3</v>
      </c>
      <c r="BB803" s="5">
        <f t="shared" si="995"/>
        <v>3.8711535352360275E-4</v>
      </c>
      <c r="BC803" s="5">
        <f t="shared" si="996"/>
        <v>1.1429551034680287E-4</v>
      </c>
      <c r="BD803" s="5">
        <f t="shared" si="997"/>
        <v>5.216293727995496E-4</v>
      </c>
      <c r="BE803" s="5">
        <f t="shared" si="998"/>
        <v>9.5983496126062732E-4</v>
      </c>
      <c r="BF803" s="5">
        <f t="shared" si="999"/>
        <v>8.8308212775071104E-4</v>
      </c>
      <c r="BG803" s="5">
        <f t="shared" si="1000"/>
        <v>5.416445367013963E-4</v>
      </c>
      <c r="BH803" s="5">
        <f t="shared" si="1001"/>
        <v>2.4916606982444461E-4</v>
      </c>
      <c r="BI803" s="5">
        <f t="shared" si="1002"/>
        <v>9.1696640353614329E-5</v>
      </c>
      <c r="BJ803" s="8">
        <f t="shared" si="1003"/>
        <v>0.46029819755467366</v>
      </c>
      <c r="BK803" s="8">
        <f t="shared" si="1004"/>
        <v>0.22868508822991557</v>
      </c>
      <c r="BL803" s="8">
        <f t="shared" si="1005"/>
        <v>0.29067994105005523</v>
      </c>
      <c r="BM803" s="8">
        <f t="shared" si="1006"/>
        <v>0.64010000036193959</v>
      </c>
      <c r="BN803" s="8">
        <f t="shared" si="1007"/>
        <v>0.35616009325292031</v>
      </c>
    </row>
    <row r="804" spans="1:66" x14ac:dyDescent="0.25">
      <c r="A804" t="s">
        <v>32</v>
      </c>
      <c r="B804" t="s">
        <v>308</v>
      </c>
      <c r="C804" t="s">
        <v>209</v>
      </c>
      <c r="D804" t="s">
        <v>506</v>
      </c>
      <c r="E804">
        <f>VLOOKUP(A804,home!$A$2:$E$405,3,FALSE)</f>
        <v>1.23461538461538</v>
      </c>
      <c r="F804">
        <f>VLOOKUP(B804,home!$B$2:$E$405,3,FALSE)</f>
        <v>0.92</v>
      </c>
      <c r="G804">
        <f>VLOOKUP(C804,away!$B$2:$E$405,4,FALSE)</f>
        <v>0.81</v>
      </c>
      <c r="H804">
        <f>VLOOKUP(A804,away!$A$2:$E$405,3,FALSE)</f>
        <v>1.1461538461538501</v>
      </c>
      <c r="I804">
        <f>VLOOKUP(C804,away!$B$2:$E$405,3,FALSE)</f>
        <v>0.76</v>
      </c>
      <c r="J804">
        <f>VLOOKUP(B804,home!$B$2:$E$405,4,FALSE)</f>
        <v>1.45</v>
      </c>
      <c r="K804" s="3">
        <f t="shared" si="952"/>
        <v>0.92003538461538137</v>
      </c>
      <c r="L804" s="3">
        <f t="shared" si="953"/>
        <v>1.2630615384615427</v>
      </c>
      <c r="M804" s="5">
        <f t="shared" si="954"/>
        <v>0.11269199124323875</v>
      </c>
      <c r="N804" s="5">
        <f t="shared" si="955"/>
        <v>0.10368061950654636</v>
      </c>
      <c r="O804" s="5">
        <f t="shared" si="956"/>
        <v>0.14233691983197982</v>
      </c>
      <c r="P804" s="5">
        <f t="shared" si="957"/>
        <v>0.13095500278258426</v>
      </c>
      <c r="Q804" s="5">
        <f t="shared" si="958"/>
        <v>4.769491932243318E-2</v>
      </c>
      <c r="R804" s="5">
        <f t="shared" si="959"/>
        <v>8.9890144471428859E-2</v>
      </c>
      <c r="S804" s="5">
        <f t="shared" si="960"/>
        <v>3.8044435466516709E-2</v>
      </c>
      <c r="T804" s="5">
        <f t="shared" si="961"/>
        <v>6.0241618176191607E-2</v>
      </c>
      <c r="U804" s="5">
        <f t="shared" si="962"/>
        <v>8.270211364190326E-2</v>
      </c>
      <c r="V804" s="5">
        <f t="shared" si="963"/>
        <v>4.9122184947720483E-3</v>
      </c>
      <c r="W804" s="5">
        <f t="shared" si="964"/>
        <v>1.4627004481004803E-2</v>
      </c>
      <c r="X804" s="5">
        <f t="shared" si="965"/>
        <v>1.8474806782861803E-2</v>
      </c>
      <c r="Y804" s="5">
        <f t="shared" si="966"/>
        <v>1.1667408938970589E-2</v>
      </c>
      <c r="Z804" s="5">
        <f t="shared" si="967"/>
        <v>3.7845594722871093E-2</v>
      </c>
      <c r="AA804" s="5">
        <f t="shared" si="968"/>
        <v>3.4819286296854553E-2</v>
      </c>
      <c r="AB804" s="5">
        <f t="shared" si="969"/>
        <v>1.6017487730079823E-2</v>
      </c>
      <c r="AC804" s="5">
        <f t="shared" si="970"/>
        <v>3.5676869067776963E-4</v>
      </c>
      <c r="AD804" s="5">
        <f t="shared" si="971"/>
        <v>3.3643404233630399E-3</v>
      </c>
      <c r="AE804" s="5">
        <f t="shared" si="972"/>
        <v>4.2493689910412785E-3</v>
      </c>
      <c r="AF804" s="5">
        <f t="shared" si="973"/>
        <v>2.6836072676576857E-3</v>
      </c>
      <c r="AG804" s="5">
        <f t="shared" si="974"/>
        <v>1.1298537080380977E-3</v>
      </c>
      <c r="AH804" s="5">
        <f t="shared" si="975"/>
        <v>1.1950328773665399E-2</v>
      </c>
      <c r="AI804" s="5">
        <f t="shared" si="976"/>
        <v>1.0994725329559505E-2</v>
      </c>
      <c r="AJ804" s="5">
        <f t="shared" si="977"/>
        <v>5.0577681736608763E-3</v>
      </c>
      <c r="AK804" s="5">
        <f t="shared" si="978"/>
        <v>1.5511085623165068E-3</v>
      </c>
      <c r="AL804" s="5">
        <f t="shared" si="979"/>
        <v>1.6583483658427023E-5</v>
      </c>
      <c r="AM804" s="5">
        <f t="shared" si="980"/>
        <v>6.190624470771781E-4</v>
      </c>
      <c r="AN804" s="5">
        <f t="shared" si="981"/>
        <v>7.8191396680906788E-4</v>
      </c>
      <c r="AO804" s="5">
        <f t="shared" si="982"/>
        <v>4.9380272893121454E-4</v>
      </c>
      <c r="AP804" s="5">
        <f t="shared" si="983"/>
        <v>2.0790107816678929E-4</v>
      </c>
      <c r="AQ804" s="5">
        <f t="shared" si="984"/>
        <v>6.5647963909289575E-5</v>
      </c>
      <c r="AR804" s="5">
        <f t="shared" si="985"/>
        <v>3.0188001291974118E-3</v>
      </c>
      <c r="AS804" s="5">
        <f t="shared" si="986"/>
        <v>2.7774029379431038E-3</v>
      </c>
      <c r="AT804" s="5">
        <f t="shared" si="987"/>
        <v>1.2776544901211865E-3</v>
      </c>
      <c r="AU804" s="5">
        <f t="shared" si="988"/>
        <v>3.9182911340807168E-4</v>
      </c>
      <c r="AV804" s="5">
        <f t="shared" si="989"/>
        <v>9.0124162264474772E-5</v>
      </c>
      <c r="AW804" s="5">
        <f t="shared" si="990"/>
        <v>5.3530624213342841E-7</v>
      </c>
      <c r="AX804" s="5">
        <f t="shared" si="991"/>
        <v>9.4926559432931734E-5</v>
      </c>
      <c r="AY804" s="5">
        <f t="shared" si="992"/>
        <v>1.1989808619821982E-4</v>
      </c>
      <c r="AZ804" s="5">
        <f t="shared" si="993"/>
        <v>7.5719330606059101E-5</v>
      </c>
      <c r="BA804" s="5">
        <f t="shared" si="994"/>
        <v>3.1879391402189059E-5</v>
      </c>
      <c r="BB804" s="5">
        <f t="shared" si="995"/>
        <v>1.0066408287416647E-5</v>
      </c>
      <c r="BC804" s="5">
        <f t="shared" si="996"/>
        <v>2.5428986276572984E-6</v>
      </c>
      <c r="BD804" s="5">
        <f t="shared" si="997"/>
        <v>6.3548838924866393E-4</v>
      </c>
      <c r="BE804" s="5">
        <f t="shared" si="998"/>
        <v>5.8467180462100376E-4</v>
      </c>
      <c r="BF804" s="5">
        <f t="shared" si="999"/>
        <v>2.6895937431912706E-4</v>
      </c>
      <c r="BG804" s="5">
        <f t="shared" si="1000"/>
        <v>8.2484047132536824E-5</v>
      </c>
      <c r="BH804" s="5">
        <f t="shared" si="1001"/>
        <v>1.8972060507054188E-5</v>
      </c>
      <c r="BI804" s="5">
        <f t="shared" si="1002"/>
        <v>3.4909933971107786E-6</v>
      </c>
      <c r="BJ804" s="8">
        <f t="shared" si="1003"/>
        <v>0.27031690845755652</v>
      </c>
      <c r="BK804" s="8">
        <f t="shared" si="1004"/>
        <v>0.28709689824764612</v>
      </c>
      <c r="BL804" s="8">
        <f t="shared" si="1005"/>
        <v>0.40446976031360837</v>
      </c>
      <c r="BM804" s="8">
        <f t="shared" si="1006"/>
        <v>0.37236020180351481</v>
      </c>
      <c r="BN804" s="8">
        <f t="shared" si="1007"/>
        <v>0.62724959715821116</v>
      </c>
    </row>
    <row r="805" spans="1:66" x14ac:dyDescent="0.25">
      <c r="A805" t="s">
        <v>32</v>
      </c>
      <c r="B805" t="s">
        <v>309</v>
      </c>
      <c r="C805" t="s">
        <v>35</v>
      </c>
      <c r="D805" t="s">
        <v>506</v>
      </c>
      <c r="E805">
        <f>VLOOKUP(A805,home!$A$2:$E$405,3,FALSE)</f>
        <v>1.23461538461538</v>
      </c>
      <c r="F805">
        <f>VLOOKUP(B805,home!$B$2:$E$405,3,FALSE)</f>
        <v>1.03</v>
      </c>
      <c r="G805">
        <f>VLOOKUP(C805,away!$B$2:$E$405,4,FALSE)</f>
        <v>0.7</v>
      </c>
      <c r="H805">
        <f>VLOOKUP(A805,away!$A$2:$E$405,3,FALSE)</f>
        <v>1.1461538461538501</v>
      </c>
      <c r="I805">
        <f>VLOOKUP(C805,away!$B$2:$E$405,3,FALSE)</f>
        <v>1.62</v>
      </c>
      <c r="J805">
        <f>VLOOKUP(B805,home!$B$2:$E$405,4,FALSE)</f>
        <v>1.22</v>
      </c>
      <c r="K805" s="3">
        <f t="shared" si="952"/>
        <v>0.89015769230768893</v>
      </c>
      <c r="L805" s="3">
        <f t="shared" si="953"/>
        <v>2.2652584615384694</v>
      </c>
      <c r="M805" s="5">
        <f t="shared" si="954"/>
        <v>4.2620660549718671E-2</v>
      </c>
      <c r="N805" s="5">
        <f t="shared" si="955"/>
        <v>3.7939108839566929E-2</v>
      </c>
      <c r="O805" s="5">
        <f t="shared" si="956"/>
        <v>9.6546811946609065E-2</v>
      </c>
      <c r="P805" s="5">
        <f t="shared" si="957"/>
        <v>8.594188732205793E-2</v>
      </c>
      <c r="Q805" s="5">
        <f t="shared" si="958"/>
        <v>1.6885894786419567E-2</v>
      </c>
      <c r="R805" s="5">
        <f t="shared" si="959"/>
        <v>0.1093517413483098</v>
      </c>
      <c r="S805" s="5">
        <f t="shared" si="960"/>
        <v>4.3324105616929807E-2</v>
      </c>
      <c r="T805" s="5">
        <f t="shared" si="961"/>
        <v>3.8250916045585247E-2</v>
      </c>
      <c r="U805" s="5">
        <f t="shared" si="962"/>
        <v>9.7340293728438734E-2</v>
      </c>
      <c r="V805" s="5">
        <f t="shared" si="963"/>
        <v>9.7067044616794568E-3</v>
      </c>
      <c r="W805" s="5">
        <f t="shared" si="964"/>
        <v>5.0103697118765601E-3</v>
      </c>
      <c r="X805" s="5">
        <f t="shared" si="965"/>
        <v>1.1349782385264441E-2</v>
      </c>
      <c r="Y805" s="5">
        <f t="shared" si="966"/>
        <v>1.2855095292420276E-2</v>
      </c>
      <c r="Z805" s="5">
        <f t="shared" si="967"/>
        <v>8.2569985791074954E-2</v>
      </c>
      <c r="AA805" s="5">
        <f t="shared" si="968"/>
        <v>7.3500308005661943E-2</v>
      </c>
      <c r="AB805" s="5">
        <f t="shared" si="969"/>
        <v>3.2713432279112185E-2</v>
      </c>
      <c r="AC805" s="5">
        <f t="shared" si="970"/>
        <v>1.223310024930619E-3</v>
      </c>
      <c r="AD805" s="5">
        <f t="shared" si="971"/>
        <v>1.1150047850830944E-3</v>
      </c>
      <c r="AE805" s="5">
        <f t="shared" si="972"/>
        <v>2.5257740240653623E-3</v>
      </c>
      <c r="AF805" s="5">
        <f t="shared" si="973"/>
        <v>2.8607654899740665E-3</v>
      </c>
      <c r="AG805" s="5">
        <f t="shared" si="974"/>
        <v>2.1601244108803326E-3</v>
      </c>
      <c r="AH805" s="5">
        <f t="shared" si="975"/>
        <v>4.6760589745585938E-2</v>
      </c>
      <c r="AI805" s="5">
        <f t="shared" si="976"/>
        <v>4.1624298658877359E-2</v>
      </c>
      <c r="AJ805" s="5">
        <f t="shared" si="977"/>
        <v>1.8526094819056146E-2</v>
      </c>
      <c r="AK805" s="5">
        <f t="shared" si="978"/>
        <v>5.4970486038681517E-3</v>
      </c>
      <c r="AL805" s="5">
        <f t="shared" si="979"/>
        <v>9.8669115838679916E-5</v>
      </c>
      <c r="AM805" s="5">
        <f t="shared" si="980"/>
        <v>1.9850601728031969E-4</v>
      </c>
      <c r="AN805" s="5">
        <f t="shared" si="981"/>
        <v>4.4966743531054581E-4</v>
      </c>
      <c r="AO805" s="5">
        <f t="shared" si="982"/>
        <v>5.0930648135775818E-4</v>
      </c>
      <c r="AP805" s="5">
        <f t="shared" si="983"/>
        <v>3.8457027213734877E-4</v>
      </c>
      <c r="AQ805" s="5">
        <f t="shared" si="984"/>
        <v>2.1778776575382035E-4</v>
      </c>
      <c r="AR805" s="5">
        <f t="shared" si="985"/>
        <v>2.1184964317543502E-2</v>
      </c>
      <c r="AS805" s="5">
        <f t="shared" si="986"/>
        <v>1.8857958948525259E-2</v>
      </c>
      <c r="AT805" s="5">
        <f t="shared" si="987"/>
        <v>8.3932786096261869E-3</v>
      </c>
      <c r="AU805" s="5">
        <f t="shared" si="988"/>
        <v>2.4904471726801118E-3</v>
      </c>
      <c r="AV805" s="5">
        <f t="shared" si="989"/>
        <v>5.5422267701178403E-4</v>
      </c>
      <c r="AW805" s="5">
        <f t="shared" si="990"/>
        <v>5.5266688908115579E-6</v>
      </c>
      <c r="AX805" s="5">
        <f t="shared" si="991"/>
        <v>2.9450276375239918E-5</v>
      </c>
      <c r="AY805" s="5">
        <f t="shared" si="992"/>
        <v>6.6712487753658705E-5</v>
      </c>
      <c r="AZ805" s="5">
        <f t="shared" si="993"/>
        <v>7.5560513687128466E-5</v>
      </c>
      <c r="BA805" s="5">
        <f t="shared" si="994"/>
        <v>5.7054697662653688E-5</v>
      </c>
      <c r="BB805" s="5">
        <f t="shared" si="995"/>
        <v>3.2310909162711357E-5</v>
      </c>
      <c r="BC805" s="5">
        <f t="shared" si="996"/>
        <v>1.4638512076166551E-5</v>
      </c>
      <c r="BD805" s="5">
        <f t="shared" si="997"/>
        <v>7.9982366129509961E-3</v>
      </c>
      <c r="BE805" s="5">
        <f t="shared" si="998"/>
        <v>7.1196918459153239E-3</v>
      </c>
      <c r="BF805" s="5">
        <f t="shared" si="999"/>
        <v>3.1688242317509268E-3</v>
      </c>
      <c r="BG805" s="5">
        <f t="shared" si="1000"/>
        <v>9.4025108848803029E-4</v>
      </c>
      <c r="BH805" s="5">
        <f t="shared" si="1001"/>
        <v>2.0924293477957436E-4</v>
      </c>
      <c r="BI805" s="5">
        <f t="shared" si="1002"/>
        <v>3.7251841591014847E-5</v>
      </c>
      <c r="BJ805" s="8">
        <f t="shared" si="1003"/>
        <v>0.13298840113969329</v>
      </c>
      <c r="BK805" s="8">
        <f t="shared" si="1004"/>
        <v>0.18298204957890882</v>
      </c>
      <c r="BL805" s="8">
        <f t="shared" si="1005"/>
        <v>0.59281498941638167</v>
      </c>
      <c r="BM805" s="8">
        <f t="shared" si="1006"/>
        <v>0.60200813531451414</v>
      </c>
      <c r="BN805" s="8">
        <f t="shared" si="1007"/>
        <v>0.389286104792682</v>
      </c>
    </row>
    <row r="806" spans="1:66" x14ac:dyDescent="0.25">
      <c r="A806" t="s">
        <v>340</v>
      </c>
      <c r="B806" t="s">
        <v>377</v>
      </c>
      <c r="C806" t="s">
        <v>418</v>
      </c>
      <c r="D806" t="s">
        <v>506</v>
      </c>
      <c r="E806">
        <f>VLOOKUP(A806,home!$A$2:$E$405,3,FALSE)</f>
        <v>1.34756097560976</v>
      </c>
      <c r="F806">
        <f>VLOOKUP(B806,home!$B$2:$E$405,3,FALSE)</f>
        <v>0.37</v>
      </c>
      <c r="G806">
        <f>VLOOKUP(C806,away!$B$2:$E$405,4,FALSE)</f>
        <v>0.65</v>
      </c>
      <c r="H806">
        <f>VLOOKUP(A806,away!$A$2:$E$405,3,FALSE)</f>
        <v>1.1341463414634101</v>
      </c>
      <c r="I806">
        <f>VLOOKUP(C806,away!$B$2:$E$405,3,FALSE)</f>
        <v>1.07</v>
      </c>
      <c r="J806">
        <f>VLOOKUP(B806,home!$B$2:$E$405,4,FALSE)</f>
        <v>1.05</v>
      </c>
      <c r="K806" s="3">
        <f t="shared" si="952"/>
        <v>0.32408841463414728</v>
      </c>
      <c r="L806" s="3">
        <f t="shared" si="953"/>
        <v>1.2742134146341413</v>
      </c>
      <c r="M806" s="5">
        <f t="shared" si="954"/>
        <v>0.20223966403016222</v>
      </c>
      <c r="N806" s="5">
        <f t="shared" si="955"/>
        <v>6.5543532091677861E-2</v>
      </c>
      <c r="O806" s="5">
        <f t="shared" si="956"/>
        <v>0.25769649287833452</v>
      </c>
      <c r="P806" s="5">
        <f t="shared" si="957"/>
        <v>8.3516447833719268E-2</v>
      </c>
      <c r="Q806" s="5">
        <f t="shared" si="958"/>
        <v>1.0620949702557116E-2</v>
      </c>
      <c r="R806" s="5">
        <f t="shared" si="959"/>
        <v>0.16418016406487265</v>
      </c>
      <c r="S806" s="5">
        <f t="shared" si="960"/>
        <v>8.6221922541886899E-3</v>
      </c>
      <c r="T806" s="5">
        <f t="shared" si="961"/>
        <v>1.3533356587152769E-2</v>
      </c>
      <c r="U806" s="5">
        <f t="shared" si="962"/>
        <v>5.3208889086158777E-2</v>
      </c>
      <c r="V806" s="5">
        <f t="shared" si="963"/>
        <v>3.9562239905502127E-4</v>
      </c>
      <c r="W806" s="5">
        <f t="shared" si="964"/>
        <v>1.1473755836702512E-3</v>
      </c>
      <c r="X806" s="5">
        <f t="shared" si="965"/>
        <v>1.4620013603363117E-3</v>
      </c>
      <c r="Y806" s="5">
        <f t="shared" si="966"/>
        <v>9.3145087277694567E-4</v>
      </c>
      <c r="Z806" s="5">
        <f t="shared" si="967"/>
        <v>6.9733522489431682E-2</v>
      </c>
      <c r="AA806" s="5">
        <f t="shared" si="968"/>
        <v>2.2599826750454573E-2</v>
      </c>
      <c r="AB806" s="5">
        <f t="shared" si="969"/>
        <v>3.6621710112806072E-3</v>
      </c>
      <c r="AC806" s="5">
        <f t="shared" si="970"/>
        <v>1.0210959856396467E-5</v>
      </c>
      <c r="AD806" s="5">
        <f t="shared" si="971"/>
        <v>9.2962783475405275E-5</v>
      </c>
      <c r="AE806" s="5">
        <f t="shared" si="972"/>
        <v>1.1845442576609048E-4</v>
      </c>
      <c r="AF806" s="5">
        <f t="shared" si="973"/>
        <v>7.5468109166968274E-5</v>
      </c>
      <c r="AG806" s="5">
        <f t="shared" si="974"/>
        <v>3.2054159025874949E-5</v>
      </c>
      <c r="AH806" s="5">
        <f t="shared" si="975"/>
        <v>2.2213847451431339E-2</v>
      </c>
      <c r="AI806" s="5">
        <f t="shared" si="976"/>
        <v>7.1992506034591766E-3</v>
      </c>
      <c r="AJ806" s="5">
        <f t="shared" si="977"/>
        <v>1.1665968573145063E-3</v>
      </c>
      <c r="AK806" s="5">
        <f t="shared" si="978"/>
        <v>1.2602684200141228E-4</v>
      </c>
      <c r="AL806" s="5">
        <f t="shared" si="979"/>
        <v>1.6866782295519482E-7</v>
      </c>
      <c r="AM806" s="5">
        <f t="shared" si="980"/>
        <v>6.0256322233043229E-6</v>
      </c>
      <c r="AN806" s="5">
        <f t="shared" si="981"/>
        <v>7.6779414105861128E-6</v>
      </c>
      <c r="AO806" s="5">
        <f t="shared" si="982"/>
        <v>4.8916679710719039E-6</v>
      </c>
      <c r="AP806" s="5">
        <f t="shared" si="983"/>
        <v>2.077676316225332E-6</v>
      </c>
      <c r="AQ806" s="5">
        <f t="shared" si="984"/>
        <v>6.6185075835049054E-7</v>
      </c>
      <c r="AR806" s="5">
        <f t="shared" si="985"/>
        <v>5.6610364826500462E-3</v>
      </c>
      <c r="AS806" s="5">
        <f t="shared" si="986"/>
        <v>1.8346763388481231E-3</v>
      </c>
      <c r="AT806" s="5">
        <f t="shared" si="987"/>
        <v>2.9729867301203487E-4</v>
      </c>
      <c r="AU806" s="5">
        <f t="shared" si="988"/>
        <v>3.2117018536435378E-5</v>
      </c>
      <c r="AV806" s="5">
        <f t="shared" si="989"/>
        <v>2.6021884050622154E-6</v>
      </c>
      <c r="AW806" s="5">
        <f t="shared" si="990"/>
        <v>1.9347970560649655E-9</v>
      </c>
      <c r="AX806" s="5">
        <f t="shared" si="991"/>
        <v>3.2547293240318822E-7</v>
      </c>
      <c r="AY806" s="5">
        <f t="shared" si="992"/>
        <v>4.1472197656845352E-7</v>
      </c>
      <c r="AZ806" s="5">
        <f t="shared" si="993"/>
        <v>2.6422215294355472E-7</v>
      </c>
      <c r="BA806" s="5">
        <f t="shared" si="994"/>
        <v>1.1222513724139715E-7</v>
      </c>
      <c r="BB806" s="5">
        <f t="shared" si="995"/>
        <v>3.574969383303642E-8</v>
      </c>
      <c r="BC806" s="5">
        <f t="shared" si="996"/>
        <v>9.1105478902236825E-9</v>
      </c>
      <c r="BD806" s="5">
        <f t="shared" si="997"/>
        <v>1.2022281044876608E-3</v>
      </c>
      <c r="BE806" s="5">
        <f t="shared" si="998"/>
        <v>3.8962820041202198E-4</v>
      </c>
      <c r="BF806" s="5">
        <f t="shared" si="999"/>
        <v>6.3136992884144002E-5</v>
      </c>
      <c r="BG806" s="5">
        <f t="shared" si="1000"/>
        <v>6.8206559761965558E-6</v>
      </c>
      <c r="BH806" s="5">
        <f t="shared" si="1001"/>
        <v>5.5262389552261592E-7</v>
      </c>
      <c r="BI806" s="5">
        <f t="shared" si="1002"/>
        <v>3.5819800437774263E-8</v>
      </c>
      <c r="BJ806" s="8">
        <f t="shared" si="1003"/>
        <v>9.3580101946726016E-2</v>
      </c>
      <c r="BK806" s="8">
        <f t="shared" si="1004"/>
        <v>0.29478472086678109</v>
      </c>
      <c r="BL806" s="8">
        <f t="shared" si="1005"/>
        <v>0.54154339864421519</v>
      </c>
      <c r="BM806" s="8">
        <f t="shared" si="1006"/>
        <v>0.21584408055865098</v>
      </c>
      <c r="BN806" s="8">
        <f t="shared" si="1007"/>
        <v>0.78379725060132366</v>
      </c>
    </row>
    <row r="807" spans="1:66" x14ac:dyDescent="0.25">
      <c r="A807" t="s">
        <v>342</v>
      </c>
      <c r="B807" t="s">
        <v>430</v>
      </c>
      <c r="C807" t="s">
        <v>343</v>
      </c>
      <c r="D807" t="s">
        <v>506</v>
      </c>
      <c r="E807">
        <f>VLOOKUP(A807,home!$A$2:$E$405,3,FALSE)</f>
        <v>1.1717171717171699</v>
      </c>
      <c r="F807">
        <f>VLOOKUP(B807,home!$B$2:$E$405,3,FALSE)</f>
        <v>1.23</v>
      </c>
      <c r="G807">
        <f>VLOOKUP(C807,away!$B$2:$E$405,4,FALSE)</f>
        <v>1.23</v>
      </c>
      <c r="H807">
        <f>VLOOKUP(A807,away!$A$2:$E$405,3,FALSE)</f>
        <v>0.85606060606060597</v>
      </c>
      <c r="I807">
        <f>VLOOKUP(C807,away!$B$2:$E$405,3,FALSE)</f>
        <v>0.47</v>
      </c>
      <c r="J807">
        <f>VLOOKUP(B807,home!$B$2:$E$405,4,FALSE)</f>
        <v>1.1000000000000001</v>
      </c>
      <c r="K807" s="3">
        <f t="shared" si="952"/>
        <v>1.7726909090909062</v>
      </c>
      <c r="L807" s="3">
        <f t="shared" si="953"/>
        <v>0.44258333333333333</v>
      </c>
      <c r="M807" s="5">
        <f t="shared" si="954"/>
        <v>0.10912358382838536</v>
      </c>
      <c r="N807" s="5">
        <f t="shared" si="955"/>
        <v>0.19344238501999814</v>
      </c>
      <c r="O807" s="5">
        <f t="shared" si="956"/>
        <v>4.8296279476046207E-2</v>
      </c>
      <c r="P807" s="5">
        <f t="shared" si="957"/>
        <v>8.561437557010082E-2</v>
      </c>
      <c r="Q807" s="5">
        <f t="shared" si="958"/>
        <v>0.17145677867890685</v>
      </c>
      <c r="R807" s="5">
        <f t="shared" si="959"/>
        <v>1.068756417905339E-2</v>
      </c>
      <c r="S807" s="5">
        <f t="shared" si="960"/>
        <v>1.6792477499148167E-2</v>
      </c>
      <c r="T807" s="5">
        <f t="shared" si="961"/>
        <v>7.5883912630306166E-2</v>
      </c>
      <c r="U807" s="5">
        <f t="shared" si="962"/>
        <v>1.894574786053356E-2</v>
      </c>
      <c r="V807" s="5">
        <f t="shared" si="963"/>
        <v>1.463862678469132E-3</v>
      </c>
      <c r="W807" s="5">
        <f t="shared" si="964"/>
        <v>0.10131329095536988</v>
      </c>
      <c r="X807" s="5">
        <f t="shared" si="965"/>
        <v>4.4839574021997446E-2</v>
      </c>
      <c r="Y807" s="5">
        <f t="shared" si="966"/>
        <v>9.9226240679511843E-3</v>
      </c>
      <c r="Z807" s="5">
        <f t="shared" si="967"/>
        <v>1.5767125931931271E-3</v>
      </c>
      <c r="AA807" s="5">
        <f t="shared" si="968"/>
        <v>2.7950240802026047E-3</v>
      </c>
      <c r="AB807" s="5">
        <f t="shared" si="969"/>
        <v>2.477356888832665E-3</v>
      </c>
      <c r="AC807" s="5">
        <f t="shared" si="970"/>
        <v>7.178082222274713E-5</v>
      </c>
      <c r="AD807" s="5">
        <f t="shared" si="971"/>
        <v>4.4899287461666521E-2</v>
      </c>
      <c r="AE807" s="5">
        <f t="shared" si="972"/>
        <v>1.9871676309075902E-2</v>
      </c>
      <c r="AF807" s="5">
        <f t="shared" si="973"/>
        <v>4.3974363698959214E-3</v>
      </c>
      <c r="AG807" s="5">
        <f t="shared" si="974"/>
        <v>6.4874401556992342E-4</v>
      </c>
      <c r="AH807" s="5">
        <f t="shared" si="975"/>
        <v>1.7445667880101447E-4</v>
      </c>
      <c r="AI807" s="5">
        <f t="shared" si="976"/>
        <v>3.0925776854075058E-4</v>
      </c>
      <c r="AJ807" s="5">
        <f t="shared" si="977"/>
        <v>2.7410921742896418E-4</v>
      </c>
      <c r="AK807" s="5">
        <f t="shared" si="978"/>
        <v>1.6197030594478244E-4</v>
      </c>
      <c r="AL807" s="5">
        <f t="shared" si="979"/>
        <v>2.2526643854269558E-6</v>
      </c>
      <c r="AM807" s="5">
        <f t="shared" si="980"/>
        <v>1.5918511741591104E-2</v>
      </c>
      <c r="AN807" s="5">
        <f t="shared" si="981"/>
        <v>7.0452679882991951E-3</v>
      </c>
      <c r="AO807" s="5">
        <f t="shared" si="982"/>
        <v>1.5590590952440425E-3</v>
      </c>
      <c r="AP807" s="5">
        <f t="shared" si="983"/>
        <v>2.3000452374558647E-4</v>
      </c>
      <c r="AQ807" s="5">
        <f t="shared" si="984"/>
        <v>2.5449042200266857E-5</v>
      </c>
      <c r="AR807" s="5">
        <f t="shared" si="985"/>
        <v>1.5442323685203141E-5</v>
      </c>
      <c r="AS807" s="5">
        <f t="shared" si="986"/>
        <v>2.7374466811998784E-5</v>
      </c>
      <c r="AT807" s="5">
        <f t="shared" si="987"/>
        <v>2.4263234229420491E-5</v>
      </c>
      <c r="AU807" s="5">
        <f t="shared" si="988"/>
        <v>1.4337071581212334E-5</v>
      </c>
      <c r="AV807" s="5">
        <f t="shared" si="989"/>
        <v>6.3537991137501702E-6</v>
      </c>
      <c r="AW807" s="5">
        <f t="shared" si="990"/>
        <v>4.9093281814884105E-8</v>
      </c>
      <c r="AX807" s="5">
        <f t="shared" si="991"/>
        <v>4.7031001750959039E-3</v>
      </c>
      <c r="AY807" s="5">
        <f t="shared" si="992"/>
        <v>2.0815137524945282E-3</v>
      </c>
      <c r="AZ807" s="5">
        <f t="shared" si="993"/>
        <v>4.6062164747910156E-4</v>
      </c>
      <c r="BA807" s="5">
        <f t="shared" si="994"/>
        <v>6.7954488048930812E-5</v>
      </c>
      <c r="BB807" s="5">
        <f t="shared" si="995"/>
        <v>7.5188809589139874E-6</v>
      </c>
      <c r="BC807" s="5">
        <f t="shared" si="996"/>
        <v>6.6554627954653687E-7</v>
      </c>
      <c r="BD807" s="5">
        <f t="shared" si="997"/>
        <v>1.1390858485015811E-6</v>
      </c>
      <c r="BE807" s="5">
        <f t="shared" si="998"/>
        <v>2.0192471283128541E-6</v>
      </c>
      <c r="BF807" s="5">
        <f t="shared" si="999"/>
        <v>1.7897505137840579E-6</v>
      </c>
      <c r="BG807" s="5">
        <f t="shared" si="1000"/>
        <v>1.0575581551085926E-6</v>
      </c>
      <c r="BH807" s="5">
        <f t="shared" si="1001"/>
        <v>4.6868093184898803E-7</v>
      </c>
      <c r="BI807" s="5">
        <f t="shared" si="1002"/>
        <v>1.6616528543059109E-7</v>
      </c>
      <c r="BJ807" s="8">
        <f t="shared" si="1003"/>
        <v>0.69877537641217491</v>
      </c>
      <c r="BK807" s="8">
        <f t="shared" si="1004"/>
        <v>0.21514984681520616</v>
      </c>
      <c r="BL807" s="8">
        <f t="shared" si="1005"/>
        <v>8.4216177838668499E-2</v>
      </c>
      <c r="BM807" s="8">
        <f t="shared" si="1006"/>
        <v>0.3790156822475394</v>
      </c>
      <c r="BN807" s="8">
        <f t="shared" si="1007"/>
        <v>0.61862096675249068</v>
      </c>
    </row>
    <row r="808" spans="1:66" s="15" customFormat="1" x14ac:dyDescent="0.25">
      <c r="A808" s="15" t="s">
        <v>342</v>
      </c>
      <c r="B808" s="15" t="s">
        <v>414</v>
      </c>
      <c r="C808" s="15" t="s">
        <v>400</v>
      </c>
      <c r="D808" s="15" t="s">
        <v>506</v>
      </c>
      <c r="E808" s="15">
        <f>VLOOKUP(A808,home!$A$2:$E$405,3,FALSE)</f>
        <v>1.1717171717171699</v>
      </c>
      <c r="F808" s="15">
        <f>VLOOKUP(B808,home!$B$2:$E$405,3,FALSE)</f>
        <v>0.76</v>
      </c>
      <c r="G808" s="15">
        <f>VLOOKUP(C808,away!$B$2:$E$405,4,FALSE)</f>
        <v>0.62</v>
      </c>
      <c r="H808" s="15">
        <f>VLOOKUP(A808,away!$A$2:$E$405,3,FALSE)</f>
        <v>0.85606060606060597</v>
      </c>
      <c r="I808" s="15">
        <f>VLOOKUP(C808,away!$B$2:$E$405,3,FALSE)</f>
        <v>0.81</v>
      </c>
      <c r="J808" s="15">
        <f>VLOOKUP(B808,home!$B$2:$E$405,4,FALSE)</f>
        <v>1.23</v>
      </c>
      <c r="K808" s="17">
        <f t="shared" si="952"/>
        <v>0.55211313131313045</v>
      </c>
      <c r="L808" s="17">
        <f t="shared" si="953"/>
        <v>0.85289318181818174</v>
      </c>
      <c r="M808" s="18">
        <f t="shared" si="954"/>
        <v>0.24536550742336891</v>
      </c>
      <c r="N808" s="18">
        <f t="shared" si="955"/>
        <v>0.13546951861975134</v>
      </c>
      <c r="O808" s="18">
        <f t="shared" si="956"/>
        <v>0.20927056833474977</v>
      </c>
      <c r="P808" s="18">
        <f t="shared" si="957"/>
        <v>0.11554102877497713</v>
      </c>
      <c r="Q808" s="18">
        <f t="shared" si="958"/>
        <v>3.7397250061316667E-2</v>
      </c>
      <c r="R808" s="18">
        <f t="shared" si="959"/>
        <v>8.924272044396199E-2</v>
      </c>
      <c r="S808" s="18">
        <f t="shared" si="960"/>
        <v>1.360188058884907E-2</v>
      </c>
      <c r="T808" s="18">
        <f t="shared" si="961"/>
        <v>3.1895859596046565E-2</v>
      </c>
      <c r="U808" s="18">
        <f t="shared" si="962"/>
        <v>4.9272077831218168E-2</v>
      </c>
      <c r="V808" s="18">
        <f t="shared" si="963"/>
        <v>7.1167083344962601E-4</v>
      </c>
      <c r="W808" s="18">
        <f t="shared" si="964"/>
        <v>6.8825042779512378E-3</v>
      </c>
      <c r="X808" s="18">
        <f t="shared" si="965"/>
        <v>5.8700409724990786E-3</v>
      </c>
      <c r="Y808" s="18">
        <f t="shared" si="966"/>
        <v>2.5032589612189165E-3</v>
      </c>
      <c r="Z808" s="18">
        <f t="shared" si="967"/>
        <v>2.5371502597853746E-2</v>
      </c>
      <c r="AA808" s="18">
        <f t="shared" si="968"/>
        <v>1.4007939745420254E-2</v>
      </c>
      <c r="AB808" s="18">
        <f t="shared" si="969"/>
        <v>3.8669837380448159E-3</v>
      </c>
      <c r="AC808" s="18">
        <f t="shared" si="970"/>
        <v>2.0945074225539798E-5</v>
      </c>
      <c r="AD808" s="18">
        <f t="shared" si="971"/>
        <v>9.499802470439181E-4</v>
      </c>
      <c r="AE808" s="18">
        <f t="shared" si="972"/>
        <v>8.1023167556570951E-4</v>
      </c>
      <c r="AF808" s="18">
        <f t="shared" si="973"/>
        <v>3.4552053589155741E-4</v>
      </c>
      <c r="AG808" s="18">
        <f t="shared" si="974"/>
        <v>9.8230703080024552E-5</v>
      </c>
      <c r="AH808" s="18">
        <f t="shared" si="975"/>
        <v>5.4097953945479354E-3</v>
      </c>
      <c r="AI808" s="18">
        <f t="shared" si="976"/>
        <v>2.9868190750472123E-3</v>
      </c>
      <c r="AJ808" s="18">
        <f t="shared" si="977"/>
        <v>8.2453101609505214E-4</v>
      </c>
      <c r="AK808" s="18">
        <f t="shared" si="978"/>
        <v>1.5174480038701219E-4</v>
      </c>
      <c r="AL808" s="18">
        <f t="shared" si="979"/>
        <v>3.9451599358038257E-7</v>
      </c>
      <c r="AM808" s="18">
        <f t="shared" si="980"/>
        <v>1.048993137762078E-4</v>
      </c>
      <c r="AN808" s="18">
        <f t="shared" si="981"/>
        <v>8.9467909497133695E-5</v>
      </c>
      <c r="AO808" s="18">
        <f t="shared" si="982"/>
        <v>3.8153285000815739E-5</v>
      </c>
      <c r="AP808" s="18">
        <f t="shared" si="983"/>
        <v>1.0846892213720549E-5</v>
      </c>
      <c r="AQ808" s="18">
        <f t="shared" si="984"/>
        <v>2.3128101032497443E-6</v>
      </c>
      <c r="AR808" s="18">
        <f t="shared" si="985"/>
        <v>9.2279552140826738E-4</v>
      </c>
      <c r="AS808" s="18">
        <f t="shared" si="986"/>
        <v>5.0948752488645134E-4</v>
      </c>
      <c r="AT808" s="18">
        <f t="shared" si="987"/>
        <v>1.4064737636501756E-4</v>
      </c>
      <c r="AU808" s="18">
        <f t="shared" si="988"/>
        <v>2.5884421125288746E-5</v>
      </c>
      <c r="AV808" s="18">
        <f t="shared" si="989"/>
        <v>3.5727821999277271E-6</v>
      </c>
      <c r="AW808" s="18">
        <f t="shared" si="990"/>
        <v>5.1604174166683191E-9</v>
      </c>
      <c r="AX808" s="18">
        <f t="shared" si="991"/>
        <v>9.6527147669301137E-6</v>
      </c>
      <c r="AY808" s="18">
        <f t="shared" si="992"/>
        <v>8.232734610750372E-6</v>
      </c>
      <c r="AZ808" s="18">
        <f t="shared" si="993"/>
        <v>3.5108216086137774E-6</v>
      </c>
      <c r="BA808" s="18">
        <f t="shared" si="994"/>
        <v>9.9811860418887729E-7</v>
      </c>
      <c r="BB808" s="18">
        <f t="shared" si="995"/>
        <v>2.1282213803964344E-7</v>
      </c>
      <c r="BC808" s="18">
        <f t="shared" si="996"/>
        <v>3.6302910094795972E-8</v>
      </c>
      <c r="BD808" s="18">
        <f t="shared" si="997"/>
        <v>1.3117433473691081E-4</v>
      </c>
      <c r="BE808" s="18">
        <f t="shared" si="998"/>
        <v>7.2423072699512555E-5</v>
      </c>
      <c r="BF808" s="18">
        <f t="shared" si="999"/>
        <v>1.9992864723723183E-5</v>
      </c>
      <c r="BG808" s="18">
        <f t="shared" si="1000"/>
        <v>3.6794410488448786E-6</v>
      </c>
      <c r="BH808" s="18">
        <f t="shared" si="1001"/>
        <v>5.0786692973995351E-7</v>
      </c>
      <c r="BI808" s="18">
        <f t="shared" si="1002"/>
        <v>5.6080000173822288E-8</v>
      </c>
      <c r="BJ808" s="19">
        <f t="shared" si="1003"/>
        <v>0.22249071937559481</v>
      </c>
      <c r="BK808" s="19">
        <f t="shared" si="1004"/>
        <v>0.37524965994547466</v>
      </c>
      <c r="BL808" s="19">
        <f t="shared" si="1005"/>
        <v>0.37686340166559607</v>
      </c>
      <c r="BM808" s="19">
        <f t="shared" si="1006"/>
        <v>0.16768046235220008</v>
      </c>
      <c r="BN808" s="19">
        <f t="shared" si="1007"/>
        <v>0.83228659365812574</v>
      </c>
    </row>
    <row r="809" spans="1:66" x14ac:dyDescent="0.25">
      <c r="A809" t="s">
        <v>16</v>
      </c>
      <c r="B809" t="s">
        <v>64</v>
      </c>
      <c r="C809" t="s">
        <v>254</v>
      </c>
      <c r="D809" t="s">
        <v>507</v>
      </c>
      <c r="E809">
        <f>VLOOKUP(A809,home!$A$2:$E$405,3,FALSE)</f>
        <v>1.54779411764706</v>
      </c>
      <c r="F809">
        <f>VLOOKUP(B809,home!$B$2:$E$405,3,FALSE)</f>
        <v>0.86</v>
      </c>
      <c r="G809">
        <f>VLOOKUP(C809,away!$B$2:$E$405,4,FALSE)</f>
        <v>0.52</v>
      </c>
      <c r="H809">
        <f>VLOOKUP(A809,away!$A$2:$E$405,3,FALSE)</f>
        <v>1.29411764705882</v>
      </c>
      <c r="I809">
        <f>VLOOKUP(C809,away!$B$2:$E$405,3,FALSE)</f>
        <v>0.99</v>
      </c>
      <c r="J809">
        <f>VLOOKUP(B809,home!$B$2:$E$405,4,FALSE)</f>
        <v>1.08</v>
      </c>
      <c r="K809" s="3">
        <f t="shared" ref="K809:K857" si="1008">E809*F809*G809</f>
        <v>0.69217352941176524</v>
      </c>
      <c r="L809" s="3">
        <f t="shared" ref="L809:L857" si="1009">H809*I809*J809</f>
        <v>1.3836705882352904</v>
      </c>
      <c r="M809" s="5">
        <f t="shared" ref="M809:M857" si="1010">_xlfn.POISSON.DIST(0,K809,FALSE) * _xlfn.POISSON.DIST(0,L809,FALSE)</f>
        <v>0.1254504878161149</v>
      </c>
      <c r="N809" s="5">
        <f t="shared" ref="N809:N857" si="1011">_xlfn.POISSON.DIST(1,K809,FALSE) * _xlfn.POISSON.DIST(0,L809,FALSE)</f>
        <v>8.68335069181079E-2</v>
      </c>
      <c r="O809" s="5">
        <f t="shared" ref="O809:O857" si="1012">_xlfn.POISSON.DIST(0,K809,FALSE) * _xlfn.POISSON.DIST(1,L809,FALSE)</f>
        <v>0.17358215027092783</v>
      </c>
      <c r="P809" s="5">
        <f t="shared" ref="P809:P857" si="1013">_xlfn.POISSON.DIST(1,K809,FALSE) * _xlfn.POISSON.DIST(1,L809,FALSE)</f>
        <v>0.12014896959591154</v>
      </c>
      <c r="Q809" s="5">
        <f t="shared" ref="Q809:Q857" si="1014">_xlfn.POISSON.DIST(2,K809,FALSE) * _xlfn.POISSON.DIST(0,L809,FALSE)</f>
        <v>3.0051927477353833E-2</v>
      </c>
      <c r="R809" s="5">
        <f t="shared" ref="R809:R857" si="1015">_xlfn.POISSON.DIST(0,K809,FALSE) * _xlfn.POISSON.DIST(2,L809,FALSE)</f>
        <v>0.12009025798626068</v>
      </c>
      <c r="S809" s="5">
        <f t="shared" ref="S809:S857" si="1016">_xlfn.POISSON.DIST(2,K809,FALSE) * _xlfn.POISSON.DIST(2,L809,FALSE)</f>
        <v>2.8767873179017061E-2</v>
      </c>
      <c r="T809" s="5">
        <f t="shared" ref="T809:T857" si="1017">_xlfn.POISSON.DIST(2,K809,FALSE) * _xlfn.POISSON.DIST(1,L809,FALSE)</f>
        <v>4.1581968170194467E-2</v>
      </c>
      <c r="U809" s="5">
        <f t="shared" ref="U809:U857" si="1018">_xlfn.POISSON.DIST(1,K809,FALSE) * _xlfn.POISSON.DIST(2,L809,FALSE)</f>
        <v>8.3123297718319486E-2</v>
      </c>
      <c r="V809" s="5">
        <f t="shared" ref="V809:V857" si="1019">_xlfn.POISSON.DIST(3,K809,FALSE) * _xlfn.POISSON.DIST(3,L809,FALSE)</f>
        <v>3.0613497006716306E-3</v>
      </c>
      <c r="W809" s="5">
        <f t="shared" ref="W809:W857" si="1020">_xlfn.POISSON.DIST(3,K809,FALSE) * _xlfn.POISSON.DIST(0,L809,FALSE)</f>
        <v>6.9337162358754706E-3</v>
      </c>
      <c r="X809" s="5">
        <f t="shared" ref="X809:X857" si="1021">_xlfn.POISSON.DIST(3,K809,FALSE) * _xlfn.POISSON.DIST(1,L809,FALSE)</f>
        <v>9.593979222750397E-3</v>
      </c>
      <c r="Y809" s="5">
        <f t="shared" ref="Y809:Y857" si="1022">_xlfn.POISSON.DIST(3,K809,FALSE) * _xlfn.POISSON.DIST(2,L809,FALSE)</f>
        <v>6.6374534373300998E-3</v>
      </c>
      <c r="Z809" s="5">
        <f t="shared" ref="Z809:Z857" si="1023">_xlfn.POISSON.DIST(0,K809,FALSE) * _xlfn.POISSON.DIST(3,L809,FALSE)</f>
        <v>5.5388452636392374E-2</v>
      </c>
      <c r="AA809" s="5">
        <f t="shared" ref="AA809:AA857" si="1024">_xlfn.POISSON.DIST(1,K809,FALSE) * _xlfn.POISSON.DIST(3,L809,FALSE)</f>
        <v>3.8338420749988111E-2</v>
      </c>
      <c r="AB809" s="5">
        <f t="shared" ref="AB809:AB857" si="1025">_xlfn.POISSON.DIST(2,K809,FALSE) * _xlfn.POISSON.DIST(3,L809,FALSE)</f>
        <v>1.3268420001296259E-2</v>
      </c>
      <c r="AC809" s="5">
        <f t="shared" ref="AC809:AC857" si="1026">_xlfn.POISSON.DIST(4,K809,FALSE) * _xlfn.POISSON.DIST(4,L809,FALSE)</f>
        <v>1.8324859597576636E-4</v>
      </c>
      <c r="AD809" s="5">
        <f t="shared" ref="AD809:AD857" si="1027">_xlfn.POISSON.DIST(4,K809,FALSE) * _xlfn.POISSON.DIST(0,L809,FALSE)</f>
        <v>1.199833709731396E-3</v>
      </c>
      <c r="AE809" s="5">
        <f t="shared" ref="AE809:AE857" si="1028">_xlfn.POISSON.DIST(4,K809,FALSE) * _xlfn.POISSON.DIST(1,L809,FALSE)</f>
        <v>1.6601746149285713E-3</v>
      </c>
      <c r="AF809" s="5">
        <f t="shared" ref="AF809:AF857" si="1029">_xlfn.POISSON.DIST(4,K809,FALSE) * _xlfn.POISSON.DIST(2,L809,FALSE)</f>
        <v>1.1485673930057569E-3</v>
      </c>
      <c r="AG809" s="5">
        <f t="shared" ref="AG809:AG857" si="1030">_xlfn.POISSON.DIST(4,K809,FALSE) * _xlfn.POISSON.DIST(3,L809,FALSE)</f>
        <v>5.2974630676938333E-4</v>
      </c>
      <c r="AH809" s="5">
        <f t="shared" ref="AH809:AH857" si="1031">_xlfn.POISSON.DIST(0,K809,FALSE) * _xlfn.POISSON.DIST(4,L809,FALSE)</f>
        <v>1.9159843210209894E-2</v>
      </c>
      <c r="AI809" s="5">
        <f t="shared" ref="AI809:AI857" si="1032">_xlfn.POISSON.DIST(1,K809,FALSE) * _xlfn.POISSON.DIST(4,L809,FALSE)</f>
        <v>1.3261936297787031E-2</v>
      </c>
      <c r="AJ809" s="5">
        <f t="shared" ref="AJ809:AJ857" si="1033">_xlfn.POISSON.DIST(2,K809,FALSE) * _xlfn.POISSON.DIST(4,L809,FALSE)</f>
        <v>4.589780627036623E-3</v>
      </c>
      <c r="AK809" s="5">
        <f t="shared" ref="AK809:AK857" si="1034">_xlfn.POISSON.DIST(3,K809,FALSE) * _xlfn.POISSON.DIST(4,L809,FALSE)</f>
        <v>1.0589748852805616E-3</v>
      </c>
      <c r="AL809" s="5">
        <f t="shared" ref="AL809:AL857" si="1035">_xlfn.POISSON.DIST(5,K809,FALSE) * _xlfn.POISSON.DIST(5,L809,FALSE)</f>
        <v>7.0201815456177382E-6</v>
      </c>
      <c r="AM809" s="5">
        <f t="shared" ref="AM809:AM857" si="1036">_xlfn.POISSON.DIST(5,K809,FALSE) * _xlfn.POISSON.DIST(0,L809,FALSE)</f>
        <v>1.6609862671439844E-4</v>
      </c>
      <c r="AN809" s="5">
        <f t="shared" ref="AN809:AN857" si="1037">_xlfn.POISSON.DIST(5,K809,FALSE) * _xlfn.POISSON.DIST(1,L809,FALSE)</f>
        <v>2.2982578453098563E-4</v>
      </c>
      <c r="AO809" s="5">
        <f t="shared" ref="AO809:AO857" si="1038">_xlfn.POISSON.DIST(5,K809,FALSE) * _xlfn.POISSON.DIST(2,L809,FALSE)</f>
        <v>1.5900158923681305E-4</v>
      </c>
      <c r="AP809" s="5">
        <f t="shared" ref="AP809:AP857" si="1039">_xlfn.POISSON.DIST(5,K809,FALSE) * _xlfn.POISSON.DIST(3,L809,FALSE)</f>
        <v>7.3335274169882396E-5</v>
      </c>
      <c r="AQ809" s="5">
        <f t="shared" ref="AQ809:AQ857" si="1040">_xlfn.POISSON.DIST(5,K809,FALSE) * _xlfn.POISSON.DIST(4,L809,FALSE)</f>
        <v>2.5367965487259375E-5</v>
      </c>
      <c r="AR809" s="5">
        <f t="shared" ref="AR809:AR857" si="1041">_xlfn.POISSON.DIST(0,K809,FALSE) * _xlfn.POISSON.DIST(5,L809,FALSE)</f>
        <v>5.3021823050334073E-3</v>
      </c>
      <c r="AS809" s="5">
        <f t="shared" ref="AS809:AS857" si="1042">_xlfn.POISSON.DIST(1,K809,FALSE) * _xlfn.POISSON.DIST(5,L809,FALSE)</f>
        <v>3.6700302396595829E-3</v>
      </c>
      <c r="AT809" s="5">
        <f t="shared" ref="AT809:AT857" si="1043">_xlfn.POISSON.DIST(2,K809,FALSE) * _xlfn.POISSON.DIST(5,L809,FALSE)</f>
        <v>1.2701488920165396E-3</v>
      </c>
      <c r="AU809" s="5">
        <f t="shared" ref="AU809:AU857" si="1044">_xlfn.POISSON.DIST(3,K809,FALSE) * _xlfn.POISSON.DIST(5,L809,FALSE)</f>
        <v>2.9305448048851047E-4</v>
      </c>
      <c r="AV809" s="5">
        <f t="shared" ref="AV809:AV857" si="1045">_xlfn.POISSON.DIST(4,K809,FALSE) * _xlfn.POISSON.DIST(5,L809,FALSE)</f>
        <v>5.071113851741589E-5</v>
      </c>
      <c r="AW809" s="5">
        <f t="shared" ref="AW809:AW857" si="1046">_xlfn.POISSON.DIST(6,K809,FALSE) * _xlfn.POISSON.DIST(6,L809,FALSE)</f>
        <v>1.8676415996762679E-7</v>
      </c>
      <c r="AX809" s="5">
        <f t="shared" ref="AX809:AX857" si="1047">_xlfn.POISSON.DIST(6,K809,FALSE) * _xlfn.POISSON.DIST(0,L809,FALSE)</f>
        <v>1.9161512113892073E-5</v>
      </c>
      <c r="AY809" s="5">
        <f t="shared" ref="AY809:AY857" si="1048">_xlfn.POISSON.DIST(6,K809,FALSE) * _xlfn.POISSON.DIST(1,L809,FALSE)</f>
        <v>2.6513220738106689E-5</v>
      </c>
      <c r="AZ809" s="5">
        <f t="shared" ref="AZ809:AZ857" si="1049">_xlfn.POISSON.DIST(6,K809,FALSE) * _xlfn.POISSON.DIST(2,L809,FALSE)</f>
        <v>1.8342781867354096E-5</v>
      </c>
      <c r="BA809" s="5">
        <f t="shared" ref="BA809:BA857" si="1050">_xlfn.POISSON.DIST(6,K809,FALSE) * _xlfn.POISSON.DIST(3,L809,FALSE)</f>
        <v>8.4601225920911555E-6</v>
      </c>
      <c r="BB809" s="5">
        <f t="shared" ref="BB809:BB857" si="1051">_xlfn.POISSON.DIST(6,K809,FALSE) * _xlfn.POISSON.DIST(4,L809,FALSE)</f>
        <v>2.9265057008853605E-6</v>
      </c>
      <c r="BC809" s="5">
        <f t="shared" ref="BC809:BC857" si="1052">_xlfn.POISSON.DIST(6,K809,FALSE) * _xlfn.POISSON.DIST(5,L809,FALSE)</f>
        <v>8.098639729235947E-7</v>
      </c>
      <c r="BD809" s="5">
        <f t="shared" ref="BD809:BD857" si="1053">_xlfn.POISSON.DIST(0,K809,FALSE) * _xlfn.POISSON.DIST(6,L809,FALSE)</f>
        <v>1.2227456181560549E-3</v>
      </c>
      <c r="BE809" s="5">
        <f t="shared" ref="BE809:BE857" si="1054">_xlfn.POISSON.DIST(1,K809,FALSE) * _xlfn.POISSON.DIST(6,L809,FALSE)</f>
        <v>8.4635215009184724E-4</v>
      </c>
      <c r="BF809" s="5">
        <f t="shared" ref="BF809:BF857" si="1055">_xlfn.POISSON.DIST(2,K809,FALSE) * _xlfn.POISSON.DIST(6,L809,FALSE)</f>
        <v>2.929112774271549E-4</v>
      </c>
      <c r="BG809" s="5">
        <f t="shared" ref="BG809:BG857" si="1056">_xlfn.POISSON.DIST(3,K809,FALSE) * _xlfn.POISSON.DIST(6,L809,FALSE)</f>
        <v>6.7581810900420856E-5</v>
      </c>
      <c r="BH809" s="5">
        <f t="shared" ref="BH809:BH857" si="1057">_xlfn.POISSON.DIST(4,K809,FALSE) * _xlfn.POISSON.DIST(6,L809,FALSE)</f>
        <v>1.1694585143745701E-5</v>
      </c>
      <c r="BI809" s="5">
        <f t="shared" ref="BI809:BI857" si="1058">_xlfn.POISSON.DIST(5,K809,FALSE) * _xlfn.POISSON.DIST(6,L809,FALSE)</f>
        <v>1.6189364547905727E-6</v>
      </c>
      <c r="BJ809" s="8">
        <f t="shared" ref="BJ809:BJ857" si="1059">SUM(N809,Q809,T809,W809,X809,Y809,AD809,AE809,AF809,AG809,AM809,AN809,AO809,AP809,AQ809,AX809,AY809,AZ809,BA809,BB809,BC809)</f>
        <v>0.18690071673317188</v>
      </c>
      <c r="BK809" s="8">
        <f t="shared" ref="BK809:BK857" si="1060">SUM(M809,P809,S809,V809,AC809,AL809,AY809)</f>
        <v>0.27764546228997466</v>
      </c>
      <c r="BL809" s="8">
        <f t="shared" ref="BL809:BL857" si="1061">SUM(O809,R809,U809,AA809,AB809,AH809,AI809,AJ809,AK809,AR809,AS809,AT809,AU809,AV809,BD809,BE809,BF809,BG809,BH809,BI809)</f>
        <v>0.47950211318099595</v>
      </c>
      <c r="BM809" s="8">
        <f t="shared" ref="BM809:BM857" si="1062">SUM(S809:BI809)</f>
        <v>0.34325311831928013</v>
      </c>
      <c r="BN809" s="8">
        <f t="shared" ref="BN809:BN857" si="1063">SUM(M809:R809)</f>
        <v>0.65615730006467665</v>
      </c>
    </row>
    <row r="810" spans="1:66" x14ac:dyDescent="0.25">
      <c r="A810" t="s">
        <v>80</v>
      </c>
      <c r="B810" t="s">
        <v>359</v>
      </c>
      <c r="C810" t="s">
        <v>92</v>
      </c>
      <c r="D810" t="s">
        <v>507</v>
      </c>
      <c r="E810">
        <f>VLOOKUP(A810,home!$A$2:$E$405,3,FALSE)</f>
        <v>1.22813688212928</v>
      </c>
      <c r="F810">
        <f>VLOOKUP(B810,home!$B$2:$E$405,3,FALSE)</f>
        <v>1.4</v>
      </c>
      <c r="G810">
        <f>VLOOKUP(C810,away!$B$2:$E$405,4,FALSE)</f>
        <v>0.94</v>
      </c>
      <c r="H810">
        <f>VLOOKUP(A810,away!$A$2:$E$405,3,FALSE)</f>
        <v>1.0437262357414501</v>
      </c>
      <c r="I810">
        <f>VLOOKUP(C810,away!$B$2:$E$405,3,FALSE)</f>
        <v>0.69</v>
      </c>
      <c r="J810">
        <f>VLOOKUP(B810,home!$B$2:$E$405,4,FALSE)</f>
        <v>0.91</v>
      </c>
      <c r="K810" s="3">
        <f t="shared" si="1008"/>
        <v>1.6162281368821323</v>
      </c>
      <c r="L810" s="3">
        <f t="shared" si="1009"/>
        <v>0.6553557034220564</v>
      </c>
      <c r="M810" s="5">
        <f t="shared" si="1010"/>
        <v>0.10314867960187604</v>
      </c>
      <c r="N810" s="5">
        <f t="shared" si="1011"/>
        <v>0.16671179825479213</v>
      </c>
      <c r="O810" s="5">
        <f t="shared" si="1012"/>
        <v>6.7599075477543791E-2</v>
      </c>
      <c r="P810" s="5">
        <f t="shared" si="1013"/>
        <v>0.10925552781402526</v>
      </c>
      <c r="Q810" s="5">
        <f t="shared" si="1014"/>
        <v>0.1347221495448063</v>
      </c>
      <c r="R810" s="5">
        <f t="shared" si="1015"/>
        <v>2.2150719830133194E-2</v>
      </c>
      <c r="S810" s="5">
        <f t="shared" si="1016"/>
        <v>2.8930981966986177E-2</v>
      </c>
      <c r="T810" s="5">
        <f t="shared" si="1017"/>
        <v>8.8290929081468003E-2</v>
      </c>
      <c r="U810" s="5">
        <f t="shared" si="1018"/>
        <v>3.5800616641654279E-2</v>
      </c>
      <c r="V810" s="5">
        <f t="shared" si="1019"/>
        <v>3.4048690332582274E-3</v>
      </c>
      <c r="W810" s="5">
        <f t="shared" si="1020"/>
        <v>7.2580576251852769E-2</v>
      </c>
      <c r="X810" s="5">
        <f t="shared" si="1021"/>
        <v>4.7566094604311174E-2</v>
      </c>
      <c r="Y810" s="5">
        <f t="shared" si="1022"/>
        <v>1.5586355694224212E-2</v>
      </c>
      <c r="Z810" s="5">
        <f t="shared" si="1023"/>
        <v>4.8388668585272777E-3</v>
      </c>
      <c r="AA810" s="5">
        <f t="shared" si="1024"/>
        <v>7.8207127673782396E-3</v>
      </c>
      <c r="AB810" s="5">
        <f t="shared" si="1025"/>
        <v>6.3200280125550179E-3</v>
      </c>
      <c r="AC810" s="5">
        <f t="shared" si="1026"/>
        <v>2.254032509202205E-4</v>
      </c>
      <c r="AD810" s="5">
        <f t="shared" si="1027"/>
        <v>2.9326692382340883E-2</v>
      </c>
      <c r="AE810" s="5">
        <f t="shared" si="1028"/>
        <v>1.9219415115271272E-2</v>
      </c>
      <c r="AF810" s="5">
        <f t="shared" si="1029"/>
        <v>6.297776656114553E-3</v>
      </c>
      <c r="AG810" s="5">
        <f t="shared" si="1030"/>
        <v>1.3757612834876529E-3</v>
      </c>
      <c r="AH810" s="5">
        <f t="shared" si="1031"/>
        <v>7.9279474845895506E-4</v>
      </c>
      <c r="AI810" s="5">
        <f t="shared" si="1032"/>
        <v>1.2813371792317558E-3</v>
      </c>
      <c r="AJ810" s="5">
        <f t="shared" si="1033"/>
        <v>1.0354666009537738E-3</v>
      </c>
      <c r="AK810" s="5">
        <f t="shared" si="1034"/>
        <v>5.5785008508773073E-4</v>
      </c>
      <c r="AL810" s="5">
        <f t="shared" si="1035"/>
        <v>9.5499239526234115E-6</v>
      </c>
      <c r="AM810" s="5">
        <f t="shared" si="1036"/>
        <v>9.4797250780052373E-3</v>
      </c>
      <c r="AN810" s="5">
        <f t="shared" si="1037"/>
        <v>6.212591896743831E-3</v>
      </c>
      <c r="AO810" s="5">
        <f t="shared" si="1038"/>
        <v>2.0357287662823602E-3</v>
      </c>
      <c r="AP810" s="5">
        <f t="shared" si="1039"/>
        <v>4.4470881920116376E-4</v>
      </c>
      <c r="AQ810" s="5">
        <f t="shared" si="1040"/>
        <v>7.2860615256392685E-5</v>
      </c>
      <c r="AR810" s="5">
        <f t="shared" si="1041"/>
        <v>1.0391251200912618E-4</v>
      </c>
      <c r="AS810" s="5">
        <f t="shared" si="1042"/>
        <v>1.6794632568325221E-4</v>
      </c>
      <c r="AT810" s="5">
        <f t="shared" si="1043"/>
        <v>1.3571978852762128E-4</v>
      </c>
      <c r="AU810" s="5">
        <f t="shared" si="1044"/>
        <v>7.3118046983344773E-5</v>
      </c>
      <c r="AV810" s="5">
        <f t="shared" si="1045"/>
        <v>2.9543861212087885E-5</v>
      </c>
      <c r="AW810" s="5">
        <f t="shared" si="1046"/>
        <v>2.8098113272964212E-7</v>
      </c>
      <c r="AX810" s="5">
        <f t="shared" si="1047"/>
        <v>2.5535664001632096E-3</v>
      </c>
      <c r="AY810" s="5">
        <f t="shared" si="1048"/>
        <v>1.6734943044138886E-3</v>
      </c>
      <c r="AZ810" s="5">
        <f t="shared" si="1049"/>
        <v>5.4836701852098435E-4</v>
      </c>
      <c r="BA810" s="5">
        <f t="shared" si="1050"/>
        <v>1.1979181771875852E-4</v>
      </c>
      <c r="BB810" s="5">
        <f t="shared" si="1051"/>
        <v>1.9626562741320937E-5</v>
      </c>
      <c r="BC810" s="5">
        <f t="shared" si="1052"/>
        <v>2.5724759662191018E-6</v>
      </c>
      <c r="BD810" s="5">
        <f t="shared" si="1053"/>
        <v>1.1349942900348954E-5</v>
      </c>
      <c r="BE810" s="5">
        <f t="shared" si="1054"/>
        <v>1.8344097067549578E-5</v>
      </c>
      <c r="BF810" s="5">
        <f t="shared" si="1055"/>
        <v>1.4824122913135322E-5</v>
      </c>
      <c r="BG810" s="5">
        <f t="shared" si="1056"/>
        <v>7.9863881856028089E-6</v>
      </c>
      <c r="BH810" s="5">
        <f t="shared" si="1057"/>
        <v>3.2269563244085754E-6</v>
      </c>
      <c r="BI810" s="5">
        <f t="shared" si="1058"/>
        <v>1.0430995215997763E-6</v>
      </c>
      <c r="BJ810" s="8">
        <f t="shared" si="1059"/>
        <v>0.60484058262368212</v>
      </c>
      <c r="BK810" s="8">
        <f t="shared" si="1060"/>
        <v>0.24664850589543244</v>
      </c>
      <c r="BL810" s="8">
        <f t="shared" si="1061"/>
        <v>0.14392561648432484</v>
      </c>
      <c r="BM810" s="8">
        <f t="shared" si="1062"/>
        <v>0.39499240801550911</v>
      </c>
      <c r="BN810" s="8">
        <f t="shared" si="1063"/>
        <v>0.60358795052317671</v>
      </c>
    </row>
    <row r="811" spans="1:66" x14ac:dyDescent="0.25">
      <c r="A811" t="s">
        <v>99</v>
      </c>
      <c r="B811" t="s">
        <v>102</v>
      </c>
      <c r="C811" t="s">
        <v>109</v>
      </c>
      <c r="D811" t="s">
        <v>507</v>
      </c>
      <c r="E811">
        <f>VLOOKUP(A811,home!$A$2:$E$405,3,FALSE)</f>
        <v>1.3339768339768301</v>
      </c>
      <c r="F811">
        <f>VLOOKUP(B811,home!$B$2:$E$405,3,FALSE)</f>
        <v>0.96</v>
      </c>
      <c r="G811">
        <f>VLOOKUP(C811,away!$B$2:$E$405,4,FALSE)</f>
        <v>0.82</v>
      </c>
      <c r="H811">
        <f>VLOOKUP(A811,away!$A$2:$E$405,3,FALSE)</f>
        <v>1.25096525096525</v>
      </c>
      <c r="I811">
        <f>VLOOKUP(C811,away!$B$2:$E$405,3,FALSE)</f>
        <v>1.07</v>
      </c>
      <c r="J811">
        <f>VLOOKUP(B811,home!$B$2:$E$405,4,FALSE)</f>
        <v>0.84</v>
      </c>
      <c r="K811" s="3">
        <f t="shared" si="1008"/>
        <v>1.0501065637065605</v>
      </c>
      <c r="L811" s="3">
        <f t="shared" si="1009"/>
        <v>1.1243675675675666</v>
      </c>
      <c r="M811" s="5">
        <f t="shared" si="1010"/>
        <v>0.11366791235701833</v>
      </c>
      <c r="N811" s="5">
        <f t="shared" si="1011"/>
        <v>0.119363420848927</v>
      </c>
      <c r="O811" s="5">
        <f t="shared" si="1012"/>
        <v>0.12780451412734403</v>
      </c>
      <c r="P811" s="5">
        <f t="shared" si="1013"/>
        <v>0.13420835915645182</v>
      </c>
      <c r="Q811" s="5">
        <f t="shared" si="1014"/>
        <v>6.2672155849963371E-2</v>
      </c>
      <c r="R811" s="5">
        <f t="shared" si="1015"/>
        <v>7.1849625336758288E-2</v>
      </c>
      <c r="S811" s="5">
        <f t="shared" si="1016"/>
        <v>3.961514576535425E-2</v>
      </c>
      <c r="T811" s="5">
        <f t="shared" si="1017"/>
        <v>7.0466539427238767E-2</v>
      </c>
      <c r="U811" s="5">
        <f t="shared" si="1018"/>
        <v>7.5449763165987074E-2</v>
      </c>
      <c r="V811" s="5">
        <f t="shared" si="1019"/>
        <v>5.1970923218005822E-3</v>
      </c>
      <c r="W811" s="5">
        <f t="shared" si="1020"/>
        <v>2.1937480739895689E-2</v>
      </c>
      <c r="X811" s="5">
        <f t="shared" si="1021"/>
        <v>2.4665791858076856E-2</v>
      </c>
      <c r="Y811" s="5">
        <f t="shared" si="1022"/>
        <v>1.3866708196796886E-2</v>
      </c>
      <c r="Z811" s="5">
        <f t="shared" si="1023"/>
        <v>2.6928462823510628E-2</v>
      </c>
      <c r="AA811" s="5">
        <f t="shared" si="1024"/>
        <v>2.8277755561496608E-2</v>
      </c>
      <c r="AB811" s="5">
        <f t="shared" si="1025"/>
        <v>1.4847328361008643E-2</v>
      </c>
      <c r="AC811" s="5">
        <f t="shared" si="1026"/>
        <v>3.8351480335909458E-4</v>
      </c>
      <c r="AD811" s="5">
        <f t="shared" si="1027"/>
        <v>5.7591731290376775E-3</v>
      </c>
      <c r="AE811" s="5">
        <f t="shared" si="1028"/>
        <v>6.4754274822965844E-3</v>
      </c>
      <c r="AF811" s="5">
        <f t="shared" si="1029"/>
        <v>3.6403803236149928E-3</v>
      </c>
      <c r="AG811" s="5">
        <f t="shared" si="1030"/>
        <v>1.3643751898279395E-3</v>
      </c>
      <c r="AH811" s="5">
        <f t="shared" si="1031"/>
        <v>7.5693725608010779E-3</v>
      </c>
      <c r="AI811" s="5">
        <f t="shared" si="1032"/>
        <v>7.9486478092375482E-3</v>
      </c>
      <c r="AJ811" s="5">
        <f t="shared" si="1033"/>
        <v>4.1734636185360614E-3</v>
      </c>
      <c r="AK811" s="5">
        <f t="shared" si="1034"/>
        <v>1.4608605130717505E-3</v>
      </c>
      <c r="AL811" s="5">
        <f t="shared" si="1035"/>
        <v>1.8112725536603136E-5</v>
      </c>
      <c r="AM811" s="5">
        <f t="shared" si="1036"/>
        <v>1.2095491008649836E-3</v>
      </c>
      <c r="AN811" s="5">
        <f t="shared" si="1037"/>
        <v>1.3599777803930987E-3</v>
      </c>
      <c r="AO811" s="5">
        <f t="shared" si="1038"/>
        <v>7.6455745444326364E-4</v>
      </c>
      <c r="AP811" s="5">
        <f t="shared" si="1039"/>
        <v>2.8654786843934085E-4</v>
      </c>
      <c r="AQ811" s="5">
        <f t="shared" si="1040"/>
        <v>8.0546282457203254E-5</v>
      </c>
      <c r="AR811" s="5">
        <f t="shared" si="1041"/>
        <v>1.7021514028401164E-3</v>
      </c>
      <c r="AS811" s="5">
        <f t="shared" si="1042"/>
        <v>1.7874403605447362E-3</v>
      </c>
      <c r="AT811" s="5">
        <f t="shared" si="1043"/>
        <v>9.3850142742102425E-4</v>
      </c>
      <c r="AU811" s="5">
        <f t="shared" si="1044"/>
        <v>3.2850883632759792E-4</v>
      </c>
      <c r="AV811" s="5">
        <f t="shared" si="1045"/>
        <v>8.6242321315803668E-5</v>
      </c>
      <c r="AW811" s="5">
        <f t="shared" si="1046"/>
        <v>5.9404998387944095E-7</v>
      </c>
      <c r="AX811" s="5">
        <f t="shared" si="1047"/>
        <v>2.1169257499061453E-4</v>
      </c>
      <c r="AY811" s="5">
        <f t="shared" si="1048"/>
        <v>2.3802026561431196E-4</v>
      </c>
      <c r="AZ811" s="5">
        <f t="shared" si="1049"/>
        <v>1.3381113354027507E-4</v>
      </c>
      <c r="BA811" s="5">
        <f t="shared" si="1050"/>
        <v>5.0150966244045949E-5</v>
      </c>
      <c r="BB811" s="5">
        <f t="shared" si="1051"/>
        <v>1.4097029981745281E-5</v>
      </c>
      <c r="BC811" s="5">
        <f t="shared" si="1052"/>
        <v>3.1700486621003965E-6</v>
      </c>
      <c r="BD811" s="5">
        <f t="shared" si="1053"/>
        <v>3.1897397207384417E-4</v>
      </c>
      <c r="BE811" s="5">
        <f t="shared" si="1054"/>
        <v>3.3495666172629688E-4</v>
      </c>
      <c r="BF811" s="5">
        <f t="shared" si="1055"/>
        <v>1.7587009451801121E-4</v>
      </c>
      <c r="BG811" s="5">
        <f t="shared" si="1056"/>
        <v>6.1560780204352256E-5</v>
      </c>
      <c r="BH811" s="5">
        <f t="shared" si="1057"/>
        <v>1.6161344839871796E-5</v>
      </c>
      <c r="BI811" s="5">
        <f t="shared" si="1058"/>
        <v>3.3942268589349065E-6</v>
      </c>
      <c r="BJ811" s="8">
        <f t="shared" si="1059"/>
        <v>0.33456357355130673</v>
      </c>
      <c r="BK811" s="8">
        <f t="shared" si="1060"/>
        <v>0.29332815739513496</v>
      </c>
      <c r="BL811" s="8">
        <f t="shared" si="1061"/>
        <v>0.34513509248291174</v>
      </c>
      <c r="BM811" s="8">
        <f t="shared" si="1062"/>
        <v>0.37015187236077074</v>
      </c>
      <c r="BN811" s="8">
        <f t="shared" si="1063"/>
        <v>0.62956598767646277</v>
      </c>
    </row>
    <row r="812" spans="1:66" x14ac:dyDescent="0.25">
      <c r="A812" t="s">
        <v>99</v>
      </c>
      <c r="B812" t="s">
        <v>100</v>
      </c>
      <c r="C812" t="s">
        <v>118</v>
      </c>
      <c r="D812" t="s">
        <v>507</v>
      </c>
      <c r="E812">
        <f>VLOOKUP(A812,home!$A$2:$E$405,3,FALSE)</f>
        <v>1.3339768339768301</v>
      </c>
      <c r="F812">
        <f>VLOOKUP(B812,home!$B$2:$E$405,3,FALSE)</f>
        <v>1</v>
      </c>
      <c r="G812">
        <f>VLOOKUP(C812,away!$B$2:$E$405,4,FALSE)</f>
        <v>1.18</v>
      </c>
      <c r="H812">
        <f>VLOOKUP(A812,away!$A$2:$E$405,3,FALSE)</f>
        <v>1.25096525096525</v>
      </c>
      <c r="I812">
        <f>VLOOKUP(C812,away!$B$2:$E$405,3,FALSE)</f>
        <v>1</v>
      </c>
      <c r="J812">
        <f>VLOOKUP(B812,home!$B$2:$E$405,4,FALSE)</f>
        <v>1.26</v>
      </c>
      <c r="K812" s="3">
        <f t="shared" si="1008"/>
        <v>1.5740926640926594</v>
      </c>
      <c r="L812" s="3">
        <f t="shared" si="1009"/>
        <v>1.576216216216215</v>
      </c>
      <c r="M812" s="5">
        <f t="shared" si="1010"/>
        <v>4.2838892732844518E-2</v>
      </c>
      <c r="N812" s="5">
        <f t="shared" si="1011"/>
        <v>6.7432386788622886E-2</v>
      </c>
      <c r="O812" s="5">
        <f t="shared" si="1012"/>
        <v>6.7523357410256488E-2</v>
      </c>
      <c r="P812" s="5">
        <f t="shared" si="1013"/>
        <v>0.10628802155439145</v>
      </c>
      <c r="Q812" s="5">
        <f t="shared" si="1014"/>
        <v>5.3072412683115029E-2</v>
      </c>
      <c r="R812" s="5">
        <f t="shared" si="1015"/>
        <v>5.3215705461704815E-2</v>
      </c>
      <c r="S812" s="5">
        <f t="shared" si="1016"/>
        <v>6.5928078465980533E-2</v>
      </c>
      <c r="T812" s="5">
        <f t="shared" si="1017"/>
        <v>8.3653597504845023E-2</v>
      </c>
      <c r="U812" s="5">
        <f t="shared" si="1018"/>
        <v>8.3766451581785209E-2</v>
      </c>
      <c r="V812" s="5">
        <f t="shared" si="1019"/>
        <v>1.8174982223466019E-2</v>
      </c>
      <c r="W812" s="5">
        <f t="shared" si="1020"/>
        <v>2.7846965156729863E-2</v>
      </c>
      <c r="X812" s="5">
        <f t="shared" si="1021"/>
        <v>4.3892838052445524E-2</v>
      </c>
      <c r="Y812" s="5">
        <f t="shared" si="1022"/>
        <v>3.4592301557008397E-2</v>
      </c>
      <c r="Z812" s="5">
        <f t="shared" si="1023"/>
        <v>2.7959819302041646E-2</v>
      </c>
      <c r="AA812" s="5">
        <f t="shared" si="1024"/>
        <v>4.4011346452700092E-2</v>
      </c>
      <c r="AB812" s="5">
        <f t="shared" si="1025"/>
        <v>3.4638968794017858E-2</v>
      </c>
      <c r="AC812" s="5">
        <f t="shared" si="1026"/>
        <v>2.8183835690583545E-3</v>
      </c>
      <c r="AD812" s="5">
        <f t="shared" si="1027"/>
        <v>1.0958425892613094E-2</v>
      </c>
      <c r="AE812" s="5">
        <f t="shared" si="1028"/>
        <v>1.7272848596140408E-2</v>
      </c>
      <c r="AF812" s="5">
        <f t="shared" si="1029"/>
        <v>1.3612872028742E-2</v>
      </c>
      <c r="AG812" s="5">
        <f t="shared" si="1030"/>
        <v>7.1522765469930897E-3</v>
      </c>
      <c r="AH812" s="5">
        <f t="shared" si="1031"/>
        <v>1.1017680146588289E-2</v>
      </c>
      <c r="AI812" s="5">
        <f t="shared" si="1032"/>
        <v>1.734284949406396E-2</v>
      </c>
      <c r="AJ812" s="5">
        <f t="shared" si="1033"/>
        <v>1.3649626081534588E-2</v>
      </c>
      <c r="AK812" s="5">
        <f t="shared" si="1034"/>
        <v>7.1619254275171419E-3</v>
      </c>
      <c r="AL812" s="5">
        <f t="shared" si="1035"/>
        <v>2.7970882945529025E-4</v>
      </c>
      <c r="AM812" s="5">
        <f t="shared" si="1036"/>
        <v>3.4499155615130635E-3</v>
      </c>
      <c r="AN812" s="5">
        <f t="shared" si="1037"/>
        <v>5.4378128526335594E-3</v>
      </c>
      <c r="AO812" s="5">
        <f t="shared" si="1038"/>
        <v>4.2855843995349861E-3</v>
      </c>
      <c r="AP812" s="5">
        <f t="shared" si="1039"/>
        <v>2.2516692088367591E-3</v>
      </c>
      <c r="AQ812" s="5">
        <f t="shared" si="1040"/>
        <v>8.8727938013080827E-4</v>
      </c>
      <c r="AR812" s="5">
        <f t="shared" si="1041"/>
        <v>3.4732492224271816E-3</v>
      </c>
      <c r="AS812" s="5">
        <f t="shared" si="1042"/>
        <v>5.4672161215881592E-3</v>
      </c>
      <c r="AT812" s="5">
        <f t="shared" si="1043"/>
        <v>4.3029523950005215E-3</v>
      </c>
      <c r="AU812" s="5">
        <f t="shared" si="1044"/>
        <v>2.2577485996367534E-3</v>
      </c>
      <c r="AV812" s="5">
        <f t="shared" si="1045"/>
        <v>8.8847637701342224E-4</v>
      </c>
      <c r="AW812" s="5">
        <f t="shared" si="1046"/>
        <v>1.9277457804718324E-5</v>
      </c>
      <c r="AX812" s="5">
        <f t="shared" si="1047"/>
        <v>9.0508112951947128E-4</v>
      </c>
      <c r="AY812" s="5">
        <f t="shared" si="1048"/>
        <v>1.4266035533398789E-3</v>
      </c>
      <c r="AZ812" s="5">
        <f t="shared" si="1049"/>
        <v>1.124317827442996E-3</v>
      </c>
      <c r="BA812" s="5">
        <f t="shared" si="1050"/>
        <v>5.9072266393221152E-4</v>
      </c>
      <c r="BB812" s="5">
        <f t="shared" si="1051"/>
        <v>2.327766605440982E-4</v>
      </c>
      <c r="BC812" s="5">
        <f t="shared" si="1052"/>
        <v>7.3381269421252961E-5</v>
      </c>
      <c r="BD812" s="5">
        <f t="shared" si="1053"/>
        <v>9.1243195789168015E-4</v>
      </c>
      <c r="BE812" s="5">
        <f t="shared" si="1054"/>
        <v>1.4362524514009959E-3</v>
      </c>
      <c r="BF812" s="5">
        <f t="shared" si="1055"/>
        <v>1.1303972237677034E-3</v>
      </c>
      <c r="BG812" s="5">
        <f t="shared" si="1056"/>
        <v>5.9311665914781682E-4</v>
      </c>
      <c r="BH812" s="5">
        <f t="shared" si="1057"/>
        <v>2.334051455289312E-4</v>
      </c>
      <c r="BI812" s="5">
        <f t="shared" si="1058"/>
        <v>7.3480265467714008E-5</v>
      </c>
      <c r="BJ812" s="8">
        <f t="shared" si="1059"/>
        <v>0.38015206931410445</v>
      </c>
      <c r="BK812" s="8">
        <f t="shared" si="1060"/>
        <v>0.23775467092853605</v>
      </c>
      <c r="BL812" s="8">
        <f t="shared" si="1061"/>
        <v>0.35309663726903928</v>
      </c>
      <c r="BM812" s="8">
        <f t="shared" si="1062"/>
        <v>0.60718509408725141</v>
      </c>
      <c r="BN812" s="8">
        <f t="shared" si="1063"/>
        <v>0.39037077663093511</v>
      </c>
    </row>
    <row r="813" spans="1:66" x14ac:dyDescent="0.25">
      <c r="A813" t="s">
        <v>99</v>
      </c>
      <c r="B813" t="s">
        <v>106</v>
      </c>
      <c r="C813" t="s">
        <v>108</v>
      </c>
      <c r="D813" t="s">
        <v>507</v>
      </c>
      <c r="E813">
        <f>VLOOKUP(A813,home!$A$2:$E$405,3,FALSE)</f>
        <v>1.3339768339768301</v>
      </c>
      <c r="F813">
        <f>VLOOKUP(B813,home!$B$2:$E$405,3,FALSE)</f>
        <v>0.93</v>
      </c>
      <c r="G813">
        <f>VLOOKUP(C813,away!$B$2:$E$405,4,FALSE)</f>
        <v>0.75</v>
      </c>
      <c r="H813">
        <f>VLOOKUP(A813,away!$A$2:$E$405,3,FALSE)</f>
        <v>1.25096525096525</v>
      </c>
      <c r="I813">
        <f>VLOOKUP(C813,away!$B$2:$E$405,3,FALSE)</f>
        <v>0.71</v>
      </c>
      <c r="J813">
        <f>VLOOKUP(B813,home!$B$2:$E$405,4,FALSE)</f>
        <v>1.48</v>
      </c>
      <c r="K813" s="3">
        <f t="shared" si="1008"/>
        <v>0.93044884169883901</v>
      </c>
      <c r="L813" s="3">
        <f t="shared" si="1009"/>
        <v>1.3145142857142846</v>
      </c>
      <c r="M813" s="5">
        <f t="shared" si="1010"/>
        <v>0.10593144626799018</v>
      </c>
      <c r="N813" s="5">
        <f t="shared" si="1011"/>
        <v>9.8563791479534271E-2</v>
      </c>
      <c r="O813" s="5">
        <f t="shared" si="1012"/>
        <v>0.13924839942564821</v>
      </c>
      <c r="P813" s="5">
        <f t="shared" si="1013"/>
        <v>0.12956351195401167</v>
      </c>
      <c r="Q813" s="5">
        <f t="shared" si="1014"/>
        <v>4.5854282807789269E-2</v>
      </c>
      <c r="R813" s="5">
        <f t="shared" si="1015"/>
        <v>9.1522005153931704E-2</v>
      </c>
      <c r="S813" s="5">
        <f t="shared" si="1016"/>
        <v>3.961690371759289E-2</v>
      </c>
      <c r="T813" s="5">
        <f t="shared" si="1017"/>
        <v>6.0276109812021909E-2</v>
      </c>
      <c r="U813" s="5">
        <f t="shared" si="1018"/>
        <v>8.5156543685430935E-2</v>
      </c>
      <c r="V813" s="5">
        <f t="shared" si="1019"/>
        <v>5.38388568920929E-3</v>
      </c>
      <c r="W813" s="5">
        <f t="shared" si="1020"/>
        <v>1.4221688108479508E-2</v>
      </c>
      <c r="X813" s="5">
        <f t="shared" si="1021"/>
        <v>1.8694612185569275E-2</v>
      </c>
      <c r="Y813" s="5">
        <f t="shared" si="1022"/>
        <v>1.2287167391909581E-2</v>
      </c>
      <c r="Z813" s="5">
        <f t="shared" si="1023"/>
        <v>4.0102327744019867E-2</v>
      </c>
      <c r="AA813" s="5">
        <f t="shared" si="1024"/>
        <v>3.7313164398850497E-2</v>
      </c>
      <c r="AB813" s="5">
        <f t="shared" si="1025"/>
        <v>1.7358995297514401E-2</v>
      </c>
      <c r="AC813" s="5">
        <f t="shared" si="1026"/>
        <v>4.1156047285064048E-4</v>
      </c>
      <c r="AD813" s="5">
        <f t="shared" si="1027"/>
        <v>3.3081383068842272E-3</v>
      </c>
      <c r="AE813" s="5">
        <f t="shared" si="1028"/>
        <v>4.3485950635179819E-3</v>
      </c>
      <c r="AF813" s="5">
        <f t="shared" si="1029"/>
        <v>2.858145166890503E-3</v>
      </c>
      <c r="AG813" s="5">
        <f t="shared" si="1030"/>
        <v>1.2523575508409347E-3</v>
      </c>
      <c r="AH813" s="5">
        <f t="shared" si="1031"/>
        <v>1.3178770677477601E-2</v>
      </c>
      <c r="AI813" s="5">
        <f t="shared" si="1032"/>
        <v>1.2262171911873659E-2</v>
      </c>
      <c r="AJ813" s="5">
        <f t="shared" si="1033"/>
        <v>5.704661826057441E-3</v>
      </c>
      <c r="AK813" s="5">
        <f t="shared" si="1034"/>
        <v>1.769298662779577E-3</v>
      </c>
      <c r="AL813" s="5">
        <f t="shared" si="1035"/>
        <v>2.0134991873549292E-5</v>
      </c>
      <c r="AM813" s="5">
        <f t="shared" si="1036"/>
        <v>6.1561069116399772E-4</v>
      </c>
      <c r="AN813" s="5">
        <f t="shared" si="1037"/>
        <v>8.0922904797351943E-4</v>
      </c>
      <c r="AO813" s="5">
        <f t="shared" si="1038"/>
        <v>5.3187157198808087E-4</v>
      </c>
      <c r="AP813" s="5">
        <f t="shared" si="1039"/>
        <v>2.3305092651454857E-4</v>
      </c>
      <c r="AQ813" s="5">
        <f t="shared" si="1040"/>
        <v>7.6587193050581004E-5</v>
      </c>
      <c r="AR813" s="5">
        <f t="shared" si="1041"/>
        <v>3.4647364647393637E-3</v>
      </c>
      <c r="AS813" s="5">
        <f t="shared" si="1042"/>
        <v>3.2237600304084713E-3</v>
      </c>
      <c r="AT813" s="5">
        <f t="shared" si="1043"/>
        <v>1.499771893104288E-3</v>
      </c>
      <c r="AU813" s="5">
        <f t="shared" si="1044"/>
        <v>4.6515367358378667E-4</v>
      </c>
      <c r="AV813" s="5">
        <f t="shared" si="1045"/>
        <v>1.0820042419949851E-4</v>
      </c>
      <c r="AW813" s="5">
        <f t="shared" si="1046"/>
        <v>6.8407980197735314E-7</v>
      </c>
      <c r="AX813" s="5">
        <f t="shared" si="1047"/>
        <v>9.5465709088493863E-5</v>
      </c>
      <c r="AY813" s="5">
        <f t="shared" si="1048"/>
        <v>1.2549103839266921E-4</v>
      </c>
      <c r="AZ813" s="5">
        <f t="shared" si="1049"/>
        <v>8.247988134814172E-5</v>
      </c>
      <c r="BA813" s="5">
        <f t="shared" si="1050"/>
        <v>3.6140327438717148E-5</v>
      </c>
      <c r="BB813" s="5">
        <f t="shared" si="1051"/>
        <v>1.1876744177146409E-5</v>
      </c>
      <c r="BC813" s="5">
        <f t="shared" si="1052"/>
        <v>3.1224299777265783E-6</v>
      </c>
      <c r="BD813" s="5">
        <f t="shared" si="1053"/>
        <v>7.5907426318918279E-4</v>
      </c>
      <c r="BE813" s="5">
        <f t="shared" si="1054"/>
        <v>7.0627976894777479E-4</v>
      </c>
      <c r="BF813" s="5">
        <f t="shared" si="1055"/>
        <v>3.2857859646639027E-4</v>
      </c>
      <c r="BG813" s="5">
        <f t="shared" si="1056"/>
        <v>1.0190852482972772E-4</v>
      </c>
      <c r="BH813" s="5">
        <f t="shared" si="1057"/>
        <v>2.3705167221764377E-5</v>
      </c>
      <c r="BI813" s="5">
        <f t="shared" si="1058"/>
        <v>4.4112890767535919E-6</v>
      </c>
      <c r="BJ813" s="8">
        <f t="shared" si="1059"/>
        <v>0.26428581343455099</v>
      </c>
      <c r="BK813" s="8">
        <f t="shared" si="1060"/>
        <v>0.28105293413192084</v>
      </c>
      <c r="BL813" s="8">
        <f t="shared" si="1061"/>
        <v>0.41419959113533111</v>
      </c>
      <c r="BM813" s="8">
        <f t="shared" si="1062"/>
        <v>0.38883242239832677</v>
      </c>
      <c r="BN813" s="8">
        <f t="shared" si="1063"/>
        <v>0.61068343708890538</v>
      </c>
    </row>
    <row r="814" spans="1:66" x14ac:dyDescent="0.25">
      <c r="A814" t="s">
        <v>99</v>
      </c>
      <c r="B814" t="s">
        <v>105</v>
      </c>
      <c r="C814" t="s">
        <v>117</v>
      </c>
      <c r="D814" t="s">
        <v>507</v>
      </c>
      <c r="E814">
        <f>VLOOKUP(A814,home!$A$2:$E$405,3,FALSE)</f>
        <v>1.3339768339768301</v>
      </c>
      <c r="F814">
        <f>VLOOKUP(B814,home!$B$2:$E$405,3,FALSE)</f>
        <v>1.1200000000000001</v>
      </c>
      <c r="G814">
        <f>VLOOKUP(C814,away!$B$2:$E$405,4,FALSE)</f>
        <v>1.04</v>
      </c>
      <c r="H814">
        <f>VLOOKUP(A814,away!$A$2:$E$405,3,FALSE)</f>
        <v>1.25096525096525</v>
      </c>
      <c r="I814">
        <f>VLOOKUP(C814,away!$B$2:$E$405,3,FALSE)</f>
        <v>0.75</v>
      </c>
      <c r="J814">
        <f>VLOOKUP(B814,home!$B$2:$E$405,4,FALSE)</f>
        <v>1.36</v>
      </c>
      <c r="K814" s="3">
        <f t="shared" si="1008"/>
        <v>1.5538162162162119</v>
      </c>
      <c r="L814" s="3">
        <f t="shared" si="1009"/>
        <v>1.2759845559845551</v>
      </c>
      <c r="M814" s="5">
        <f t="shared" si="1010"/>
        <v>5.9024611841649366E-2</v>
      </c>
      <c r="N814" s="5">
        <f t="shared" si="1011"/>
        <v>9.1713399035422236E-2</v>
      </c>
      <c r="O814" s="5">
        <f t="shared" si="1012"/>
        <v>7.5314493132927665E-2</v>
      </c>
      <c r="P814" s="5">
        <f t="shared" si="1013"/>
        <v>0.11702488074604754</v>
      </c>
      <c r="Q814" s="5">
        <f t="shared" si="1014"/>
        <v>7.1252883332773687E-2</v>
      </c>
      <c r="R814" s="5">
        <f t="shared" si="1015"/>
        <v>4.8050065039710287E-2</v>
      </c>
      <c r="S814" s="5">
        <f t="shared" si="1016"/>
        <v>5.800471314562386E-2</v>
      </c>
      <c r="T814" s="5">
        <f t="shared" si="1017"/>
        <v>9.0917578701988522E-2</v>
      </c>
      <c r="U814" s="5">
        <f t="shared" si="1018"/>
        <v>7.4660970248945524E-2</v>
      </c>
      <c r="V814" s="5">
        <f t="shared" si="1019"/>
        <v>1.2778087021254596E-2</v>
      </c>
      <c r="W814" s="5">
        <f t="shared" si="1020"/>
        <v>3.6904628524875208E-2</v>
      </c>
      <c r="X814" s="5">
        <f t="shared" si="1021"/>
        <v>4.7089736042087833E-2</v>
      </c>
      <c r="Y814" s="5">
        <f t="shared" si="1022"/>
        <v>3.0042887967546682E-2</v>
      </c>
      <c r="Z814" s="5">
        <f t="shared" si="1023"/>
        <v>2.0437046968241241E-2</v>
      </c>
      <c r="AA814" s="5">
        <f t="shared" si="1024"/>
        <v>3.1755414990825612E-2</v>
      </c>
      <c r="AB814" s="5">
        <f t="shared" si="1025"/>
        <v>2.4671039382710116E-2</v>
      </c>
      <c r="AC814" s="5">
        <f t="shared" si="1026"/>
        <v>1.5834010414975883E-3</v>
      </c>
      <c r="AD814" s="5">
        <f t="shared" si="1027"/>
        <v>1.433575256384661E-2</v>
      </c>
      <c r="AE814" s="5">
        <f t="shared" si="1028"/>
        <v>1.8292198869884261E-2</v>
      </c>
      <c r="AF814" s="5">
        <f t="shared" si="1029"/>
        <v>1.1670281626485231E-2</v>
      </c>
      <c r="AG814" s="5">
        <f t="shared" si="1030"/>
        <v>4.9636997064618224E-3</v>
      </c>
      <c r="AH814" s="5">
        <f t="shared" si="1031"/>
        <v>6.5193390753516978E-3</v>
      </c>
      <c r="AI814" s="5">
        <f t="shared" si="1032"/>
        <v>1.0129854774293472E-2</v>
      </c>
      <c r="AJ814" s="5">
        <f t="shared" si="1033"/>
        <v>7.869966308106208E-3</v>
      </c>
      <c r="AK814" s="5">
        <f t="shared" si="1034"/>
        <v>4.0761604235368867E-3</v>
      </c>
      <c r="AL814" s="5">
        <f t="shared" si="1035"/>
        <v>1.2557291765105484E-4</v>
      </c>
      <c r="AM814" s="5">
        <f t="shared" si="1036"/>
        <v>4.4550249610736019E-3</v>
      </c>
      <c r="AN814" s="5">
        <f t="shared" si="1037"/>
        <v>5.684543046855609E-3</v>
      </c>
      <c r="AO814" s="5">
        <f t="shared" si="1038"/>
        <v>3.6266945678085738E-3</v>
      </c>
      <c r="AP814" s="5">
        <f t="shared" si="1039"/>
        <v>1.5425354192656069E-3</v>
      </c>
      <c r="AQ814" s="5">
        <f t="shared" si="1040"/>
        <v>4.9206284301051863E-4</v>
      </c>
      <c r="AR814" s="5">
        <f t="shared" si="1041"/>
        <v>1.6637151950750786E-3</v>
      </c>
      <c r="AS814" s="5">
        <f t="shared" si="1042"/>
        <v>2.5851076492729753E-3</v>
      </c>
      <c r="AT814" s="5">
        <f t="shared" si="1043"/>
        <v>2.0083910930524607E-3</v>
      </c>
      <c r="AU814" s="5">
        <f t="shared" si="1044"/>
        <v>1.0402235496297057E-3</v>
      </c>
      <c r="AV814" s="5">
        <f t="shared" si="1045"/>
        <v>4.0407905497615634E-4</v>
      </c>
      <c r="AW814" s="5">
        <f t="shared" si="1046"/>
        <v>6.9157383178054416E-6</v>
      </c>
      <c r="AX814" s="5">
        <f t="shared" si="1047"/>
        <v>1.1537150046940267E-3</v>
      </c>
      <c r="AY814" s="5">
        <f t="shared" si="1048"/>
        <v>1.4721225279972264E-3</v>
      </c>
      <c r="AZ814" s="5">
        <f t="shared" si="1049"/>
        <v>9.3920280512070121E-4</v>
      </c>
      <c r="BA814" s="5">
        <f t="shared" si="1050"/>
        <v>3.9946942475712889E-4</v>
      </c>
      <c r="BB814" s="5">
        <f t="shared" si="1051"/>
        <v>1.2742920414453263E-4</v>
      </c>
      <c r="BC814" s="5">
        <f t="shared" si="1052"/>
        <v>3.2519539293965331E-5</v>
      </c>
      <c r="BD814" s="5">
        <f t="shared" si="1053"/>
        <v>3.5381248241210528E-4</v>
      </c>
      <c r="BE814" s="5">
        <f t="shared" si="1054"/>
        <v>5.4975957267164245E-4</v>
      </c>
      <c r="BF814" s="5">
        <f t="shared" si="1055"/>
        <v>4.2711266951864658E-4</v>
      </c>
      <c r="BG814" s="5">
        <f t="shared" si="1056"/>
        <v>2.21218197349823E-4</v>
      </c>
      <c r="BH814" s="5">
        <f t="shared" si="1057"/>
        <v>8.5933105591068257E-5</v>
      </c>
      <c r="BI814" s="5">
        <f t="shared" si="1058"/>
        <v>2.6704850595444388E-5</v>
      </c>
      <c r="BJ814" s="8">
        <f t="shared" si="1059"/>
        <v>0.43710836571539358</v>
      </c>
      <c r="BK814" s="8">
        <f t="shared" si="1060"/>
        <v>0.25001338924172128</v>
      </c>
      <c r="BL814" s="8">
        <f t="shared" si="1061"/>
        <v>0.2924133607965525</v>
      </c>
      <c r="BM814" s="8">
        <f t="shared" si="1062"/>
        <v>0.53612662280369849</v>
      </c>
      <c r="BN814" s="8">
        <f t="shared" si="1063"/>
        <v>0.46238033312853077</v>
      </c>
    </row>
    <row r="815" spans="1:66" x14ac:dyDescent="0.25">
      <c r="A815" t="s">
        <v>99</v>
      </c>
      <c r="B815" t="s">
        <v>417</v>
      </c>
      <c r="C815" t="s">
        <v>395</v>
      </c>
      <c r="D815" t="s">
        <v>507</v>
      </c>
      <c r="E815">
        <f>VLOOKUP(A815,home!$A$2:$E$405,3,FALSE)</f>
        <v>1.3339768339768301</v>
      </c>
      <c r="F815">
        <f>VLOOKUP(B815,home!$B$2:$E$405,3,FALSE)</f>
        <v>0.97</v>
      </c>
      <c r="G815">
        <f>VLOOKUP(C815,away!$B$2:$E$405,4,FALSE)</f>
        <v>0.52</v>
      </c>
      <c r="H815">
        <f>VLOOKUP(A815,away!$A$2:$E$405,3,FALSE)</f>
        <v>1.25096525096525</v>
      </c>
      <c r="I815">
        <f>VLOOKUP(C815,away!$B$2:$E$405,3,FALSE)</f>
        <v>1.0900000000000001</v>
      </c>
      <c r="J815">
        <f>VLOOKUP(B815,home!$B$2:$E$405,4,FALSE)</f>
        <v>1.08</v>
      </c>
      <c r="K815" s="3">
        <f t="shared" si="1008"/>
        <v>0.67285791505791315</v>
      </c>
      <c r="L815" s="3">
        <f t="shared" si="1009"/>
        <v>1.4726362934362924</v>
      </c>
      <c r="M815" s="5">
        <f t="shared" si="1010"/>
        <v>0.11701019531993219</v>
      </c>
      <c r="N815" s="5">
        <f t="shared" si="1011"/>
        <v>7.8731236063488752E-2</v>
      </c>
      <c r="O815" s="5">
        <f t="shared" si="1012"/>
        <v>0.17231346033020159</v>
      </c>
      <c r="P815" s="5">
        <f t="shared" si="1013"/>
        <v>0.11594247565419386</v>
      </c>
      <c r="Q815" s="5">
        <f t="shared" si="1014"/>
        <v>2.6487467673805706E-2</v>
      </c>
      <c r="R815" s="5">
        <f t="shared" si="1015"/>
        <v>0.12687752776492486</v>
      </c>
      <c r="S815" s="5">
        <f t="shared" si="1016"/>
        <v>2.8721124736327638E-2</v>
      </c>
      <c r="T815" s="5">
        <f t="shared" si="1017"/>
        <v>3.9006406217666857E-2</v>
      </c>
      <c r="U815" s="5">
        <f t="shared" si="1018"/>
        <v>8.5370548799609813E-2</v>
      </c>
      <c r="V815" s="5">
        <f t="shared" si="1019"/>
        <v>3.1621160080184739E-3</v>
      </c>
      <c r="W815" s="5">
        <f t="shared" si="1020"/>
        <v>5.9407674247202611E-3</v>
      </c>
      <c r="X815" s="5">
        <f t="shared" si="1021"/>
        <v>8.7485897205071151E-3</v>
      </c>
      <c r="Y815" s="5">
        <f t="shared" si="1022"/>
        <v>6.4417453694012245E-3</v>
      </c>
      <c r="Z815" s="5">
        <f t="shared" si="1023"/>
        <v>6.228148406936642E-2</v>
      </c>
      <c r="AA815" s="5">
        <f t="shared" si="1024"/>
        <v>4.1906589517626519E-2</v>
      </c>
      <c r="AB815" s="5">
        <f t="shared" si="1025"/>
        <v>1.4098590225008985E-2</v>
      </c>
      <c r="AC815" s="5">
        <f t="shared" si="1026"/>
        <v>1.9582885345641621E-4</v>
      </c>
      <c r="AD815" s="5">
        <f t="shared" si="1027"/>
        <v>9.9932309581031052E-4</v>
      </c>
      <c r="AE815" s="5">
        <f t="shared" si="1028"/>
        <v>1.4716394597593767E-3</v>
      </c>
      <c r="AF815" s="5">
        <f t="shared" si="1029"/>
        <v>1.0835948396473185E-3</v>
      </c>
      <c r="AG815" s="5">
        <f t="shared" si="1030"/>
        <v>5.3191369608164031E-4</v>
      </c>
      <c r="AH815" s="5">
        <f t="shared" si="1031"/>
        <v>2.29294934624058E-2</v>
      </c>
      <c r="AI815" s="5">
        <f t="shared" si="1032"/>
        <v>1.5428291164448415E-2</v>
      </c>
      <c r="AJ815" s="5">
        <f t="shared" si="1033"/>
        <v>5.1905239129085906E-3</v>
      </c>
      <c r="AK815" s="5">
        <f t="shared" si="1034"/>
        <v>1.164161699365972E-3</v>
      </c>
      <c r="AL815" s="5">
        <f t="shared" si="1035"/>
        <v>7.7616764973954529E-6</v>
      </c>
      <c r="AM815" s="5">
        <f t="shared" si="1036"/>
        <v>1.3448049094322902E-4</v>
      </c>
      <c r="AN815" s="5">
        <f t="shared" si="1037"/>
        <v>1.9804085172212972E-4</v>
      </c>
      <c r="AO815" s="5">
        <f t="shared" si="1038"/>
        <v>1.4582107291452178E-4</v>
      </c>
      <c r="AP815" s="5">
        <f t="shared" si="1039"/>
        <v>7.1580468107248238E-5</v>
      </c>
      <c r="AQ815" s="5">
        <f t="shared" si="1040"/>
        <v>2.6352998808973183E-5</v>
      </c>
      <c r="AR815" s="5">
        <f t="shared" si="1041"/>
        <v>6.7533608525697899E-3</v>
      </c>
      <c r="AS815" s="5">
        <f t="shared" si="1042"/>
        <v>4.5440523028938392E-3</v>
      </c>
      <c r="AT815" s="5">
        <f t="shared" si="1043"/>
        <v>1.5287507792196284E-3</v>
      </c>
      <c r="AU815" s="5">
        <f t="shared" si="1044"/>
        <v>3.4287735398295981E-4</v>
      </c>
      <c r="AV815" s="5">
        <f t="shared" si="1045"/>
        <v>5.7676935380387086E-5</v>
      </c>
      <c r="AW815" s="5">
        <f t="shared" si="1046"/>
        <v>2.1363475252791484E-7</v>
      </c>
      <c r="AX815" s="5">
        <f t="shared" si="1047"/>
        <v>1.5081043792004264E-5</v>
      </c>
      <c r="AY815" s="5">
        <f t="shared" si="1048"/>
        <v>2.220889243100757E-5</v>
      </c>
      <c r="AZ815" s="5">
        <f t="shared" si="1049"/>
        <v>1.6352810515462162E-5</v>
      </c>
      <c r="BA815" s="5">
        <f t="shared" si="1050"/>
        <v>8.0272474215854098E-6</v>
      </c>
      <c r="BB815" s="5">
        <f t="shared" si="1051"/>
        <v>2.9553039723548915E-6</v>
      </c>
      <c r="BC815" s="5">
        <f t="shared" si="1052"/>
        <v>8.7041757756525101E-7</v>
      </c>
      <c r="BD815" s="5">
        <f t="shared" si="1053"/>
        <v>1.6575407156943574E-3</v>
      </c>
      <c r="BE815" s="5">
        <f t="shared" si="1054"/>
        <v>1.1152893900857064E-3</v>
      </c>
      <c r="BF815" s="5">
        <f t="shared" si="1055"/>
        <v>3.7521564684963991E-4</v>
      </c>
      <c r="BG815" s="5">
        <f t="shared" si="1056"/>
        <v>8.4155605945451662E-5</v>
      </c>
      <c r="BH815" s="5">
        <f t="shared" si="1057"/>
        <v>1.4156191389222978E-5</v>
      </c>
      <c r="BI815" s="5">
        <f t="shared" si="1058"/>
        <v>1.9050210846626724E-6</v>
      </c>
      <c r="BJ815" s="8">
        <f t="shared" si="1059"/>
        <v>0.17008445515909459</v>
      </c>
      <c r="BK815" s="8">
        <f t="shared" si="1060"/>
        <v>0.26506171114085697</v>
      </c>
      <c r="BL815" s="8">
        <f t="shared" si="1061"/>
        <v>0.5017541676715962</v>
      </c>
      <c r="BM815" s="8">
        <f t="shared" si="1062"/>
        <v>0.36179745997668877</v>
      </c>
      <c r="BN815" s="8">
        <f t="shared" si="1063"/>
        <v>0.6373623628065469</v>
      </c>
    </row>
    <row r="816" spans="1:66" x14ac:dyDescent="0.25">
      <c r="A816" t="s">
        <v>99</v>
      </c>
      <c r="B816" t="s">
        <v>101</v>
      </c>
      <c r="C816" t="s">
        <v>111</v>
      </c>
      <c r="D816" t="s">
        <v>507</v>
      </c>
      <c r="E816">
        <f>VLOOKUP(A816,home!$A$2:$E$405,3,FALSE)</f>
        <v>1.3339768339768301</v>
      </c>
      <c r="F816">
        <f>VLOOKUP(B816,home!$B$2:$E$405,3,FALSE)</f>
        <v>1.1100000000000001</v>
      </c>
      <c r="G816">
        <f>VLOOKUP(C816,away!$B$2:$E$405,4,FALSE)</f>
        <v>0.68</v>
      </c>
      <c r="H816">
        <f>VLOOKUP(A816,away!$A$2:$E$405,3,FALSE)</f>
        <v>1.25096525096525</v>
      </c>
      <c r="I816">
        <f>VLOOKUP(C816,away!$B$2:$E$405,3,FALSE)</f>
        <v>0.93</v>
      </c>
      <c r="J816">
        <f>VLOOKUP(B816,home!$B$2:$E$405,4,FALSE)</f>
        <v>0.88</v>
      </c>
      <c r="K816" s="3">
        <f t="shared" si="1008"/>
        <v>1.0068857142857115</v>
      </c>
      <c r="L816" s="3">
        <f t="shared" si="1009"/>
        <v>1.0237899613899608</v>
      </c>
      <c r="M816" s="5">
        <f t="shared" si="1010"/>
        <v>0.13124681090455326</v>
      </c>
      <c r="N816" s="5">
        <f t="shared" si="1011"/>
        <v>0.13215053894535281</v>
      </c>
      <c r="O816" s="5">
        <f t="shared" si="1012"/>
        <v>0.13436916746852809</v>
      </c>
      <c r="P816" s="5">
        <f t="shared" si="1013"/>
        <v>0.13529439516452527</v>
      </c>
      <c r="Q816" s="5">
        <f t="shared" si="1014"/>
        <v>6.6530244899616661E-2</v>
      </c>
      <c r="R816" s="5">
        <f t="shared" si="1015"/>
        <v>6.8782902387302766E-2</v>
      </c>
      <c r="S816" s="5">
        <f t="shared" si="1016"/>
        <v>3.4866701211213373E-2</v>
      </c>
      <c r="T816" s="5">
        <f t="shared" si="1017"/>
        <v>6.8112996857043182E-2</v>
      </c>
      <c r="U816" s="5">
        <f t="shared" si="1018"/>
        <v>6.9256521800883708E-2</v>
      </c>
      <c r="V816" s="5">
        <f t="shared" si="1019"/>
        <v>3.9935524860391794E-3</v>
      </c>
      <c r="W816" s="5">
        <f t="shared" si="1020"/>
        <v>2.2329451052451276E-2</v>
      </c>
      <c r="X816" s="5">
        <f t="shared" si="1021"/>
        <v>2.2860667830848114E-2</v>
      </c>
      <c r="Y816" s="5">
        <f t="shared" si="1022"/>
        <v>1.1702261117946354E-2</v>
      </c>
      <c r="Z816" s="5">
        <f t="shared" si="1023"/>
        <v>2.3473081659795385E-2</v>
      </c>
      <c r="AA816" s="5">
        <f t="shared" si="1024"/>
        <v>2.3634710593509904E-2</v>
      </c>
      <c r="AB816" s="5">
        <f t="shared" si="1025"/>
        <v>1.1898726228941149E-2</v>
      </c>
      <c r="AC816" s="5">
        <f t="shared" si="1026"/>
        <v>2.5729447463936073E-4</v>
      </c>
      <c r="AD816" s="5">
        <f t="shared" si="1027"/>
        <v>5.6208013181388086E-3</v>
      </c>
      <c r="AE816" s="5">
        <f t="shared" si="1028"/>
        <v>5.7545199644779719E-3</v>
      </c>
      <c r="AF816" s="5">
        <f t="shared" si="1029"/>
        <v>2.9457098861253306E-3</v>
      </c>
      <c r="AG816" s="5">
        <f t="shared" si="1030"/>
        <v>1.0052627368607595E-3</v>
      </c>
      <c r="AH816" s="5">
        <f t="shared" si="1031"/>
        <v>6.0078763415463265E-3</v>
      </c>
      <c r="AI816" s="5">
        <f t="shared" si="1032"/>
        <v>6.049244861498099E-3</v>
      </c>
      <c r="AJ816" s="5">
        <f t="shared" si="1033"/>
        <v>3.045449116629342E-3</v>
      </c>
      <c r="AK816" s="5">
        <f t="shared" si="1034"/>
        <v>1.0221397363727081E-3</v>
      </c>
      <c r="AL816" s="5">
        <f t="shared" si="1035"/>
        <v>1.0609172165203126E-5</v>
      </c>
      <c r="AM816" s="5">
        <f t="shared" si="1036"/>
        <v>1.1319009100144528E-3</v>
      </c>
      <c r="AN816" s="5">
        <f t="shared" si="1037"/>
        <v>1.1588287889609582E-3</v>
      </c>
      <c r="AO816" s="5">
        <f t="shared" si="1038"/>
        <v>5.9319864055395717E-4</v>
      </c>
      <c r="AP816" s="5">
        <f t="shared" si="1039"/>
        <v>2.0243693776977103E-4</v>
      </c>
      <c r="AQ816" s="5">
        <f t="shared" si="1040"/>
        <v>5.1813226175803929E-5</v>
      </c>
      <c r="AR816" s="5">
        <f t="shared" si="1041"/>
        <v>1.2301606975494751E-3</v>
      </c>
      <c r="AS816" s="5">
        <f t="shared" si="1042"/>
        <v>1.2386312326383121E-3</v>
      </c>
      <c r="AT816" s="5">
        <f t="shared" si="1043"/>
        <v>6.2358004670580913E-4</v>
      </c>
      <c r="AU816" s="5">
        <f t="shared" si="1044"/>
        <v>2.0929128024723198E-4</v>
      </c>
      <c r="AV816" s="5">
        <f t="shared" si="1045"/>
        <v>5.2683100051376293E-5</v>
      </c>
      <c r="AW816" s="5">
        <f t="shared" si="1046"/>
        <v>3.0378759965352443E-7</v>
      </c>
      <c r="AX816" s="5">
        <f t="shared" si="1047"/>
        <v>1.8994914271342478E-4</v>
      </c>
      <c r="AY816" s="5">
        <f t="shared" si="1048"/>
        <v>1.9446802548463333E-4</v>
      </c>
      <c r="AZ816" s="5">
        <f t="shared" si="1049"/>
        <v>9.9547206151247332E-5</v>
      </c>
      <c r="BA816" s="5">
        <f t="shared" si="1050"/>
        <v>3.3971810114021327E-5</v>
      </c>
      <c r="BB816" s="5">
        <f t="shared" si="1051"/>
        <v>8.6949995412452403E-6</v>
      </c>
      <c r="BC816" s="5">
        <f t="shared" si="1052"/>
        <v>1.7803706489234391E-6</v>
      </c>
      <c r="BD816" s="5">
        <f t="shared" si="1053"/>
        <v>2.0990436217460399E-4</v>
      </c>
      <c r="BE816" s="5">
        <f t="shared" si="1054"/>
        <v>2.1134970363986276E-4</v>
      </c>
      <c r="BF816" s="5">
        <f t="shared" si="1055"/>
        <v>1.0640249865674834E-4</v>
      </c>
      <c r="BG816" s="5">
        <f t="shared" si="1056"/>
        <v>3.5711718620594838E-5</v>
      </c>
      <c r="BH816" s="5">
        <f t="shared" si="1057"/>
        <v>8.9894048279169925E-6</v>
      </c>
      <c r="BI816" s="5">
        <f t="shared" si="1058"/>
        <v>1.8102606602321254E-6</v>
      </c>
      <c r="BJ816" s="8">
        <f t="shared" si="1059"/>
        <v>0.34267904466698962</v>
      </c>
      <c r="BK816" s="8">
        <f t="shared" si="1060"/>
        <v>0.30586383143862023</v>
      </c>
      <c r="BL816" s="8">
        <f t="shared" si="1061"/>
        <v>0.32799525284098419</v>
      </c>
      <c r="BM816" s="8">
        <f t="shared" si="1062"/>
        <v>0.3314429865986257</v>
      </c>
      <c r="BN816" s="8">
        <f t="shared" si="1063"/>
        <v>0.66837405976987885</v>
      </c>
    </row>
    <row r="817" spans="1:66" x14ac:dyDescent="0.25">
      <c r="A817" t="s">
        <v>99</v>
      </c>
      <c r="B817" t="s">
        <v>114</v>
      </c>
      <c r="C817" t="s">
        <v>121</v>
      </c>
      <c r="D817" t="s">
        <v>507</v>
      </c>
      <c r="E817">
        <f>VLOOKUP(A817,home!$A$2:$E$405,3,FALSE)</f>
        <v>1.3339768339768301</v>
      </c>
      <c r="F817">
        <f>VLOOKUP(B817,home!$B$2:$E$405,3,FALSE)</f>
        <v>1.68</v>
      </c>
      <c r="G817">
        <f>VLOOKUP(C817,away!$B$2:$E$405,4,FALSE)</f>
        <v>1.1200000000000001</v>
      </c>
      <c r="H817">
        <f>VLOOKUP(A817,away!$A$2:$E$405,3,FALSE)</f>
        <v>1.25096525096525</v>
      </c>
      <c r="I817">
        <f>VLOOKUP(C817,away!$B$2:$E$405,3,FALSE)</f>
        <v>0.94</v>
      </c>
      <c r="J817">
        <f>VLOOKUP(B817,home!$B$2:$E$405,4,FALSE)</f>
        <v>0.65</v>
      </c>
      <c r="K817" s="3">
        <f t="shared" si="1008"/>
        <v>2.5100108108108037</v>
      </c>
      <c r="L817" s="3">
        <f t="shared" si="1009"/>
        <v>0.76433976833976769</v>
      </c>
      <c r="M817" s="5">
        <f t="shared" si="1010"/>
        <v>3.7841436268973169E-2</v>
      </c>
      <c r="N817" s="5">
        <f t="shared" si="1011"/>
        <v>9.4982414131730711E-2</v>
      </c>
      <c r="O817" s="5">
        <f t="shared" si="1012"/>
        <v>2.8923714631471035E-2</v>
      </c>
      <c r="P817" s="5">
        <f t="shared" si="1013"/>
        <v>7.2598836413798926E-2</v>
      </c>
      <c r="Q817" s="5">
        <f t="shared" si="1014"/>
        <v>0.11920344315377647</v>
      </c>
      <c r="R817" s="5">
        <f t="shared" si="1015"/>
        <v>1.105377267047206E-2</v>
      </c>
      <c r="S817" s="5">
        <f t="shared" si="1016"/>
        <v>3.4820236546881426E-2</v>
      </c>
      <c r="T817" s="5">
        <f t="shared" si="1017"/>
        <v>9.1111932125460177E-2</v>
      </c>
      <c r="U817" s="5">
        <f t="shared" si="1018"/>
        <v>2.7745088903129878E-2</v>
      </c>
      <c r="V817" s="5">
        <f t="shared" si="1019"/>
        <v>7.4225179421153987E-3</v>
      </c>
      <c r="W817" s="5">
        <f t="shared" si="1020"/>
        <v>9.9733977000616675E-2</v>
      </c>
      <c r="X817" s="5">
        <f t="shared" si="1021"/>
        <v>7.6230644876255069E-2</v>
      </c>
      <c r="Y817" s="5">
        <f t="shared" si="1022"/>
        <v>2.9133056722553948E-2</v>
      </c>
      <c r="Z817" s="5">
        <f t="shared" si="1023"/>
        <v>2.8162793474096896E-3</v>
      </c>
      <c r="AA817" s="5">
        <f t="shared" si="1024"/>
        <v>7.0688916082615166E-3</v>
      </c>
      <c r="AB817" s="5">
        <f t="shared" si="1025"/>
        <v>8.8714971785930873E-3</v>
      </c>
      <c r="AC817" s="5">
        <f t="shared" si="1026"/>
        <v>8.9000679378934647E-4</v>
      </c>
      <c r="AD817" s="5">
        <f t="shared" si="1027"/>
        <v>6.2583340119175976E-2</v>
      </c>
      <c r="AE817" s="5">
        <f t="shared" si="1028"/>
        <v>4.7834935688619858E-2</v>
      </c>
      <c r="AF817" s="5">
        <f t="shared" si="1029"/>
        <v>1.8281071831393693E-2</v>
      </c>
      <c r="AG817" s="5">
        <f t="shared" si="1030"/>
        <v>4.6576500695367021E-3</v>
      </c>
      <c r="AH817" s="5">
        <f t="shared" si="1031"/>
        <v>5.3814857599479853E-4</v>
      </c>
      <c r="AI817" s="5">
        <f t="shared" si="1032"/>
        <v>1.3507587435693839E-3</v>
      </c>
      <c r="AJ817" s="5">
        <f t="shared" si="1033"/>
        <v>1.6952095245781858E-3</v>
      </c>
      <c r="AK817" s="5">
        <f t="shared" si="1034"/>
        <v>1.4183314110935632E-3</v>
      </c>
      <c r="AL817" s="5">
        <f t="shared" si="1035"/>
        <v>6.8299159862978152E-5</v>
      </c>
      <c r="AM817" s="5">
        <f t="shared" si="1036"/>
        <v>3.1416972055156235E-2</v>
      </c>
      <c r="AN817" s="5">
        <f t="shared" si="1037"/>
        <v>2.4013241142575071E-2</v>
      </c>
      <c r="AO817" s="5">
        <f t="shared" si="1038"/>
        <v>9.1771375860014038E-3</v>
      </c>
      <c r="AP817" s="5">
        <f t="shared" si="1039"/>
        <v>2.3381504055021624E-3</v>
      </c>
      <c r="AQ817" s="5">
        <f t="shared" si="1040"/>
        <v>4.4678533482126414E-4</v>
      </c>
      <c r="AR817" s="5">
        <f t="shared" si="1041"/>
        <v>8.226567158164808E-5</v>
      </c>
      <c r="AS817" s="5">
        <f t="shared" si="1042"/>
        <v>2.064877250285478E-4</v>
      </c>
      <c r="AT817" s="5">
        <f t="shared" si="1043"/>
        <v>2.5914321106069175E-4</v>
      </c>
      <c r="AU817" s="5">
        <f t="shared" si="1044"/>
        <v>2.1681742043685407E-4</v>
      </c>
      <c r="AV817" s="5">
        <f t="shared" si="1045"/>
        <v>1.3605351731715376E-4</v>
      </c>
      <c r="AW817" s="5">
        <f t="shared" si="1046"/>
        <v>3.6397781131656805E-6</v>
      </c>
      <c r="AX817" s="5">
        <f t="shared" si="1047"/>
        <v>1.3142823250230515E-2</v>
      </c>
      <c r="AY817" s="5">
        <f t="shared" si="1048"/>
        <v>1.0045582478411703E-2</v>
      </c>
      <c r="AZ817" s="5">
        <f t="shared" si="1049"/>
        <v>3.8391190921936154E-3</v>
      </c>
      <c r="BA817" s="5">
        <f t="shared" si="1050"/>
        <v>9.7813046585201562E-4</v>
      </c>
      <c r="BB817" s="5">
        <f t="shared" si="1051"/>
        <v>1.8690600341884968E-4</v>
      </c>
      <c r="BC817" s="5">
        <f t="shared" si="1052"/>
        <v>2.8571938270895089E-5</v>
      </c>
      <c r="BD817" s="5">
        <f t="shared" si="1053"/>
        <v>1.0479820726505377E-5</v>
      </c>
      <c r="BE817" s="5">
        <f t="shared" si="1054"/>
        <v>2.6304463318887631E-5</v>
      </c>
      <c r="BF817" s="5">
        <f t="shared" si="1055"/>
        <v>3.3012243651492091E-5</v>
      </c>
      <c r="BG817" s="5">
        <f t="shared" si="1056"/>
        <v>2.7620362818121826E-5</v>
      </c>
      <c r="BH817" s="5">
        <f t="shared" si="1057"/>
        <v>1.7331852318000635E-5</v>
      </c>
      <c r="BI817" s="5">
        <f t="shared" si="1058"/>
        <v>8.7006273379115749E-6</v>
      </c>
      <c r="BJ817" s="8">
        <f t="shared" si="1059"/>
        <v>0.73936588547155291</v>
      </c>
      <c r="BK817" s="8">
        <f t="shared" si="1060"/>
        <v>0.16368691560383294</v>
      </c>
      <c r="BL817" s="8">
        <f t="shared" si="1061"/>
        <v>8.9689630162759326E-2</v>
      </c>
      <c r="BM817" s="8">
        <f t="shared" si="1062"/>
        <v>0.62091315061503394</v>
      </c>
      <c r="BN817" s="8">
        <f t="shared" si="1063"/>
        <v>0.36460361727022239</v>
      </c>
    </row>
    <row r="818" spans="1:66" x14ac:dyDescent="0.25">
      <c r="A818" t="s">
        <v>122</v>
      </c>
      <c r="B818" t="s">
        <v>139</v>
      </c>
      <c r="C818" t="s">
        <v>124</v>
      </c>
      <c r="D818" t="s">
        <v>507</v>
      </c>
      <c r="E818">
        <f>VLOOKUP(A818,home!$A$2:$E$405,3,FALSE)</f>
        <v>1.24665391969407</v>
      </c>
      <c r="F818">
        <f>VLOOKUP(B818,home!$B$2:$E$405,3,FALSE)</f>
        <v>0.84</v>
      </c>
      <c r="G818">
        <f>VLOOKUP(C818,away!$B$2:$E$405,4,FALSE)</f>
        <v>1.22</v>
      </c>
      <c r="H818">
        <f>VLOOKUP(A818,away!$A$2:$E$405,3,FALSE)</f>
        <v>1.0879541108986599</v>
      </c>
      <c r="I818">
        <f>VLOOKUP(C818,away!$B$2:$E$405,3,FALSE)</f>
        <v>0.73</v>
      </c>
      <c r="J818">
        <f>VLOOKUP(B818,home!$B$2:$E$405,4,FALSE)</f>
        <v>0.74</v>
      </c>
      <c r="K818" s="3">
        <f t="shared" si="1008"/>
        <v>1.277570936902483</v>
      </c>
      <c r="L818" s="3">
        <f t="shared" si="1009"/>
        <v>0.58771281070745607</v>
      </c>
      <c r="M818" s="5">
        <f t="shared" si="1010"/>
        <v>0.15485226469053037</v>
      </c>
      <c r="N818" s="5">
        <f t="shared" si="1011"/>
        <v>0.19783475288215216</v>
      </c>
      <c r="O818" s="5">
        <f t="shared" si="1012"/>
        <v>9.1008659725686544E-2</v>
      </c>
      <c r="P818" s="5">
        <f t="shared" si="1013"/>
        <v>0.11627001867198462</v>
      </c>
      <c r="Q818" s="5">
        <f t="shared" si="1014"/>
        <v>0.12637396529576117</v>
      </c>
      <c r="R818" s="5">
        <f t="shared" si="1015"/>
        <v>2.6743477603050854E-2</v>
      </c>
      <c r="S818" s="5">
        <f t="shared" si="1016"/>
        <v>2.182518490930789E-2</v>
      </c>
      <c r="T818" s="5">
        <f t="shared" si="1017"/>
        <v>7.4271598344218301E-2</v>
      </c>
      <c r="U818" s="5">
        <f t="shared" si="1018"/>
        <v>3.4166689737360242E-2</v>
      </c>
      <c r="V818" s="5">
        <f t="shared" si="1019"/>
        <v>1.8208140815133462E-3</v>
      </c>
      <c r="W818" s="5">
        <f t="shared" si="1020"/>
        <v>5.3817235080995847E-2</v>
      </c>
      <c r="X818" s="5">
        <f t="shared" si="1021"/>
        <v>3.1629078493955971E-2</v>
      </c>
      <c r="Y818" s="5">
        <f t="shared" si="1022"/>
        <v>9.2944073108848103E-3</v>
      </c>
      <c r="Z818" s="5">
        <f t="shared" si="1023"/>
        <v>5.2391614633936377E-3</v>
      </c>
      <c r="AA818" s="5">
        <f t="shared" si="1024"/>
        <v>6.6934004193711935E-3</v>
      </c>
      <c r="AB818" s="5">
        <f t="shared" si="1025"/>
        <v>4.2756469224197648E-3</v>
      </c>
      <c r="AC818" s="5">
        <f t="shared" si="1026"/>
        <v>8.5446799760589671E-5</v>
      </c>
      <c r="AD818" s="5">
        <f t="shared" si="1027"/>
        <v>1.7188833860982251E-2</v>
      </c>
      <c r="AE818" s="5">
        <f t="shared" si="1028"/>
        <v>1.0102097861221373E-2</v>
      </c>
      <c r="AF818" s="5">
        <f t="shared" si="1029"/>
        <v>2.968566164030097E-3</v>
      </c>
      <c r="AG818" s="5">
        <f t="shared" si="1030"/>
        <v>5.8155478801105969E-4</v>
      </c>
      <c r="AH818" s="5">
        <f t="shared" si="1031"/>
        <v>7.6978057735031596E-4</v>
      </c>
      <c r="AI818" s="5">
        <f t="shared" si="1032"/>
        <v>9.8344929341477724E-4</v>
      </c>
      <c r="AJ818" s="5">
        <f t="shared" si="1033"/>
        <v>6.282131175920011E-4</v>
      </c>
      <c r="AK818" s="5">
        <f t="shared" si="1034"/>
        <v>2.6752894040548098E-4</v>
      </c>
      <c r="AL818" s="5">
        <f t="shared" si="1035"/>
        <v>2.5662914322834936E-6</v>
      </c>
      <c r="AM818" s="5">
        <f t="shared" si="1036"/>
        <v>4.3919909160072433E-3</v>
      </c>
      <c r="AN818" s="5">
        <f t="shared" si="1037"/>
        <v>2.5812293258482312E-3</v>
      </c>
      <c r="AO818" s="5">
        <f t="shared" si="1038"/>
        <v>7.5851077108738806E-4</v>
      </c>
      <c r="AP818" s="5">
        <f t="shared" si="1039"/>
        <v>1.4859549907588287E-4</v>
      </c>
      <c r="AQ818" s="5">
        <f t="shared" si="1040"/>
        <v>2.1832869605091078E-5</v>
      </c>
      <c r="AR818" s="5">
        <f t="shared" si="1041"/>
        <v>9.0481981348512533E-5</v>
      </c>
      <c r="AS818" s="5">
        <f t="shared" si="1042"/>
        <v>1.1559714968421213E-4</v>
      </c>
      <c r="AT818" s="5">
        <f t="shared" si="1043"/>
        <v>7.3841779412657732E-5</v>
      </c>
      <c r="AU818" s="5">
        <f t="shared" si="1044"/>
        <v>3.1446037102258559E-5</v>
      </c>
      <c r="AV818" s="5">
        <f t="shared" si="1045"/>
        <v>1.0043635770650671E-5</v>
      </c>
      <c r="AW818" s="5">
        <f t="shared" si="1046"/>
        <v>5.3524627587187434E-8</v>
      </c>
      <c r="AX818" s="5">
        <f t="shared" si="1047"/>
        <v>9.3517999157176086E-4</v>
      </c>
      <c r="AY818" s="5">
        <f t="shared" si="1048"/>
        <v>5.496172613640146E-4</v>
      </c>
      <c r="AZ818" s="5">
        <f t="shared" si="1049"/>
        <v>1.6150855274478978E-4</v>
      </c>
      <c r="BA818" s="5">
        <f t="shared" si="1050"/>
        <v>3.1640215162311269E-5</v>
      </c>
      <c r="BB818" s="5">
        <f t="shared" si="1051"/>
        <v>4.6488399461076555E-6</v>
      </c>
      <c r="BC818" s="5">
        <f t="shared" si="1052"/>
        <v>5.4643655825120596E-7</v>
      </c>
      <c r="BD818" s="5">
        <f t="shared" si="1053"/>
        <v>8.8629032627856473E-6</v>
      </c>
      <c r="BE818" s="5">
        <f t="shared" si="1054"/>
        <v>1.1322987625113132E-5</v>
      </c>
      <c r="BF818" s="5">
        <f t="shared" si="1055"/>
        <v>7.2329599543755027E-6</v>
      </c>
      <c r="BG818" s="5">
        <f t="shared" si="1056"/>
        <v>3.0802064751632186E-6</v>
      </c>
      <c r="BH818" s="5">
        <f t="shared" si="1057"/>
        <v>9.8379556808184162E-7</v>
      </c>
      <c r="BI818" s="5">
        <f t="shared" si="1058"/>
        <v>2.5137372512696571E-7</v>
      </c>
      <c r="BJ818" s="8">
        <f t="shared" si="1059"/>
        <v>0.53364739076118417</v>
      </c>
      <c r="BK818" s="8">
        <f t="shared" si="1060"/>
        <v>0.29540591270589311</v>
      </c>
      <c r="BL818" s="8">
        <f t="shared" si="1061"/>
        <v>0.16588999114658015</v>
      </c>
      <c r="BM818" s="8">
        <f t="shared" si="1062"/>
        <v>0.28654975347114886</v>
      </c>
      <c r="BN818" s="8">
        <f t="shared" si="1063"/>
        <v>0.71308313886916574</v>
      </c>
    </row>
    <row r="819" spans="1:66" x14ac:dyDescent="0.25">
      <c r="A819" t="s">
        <v>122</v>
      </c>
      <c r="B819" t="s">
        <v>127</v>
      </c>
      <c r="C819" t="s">
        <v>140</v>
      </c>
      <c r="D819" t="s">
        <v>507</v>
      </c>
      <c r="E819">
        <f>VLOOKUP(A819,home!$A$2:$E$405,3,FALSE)</f>
        <v>1.24665391969407</v>
      </c>
      <c r="F819">
        <f>VLOOKUP(B819,home!$B$2:$E$405,3,FALSE)</f>
        <v>0.84</v>
      </c>
      <c r="G819">
        <f>VLOOKUP(C819,away!$B$2:$E$405,4,FALSE)</f>
        <v>0.69</v>
      </c>
      <c r="H819">
        <f>VLOOKUP(A819,away!$A$2:$E$405,3,FALSE)</f>
        <v>1.0879541108986599</v>
      </c>
      <c r="I819">
        <f>VLOOKUP(C819,away!$B$2:$E$405,3,FALSE)</f>
        <v>0.65</v>
      </c>
      <c r="J819">
        <f>VLOOKUP(B819,home!$B$2:$E$405,4,FALSE)</f>
        <v>0.79</v>
      </c>
      <c r="K819" s="3">
        <f t="shared" si="1008"/>
        <v>0.7225606118546829</v>
      </c>
      <c r="L819" s="3">
        <f t="shared" si="1009"/>
        <v>0.55866443594646187</v>
      </c>
      <c r="M819" s="5">
        <f t="shared" si="1010"/>
        <v>0.27769690001561265</v>
      </c>
      <c r="N819" s="5">
        <f t="shared" si="1011"/>
        <v>0.20065284198542976</v>
      </c>
      <c r="O819" s="5">
        <f t="shared" si="1012"/>
        <v>0.15513938201130326</v>
      </c>
      <c r="P819" s="5">
        <f t="shared" si="1013"/>
        <v>0.11209760678884466</v>
      </c>
      <c r="Q819" s="5">
        <f t="shared" si="1014"/>
        <v>7.2491920137686544E-2</v>
      </c>
      <c r="R819" s="5">
        <f t="shared" si="1015"/>
        <v>4.333542767221369E-2</v>
      </c>
      <c r="S819" s="5">
        <f t="shared" si="1016"/>
        <v>1.1312579873127816E-2</v>
      </c>
      <c r="T819" s="5">
        <f t="shared" si="1017"/>
        <v>4.0498657674396615E-2</v>
      </c>
      <c r="U819" s="5">
        <f t="shared" si="1018"/>
        <v>3.1312473133819081E-2</v>
      </c>
      <c r="V819" s="5">
        <f t="shared" si="1019"/>
        <v>5.0739298466700956E-4</v>
      </c>
      <c r="W819" s="5">
        <f t="shared" si="1020"/>
        <v>1.7459935389735871E-2</v>
      </c>
      <c r="X819" s="5">
        <f t="shared" si="1021"/>
        <v>9.7542449561684591E-3</v>
      </c>
      <c r="Y819" s="5">
        <f t="shared" si="1022"/>
        <v>2.7246748782607361E-3</v>
      </c>
      <c r="Z819" s="5">
        <f t="shared" si="1023"/>
        <v>8.0699874189986524E-3</v>
      </c>
      <c r="AA819" s="5">
        <f t="shared" si="1024"/>
        <v>5.8310550471312598E-3</v>
      </c>
      <c r="AB819" s="5">
        <f t="shared" si="1025"/>
        <v>2.1066453513067496E-3</v>
      </c>
      <c r="AC819" s="5">
        <f t="shared" si="1026"/>
        <v>1.2801173527554445E-5</v>
      </c>
      <c r="AD819" s="5">
        <f t="shared" si="1027"/>
        <v>3.1539653995376949E-3</v>
      </c>
      <c r="AE819" s="5">
        <f t="shared" si="1028"/>
        <v>1.7620083009273835E-3</v>
      </c>
      <c r="AF819" s="5">
        <f t="shared" si="1029"/>
        <v>4.9218568678529011E-4</v>
      </c>
      <c r="AG819" s="5">
        <f t="shared" si="1030"/>
        <v>9.165554636294202E-5</v>
      </c>
      <c r="AH819" s="5">
        <f t="shared" si="1031"/>
        <v>1.1271037423824814E-3</v>
      </c>
      <c r="AI819" s="5">
        <f t="shared" si="1032"/>
        <v>8.1440076971958859E-4</v>
      </c>
      <c r="AJ819" s="5">
        <f t="shared" si="1033"/>
        <v>2.9422695923175525E-4</v>
      </c>
      <c r="AK819" s="5">
        <f t="shared" si="1034"/>
        <v>7.0865603895546667E-5</v>
      </c>
      <c r="AL819" s="5">
        <f t="shared" si="1035"/>
        <v>2.066974339932335E-7</v>
      </c>
      <c r="AM819" s="5">
        <f t="shared" si="1036"/>
        <v>4.5578623377169137E-4</v>
      </c>
      <c r="AN819" s="5">
        <f t="shared" si="1037"/>
        <v>2.5463155920222419E-4</v>
      </c>
      <c r="AO819" s="5">
        <f t="shared" si="1038"/>
        <v>7.1126798197939327E-5</v>
      </c>
      <c r="AP819" s="5">
        <f t="shared" si="1039"/>
        <v>1.3245337531976532E-5</v>
      </c>
      <c r="AQ819" s="5">
        <f t="shared" si="1040"/>
        <v>1.8499247553055423E-6</v>
      </c>
      <c r="AR819" s="5">
        <f t="shared" si="1041"/>
        <v>1.2593455529825106E-4</v>
      </c>
      <c r="AS819" s="5">
        <f t="shared" si="1042"/>
        <v>9.099534932995169E-5</v>
      </c>
      <c r="AT819" s="5">
        <f t="shared" si="1043"/>
        <v>3.2874827643890241E-5</v>
      </c>
      <c r="AU819" s="5">
        <f t="shared" si="1044"/>
        <v>7.9180185256621947E-6</v>
      </c>
      <c r="AV819" s="5">
        <f t="shared" si="1045"/>
        <v>1.4303120776447968E-6</v>
      </c>
      <c r="AW819" s="5">
        <f t="shared" si="1046"/>
        <v>2.3177035904507928E-9</v>
      </c>
      <c r="AX819" s="5">
        <f t="shared" si="1047"/>
        <v>5.4888863324835795E-5</v>
      </c>
      <c r="AY819" s="5">
        <f t="shared" si="1048"/>
        <v>3.0664455869111824E-5</v>
      </c>
      <c r="AZ819" s="5">
        <f t="shared" si="1049"/>
        <v>8.5655704708612627E-6</v>
      </c>
      <c r="BA819" s="5">
        <f t="shared" si="1050"/>
        <v>1.5950931985544592E-6</v>
      </c>
      <c r="BB819" s="5">
        <f t="shared" si="1051"/>
        <v>2.2278046051311614E-7</v>
      </c>
      <c r="BC819" s="5">
        <f t="shared" si="1052"/>
        <v>2.4891904062490615E-8</v>
      </c>
      <c r="BD819" s="5">
        <f t="shared" si="1053"/>
        <v>1.1725859550310985E-5</v>
      </c>
      <c r="BE819" s="5">
        <f t="shared" si="1054"/>
        <v>8.4726442511947825E-6</v>
      </c>
      <c r="BF819" s="5">
        <f t="shared" si="1055"/>
        <v>3.0609995070851815E-6</v>
      </c>
      <c r="BG819" s="5">
        <f t="shared" si="1056"/>
        <v>7.3725255890878406E-7</v>
      </c>
      <c r="BH819" s="5">
        <f t="shared" si="1057"/>
        <v>1.3317741501414037E-7</v>
      </c>
      <c r="BI819" s="5">
        <f t="shared" si="1058"/>
        <v>1.9245750895568463E-8</v>
      </c>
      <c r="BJ819" s="8">
        <f t="shared" si="1059"/>
        <v>0.34997469146397847</v>
      </c>
      <c r="BK819" s="8">
        <f t="shared" si="1060"/>
        <v>0.40165815198908283</v>
      </c>
      <c r="BL819" s="8">
        <f t="shared" si="1061"/>
        <v>0.24031488253291219</v>
      </c>
      <c r="BM819" s="8">
        <f t="shared" si="1062"/>
        <v>0.13857297265571591</v>
      </c>
      <c r="BN819" s="8">
        <f t="shared" si="1063"/>
        <v>0.86141407861109054</v>
      </c>
    </row>
    <row r="820" spans="1:66" x14ac:dyDescent="0.25">
      <c r="A820" t="s">
        <v>122</v>
      </c>
      <c r="B820" t="s">
        <v>126</v>
      </c>
      <c r="C820" t="s">
        <v>362</v>
      </c>
      <c r="D820" t="s">
        <v>507</v>
      </c>
      <c r="E820">
        <f>VLOOKUP(A820,home!$A$2:$E$405,3,FALSE)</f>
        <v>1.24665391969407</v>
      </c>
      <c r="F820">
        <f>VLOOKUP(B820,home!$B$2:$E$405,3,FALSE)</f>
        <v>1.22</v>
      </c>
      <c r="G820">
        <f>VLOOKUP(C820,away!$B$2:$E$405,4,FALSE)</f>
        <v>0.88</v>
      </c>
      <c r="H820">
        <f>VLOOKUP(A820,away!$A$2:$E$405,3,FALSE)</f>
        <v>1.0879541108986599</v>
      </c>
      <c r="I820">
        <f>VLOOKUP(C820,away!$B$2:$E$405,3,FALSE)</f>
        <v>0.69</v>
      </c>
      <c r="J820">
        <f>VLOOKUP(B820,home!$B$2:$E$405,4,FALSE)</f>
        <v>0.83</v>
      </c>
      <c r="K820" s="3">
        <f t="shared" si="1008"/>
        <v>1.3384076481835536</v>
      </c>
      <c r="L820" s="3">
        <f t="shared" si="1009"/>
        <v>0.62307131931166249</v>
      </c>
      <c r="M820" s="5">
        <f t="shared" si="1010"/>
        <v>0.14065024987212787</v>
      </c>
      <c r="N820" s="5">
        <f t="shared" si="1011"/>
        <v>0.18824737014778381</v>
      </c>
      <c r="O820" s="5">
        <f t="shared" si="1012"/>
        <v>8.7635136749341688E-2</v>
      </c>
      <c r="P820" s="5">
        <f t="shared" si="1013"/>
        <v>0.11729153727493051</v>
      </c>
      <c r="Q820" s="5">
        <f t="shared" si="1014"/>
        <v>0.12597585997811714</v>
      </c>
      <c r="R820" s="5">
        <f t="shared" si="1015"/>
        <v>2.7301470136235136E-2</v>
      </c>
      <c r="S820" s="5">
        <f t="shared" si="1016"/>
        <v>2.4453039949846989E-2</v>
      </c>
      <c r="T820" s="5">
        <f t="shared" si="1017"/>
        <v>7.8491945277986697E-2</v>
      </c>
      <c r="U820" s="5">
        <f t="shared" si="1018"/>
        <v>3.654049643699199E-2</v>
      </c>
      <c r="V820" s="5">
        <f t="shared" si="1019"/>
        <v>2.2657736314569167E-3</v>
      </c>
      <c r="W820" s="5">
        <f t="shared" si="1020"/>
        <v>5.6202351493737493E-2</v>
      </c>
      <c r="X820" s="5">
        <f t="shared" si="1021"/>
        <v>3.5018073293620798E-2</v>
      </c>
      <c r="Y820" s="5">
        <f t="shared" si="1022"/>
        <v>1.09093785634044E-2</v>
      </c>
      <c r="Z820" s="5">
        <f t="shared" si="1023"/>
        <v>5.6702543389773276E-3</v>
      </c>
      <c r="AA820" s="5">
        <f t="shared" si="1024"/>
        <v>7.5891117744332345E-3</v>
      </c>
      <c r="AB820" s="5">
        <f t="shared" si="1025"/>
        <v>5.0786626209106513E-3</v>
      </c>
      <c r="AC820" s="5">
        <f t="shared" si="1026"/>
        <v>1.1809260585752406E-4</v>
      </c>
      <c r="AD820" s="5">
        <f t="shared" si="1027"/>
        <v>1.8805414271279648E-2</v>
      </c>
      <c r="AE820" s="5">
        <f t="shared" si="1028"/>
        <v>1.1717114280208574E-2</v>
      </c>
      <c r="AF820" s="5">
        <f t="shared" si="1029"/>
        <v>3.6502989265475376E-3</v>
      </c>
      <c r="AG820" s="5">
        <f t="shared" si="1030"/>
        <v>7.5813218934863997E-4</v>
      </c>
      <c r="AH820" s="5">
        <f t="shared" si="1031"/>
        <v>8.8324321295482047E-4</v>
      </c>
      <c r="AI820" s="5">
        <f t="shared" si="1032"/>
        <v>1.1821394714249468E-3</v>
      </c>
      <c r="AJ820" s="5">
        <f t="shared" si="1033"/>
        <v>7.9109225488740629E-4</v>
      </c>
      <c r="AK820" s="5">
        <f t="shared" si="1034"/>
        <v>3.529346414533594E-4</v>
      </c>
      <c r="AL820" s="5">
        <f t="shared" si="1035"/>
        <v>3.9392075860296967E-6</v>
      </c>
      <c r="AM820" s="5">
        <f t="shared" si="1036"/>
        <v>5.0338620575881635E-3</v>
      </c>
      <c r="AN820" s="5">
        <f t="shared" si="1037"/>
        <v>3.1364550734543765E-3</v>
      </c>
      <c r="AO820" s="5">
        <f t="shared" si="1038"/>
        <v>9.7711760028948761E-4</v>
      </c>
      <c r="AP820" s="5">
        <f t="shared" si="1039"/>
        <v>2.0293798411167227E-4</v>
      </c>
      <c r="AQ820" s="5">
        <f t="shared" si="1040"/>
        <v>3.1611209374727211E-5</v>
      </c>
      <c r="AR820" s="5">
        <f t="shared" si="1041"/>
        <v>1.1006470279376636E-4</v>
      </c>
      <c r="AS820" s="5">
        <f t="shared" si="1042"/>
        <v>1.4731144001422665E-4</v>
      </c>
      <c r="AT820" s="5">
        <f t="shared" si="1043"/>
        <v>9.8581378989986878E-5</v>
      </c>
      <c r="AU820" s="5">
        <f t="shared" si="1044"/>
        <v>4.3980690536226659E-5</v>
      </c>
      <c r="AV820" s="5">
        <f t="shared" si="1045"/>
        <v>1.4716023146519941E-5</v>
      </c>
      <c r="AW820" s="5">
        <f t="shared" si="1046"/>
        <v>9.1249929411301948E-8</v>
      </c>
      <c r="AX820" s="5">
        <f t="shared" si="1047"/>
        <v>1.1228932462961675E-3</v>
      </c>
      <c r="AY820" s="5">
        <f t="shared" si="1048"/>
        <v>6.9964257641590849E-4</v>
      </c>
      <c r="AZ820" s="5">
        <f t="shared" si="1049"/>
        <v>2.1796361156703535E-4</v>
      </c>
      <c r="BA820" s="5">
        <f t="shared" si="1050"/>
        <v>4.526895834033582E-5</v>
      </c>
      <c r="BB820" s="5">
        <f t="shared" si="1051"/>
        <v>7.0514473992444322E-6</v>
      </c>
      <c r="BC820" s="5">
        <f t="shared" si="1052"/>
        <v>8.7871092682080413E-7</v>
      </c>
      <c r="BD820" s="5">
        <f t="shared" si="1053"/>
        <v>1.142969326322633E-5</v>
      </c>
      <c r="BE820" s="5">
        <f t="shared" si="1054"/>
        <v>1.5297588879894157E-5</v>
      </c>
      <c r="BF820" s="5">
        <f t="shared" si="1055"/>
        <v>1.0237204977809014E-5</v>
      </c>
      <c r="BG820" s="5">
        <f t="shared" si="1056"/>
        <v>4.5671844794407784E-6</v>
      </c>
      <c r="BH820" s="5">
        <f t="shared" si="1057"/>
        <v>1.5281886594871891E-6</v>
      </c>
      <c r="BI820" s="5">
        <f t="shared" si="1058"/>
        <v>4.0906787794500504E-7</v>
      </c>
      <c r="BJ820" s="8">
        <f t="shared" si="1059"/>
        <v>0.54125162089779866</v>
      </c>
      <c r="BK820" s="8">
        <f t="shared" si="1060"/>
        <v>0.28548227511822177</v>
      </c>
      <c r="BL820" s="8">
        <f t="shared" si="1061"/>
        <v>0.16781241046225173</v>
      </c>
      <c r="BM820" s="8">
        <f t="shared" si="1062"/>
        <v>0.31241538533222696</v>
      </c>
      <c r="BN820" s="8">
        <f t="shared" si="1063"/>
        <v>0.68710162415853615</v>
      </c>
    </row>
    <row r="821" spans="1:66" x14ac:dyDescent="0.25">
      <c r="A821" t="s">
        <v>122</v>
      </c>
      <c r="B821" t="s">
        <v>136</v>
      </c>
      <c r="C821" t="s">
        <v>133</v>
      </c>
      <c r="D821" t="s">
        <v>507</v>
      </c>
      <c r="E821">
        <f>VLOOKUP(A821,home!$A$2:$E$405,3,FALSE)</f>
        <v>1.24665391969407</v>
      </c>
      <c r="F821">
        <f>VLOOKUP(B821,home!$B$2:$E$405,3,FALSE)</f>
        <v>1.3</v>
      </c>
      <c r="G821">
        <f>VLOOKUP(C821,away!$B$2:$E$405,4,FALSE)</f>
        <v>1.26</v>
      </c>
      <c r="H821">
        <f>VLOOKUP(A821,away!$A$2:$E$405,3,FALSE)</f>
        <v>1.0879541108986599</v>
      </c>
      <c r="I821">
        <f>VLOOKUP(C821,away!$B$2:$E$405,3,FALSE)</f>
        <v>0.69</v>
      </c>
      <c r="J821">
        <f>VLOOKUP(B821,home!$B$2:$E$405,4,FALSE)</f>
        <v>0.74</v>
      </c>
      <c r="K821" s="3">
        <f t="shared" si="1008"/>
        <v>2.0420191204588867</v>
      </c>
      <c r="L821" s="3">
        <f t="shared" si="1009"/>
        <v>0.5555093690248557</v>
      </c>
      <c r="M821" s="5">
        <f t="shared" si="1010"/>
        <v>7.4457373176003788E-2</v>
      </c>
      <c r="N821" s="5">
        <f t="shared" si="1011"/>
        <v>0.15204337968454235</v>
      </c>
      <c r="O821" s="5">
        <f t="shared" si="1012"/>
        <v>4.1361768392250073E-2</v>
      </c>
      <c r="P821" s="5">
        <f t="shared" si="1013"/>
        <v>8.4461521912966672E-2</v>
      </c>
      <c r="Q821" s="5">
        <f t="shared" si="1014"/>
        <v>0.15523774422751288</v>
      </c>
      <c r="R821" s="5">
        <f t="shared" si="1015"/>
        <v>1.1488424930665528E-2</v>
      </c>
      <c r="S821" s="5">
        <f t="shared" si="1016"/>
        <v>2.3952458902195141E-2</v>
      </c>
      <c r="T821" s="5">
        <f t="shared" si="1017"/>
        <v>8.623602134466761E-2</v>
      </c>
      <c r="U821" s="5">
        <f t="shared" si="1018"/>
        <v>2.3459583372375567E-2</v>
      </c>
      <c r="V821" s="5">
        <f t="shared" si="1019"/>
        <v>3.0189699244351346E-3</v>
      </c>
      <c r="W821" s="5">
        <f t="shared" si="1020"/>
        <v>0.10566614730982914</v>
      </c>
      <c r="X821" s="5">
        <f t="shared" si="1021"/>
        <v>5.8698534819370637E-2</v>
      </c>
      <c r="Y821" s="5">
        <f t="shared" si="1022"/>
        <v>1.630379302009605E-2</v>
      </c>
      <c r="Z821" s="5">
        <f t="shared" si="1023"/>
        <v>2.12730922810781E-3</v>
      </c>
      <c r="AA821" s="5">
        <f t="shared" si="1024"/>
        <v>4.3440061189247833E-3</v>
      </c>
      <c r="AB821" s="5">
        <f t="shared" si="1025"/>
        <v>4.4352717771174045E-3</v>
      </c>
      <c r="AC821" s="5">
        <f t="shared" si="1026"/>
        <v>2.1403756232485767E-4</v>
      </c>
      <c r="AD821" s="5">
        <f t="shared" si="1027"/>
        <v>5.3943073297974133E-2</v>
      </c>
      <c r="AE821" s="5">
        <f t="shared" si="1028"/>
        <v>2.9965882611019151E-2</v>
      </c>
      <c r="AF821" s="5">
        <f t="shared" si="1029"/>
        <v>8.3231642707600698E-3</v>
      </c>
      <c r="AG821" s="5">
        <f t="shared" si="1030"/>
        <v>1.5411985774467169E-3</v>
      </c>
      <c r="AH821" s="5">
        <f t="shared" si="1031"/>
        <v>2.954350517567305E-4</v>
      </c>
      <c r="AI821" s="5">
        <f t="shared" si="1032"/>
        <v>6.0328402454100448E-4</v>
      </c>
      <c r="AJ821" s="5">
        <f t="shared" si="1033"/>
        <v>6.1595875659005981E-4</v>
      </c>
      <c r="AK821" s="5">
        <f t="shared" si="1034"/>
        <v>4.1926651945699441E-4</v>
      </c>
      <c r="AL821" s="5">
        <f t="shared" si="1035"/>
        <v>9.7118324159870452E-6</v>
      </c>
      <c r="AM821" s="5">
        <f t="shared" si="1036"/>
        <v>2.2030557418155676E-2</v>
      </c>
      <c r="AN821" s="5">
        <f t="shared" si="1037"/>
        <v>1.2238181050625513E-2</v>
      </c>
      <c r="AO821" s="5">
        <f t="shared" si="1038"/>
        <v>3.399212116722462E-3</v>
      </c>
      <c r="AP821" s="5">
        <f t="shared" si="1039"/>
        <v>6.2943139271404646E-4</v>
      </c>
      <c r="AQ821" s="5">
        <f t="shared" si="1040"/>
        <v>8.7413758952753994E-5</v>
      </c>
      <c r="AR821" s="5">
        <f t="shared" si="1041"/>
        <v>3.2823387837841406E-5</v>
      </c>
      <c r="AS821" s="5">
        <f t="shared" si="1042"/>
        <v>6.7025985563109832E-5</v>
      </c>
      <c r="AT821" s="5">
        <f t="shared" si="1043"/>
        <v>6.8434172043735787E-5</v>
      </c>
      <c r="AU821" s="5">
        <f t="shared" si="1044"/>
        <v>4.6581295935360493E-5</v>
      </c>
      <c r="AV821" s="5">
        <f t="shared" si="1045"/>
        <v>2.3779974238939993E-5</v>
      </c>
      <c r="AW821" s="5">
        <f t="shared" si="1046"/>
        <v>3.0602004260543848E-7</v>
      </c>
      <c r="AX821" s="5">
        <f t="shared" si="1047"/>
        <v>7.4978032470402094E-3</v>
      </c>
      <c r="AY821" s="5">
        <f t="shared" si="1048"/>
        <v>4.1650999508358209E-3</v>
      </c>
      <c r="AZ821" s="5">
        <f t="shared" si="1049"/>
        <v>1.1568760228071319E-3</v>
      </c>
      <c r="BA821" s="5">
        <f t="shared" si="1050"/>
        <v>2.1421848982319152E-4</v>
      </c>
      <c r="BB821" s="5">
        <f t="shared" si="1051"/>
        <v>2.9750094528784639E-5</v>
      </c>
      <c r="BC821" s="5">
        <f t="shared" si="1052"/>
        <v>3.3052912480229952E-6</v>
      </c>
      <c r="BD821" s="5">
        <f t="shared" si="1053"/>
        <v>3.0389499111762325E-6</v>
      </c>
      <c r="BE821" s="5">
        <f t="shared" si="1054"/>
        <v>6.2055938247387016E-6</v>
      </c>
      <c r="BF821" s="5">
        <f t="shared" si="1055"/>
        <v>6.3359706219590116E-6</v>
      </c>
      <c r="BG821" s="5">
        <f t="shared" si="1056"/>
        <v>4.3127243855686946E-6</v>
      </c>
      <c r="BH821" s="5">
        <f t="shared" si="1057"/>
        <v>2.2016664141501454E-6</v>
      </c>
      <c r="BI821" s="5">
        <f t="shared" si="1058"/>
        <v>8.9916898291335016E-7</v>
      </c>
      <c r="BJ821" s="8">
        <f t="shared" si="1059"/>
        <v>0.71941078799667224</v>
      </c>
      <c r="BK821" s="8">
        <f t="shared" si="1060"/>
        <v>0.19027917326117738</v>
      </c>
      <c r="BL821" s="8">
        <f t="shared" si="1061"/>
        <v>8.7284637833437637E-2</v>
      </c>
      <c r="BM821" s="8">
        <f t="shared" si="1062"/>
        <v>0.47588690206466056</v>
      </c>
      <c r="BN821" s="8">
        <f t="shared" si="1063"/>
        <v>0.51905021232394122</v>
      </c>
    </row>
    <row r="822" spans="1:66" x14ac:dyDescent="0.25">
      <c r="A822" t="s">
        <v>122</v>
      </c>
      <c r="B822" t="s">
        <v>131</v>
      </c>
      <c r="C822" t="s">
        <v>123</v>
      </c>
      <c r="D822" t="s">
        <v>507</v>
      </c>
      <c r="E822">
        <f>VLOOKUP(A822,home!$A$2:$E$405,3,FALSE)</f>
        <v>1.24665391969407</v>
      </c>
      <c r="F822">
        <f>VLOOKUP(B822,home!$B$2:$E$405,3,FALSE)</f>
        <v>1.1100000000000001</v>
      </c>
      <c r="G822">
        <f>VLOOKUP(C822,away!$B$2:$E$405,4,FALSE)</f>
        <v>0.99</v>
      </c>
      <c r="H822">
        <f>VLOOKUP(A822,away!$A$2:$E$405,3,FALSE)</f>
        <v>1.0879541108986599</v>
      </c>
      <c r="I822">
        <f>VLOOKUP(C822,away!$B$2:$E$405,3,FALSE)</f>
        <v>0.69</v>
      </c>
      <c r="J822">
        <f>VLOOKUP(B822,home!$B$2:$E$405,4,FALSE)</f>
        <v>1.05</v>
      </c>
      <c r="K822" s="3">
        <f t="shared" si="1008"/>
        <v>1.3699479923518139</v>
      </c>
      <c r="L822" s="3">
        <f t="shared" si="1009"/>
        <v>0.78822275334607905</v>
      </c>
      <c r="M822" s="5">
        <f t="shared" si="1010"/>
        <v>0.11553627307837226</v>
      </c>
      <c r="N822" s="5">
        <f t="shared" si="1011"/>
        <v>0.15827868534752698</v>
      </c>
      <c r="O822" s="5">
        <f t="shared" si="1012"/>
        <v>9.1068319277179038E-2</v>
      </c>
      <c r="P822" s="5">
        <f t="shared" si="1013"/>
        <v>0.1247588611606254</v>
      </c>
      <c r="Q822" s="5">
        <f t="shared" si="1014"/>
        <v>0.10841678361196454</v>
      </c>
      <c r="R822" s="5">
        <f t="shared" si="1015"/>
        <v>3.5891060681628936E-2</v>
      </c>
      <c r="S822" s="5">
        <f t="shared" si="1016"/>
        <v>3.3679408689983634E-2</v>
      </c>
      <c r="T822" s="5">
        <f t="shared" si="1017"/>
        <v>8.5456575687548733E-2</v>
      </c>
      <c r="U822" s="5">
        <f t="shared" si="1018"/>
        <v>4.9168886524174678E-2</v>
      </c>
      <c r="V822" s="5">
        <f t="shared" si="1019"/>
        <v>4.0408710911222752E-3</v>
      </c>
      <c r="W822" s="5">
        <f t="shared" si="1020"/>
        <v>4.9508451682150609E-2</v>
      </c>
      <c r="X822" s="5">
        <f t="shared" si="1021"/>
        <v>3.9023688098806068E-2</v>
      </c>
      <c r="Y822" s="5">
        <f t="shared" si="1022"/>
        <v>1.5379679439479765E-2</v>
      </c>
      <c r="Z822" s="5">
        <f t="shared" si="1023"/>
        <v>9.4300502236615881E-3</v>
      </c>
      <c r="AA822" s="5">
        <f t="shared" si="1024"/>
        <v>1.2918678371681964E-2</v>
      </c>
      <c r="AB822" s="5">
        <f t="shared" si="1025"/>
        <v>8.8489587495622548E-3</v>
      </c>
      <c r="AC822" s="5">
        <f t="shared" si="1026"/>
        <v>2.7271439414276922E-4</v>
      </c>
      <c r="AD822" s="5">
        <f t="shared" si="1027"/>
        <v>1.6956000996602265E-2</v>
      </c>
      <c r="AE822" s="5">
        <f t="shared" si="1028"/>
        <v>1.3365105791280696E-2</v>
      </c>
      <c r="AF822" s="5">
        <f t="shared" si="1029"/>
        <v>5.2673402427824475E-3</v>
      </c>
      <c r="AG822" s="5">
        <f t="shared" si="1030"/>
        <v>1.383945809658862E-3</v>
      </c>
      <c r="AH822" s="5">
        <f t="shared" si="1031"/>
        <v>1.8582450378715862E-3</v>
      </c>
      <c r="AI822" s="5">
        <f t="shared" si="1032"/>
        <v>2.5456990589298998E-3</v>
      </c>
      <c r="AJ822" s="5">
        <f t="shared" si="1033"/>
        <v>1.743737657456459E-3</v>
      </c>
      <c r="AK822" s="5">
        <f t="shared" si="1034"/>
        <v>7.9627663434024348E-4</v>
      </c>
      <c r="AL822" s="5">
        <f t="shared" si="1035"/>
        <v>1.177934386451342E-5</v>
      </c>
      <c r="AM822" s="5">
        <f t="shared" si="1036"/>
        <v>4.6457679047221187E-3</v>
      </c>
      <c r="AN822" s="5">
        <f t="shared" si="1037"/>
        <v>3.6618999692669125E-3</v>
      </c>
      <c r="AO822" s="5">
        <f t="shared" si="1038"/>
        <v>1.443196438126744E-3</v>
      </c>
      <c r="AP822" s="5">
        <f t="shared" si="1039"/>
        <v>3.7918675669317215E-4</v>
      </c>
      <c r="AQ822" s="5">
        <f t="shared" si="1040"/>
        <v>7.4720907348265481E-5</v>
      </c>
      <c r="AR822" s="5">
        <f t="shared" si="1041"/>
        <v>2.9294220402856621E-4</v>
      </c>
      <c r="AS822" s="5">
        <f t="shared" si="1042"/>
        <v>4.0131558428404965E-4</v>
      </c>
      <c r="AT822" s="5">
        <f t="shared" si="1043"/>
        <v>2.7489073949471451E-4</v>
      </c>
      <c r="AU822" s="5">
        <f t="shared" si="1044"/>
        <v>1.2552867222896319E-4</v>
      </c>
      <c r="AV822" s="5">
        <f t="shared" si="1045"/>
        <v>4.2991938125664285E-5</v>
      </c>
      <c r="AW822" s="5">
        <f t="shared" si="1046"/>
        <v>3.5332278642897389E-7</v>
      </c>
      <c r="AX822" s="5">
        <f t="shared" si="1047"/>
        <v>1.0607434023344278E-3</v>
      </c>
      <c r="AY822" s="5">
        <f t="shared" si="1048"/>
        <v>8.3610208518173018E-4</v>
      </c>
      <c r="AZ822" s="5">
        <f t="shared" si="1049"/>
        <v>3.2951734383017064E-4</v>
      </c>
      <c r="BA822" s="5">
        <f t="shared" si="1050"/>
        <v>8.657768934303458E-5</v>
      </c>
      <c r="BB822" s="5">
        <f t="shared" si="1051"/>
        <v>1.7060626168077051E-5</v>
      </c>
      <c r="BC822" s="5">
        <f t="shared" si="1052"/>
        <v>2.6895147464019724E-6</v>
      </c>
      <c r="BD822" s="5">
        <f t="shared" si="1053"/>
        <v>3.8483951771777531E-5</v>
      </c>
      <c r="BE822" s="5">
        <f t="shared" si="1054"/>
        <v>5.2721012467510659E-5</v>
      </c>
      <c r="BF822" s="5">
        <f t="shared" si="1055"/>
        <v>3.6112522592310594E-5</v>
      </c>
      <c r="BG822" s="5">
        <f t="shared" si="1056"/>
        <v>1.6490759274698469E-5</v>
      </c>
      <c r="BH822" s="5">
        <f t="shared" si="1057"/>
        <v>5.6478706401825593E-6</v>
      </c>
      <c r="BI822" s="5">
        <f t="shared" si="1058"/>
        <v>1.547457808916168E-6</v>
      </c>
      <c r="BJ822" s="8">
        <f t="shared" si="1059"/>
        <v>0.50557371934556194</v>
      </c>
      <c r="BK822" s="8">
        <f t="shared" si="1060"/>
        <v>0.27913600984329268</v>
      </c>
      <c r="BL822" s="8">
        <f t="shared" si="1061"/>
        <v>0.20612853470554235</v>
      </c>
      <c r="BM822" s="8">
        <f t="shared" si="1062"/>
        <v>0.36548258219836621</v>
      </c>
      <c r="BN822" s="8">
        <f t="shared" si="1063"/>
        <v>0.63394998315729711</v>
      </c>
    </row>
    <row r="823" spans="1:66" x14ac:dyDescent="0.25">
      <c r="A823" t="s">
        <v>145</v>
      </c>
      <c r="B823" t="s">
        <v>388</v>
      </c>
      <c r="C823" t="s">
        <v>434</v>
      </c>
      <c r="D823" t="s">
        <v>507</v>
      </c>
      <c r="E823">
        <f>VLOOKUP(A823,home!$A$2:$E$405,3,FALSE)</f>
        <v>1.4045801526717601</v>
      </c>
      <c r="F823">
        <f>VLOOKUP(B823,home!$B$2:$E$405,3,FALSE)</f>
        <v>1.3</v>
      </c>
      <c r="G823">
        <f>VLOOKUP(C823,away!$B$2:$E$405,4,FALSE)</f>
        <v>1.01</v>
      </c>
      <c r="H823">
        <f>VLOOKUP(A823,away!$A$2:$E$405,3,FALSE)</f>
        <v>1.2264631043256999</v>
      </c>
      <c r="I823">
        <f>VLOOKUP(C823,away!$B$2:$E$405,3,FALSE)</f>
        <v>0.63</v>
      </c>
      <c r="J823">
        <f>VLOOKUP(B823,home!$B$2:$E$405,4,FALSE)</f>
        <v>1.25</v>
      </c>
      <c r="K823" s="3">
        <f t="shared" si="1008"/>
        <v>1.844213740458021</v>
      </c>
      <c r="L823" s="3">
        <f t="shared" si="1009"/>
        <v>0.96583969465648867</v>
      </c>
      <c r="M823" s="5">
        <f t="shared" si="1010"/>
        <v>6.0201775417661474E-2</v>
      </c>
      <c r="N823" s="5">
        <f t="shared" si="1011"/>
        <v>0.1110249414252192</v>
      </c>
      <c r="O823" s="5">
        <f t="shared" si="1012"/>
        <v>5.8145264387172664E-2</v>
      </c>
      <c r="P823" s="5">
        <f t="shared" si="1013"/>
        <v>0.10723229552538824</v>
      </c>
      <c r="Q823" s="5">
        <f t="shared" si="1014"/>
        <v>0.1023768612549681</v>
      </c>
      <c r="R823" s="5">
        <f t="shared" si="1015"/>
        <v>2.8079502200713823E-2</v>
      </c>
      <c r="S823" s="5">
        <f t="shared" si="1016"/>
        <v>4.7750938921108606E-2</v>
      </c>
      <c r="T823" s="5">
        <f t="shared" si="1017"/>
        <v>9.8879636414388086E-2</v>
      </c>
      <c r="U823" s="5">
        <f t="shared" si="1018"/>
        <v>5.1784603783777666E-2</v>
      </c>
      <c r="V823" s="5">
        <f t="shared" si="1019"/>
        <v>9.450520093061153E-3</v>
      </c>
      <c r="W823" s="5">
        <f t="shared" si="1020"/>
        <v>6.2934938077125524E-2</v>
      </c>
      <c r="X823" s="5">
        <f t="shared" si="1021"/>
        <v>6.0785061375635933E-2</v>
      </c>
      <c r="Y823" s="5">
        <f t="shared" si="1022"/>
        <v>2.9354312559360066E-2</v>
      </c>
      <c r="Z823" s="5">
        <f t="shared" si="1023"/>
        <v>9.0400992772145493E-3</v>
      </c>
      <c r="AA823" s="5">
        <f t="shared" si="1024"/>
        <v>1.6671875302143691E-2</v>
      </c>
      <c r="AB823" s="5">
        <f t="shared" si="1025"/>
        <v>1.537325075570806E-2</v>
      </c>
      <c r="AC823" s="5">
        <f t="shared" si="1026"/>
        <v>1.0520879123342792E-3</v>
      </c>
      <c r="AD823" s="5">
        <f t="shared" si="1027"/>
        <v>2.9016369389177406E-2</v>
      </c>
      <c r="AE823" s="5">
        <f t="shared" si="1028"/>
        <v>2.8025161350882989E-2</v>
      </c>
      <c r="AF823" s="5">
        <f t="shared" si="1029"/>
        <v>1.3533906640917826E-2</v>
      </c>
      <c r="AG823" s="5">
        <f t="shared" si="1030"/>
        <v>4.3571947525245002E-3</v>
      </c>
      <c r="AH823" s="5">
        <f t="shared" si="1031"/>
        <v>2.1828216813923104E-3</v>
      </c>
      <c r="AI823" s="5">
        <f t="shared" si="1032"/>
        <v>4.0255897377933789E-3</v>
      </c>
      <c r="AJ823" s="5">
        <f t="shared" si="1033"/>
        <v>3.7120239539426762E-3</v>
      </c>
      <c r="AK823" s="5">
        <f t="shared" si="1034"/>
        <v>2.2819218602567986E-3</v>
      </c>
      <c r="AL823" s="5">
        <f t="shared" si="1035"/>
        <v>7.4959783927582081E-5</v>
      </c>
      <c r="AM823" s="5">
        <f t="shared" si="1036"/>
        <v>1.0702477425145289E-2</v>
      </c>
      <c r="AN823" s="5">
        <f t="shared" si="1037"/>
        <v>1.0336877528370288E-2</v>
      </c>
      <c r="AO823" s="5">
        <f t="shared" si="1038"/>
        <v>4.9918833178513389E-3</v>
      </c>
      <c r="AP823" s="5">
        <f t="shared" si="1039"/>
        <v>1.6071196864914526E-3</v>
      </c>
      <c r="AQ823" s="5">
        <f t="shared" si="1040"/>
        <v>3.8805499681933403E-4</v>
      </c>
      <c r="AR823" s="5">
        <f t="shared" si="1041"/>
        <v>4.2165116524910264E-4</v>
      </c>
      <c r="AS823" s="5">
        <f t="shared" si="1042"/>
        <v>7.7761487263253062E-4</v>
      </c>
      <c r="AT823" s="5">
        <f t="shared" si="1043"/>
        <v>7.1704401644671347E-4</v>
      </c>
      <c r="AU823" s="5">
        <f t="shared" si="1044"/>
        <v>4.4079414254807875E-4</v>
      </c>
      <c r="AV823" s="5">
        <f t="shared" si="1045"/>
        <v>2.0322965360014463E-4</v>
      </c>
      <c r="AW823" s="5">
        <f t="shared" si="1046"/>
        <v>3.7088744231266863E-6</v>
      </c>
      <c r="AX823" s="5">
        <f t="shared" si="1047"/>
        <v>3.2896093207324573E-3</v>
      </c>
      <c r="AY823" s="5">
        <f t="shared" si="1048"/>
        <v>3.1772352618753756E-3</v>
      </c>
      <c r="AZ823" s="5">
        <f t="shared" si="1049"/>
        <v>1.5343499675907707E-3</v>
      </c>
      <c r="BA823" s="5">
        <f t="shared" si="1050"/>
        <v>4.9397870139802121E-4</v>
      </c>
      <c r="BB823" s="5">
        <f t="shared" si="1051"/>
        <v>1.1927605953126837E-4</v>
      </c>
      <c r="BC823" s="5">
        <f t="shared" si="1052"/>
        <v>2.3040310583501889E-5</v>
      </c>
      <c r="BD823" s="5">
        <f t="shared" si="1053"/>
        <v>6.7874572115957617E-5</v>
      </c>
      <c r="BE823" s="5">
        <f t="shared" si="1054"/>
        <v>1.2517521852395787E-4</v>
      </c>
      <c r="BF823" s="5">
        <f t="shared" si="1055"/>
        <v>1.1542492898335927E-4</v>
      </c>
      <c r="BG823" s="5">
        <f t="shared" si="1056"/>
        <v>7.0956080007500817E-5</v>
      </c>
      <c r="BH823" s="5">
        <f t="shared" si="1057"/>
        <v>3.2714544429717927E-5</v>
      </c>
      <c r="BI823" s="5">
        <f t="shared" si="1058"/>
        <v>1.2066522470022034E-5</v>
      </c>
      <c r="BJ823" s="8">
        <f t="shared" si="1059"/>
        <v>0.57695228581658864</v>
      </c>
      <c r="BK823" s="8">
        <f t="shared" si="1060"/>
        <v>0.2289398129153567</v>
      </c>
      <c r="BL823" s="8">
        <f t="shared" si="1061"/>
        <v>0.18524139937990819</v>
      </c>
      <c r="BM823" s="8">
        <f t="shared" si="1062"/>
        <v>0.52993943079049211</v>
      </c>
      <c r="BN823" s="8">
        <f t="shared" si="1063"/>
        <v>0.46706064021112348</v>
      </c>
    </row>
    <row r="824" spans="1:66" x14ac:dyDescent="0.25">
      <c r="A824" t="s">
        <v>145</v>
      </c>
      <c r="B824" t="s">
        <v>391</v>
      </c>
      <c r="C824" t="s">
        <v>423</v>
      </c>
      <c r="D824" t="s">
        <v>507</v>
      </c>
      <c r="E824">
        <f>VLOOKUP(A824,home!$A$2:$E$405,3,FALSE)</f>
        <v>1.4045801526717601</v>
      </c>
      <c r="F824">
        <f>VLOOKUP(B824,home!$B$2:$E$405,3,FALSE)</f>
        <v>0.99</v>
      </c>
      <c r="G824">
        <f>VLOOKUP(C824,away!$B$2:$E$405,4,FALSE)</f>
        <v>0.63</v>
      </c>
      <c r="H824">
        <f>VLOOKUP(A824,away!$A$2:$E$405,3,FALSE)</f>
        <v>1.2264631043256999</v>
      </c>
      <c r="I824">
        <f>VLOOKUP(C824,away!$B$2:$E$405,3,FALSE)</f>
        <v>1.27</v>
      </c>
      <c r="J824">
        <f>VLOOKUP(B824,home!$B$2:$E$405,4,FALSE)</f>
        <v>1.36</v>
      </c>
      <c r="K824" s="3">
        <f t="shared" si="1008"/>
        <v>0.87603664122137681</v>
      </c>
      <c r="L824" s="3">
        <f t="shared" si="1009"/>
        <v>2.118347073791349</v>
      </c>
      <c r="M824" s="5">
        <f t="shared" si="1010"/>
        <v>5.0067473412761146E-2</v>
      </c>
      <c r="N824" s="5">
        <f t="shared" si="1011"/>
        <v>4.3860941242955857E-2</v>
      </c>
      <c r="O824" s="5">
        <f t="shared" si="1012"/>
        <v>0.10606028579604874</v>
      </c>
      <c r="P824" s="5">
        <f t="shared" si="1013"/>
        <v>9.2912696535749836E-2</v>
      </c>
      <c r="Q824" s="5">
        <f t="shared" si="1014"/>
        <v>1.9211895823643604E-2</v>
      </c>
      <c r="R824" s="5">
        <f t="shared" si="1015"/>
        <v>0.11233624803076703</v>
      </c>
      <c r="S824" s="5">
        <f t="shared" si="1016"/>
        <v>4.3105676146142559E-2</v>
      </c>
      <c r="T824" s="5">
        <f t="shared" si="1017"/>
        <v>4.0697463299999667E-2</v>
      </c>
      <c r="U824" s="5">
        <f t="shared" si="1018"/>
        <v>9.8410669412284657E-2</v>
      </c>
      <c r="V824" s="5">
        <f t="shared" si="1019"/>
        <v>8.8881492952003465E-3</v>
      </c>
      <c r="W824" s="5">
        <f t="shared" si="1020"/>
        <v>5.6101082296132476E-3</v>
      </c>
      <c r="X824" s="5">
        <f t="shared" si="1021"/>
        <v>1.1884156351853989E-2</v>
      </c>
      <c r="Y824" s="5">
        <f t="shared" si="1022"/>
        <v>1.2587383916214386E-2</v>
      </c>
      <c r="Z824" s="5">
        <f t="shared" si="1023"/>
        <v>7.9322387432224847E-2</v>
      </c>
      <c r="AA824" s="5">
        <f t="shared" si="1024"/>
        <v>6.9489317859787014E-2</v>
      </c>
      <c r="AB824" s="5">
        <f t="shared" si="1025"/>
        <v>3.0437594309326219E-2</v>
      </c>
      <c r="AC824" s="5">
        <f t="shared" si="1026"/>
        <v>1.0308862495182647E-3</v>
      </c>
      <c r="AD824" s="5">
        <f t="shared" si="1027"/>
        <v>1.2286650925896984E-3</v>
      </c>
      <c r="AE824" s="5">
        <f t="shared" si="1028"/>
        <v>2.6027391035569644E-3</v>
      </c>
      <c r="AF824" s="5">
        <f t="shared" si="1029"/>
        <v>2.7567523819311073E-3</v>
      </c>
      <c r="AG824" s="5">
        <f t="shared" si="1030"/>
        <v>1.9465861138103645E-3</v>
      </c>
      <c r="AH824" s="5">
        <f t="shared" si="1031"/>
        <v>4.2008086825799297E-2</v>
      </c>
      <c r="AI824" s="5">
        <f t="shared" si="1032"/>
        <v>3.6800623287009185E-2</v>
      </c>
      <c r="AJ824" s="5">
        <f t="shared" si="1033"/>
        <v>1.6119347209602352E-2</v>
      </c>
      <c r="AK824" s="5">
        <f t="shared" si="1034"/>
        <v>4.7070462627270731E-3</v>
      </c>
      <c r="AL824" s="5">
        <f t="shared" si="1035"/>
        <v>7.6522672094697682E-5</v>
      </c>
      <c r="AM824" s="5">
        <f t="shared" si="1036"/>
        <v>2.1527112817964632E-4</v>
      </c>
      <c r="AN824" s="5">
        <f t="shared" si="1037"/>
        <v>4.5601896445111618E-4</v>
      </c>
      <c r="AO824" s="5">
        <f t="shared" si="1038"/>
        <v>4.8300321946919165E-4</v>
      </c>
      <c r="AP824" s="5">
        <f t="shared" si="1039"/>
        <v>3.4105615219812098E-4</v>
      </c>
      <c r="AQ824" s="5">
        <f t="shared" si="1040"/>
        <v>1.8061882550185663E-4</v>
      </c>
      <c r="AR824" s="5">
        <f t="shared" si="1041"/>
        <v>1.7797541560600975E-2</v>
      </c>
      <c r="AS824" s="5">
        <f t="shared" si="1042"/>
        <v>1.559129853074674E-2</v>
      </c>
      <c r="AT824" s="5">
        <f t="shared" si="1043"/>
        <v>6.8292743985775796E-3</v>
      </c>
      <c r="AU824" s="5">
        <f t="shared" si="1044"/>
        <v>1.9942315353696808E-3</v>
      </c>
      <c r="AV824" s="5">
        <f t="shared" si="1045"/>
        <v>4.3675497401575106E-4</v>
      </c>
      <c r="AW824" s="5">
        <f t="shared" si="1046"/>
        <v>3.9446367326394313E-6</v>
      </c>
      <c r="AX824" s="5">
        <f t="shared" si="1047"/>
        <v>3.1430899347072287E-5</v>
      </c>
      <c r="AY824" s="5">
        <f t="shared" si="1048"/>
        <v>6.6581553658501009E-5</v>
      </c>
      <c r="AZ824" s="5">
        <f t="shared" si="1049"/>
        <v>7.0521419680483655E-5</v>
      </c>
      <c r="BA824" s="5">
        <f t="shared" si="1050"/>
        <v>4.9796281006588071E-5</v>
      </c>
      <c r="BB824" s="5">
        <f t="shared" si="1051"/>
        <v>2.6371451538999393E-5</v>
      </c>
      <c r="BC824" s="5">
        <f t="shared" si="1052"/>
        <v>1.117277743985395E-5</v>
      </c>
      <c r="BD824" s="5">
        <f t="shared" si="1053"/>
        <v>6.2835616809298264E-3</v>
      </c>
      <c r="BE824" s="5">
        <f t="shared" si="1054"/>
        <v>5.504630269869114E-3</v>
      </c>
      <c r="BF824" s="5">
        <f t="shared" si="1055"/>
        <v>2.4111289063908294E-3</v>
      </c>
      <c r="BG824" s="5">
        <f t="shared" si="1056"/>
        <v>7.0407908956879805E-4</v>
      </c>
      <c r="BH824" s="5">
        <f t="shared" si="1057"/>
        <v>1.5419977019501366E-4</v>
      </c>
      <c r="BI824" s="5">
        <f t="shared" si="1058"/>
        <v>2.7016929751749599E-5</v>
      </c>
      <c r="BJ824" s="8">
        <f t="shared" si="1059"/>
        <v>0.14431853422864033</v>
      </c>
      <c r="BK824" s="8">
        <f t="shared" si="1060"/>
        <v>0.19614798586512536</v>
      </c>
      <c r="BL824" s="8">
        <f t="shared" si="1061"/>
        <v>0.57410293663936773</v>
      </c>
      <c r="BM824" s="8">
        <f t="shared" si="1062"/>
        <v>0.56937966640650617</v>
      </c>
      <c r="BN824" s="8">
        <f t="shared" si="1063"/>
        <v>0.42444954084192621</v>
      </c>
    </row>
    <row r="825" spans="1:66" x14ac:dyDescent="0.25">
      <c r="A825" t="s">
        <v>145</v>
      </c>
      <c r="B825" t="s">
        <v>425</v>
      </c>
      <c r="C825" t="s">
        <v>355</v>
      </c>
      <c r="D825" t="s">
        <v>507</v>
      </c>
      <c r="E825">
        <f>VLOOKUP(A825,home!$A$2:$E$405,3,FALSE)</f>
        <v>1.4045801526717601</v>
      </c>
      <c r="F825">
        <f>VLOOKUP(B825,home!$B$2:$E$405,3,FALSE)</f>
        <v>1.38</v>
      </c>
      <c r="G825">
        <f>VLOOKUP(C825,away!$B$2:$E$405,4,FALSE)</f>
        <v>1.88</v>
      </c>
      <c r="H825">
        <f>VLOOKUP(A825,away!$A$2:$E$405,3,FALSE)</f>
        <v>1.2264631043256999</v>
      </c>
      <c r="I825">
        <f>VLOOKUP(C825,away!$B$2:$E$405,3,FALSE)</f>
        <v>0.75</v>
      </c>
      <c r="J825">
        <f>VLOOKUP(B825,home!$B$2:$E$405,4,FALSE)</f>
        <v>0.66</v>
      </c>
      <c r="K825" s="3">
        <f t="shared" si="1008"/>
        <v>3.6440427480916138</v>
      </c>
      <c r="L825" s="3">
        <f t="shared" si="1009"/>
        <v>0.60709923664122145</v>
      </c>
      <c r="M825" s="5">
        <f t="shared" si="1010"/>
        <v>1.4247953669311466E-2</v>
      </c>
      <c r="N825" s="5">
        <f t="shared" si="1011"/>
        <v>5.1920152243799755E-2</v>
      </c>
      <c r="O825" s="5">
        <f t="shared" si="1012"/>
        <v>8.6499217963384809E-3</v>
      </c>
      <c r="P825" s="5">
        <f t="shared" si="1013"/>
        <v>3.152068479350683E-2</v>
      </c>
      <c r="Q825" s="5">
        <f t="shared" si="1014"/>
        <v>9.4599627131915498E-2</v>
      </c>
      <c r="R825" s="5">
        <f t="shared" si="1015"/>
        <v>2.6256804597816776E-3</v>
      </c>
      <c r="S825" s="5">
        <f t="shared" si="1016"/>
        <v>1.7433267838167146E-2</v>
      </c>
      <c r="T825" s="5">
        <f t="shared" si="1017"/>
        <v>5.7431361418330072E-2</v>
      </c>
      <c r="U825" s="5">
        <f t="shared" si="1018"/>
        <v>9.5680918382732762E-3</v>
      </c>
      <c r="V825" s="5">
        <f t="shared" si="1019"/>
        <v>4.2852823578232151E-3</v>
      </c>
      <c r="W825" s="5">
        <f t="shared" si="1020"/>
        <v>0.11490836174074244</v>
      </c>
      <c r="X825" s="5">
        <f t="shared" si="1021"/>
        <v>6.9760778696498063E-2</v>
      </c>
      <c r="Y825" s="5">
        <f t="shared" si="1022"/>
        <v>2.1175857747070582E-2</v>
      </c>
      <c r="Z825" s="5">
        <f t="shared" si="1023"/>
        <v>5.3134953426574262E-4</v>
      </c>
      <c r="AA825" s="5">
        <f t="shared" si="1024"/>
        <v>1.936260417042936E-3</v>
      </c>
      <c r="AB825" s="5">
        <f t="shared" si="1025"/>
        <v>3.5279078655710769E-3</v>
      </c>
      <c r="AC825" s="5">
        <f t="shared" si="1026"/>
        <v>5.9251944870098328E-4</v>
      </c>
      <c r="AD825" s="5">
        <f t="shared" si="1027"/>
        <v>0.1046827455741101</v>
      </c>
      <c r="AE825" s="5">
        <f t="shared" si="1028"/>
        <v>6.3552814927549439E-2</v>
      </c>
      <c r="AF825" s="5">
        <f t="shared" si="1029"/>
        <v>1.9291432714458046E-2</v>
      </c>
      <c r="AG825" s="5">
        <f t="shared" si="1030"/>
        <v>3.9039380248876558E-3</v>
      </c>
      <c r="AH825" s="5">
        <f t="shared" si="1031"/>
        <v>8.0645474160600213E-5</v>
      </c>
      <c r="AI825" s="5">
        <f t="shared" si="1032"/>
        <v>2.9387555528134486E-4</v>
      </c>
      <c r="AJ825" s="5">
        <f t="shared" si="1033"/>
        <v>5.3544754303219038E-4</v>
      </c>
      <c r="AK825" s="5">
        <f t="shared" si="1034"/>
        <v>6.5039791205664184E-4</v>
      </c>
      <c r="AL825" s="5">
        <f t="shared" si="1035"/>
        <v>5.2433126075510862E-5</v>
      </c>
      <c r="AM825" s="5">
        <f t="shared" si="1036"/>
        <v>7.629367997193108E-2</v>
      </c>
      <c r="AN825" s="5">
        <f t="shared" si="1037"/>
        <v>4.6317834871509006E-2</v>
      </c>
      <c r="AO825" s="5">
        <f t="shared" si="1038"/>
        <v>1.4059761096683632E-2</v>
      </c>
      <c r="AP825" s="5">
        <f t="shared" si="1039"/>
        <v>2.8452234097181921E-3</v>
      </c>
      <c r="AQ825" s="5">
        <f t="shared" si="1040"/>
        <v>4.3183324002841187E-4</v>
      </c>
      <c r="AR825" s="5">
        <f t="shared" si="1041"/>
        <v>9.7919611602939519E-6</v>
      </c>
      <c r="AS825" s="5">
        <f t="shared" si="1042"/>
        <v>3.5682325055763923E-5</v>
      </c>
      <c r="AT825" s="5">
        <f t="shared" si="1043"/>
        <v>6.5013958927252093E-5</v>
      </c>
      <c r="AU825" s="5">
        <f t="shared" si="1044"/>
        <v>7.8971215184526339E-5</v>
      </c>
      <c r="AV825" s="5">
        <f t="shared" si="1045"/>
        <v>7.1943621000288897E-5</v>
      </c>
      <c r="AW825" s="5">
        <f t="shared" si="1046"/>
        <v>3.2221547936782291E-6</v>
      </c>
      <c r="AX825" s="5">
        <f t="shared" si="1047"/>
        <v>4.6336238537822989E-2</v>
      </c>
      <c r="AY825" s="5">
        <f t="shared" si="1048"/>
        <v>2.8130695045137884E-2</v>
      </c>
      <c r="AZ825" s="5">
        <f t="shared" si="1049"/>
        <v>8.5390617440451004E-3</v>
      </c>
      <c r="BA825" s="5">
        <f t="shared" si="1050"/>
        <v>1.7280192888140125E-3</v>
      </c>
      <c r="BB825" s="5">
        <f t="shared" si="1051"/>
        <v>2.6226979778507333E-4</v>
      </c>
      <c r="BC825" s="5">
        <f t="shared" si="1052"/>
        <v>3.1844758805873118E-5</v>
      </c>
      <c r="BD825" s="5">
        <f t="shared" si="1053"/>
        <v>9.9078202427249062E-7</v>
      </c>
      <c r="BE825" s="5">
        <f t="shared" si="1054"/>
        <v>3.6104520504896993E-6</v>
      </c>
      <c r="BF825" s="5">
        <f t="shared" si="1055"/>
        <v>6.5783208059597419E-6</v>
      </c>
      <c r="BG825" s="5">
        <f t="shared" si="1056"/>
        <v>7.9905607425259256E-6</v>
      </c>
      <c r="BH825" s="5">
        <f t="shared" si="1057"/>
        <v>7.2794862317467858E-6</v>
      </c>
      <c r="BI825" s="5">
        <f t="shared" si="1058"/>
        <v>5.3053518025259256E-6</v>
      </c>
      <c r="BJ825" s="8">
        <f t="shared" si="1059"/>
        <v>0.82620353198164265</v>
      </c>
      <c r="BK825" s="8">
        <f t="shared" si="1060"/>
        <v>9.6262836278723035E-2</v>
      </c>
      <c r="BL825" s="8">
        <f t="shared" si="1061"/>
        <v>2.8161386896523862E-2</v>
      </c>
      <c r="BM825" s="8">
        <f t="shared" si="1062"/>
        <v>0.71946761170615736</v>
      </c>
      <c r="BN825" s="8">
        <f t="shared" si="1063"/>
        <v>0.20356402009465371</v>
      </c>
    </row>
    <row r="826" spans="1:66" x14ac:dyDescent="0.25">
      <c r="A826" t="s">
        <v>145</v>
      </c>
      <c r="B826" t="s">
        <v>427</v>
      </c>
      <c r="C826" t="s">
        <v>347</v>
      </c>
      <c r="D826" t="s">
        <v>507</v>
      </c>
      <c r="E826">
        <f>VLOOKUP(A826,home!$A$2:$E$405,3,FALSE)</f>
        <v>1.4045801526717601</v>
      </c>
      <c r="F826">
        <f>VLOOKUP(B826,home!$B$2:$E$405,3,FALSE)</f>
        <v>1.1499999999999999</v>
      </c>
      <c r="G826">
        <f>VLOOKUP(C826,away!$B$2:$E$405,4,FALSE)</f>
        <v>0.9</v>
      </c>
      <c r="H826">
        <f>VLOOKUP(A826,away!$A$2:$E$405,3,FALSE)</f>
        <v>1.2264631043256999</v>
      </c>
      <c r="I826">
        <f>VLOOKUP(C826,away!$B$2:$E$405,3,FALSE)</f>
        <v>1.05</v>
      </c>
      <c r="J826">
        <f>VLOOKUP(B826,home!$B$2:$E$405,4,FALSE)</f>
        <v>0.72</v>
      </c>
      <c r="K826" s="3">
        <f t="shared" si="1008"/>
        <v>1.4537404580152715</v>
      </c>
      <c r="L826" s="3">
        <f t="shared" si="1009"/>
        <v>0.92720610687022909</v>
      </c>
      <c r="M826" s="5">
        <f t="shared" si="1010"/>
        <v>9.2463013832428553E-2</v>
      </c>
      <c r="N826" s="5">
        <f t="shared" si="1011"/>
        <v>0.13441722407822704</v>
      </c>
      <c r="O826" s="5">
        <f t="shared" si="1012"/>
        <v>8.5732271085054212E-2</v>
      </c>
      <c r="P826" s="5">
        <f t="shared" si="1013"/>
        <v>0.1246324710338761</v>
      </c>
      <c r="Q826" s="5">
        <f t="shared" si="1014"/>
        <v>9.7703878448311604E-2</v>
      </c>
      <c r="R826" s="5">
        <f t="shared" si="1015"/>
        <v>3.9745742652958112E-2</v>
      </c>
      <c r="S826" s="5">
        <f t="shared" si="1016"/>
        <v>4.1998557564219711E-2</v>
      </c>
      <c r="T826" s="5">
        <f t="shared" si="1017"/>
        <v>9.0591632762181087E-2</v>
      </c>
      <c r="U826" s="5">
        <f t="shared" si="1018"/>
        <v>5.7779994128468432E-2</v>
      </c>
      <c r="V826" s="5">
        <f t="shared" si="1019"/>
        <v>6.2900634440268763E-3</v>
      </c>
      <c r="W826" s="5">
        <f t="shared" si="1020"/>
        <v>4.7345360335105634E-2</v>
      </c>
      <c r="X826" s="5">
        <f t="shared" si="1021"/>
        <v>4.3898907234681463E-2</v>
      </c>
      <c r="Y826" s="5">
        <f t="shared" si="1022"/>
        <v>2.0351667436463165E-2</v>
      </c>
      <c r="Z826" s="5">
        <f t="shared" si="1023"/>
        <v>1.2284165103305102E-2</v>
      </c>
      <c r="AA826" s="5">
        <f t="shared" si="1024"/>
        <v>1.7857987803613973E-2</v>
      </c>
      <c r="AB826" s="5">
        <f t="shared" si="1025"/>
        <v>1.2980439684428456E-2</v>
      </c>
      <c r="AC826" s="5">
        <f t="shared" si="1026"/>
        <v>5.2990522743617948E-4</v>
      </c>
      <c r="AD826" s="5">
        <f t="shared" si="1027"/>
        <v>1.7206966454613636E-2</v>
      </c>
      <c r="AE826" s="5">
        <f t="shared" si="1028"/>
        <v>1.5954404377428934E-2</v>
      </c>
      <c r="AF826" s="5">
        <f t="shared" si="1029"/>
        <v>7.3965105851146124E-3</v>
      </c>
      <c r="AG826" s="5">
        <f t="shared" si="1030"/>
        <v>2.2860299280161867E-3</v>
      </c>
      <c r="AH826" s="5">
        <f t="shared" si="1031"/>
        <v>2.8474882253966619E-3</v>
      </c>
      <c r="AI826" s="5">
        <f t="shared" si="1032"/>
        <v>4.1395088369812353E-3</v>
      </c>
      <c r="AJ826" s="5">
        <f t="shared" si="1033"/>
        <v>3.0088857363156831E-3</v>
      </c>
      <c r="AK826" s="5">
        <f t="shared" si="1034"/>
        <v>1.458046309475726E-3</v>
      </c>
      <c r="AL826" s="5">
        <f t="shared" si="1035"/>
        <v>2.8570731223981168E-5</v>
      </c>
      <c r="AM826" s="5">
        <f t="shared" si="1036"/>
        <v>5.0028926589566888E-3</v>
      </c>
      <c r="AN826" s="5">
        <f t="shared" si="1037"/>
        <v>4.6387126254008792E-3</v>
      </c>
      <c r="AO826" s="5">
        <f t="shared" si="1038"/>
        <v>2.1505213371438643E-3</v>
      </c>
      <c r="AP826" s="5">
        <f t="shared" si="1039"/>
        <v>6.6465883891817402E-4</v>
      </c>
      <c r="AQ826" s="5">
        <f t="shared" si="1040"/>
        <v>1.5406893360755169E-4</v>
      </c>
      <c r="AR826" s="5">
        <f t="shared" si="1041"/>
        <v>5.2804169436577141E-4</v>
      </c>
      <c r="AS826" s="5">
        <f t="shared" si="1042"/>
        <v>7.6763557461845635E-4</v>
      </c>
      <c r="AT826" s="5">
        <f t="shared" si="1043"/>
        <v>5.5797144591732562E-4</v>
      </c>
      <c r="AU826" s="5">
        <f t="shared" si="1044"/>
        <v>2.7038188844909867E-4</v>
      </c>
      <c r="AV826" s="5">
        <f t="shared" si="1045"/>
        <v>9.8266272588256692E-5</v>
      </c>
      <c r="AW826" s="5">
        <f t="shared" si="1046"/>
        <v>1.0697493108321942E-6</v>
      </c>
      <c r="AX826" s="5">
        <f t="shared" si="1047"/>
        <v>1.2121512442388224E-3</v>
      </c>
      <c r="AY826" s="5">
        <f t="shared" si="1048"/>
        <v>1.1239140361085826E-3</v>
      </c>
      <c r="AZ826" s="5">
        <f t="shared" si="1049"/>
        <v>5.2104997893852247E-4</v>
      </c>
      <c r="BA826" s="5">
        <f t="shared" si="1050"/>
        <v>1.6104024081880076E-4</v>
      </c>
      <c r="BB826" s="5">
        <f t="shared" si="1051"/>
        <v>3.7329373684761094E-5</v>
      </c>
      <c r="BC826" s="5">
        <f t="shared" si="1052"/>
        <v>6.9224046492302653E-6</v>
      </c>
      <c r="BD826" s="5">
        <f t="shared" si="1053"/>
        <v>8.1600580616341008E-5</v>
      </c>
      <c r="BE826" s="5">
        <f t="shared" si="1054"/>
        <v>1.1862606543951165E-4</v>
      </c>
      <c r="BF826" s="5">
        <f t="shared" si="1055"/>
        <v>8.6225755352292645E-5</v>
      </c>
      <c r="BG826" s="5">
        <f t="shared" si="1056"/>
        <v>4.1783289692851545E-5</v>
      </c>
      <c r="BH826" s="5">
        <f t="shared" si="1057"/>
        <v>1.5185514673867694E-5</v>
      </c>
      <c r="BI826" s="5">
        <f t="shared" si="1058"/>
        <v>4.4151594114372104E-6</v>
      </c>
      <c r="BJ826" s="8">
        <f t="shared" si="1059"/>
        <v>0.49282584331260931</v>
      </c>
      <c r="BK826" s="8">
        <f t="shared" si="1060"/>
        <v>0.26706649586931996</v>
      </c>
      <c r="BL826" s="8">
        <f t="shared" si="1061"/>
        <v>0.2281204977038177</v>
      </c>
      <c r="BM826" s="8">
        <f t="shared" si="1062"/>
        <v>0.42447955657139874</v>
      </c>
      <c r="BN826" s="8">
        <f t="shared" si="1063"/>
        <v>0.57469460113085569</v>
      </c>
    </row>
    <row r="827" spans="1:66" s="10" customFormat="1" x14ac:dyDescent="0.25">
      <c r="A827" t="s">
        <v>145</v>
      </c>
      <c r="B827" t="s">
        <v>147</v>
      </c>
      <c r="C827" t="s">
        <v>419</v>
      </c>
      <c r="D827" t="s">
        <v>507</v>
      </c>
      <c r="E827">
        <f>VLOOKUP(A827,home!$A$2:$E$405,3,FALSE)</f>
        <v>1.4045801526717601</v>
      </c>
      <c r="F827">
        <f>VLOOKUP(B827,home!$B$2:$E$405,3,FALSE)</f>
        <v>1.17</v>
      </c>
      <c r="G827">
        <f>VLOOKUP(C827,away!$B$2:$E$405,4,FALSE)</f>
        <v>0.99</v>
      </c>
      <c r="H827">
        <f>VLOOKUP(A827,away!$A$2:$E$405,3,FALSE)</f>
        <v>1.2264631043256999</v>
      </c>
      <c r="I827">
        <f>VLOOKUP(C827,away!$B$2:$E$405,3,FALSE)</f>
        <v>0.67</v>
      </c>
      <c r="J827">
        <f>VLOOKUP(B827,home!$B$2:$E$405,4,FALSE)</f>
        <v>1.01</v>
      </c>
      <c r="K827" s="3">
        <f t="shared" si="1008"/>
        <v>1.6269251908396996</v>
      </c>
      <c r="L827" s="3">
        <f t="shared" si="1009"/>
        <v>0.82994758269720126</v>
      </c>
      <c r="M827" s="5">
        <f t="shared" si="1010"/>
        <v>8.5702543600163369E-2</v>
      </c>
      <c r="N827" s="5">
        <f t="shared" si="1011"/>
        <v>0.13943162710214346</v>
      </c>
      <c r="O827" s="5">
        <f t="shared" si="1012"/>
        <v>7.1128618891957082E-2</v>
      </c>
      <c r="P827" s="5">
        <f t="shared" si="1013"/>
        <v>0.11572094186496153</v>
      </c>
      <c r="Q827" s="5">
        <f t="shared" si="1014"/>
        <v>0.11342241326612232</v>
      </c>
      <c r="R827" s="5">
        <f t="shared" si="1015"/>
        <v>2.9516512654985127E-2</v>
      </c>
      <c r="S827" s="5">
        <f t="shared" si="1016"/>
        <v>3.906341580884036E-2</v>
      </c>
      <c r="T827" s="5">
        <f t="shared" si="1017"/>
        <v>9.4134657713901185E-2</v>
      </c>
      <c r="U827" s="5">
        <f t="shared" si="1018"/>
        <v>4.8021157984134082E-2</v>
      </c>
      <c r="V827" s="5">
        <f t="shared" si="1019"/>
        <v>5.8606522824539188E-3</v>
      </c>
      <c r="W827" s="5">
        <f t="shared" si="1020"/>
        <v>6.1509927116161774E-2</v>
      </c>
      <c r="X827" s="5">
        <f t="shared" si="1021"/>
        <v>5.1050015321939493E-2</v>
      </c>
      <c r="Y827" s="5">
        <f t="shared" si="1022"/>
        <v>2.1184418406549381E-2</v>
      </c>
      <c r="Z827" s="5">
        <f t="shared" si="1023"/>
        <v>8.1657194425520854E-3</v>
      </c>
      <c r="AA827" s="5">
        <f t="shared" si="1024"/>
        <v>1.3285014662417495E-2</v>
      </c>
      <c r="AB827" s="5">
        <f t="shared" si="1025"/>
        <v>1.0806862507480898E-2</v>
      </c>
      <c r="AC827" s="5">
        <f t="shared" si="1026"/>
        <v>4.9458873504434637E-4</v>
      </c>
      <c r="AD827" s="5">
        <f t="shared" si="1027"/>
        <v>2.5018012477999372E-2</v>
      </c>
      <c r="AE827" s="5">
        <f t="shared" si="1028"/>
        <v>2.0763638980003996E-2</v>
      </c>
      <c r="AF827" s="5">
        <f t="shared" si="1029"/>
        <v>8.6163659897258472E-3</v>
      </c>
      <c r="AG827" s="5">
        <f t="shared" si="1030"/>
        <v>2.3837107082691151E-3</v>
      </c>
      <c r="AH827" s="5">
        <f t="shared" si="1031"/>
        <v>1.6942797780824103E-3</v>
      </c>
      <c r="AI827" s="5">
        <f t="shared" si="1032"/>
        <v>2.7564664512925688E-3</v>
      </c>
      <c r="AJ827" s="5">
        <f t="shared" si="1033"/>
        <v>2.2422823536561967E-3</v>
      </c>
      <c r="AK827" s="5">
        <f t="shared" si="1034"/>
        <v>1.2160085487128661E-3</v>
      </c>
      <c r="AL827" s="5">
        <f t="shared" si="1035"/>
        <v>2.6712987433443027E-5</v>
      </c>
      <c r="AM827" s="5">
        <f t="shared" si="1036"/>
        <v>8.140486945039823E-3</v>
      </c>
      <c r="AN827" s="5">
        <f t="shared" si="1037"/>
        <v>6.7561774620139249E-3</v>
      </c>
      <c r="AO827" s="5">
        <f t="shared" si="1038"/>
        <v>2.8036365764358842E-3</v>
      </c>
      <c r="AP827" s="5">
        <f t="shared" si="1039"/>
        <v>7.7562379979147309E-4</v>
      </c>
      <c r="AQ827" s="5">
        <f t="shared" si="1040"/>
        <v>1.6093177442983776E-4</v>
      </c>
      <c r="AR827" s="5">
        <f t="shared" si="1041"/>
        <v>2.8123268124644941E-4</v>
      </c>
      <c r="AS827" s="5">
        <f t="shared" si="1042"/>
        <v>4.575445336072401E-4</v>
      </c>
      <c r="AT827" s="5">
        <f t="shared" si="1043"/>
        <v>3.7219536382831033E-4</v>
      </c>
      <c r="AU827" s="5">
        <f t="shared" si="1044"/>
        <v>2.0184467110867508E-4</v>
      </c>
      <c r="AV827" s="5">
        <f t="shared" si="1045"/>
        <v>8.209654501586437E-5</v>
      </c>
      <c r="AW827" s="5">
        <f t="shared" si="1046"/>
        <v>1.0019319069477075E-6</v>
      </c>
      <c r="AX827" s="5">
        <f t="shared" si="1047"/>
        <v>2.2073272127644981E-3</v>
      </c>
      <c r="AY827" s="5">
        <f t="shared" si="1048"/>
        <v>1.8319658844556462E-3</v>
      </c>
      <c r="AZ827" s="5">
        <f t="shared" si="1049"/>
        <v>7.6021782869385181E-4</v>
      </c>
      <c r="BA827" s="5">
        <f t="shared" si="1050"/>
        <v>2.1031364974925912E-4</v>
      </c>
      <c r="BB827" s="5">
        <f t="shared" si="1051"/>
        <v>4.3637326304405861E-5</v>
      </c>
      <c r="BC827" s="5">
        <f t="shared" si="1052"/>
        <v>7.2433386963421288E-6</v>
      </c>
      <c r="BD827" s="5">
        <f t="shared" si="1053"/>
        <v>3.890139732932386E-5</v>
      </c>
      <c r="BE827" s="5">
        <f t="shared" si="1054"/>
        <v>6.3289663273941192E-5</v>
      </c>
      <c r="BF827" s="5">
        <f t="shared" si="1055"/>
        <v>5.1483773750068562E-5</v>
      </c>
      <c r="BG827" s="5">
        <f t="shared" si="1056"/>
        <v>2.7920082811159406E-5</v>
      </c>
      <c r="BH827" s="5">
        <f t="shared" si="1057"/>
        <v>1.135597151395143E-5</v>
      </c>
      <c r="BI827" s="5">
        <f t="shared" si="1058"/>
        <v>3.6950632245011246E-6</v>
      </c>
      <c r="BJ827" s="8">
        <f t="shared" si="1059"/>
        <v>0.56121234888119087</v>
      </c>
      <c r="BK827" s="8">
        <f t="shared" si="1060"/>
        <v>0.24870082116335263</v>
      </c>
      <c r="BL827" s="8">
        <f t="shared" si="1061"/>
        <v>0.18225876357942819</v>
      </c>
      <c r="BM827" s="8">
        <f t="shared" si="1062"/>
        <v>0.44358403173364225</v>
      </c>
      <c r="BN827" s="8">
        <f t="shared" si="1063"/>
        <v>0.55492265738033286</v>
      </c>
    </row>
    <row r="828" spans="1:66" x14ac:dyDescent="0.25">
      <c r="A828" t="s">
        <v>145</v>
      </c>
      <c r="B828" t="s">
        <v>360</v>
      </c>
      <c r="C828" t="s">
        <v>366</v>
      </c>
      <c r="D828" t="s">
        <v>507</v>
      </c>
      <c r="E828">
        <f>VLOOKUP(A828,home!$A$2:$E$405,3,FALSE)</f>
        <v>1.4045801526717601</v>
      </c>
      <c r="F828">
        <f>VLOOKUP(B828,home!$B$2:$E$405,3,FALSE)</f>
        <v>1.1599999999999999</v>
      </c>
      <c r="G828">
        <f>VLOOKUP(C828,away!$B$2:$E$405,4,FALSE)</f>
        <v>0.75</v>
      </c>
      <c r="H828">
        <f>VLOOKUP(A828,away!$A$2:$E$405,3,FALSE)</f>
        <v>1.2264631043256999</v>
      </c>
      <c r="I828">
        <f>VLOOKUP(C828,away!$B$2:$E$405,3,FALSE)</f>
        <v>0.8</v>
      </c>
      <c r="J828">
        <f>VLOOKUP(B828,home!$B$2:$E$405,4,FALSE)</f>
        <v>1.1599999999999999</v>
      </c>
      <c r="K828" s="3">
        <f t="shared" si="1008"/>
        <v>1.2219847328244313</v>
      </c>
      <c r="L828" s="3">
        <f t="shared" si="1009"/>
        <v>1.1381577608142495</v>
      </c>
      <c r="M828" s="5">
        <f t="shared" si="1010"/>
        <v>9.440676987366324E-2</v>
      </c>
      <c r="N828" s="5">
        <f t="shared" si="1011"/>
        <v>0.11536363146088596</v>
      </c>
      <c r="O828" s="5">
        <f t="shared" si="1012"/>
        <v>0.10744979780511471</v>
      </c>
      <c r="P828" s="5">
        <f t="shared" si="1013"/>
        <v>0.13130201246292228</v>
      </c>
      <c r="Q828" s="5">
        <f t="shared" si="1014"/>
        <v>7.0486298184193455E-2</v>
      </c>
      <c r="R828" s="5">
        <f t="shared" si="1015"/>
        <v>6.114741063490662E-2</v>
      </c>
      <c r="S828" s="5">
        <f t="shared" si="1016"/>
        <v>4.5654084182428223E-2</v>
      </c>
      <c r="T828" s="5">
        <f t="shared" si="1017"/>
        <v>8.0224527309407129E-2</v>
      </c>
      <c r="U828" s="5">
        <f t="shared" si="1018"/>
        <v>7.4721202247602161E-2</v>
      </c>
      <c r="V828" s="5">
        <f t="shared" si="1019"/>
        <v>7.0551356743288156E-3</v>
      </c>
      <c r="W828" s="5">
        <f t="shared" si="1020"/>
        <v>2.871106008479828E-2</v>
      </c>
      <c r="X828" s="5">
        <f t="shared" si="1021"/>
        <v>3.2677715856717388E-2</v>
      </c>
      <c r="Y828" s="5">
        <f t="shared" si="1022"/>
        <v>1.8596197954002882E-2</v>
      </c>
      <c r="Z828" s="5">
        <f t="shared" si="1023"/>
        <v>2.3198466655938249E-2</v>
      </c>
      <c r="AA828" s="5">
        <f t="shared" si="1024"/>
        <v>2.8348172078493179E-2</v>
      </c>
      <c r="AB828" s="5">
        <f t="shared" si="1025"/>
        <v>1.7320516741699252E-2</v>
      </c>
      <c r="AC828" s="5">
        <f t="shared" si="1026"/>
        <v>6.1327269847675624E-4</v>
      </c>
      <c r="AD828" s="5">
        <f t="shared" si="1027"/>
        <v>8.7711192717071038E-3</v>
      </c>
      <c r="AE828" s="5">
        <f t="shared" si="1028"/>
        <v>9.9829174701208685E-3</v>
      </c>
      <c r="AF828" s="5">
        <f t="shared" si="1029"/>
        <v>5.6810674970931112E-3</v>
      </c>
      <c r="AG828" s="5">
        <f t="shared" si="1030"/>
        <v>2.1553170205087027E-3</v>
      </c>
      <c r="AH828" s="5">
        <f t="shared" si="1031"/>
        <v>6.6008787158616765E-3</v>
      </c>
      <c r="AI828" s="5">
        <f t="shared" si="1032"/>
        <v>8.0661730140087068E-3</v>
      </c>
      <c r="AJ828" s="5">
        <f t="shared" si="1033"/>
        <v>4.9283701377195351E-3</v>
      </c>
      <c r="AK828" s="5">
        <f t="shared" si="1034"/>
        <v>2.0074643553337039E-3</v>
      </c>
      <c r="AL828" s="5">
        <f t="shared" si="1035"/>
        <v>3.4117866592119813E-5</v>
      </c>
      <c r="AM828" s="5">
        <f t="shared" si="1036"/>
        <v>2.1436347679616441E-3</v>
      </c>
      <c r="AN828" s="5">
        <f t="shared" si="1037"/>
        <v>2.439794547506798E-3</v>
      </c>
      <c r="AO828" s="5">
        <f t="shared" si="1038"/>
        <v>1.3884355495185764E-3</v>
      </c>
      <c r="AP828" s="5">
        <f t="shared" si="1039"/>
        <v>5.2675289869165496E-4</v>
      </c>
      <c r="AQ828" s="5">
        <f t="shared" si="1040"/>
        <v>1.4988197491932733E-4</v>
      </c>
      <c r="AR828" s="5">
        <f t="shared" si="1041"/>
        <v>1.5025682677303127E-3</v>
      </c>
      <c r="AS828" s="5">
        <f t="shared" si="1042"/>
        <v>1.8361154831928947E-3</v>
      </c>
      <c r="AT828" s="5">
        <f t="shared" si="1043"/>
        <v>1.1218525440821359E-3</v>
      </c>
      <c r="AU828" s="5">
        <f t="shared" si="1044"/>
        <v>4.5696222711620577E-4</v>
      </c>
      <c r="AV828" s="5">
        <f t="shared" si="1045"/>
        <v>1.3960021625336345E-4</v>
      </c>
      <c r="AW828" s="5">
        <f t="shared" si="1046"/>
        <v>1.3180977235477047E-6</v>
      </c>
      <c r="AX828" s="5">
        <f t="shared" si="1047"/>
        <v>4.3658149320012832E-4</v>
      </c>
      <c r="AY828" s="5">
        <f t="shared" si="1048"/>
        <v>4.9689861471359964E-4</v>
      </c>
      <c r="AZ828" s="5">
        <f t="shared" si="1049"/>
        <v>2.8277450733706652E-4</v>
      </c>
      <c r="BA828" s="5">
        <f t="shared" si="1050"/>
        <v>1.0728066669536941E-4</v>
      </c>
      <c r="BB828" s="5">
        <f t="shared" si="1051"/>
        <v>3.0525580846165365E-5</v>
      </c>
      <c r="BC828" s="5">
        <f t="shared" si="1052"/>
        <v>6.9485853486851824E-6</v>
      </c>
      <c r="BD828" s="5">
        <f t="shared" si="1053"/>
        <v>2.8502662251174638E-4</v>
      </c>
      <c r="BE828" s="5">
        <f t="shared" si="1054"/>
        <v>3.4829818115786646E-4</v>
      </c>
      <c r="BF828" s="5">
        <f t="shared" si="1055"/>
        <v>2.1280752992271546E-4</v>
      </c>
      <c r="BG828" s="5">
        <f t="shared" si="1056"/>
        <v>8.6682517531878878E-5</v>
      </c>
      <c r="BH828" s="5">
        <f t="shared" si="1057"/>
        <v>2.6481178256685521E-5</v>
      </c>
      <c r="BI828" s="5">
        <f t="shared" si="1058"/>
        <v>6.4719191073743951E-6</v>
      </c>
      <c r="BJ828" s="8">
        <f t="shared" si="1059"/>
        <v>0.38065936129617378</v>
      </c>
      <c r="BK828" s="8">
        <f t="shared" si="1060"/>
        <v>0.27956229137312505</v>
      </c>
      <c r="BL828" s="8">
        <f t="shared" si="1061"/>
        <v>0.31661285241760273</v>
      </c>
      <c r="BM828" s="8">
        <f t="shared" si="1062"/>
        <v>0.41938147080416344</v>
      </c>
      <c r="BN828" s="8">
        <f t="shared" si="1063"/>
        <v>0.58015592042168629</v>
      </c>
    </row>
    <row r="829" spans="1:66" x14ac:dyDescent="0.25">
      <c r="A829" t="s">
        <v>145</v>
      </c>
      <c r="B829" t="s">
        <v>375</v>
      </c>
      <c r="C829" t="s">
        <v>404</v>
      </c>
      <c r="D829" t="s">
        <v>507</v>
      </c>
      <c r="E829">
        <f>VLOOKUP(A829,home!$A$2:$E$405,3,FALSE)</f>
        <v>1.4045801526717601</v>
      </c>
      <c r="F829">
        <f>VLOOKUP(B829,home!$B$2:$E$405,3,FALSE)</f>
        <v>0.75</v>
      </c>
      <c r="G829">
        <f>VLOOKUP(C829,away!$B$2:$E$405,4,FALSE)</f>
        <v>0.76</v>
      </c>
      <c r="H829">
        <f>VLOOKUP(A829,away!$A$2:$E$405,3,FALSE)</f>
        <v>1.2264631043256999</v>
      </c>
      <c r="I829">
        <f>VLOOKUP(C829,away!$B$2:$E$405,3,FALSE)</f>
        <v>0.85</v>
      </c>
      <c r="J829">
        <f>VLOOKUP(B829,home!$B$2:$E$405,4,FALSE)</f>
        <v>0.54</v>
      </c>
      <c r="K829" s="3">
        <f t="shared" si="1008"/>
        <v>0.80061068702290328</v>
      </c>
      <c r="L829" s="3">
        <f t="shared" si="1009"/>
        <v>0.56294656488549621</v>
      </c>
      <c r="M829" s="5">
        <f t="shared" si="1010"/>
        <v>0.25574939188911489</v>
      </c>
      <c r="N829" s="5">
        <f t="shared" si="1011"/>
        <v>0.20475569634603399</v>
      </c>
      <c r="O829" s="5">
        <f t="shared" si="1012"/>
        <v>0.14397324163553182</v>
      </c>
      <c r="P829" s="5">
        <f t="shared" si="1013"/>
        <v>0.1152665158987376</v>
      </c>
      <c r="Q829" s="5">
        <f t="shared" si="1014"/>
        <v>8.1964799361725613E-2</v>
      </c>
      <c r="R829" s="5">
        <f t="shared" si="1015"/>
        <v>4.0524620907076064E-2</v>
      </c>
      <c r="S829" s="5">
        <f t="shared" si="1016"/>
        <v>1.2987684534939663E-2</v>
      </c>
      <c r="T829" s="5">
        <f t="shared" si="1017"/>
        <v>4.614180224221235E-2</v>
      </c>
      <c r="U829" s="5">
        <f t="shared" si="1018"/>
        <v>3.2444444585756876E-2</v>
      </c>
      <c r="V829" s="5">
        <f t="shared" si="1019"/>
        <v>6.5039587511663433E-4</v>
      </c>
      <c r="W829" s="5">
        <f t="shared" si="1020"/>
        <v>2.1873964776228525E-2</v>
      </c>
      <c r="X829" s="5">
        <f t="shared" si="1021"/>
        <v>1.231387333120419E-2</v>
      </c>
      <c r="Y829" s="5">
        <f t="shared" si="1022"/>
        <v>3.46602634611826E-3</v>
      </c>
      <c r="Z829" s="5">
        <f t="shared" si="1023"/>
        <v>7.6043987109751451E-3</v>
      </c>
      <c r="AA829" s="5">
        <f t="shared" si="1024"/>
        <v>6.0881628763898915E-3</v>
      </c>
      <c r="AB829" s="5">
        <f t="shared" si="1025"/>
        <v>2.4371241315869229E-3</v>
      </c>
      <c r="AC829" s="5">
        <f t="shared" si="1026"/>
        <v>1.8320880923176606E-5</v>
      </c>
      <c r="AD829" s="5">
        <f t="shared" si="1027"/>
        <v>4.3781324918527762E-3</v>
      </c>
      <c r="AE829" s="5">
        <f t="shared" si="1028"/>
        <v>2.4646546469020984E-3</v>
      </c>
      <c r="AF829" s="5">
        <f t="shared" si="1029"/>
        <v>6.9373443355130575E-4</v>
      </c>
      <c r="AG829" s="5">
        <f t="shared" si="1030"/>
        <v>1.3017847210349773E-4</v>
      </c>
      <c r="AH829" s="5">
        <f t="shared" si="1031"/>
        <v>1.0702175330907881E-3</v>
      </c>
      <c r="AI829" s="5">
        <f t="shared" si="1032"/>
        <v>8.5682759443177258E-4</v>
      </c>
      <c r="AJ829" s="5">
        <f t="shared" si="1033"/>
        <v>3.4299266451910145E-4</v>
      </c>
      <c r="AK829" s="5">
        <f t="shared" si="1034"/>
        <v>9.1534530928151346E-5</v>
      </c>
      <c r="AL829" s="5">
        <f t="shared" si="1035"/>
        <v>3.302896005517497E-7</v>
      </c>
      <c r="AM829" s="5">
        <f t="shared" si="1036"/>
        <v>7.0103593243590943E-4</v>
      </c>
      <c r="AN829" s="5">
        <f t="shared" si="1037"/>
        <v>3.9464577002609605E-4</v>
      </c>
      <c r="AO829" s="5">
        <f t="shared" si="1038"/>
        <v>1.1108224029139113E-4</v>
      </c>
      <c r="AP829" s="5">
        <f t="shared" si="1039"/>
        <v>2.0844455197274638E-5</v>
      </c>
      <c r="AQ829" s="5">
        <f t="shared" si="1040"/>
        <v>2.9335786125538457E-6</v>
      </c>
      <c r="AR829" s="5">
        <f t="shared" si="1041"/>
        <v>1.2049505678673787E-4</v>
      </c>
      <c r="AS829" s="5">
        <f t="shared" si="1042"/>
        <v>9.6469630196893951E-5</v>
      </c>
      <c r="AT829" s="5">
        <f t="shared" si="1043"/>
        <v>3.8617308454390339E-5</v>
      </c>
      <c r="AU829" s="5">
        <f t="shared" si="1044"/>
        <v>1.0305809950881608E-5</v>
      </c>
      <c r="AV829" s="5">
        <f t="shared" si="1045"/>
        <v>2.0627353962756989E-6</v>
      </c>
      <c r="AW829" s="5">
        <f t="shared" si="1046"/>
        <v>4.1350518103298028E-9</v>
      </c>
      <c r="AX829" s="5">
        <f t="shared" si="1047"/>
        <v>9.3542809915875814E-5</v>
      </c>
      <c r="AY829" s="5">
        <f t="shared" si="1048"/>
        <v>5.2659603511879223E-5</v>
      </c>
      <c r="AZ829" s="5">
        <f t="shared" si="1049"/>
        <v>1.4822271452622309E-5</v>
      </c>
      <c r="BA829" s="5">
        <f t="shared" si="1050"/>
        <v>2.7813822660180283E-6</v>
      </c>
      <c r="BB829" s="5">
        <f t="shared" si="1051"/>
        <v>3.9144239807207147E-7</v>
      </c>
      <c r="BC829" s="5">
        <f t="shared" si="1052"/>
        <v>4.4072230669042751E-8</v>
      </c>
      <c r="BD829" s="5">
        <f t="shared" si="1053"/>
        <v>1.1305379717296141E-5</v>
      </c>
      <c r="BE829" s="5">
        <f t="shared" si="1054"/>
        <v>9.0512078225192596E-6</v>
      </c>
      <c r="BF829" s="5">
        <f t="shared" si="1055"/>
        <v>3.6232468565871103E-6</v>
      </c>
      <c r="BG829" s="5">
        <f t="shared" si="1056"/>
        <v>9.6693671836859381E-7</v>
      </c>
      <c r="BH829" s="5">
        <f t="shared" si="1057"/>
        <v>1.9353496760018783E-7</v>
      </c>
      <c r="BI829" s="5">
        <f t="shared" si="1058"/>
        <v>3.0989232674668348E-8</v>
      </c>
      <c r="BJ829" s="8">
        <f t="shared" si="1059"/>
        <v>0.37957764600627086</v>
      </c>
      <c r="BK829" s="8">
        <f t="shared" si="1060"/>
        <v>0.38472529897194435</v>
      </c>
      <c r="BL829" s="8">
        <f t="shared" si="1061"/>
        <v>0.22812228829541159</v>
      </c>
      <c r="BM829" s="8">
        <f t="shared" si="1062"/>
        <v>0.15774271047792213</v>
      </c>
      <c r="BN829" s="8">
        <f t="shared" si="1063"/>
        <v>0.84223426603822005</v>
      </c>
    </row>
    <row r="830" spans="1:66" x14ac:dyDescent="0.25">
      <c r="A830" t="s">
        <v>145</v>
      </c>
      <c r="B830" t="s">
        <v>146</v>
      </c>
      <c r="C830" t="s">
        <v>433</v>
      </c>
      <c r="D830" t="s">
        <v>507</v>
      </c>
      <c r="E830">
        <f>VLOOKUP(A830,home!$A$2:$E$405,3,FALSE)</f>
        <v>1.4045801526717601</v>
      </c>
      <c r="F830">
        <f>VLOOKUP(B830,home!$B$2:$E$405,3,FALSE)</f>
        <v>1.2</v>
      </c>
      <c r="G830">
        <f>VLOOKUP(C830,away!$B$2:$E$405,4,FALSE)</f>
        <v>1.04</v>
      </c>
      <c r="H830">
        <f>VLOOKUP(A830,away!$A$2:$E$405,3,FALSE)</f>
        <v>1.2264631043256999</v>
      </c>
      <c r="I830">
        <f>VLOOKUP(C830,away!$B$2:$E$405,3,FALSE)</f>
        <v>0.66</v>
      </c>
      <c r="J830">
        <f>VLOOKUP(B830,home!$B$2:$E$405,4,FALSE)</f>
        <v>1.1200000000000001</v>
      </c>
      <c r="K830" s="3">
        <f t="shared" si="1008"/>
        <v>1.7529160305343565</v>
      </c>
      <c r="L830" s="3">
        <f t="shared" si="1009"/>
        <v>0.90660152671755745</v>
      </c>
      <c r="M830" s="5">
        <f t="shared" si="1010"/>
        <v>6.9981975898546281E-2</v>
      </c>
      <c r="N830" s="5">
        <f t="shared" si="1011"/>
        <v>0.12267252740103074</v>
      </c>
      <c r="O830" s="5">
        <f t="shared" si="1012"/>
        <v>6.3445766192333358E-2</v>
      </c>
      <c r="P830" s="5">
        <f t="shared" si="1013"/>
        <v>0.11121510062807587</v>
      </c>
      <c r="Q830" s="5">
        <f t="shared" si="1014"/>
        <v>0.10751731989371596</v>
      </c>
      <c r="R830" s="5">
        <f t="shared" si="1015"/>
        <v>2.8760014246867312E-2</v>
      </c>
      <c r="S830" s="5">
        <f t="shared" si="1016"/>
        <v>4.418565798157887E-2</v>
      </c>
      <c r="T830" s="5">
        <f t="shared" si="1017"/>
        <v>9.7475366364222896E-2</v>
      </c>
      <c r="U830" s="5">
        <f t="shared" si="1018"/>
        <v>5.0413890011730189E-2</v>
      </c>
      <c r="V830" s="5">
        <f t="shared" si="1019"/>
        <v>7.8021873737938313E-3</v>
      </c>
      <c r="W830" s="5">
        <f t="shared" si="1020"/>
        <v>6.2822944533928393E-2</v>
      </c>
      <c r="X830" s="5">
        <f t="shared" si="1021"/>
        <v>5.6955377427351912E-2</v>
      </c>
      <c r="Y830" s="5">
        <f t="shared" si="1022"/>
        <v>2.5817916065205979E-2</v>
      </c>
      <c r="Z830" s="5">
        <f t="shared" si="1023"/>
        <v>8.6912909415428688E-3</v>
      </c>
      <c r="AA830" s="5">
        <f t="shared" si="1024"/>
        <v>1.5235103217468536E-2</v>
      </c>
      <c r="AB830" s="5">
        <f t="shared" si="1025"/>
        <v>1.3352928328373077E-2</v>
      </c>
      <c r="AC830" s="5">
        <f t="shared" si="1026"/>
        <v>7.749504807794456E-4</v>
      </c>
      <c r="AD830" s="5">
        <f t="shared" si="1027"/>
        <v>2.7530836639723468E-2</v>
      </c>
      <c r="AE830" s="5">
        <f t="shared" si="1028"/>
        <v>2.4959498529384963E-2</v>
      </c>
      <c r="AF830" s="5">
        <f t="shared" si="1029"/>
        <v>1.1314159736422519E-2</v>
      </c>
      <c r="AG830" s="5">
        <f t="shared" si="1030"/>
        <v>3.4191448301889912E-3</v>
      </c>
      <c r="AH830" s="5">
        <f t="shared" si="1031"/>
        <v>1.9698844091873102E-3</v>
      </c>
      <c r="AI830" s="5">
        <f t="shared" si="1032"/>
        <v>3.4530419591641357E-3</v>
      </c>
      <c r="AJ830" s="5">
        <f t="shared" si="1033"/>
        <v>3.0264463021632878E-3</v>
      </c>
      <c r="AK830" s="5">
        <f t="shared" si="1034"/>
        <v>1.768368746204484E-3</v>
      </c>
      <c r="AL830" s="5">
        <f t="shared" si="1035"/>
        <v>4.9261939003612558E-5</v>
      </c>
      <c r="AM830" s="5">
        <f t="shared" si="1036"/>
        <v>9.651848975958768E-3</v>
      </c>
      <c r="AN830" s="5">
        <f t="shared" si="1037"/>
        <v>8.7503810172515125E-3</v>
      </c>
      <c r="AO830" s="5">
        <f t="shared" si="1038"/>
        <v>3.9665543948002773E-3</v>
      </c>
      <c r="AP830" s="5">
        <f t="shared" si="1039"/>
        <v>1.1986947567113897E-3</v>
      </c>
      <c r="AQ830" s="5">
        <f t="shared" si="1040"/>
        <v>2.7168462412571916E-4</v>
      </c>
      <c r="AR830" s="5">
        <f t="shared" si="1041"/>
        <v>3.5718004256526589E-4</v>
      </c>
      <c r="AS830" s="5">
        <f t="shared" si="1042"/>
        <v>6.2610662239959841E-4</v>
      </c>
      <c r="AT830" s="5">
        <f t="shared" si="1043"/>
        <v>5.4875616761398873E-4</v>
      </c>
      <c r="AU830" s="5">
        <f t="shared" si="1044"/>
        <v>3.206411610217197E-4</v>
      </c>
      <c r="AV830" s="5">
        <f t="shared" si="1045"/>
        <v>1.4051425780103015E-4</v>
      </c>
      <c r="AW830" s="5">
        <f t="shared" si="1046"/>
        <v>2.1746359342596228E-6</v>
      </c>
      <c r="AX830" s="5">
        <f t="shared" si="1047"/>
        <v>2.8198134657091232E-3</v>
      </c>
      <c r="AY830" s="5">
        <f t="shared" si="1048"/>
        <v>2.5564471930706175E-3</v>
      </c>
      <c r="AZ830" s="5">
        <f t="shared" si="1049"/>
        <v>1.1588394641053182E-3</v>
      </c>
      <c r="BA830" s="5">
        <f t="shared" si="1050"/>
        <v>3.5020187579281253E-4</v>
      </c>
      <c r="BB830" s="5">
        <f t="shared" si="1051"/>
        <v>7.9373388813279059E-5</v>
      </c>
      <c r="BC830" s="5">
        <f t="shared" si="1052"/>
        <v>1.4392007095773021E-5</v>
      </c>
      <c r="BD830" s="5">
        <f t="shared" si="1053"/>
        <v>5.3969995317118693E-5</v>
      </c>
      <c r="BE830" s="5">
        <f t="shared" si="1054"/>
        <v>9.4604869959241504E-5</v>
      </c>
      <c r="BF830" s="5">
        <f t="shared" si="1055"/>
        <v>8.2917196559086328E-5</v>
      </c>
      <c r="BG830" s="5">
        <f t="shared" si="1056"/>
        <v>4.8448961018463532E-5</v>
      </c>
      <c r="BH830" s="5">
        <f t="shared" si="1057"/>
        <v>2.1231740107999728E-5</v>
      </c>
      <c r="BI830" s="5">
        <f t="shared" si="1058"/>
        <v>7.4434915182903882E-6</v>
      </c>
      <c r="BJ830" s="8">
        <f t="shared" si="1059"/>
        <v>0.57130332258461047</v>
      </c>
      <c r="BK830" s="8">
        <f t="shared" si="1060"/>
        <v>0.23656558149484852</v>
      </c>
      <c r="BL830" s="8">
        <f t="shared" si="1061"/>
        <v>0.18372725791937347</v>
      </c>
      <c r="BM830" s="8">
        <f t="shared" si="1062"/>
        <v>0.49414047612266943</v>
      </c>
      <c r="BN830" s="8">
        <f t="shared" si="1063"/>
        <v>0.50359270426056957</v>
      </c>
    </row>
    <row r="831" spans="1:66" x14ac:dyDescent="0.25">
      <c r="A831" t="s">
        <v>27</v>
      </c>
      <c r="B831" t="s">
        <v>296</v>
      </c>
      <c r="C831" t="s">
        <v>29</v>
      </c>
      <c r="D831" t="s">
        <v>507</v>
      </c>
      <c r="E831">
        <f>VLOOKUP(A831,home!$A$2:$E$405,3,FALSE)</f>
        <v>1.2721893491124301</v>
      </c>
      <c r="F831">
        <f>VLOOKUP(B831,home!$B$2:$E$405,3,FALSE)</f>
        <v>0.79</v>
      </c>
      <c r="G831">
        <f>VLOOKUP(C831,away!$B$2:$E$405,4,FALSE)</f>
        <v>1.18</v>
      </c>
      <c r="H831">
        <f>VLOOKUP(A831,away!$A$2:$E$405,3,FALSE)</f>
        <v>1.07692307692308</v>
      </c>
      <c r="I831">
        <f>VLOOKUP(C831,away!$B$2:$E$405,3,FALSE)</f>
        <v>0.49</v>
      </c>
      <c r="J831">
        <f>VLOOKUP(B831,home!$B$2:$E$405,4,FALSE)</f>
        <v>1.45</v>
      </c>
      <c r="K831" s="3">
        <f t="shared" si="1008"/>
        <v>1.1859349112426074</v>
      </c>
      <c r="L831" s="3">
        <f t="shared" si="1009"/>
        <v>0.76515384615384818</v>
      </c>
      <c r="M831" s="5">
        <f t="shared" si="1010"/>
        <v>0.14211925393347563</v>
      </c>
      <c r="N831" s="5">
        <f t="shared" si="1011"/>
        <v>0.16854418479946198</v>
      </c>
      <c r="O831" s="5">
        <f t="shared" si="1012"/>
        <v>0.1087430937597143</v>
      </c>
      <c r="P831" s="5">
        <f t="shared" si="1013"/>
        <v>0.12896223124617331</v>
      </c>
      <c r="Q831" s="5">
        <f t="shared" si="1014"/>
        <v>9.9941216420303819E-2</v>
      </c>
      <c r="R831" s="5">
        <f t="shared" si="1015"/>
        <v>4.1602598216456961E-2</v>
      </c>
      <c r="S831" s="5">
        <f t="shared" si="1016"/>
        <v>2.9255812684916678E-2</v>
      </c>
      <c r="T831" s="5">
        <f t="shared" si="1017"/>
        <v>7.6470406133289606E-2</v>
      </c>
      <c r="U831" s="5">
        <f t="shared" si="1018"/>
        <v>4.9337973623295735E-2</v>
      </c>
      <c r="V831" s="5">
        <f t="shared" si="1019"/>
        <v>2.9497097029770993E-3</v>
      </c>
      <c r="W831" s="5">
        <f t="shared" si="1020"/>
        <v>3.950792587496374E-2</v>
      </c>
      <c r="X831" s="5">
        <f t="shared" si="1021"/>
        <v>3.0229641436789648E-2</v>
      </c>
      <c r="Y831" s="5">
        <f t="shared" si="1022"/>
        <v>1.1565163206605668E-2</v>
      </c>
      <c r="Z831" s="5">
        <f t="shared" si="1023"/>
        <v>1.0610796011771756E-2</v>
      </c>
      <c r="AA831" s="5">
        <f t="shared" si="1024"/>
        <v>1.2583713426433947E-2</v>
      </c>
      <c r="AB831" s="5">
        <f t="shared" si="1025"/>
        <v>7.4617325327401779E-3</v>
      </c>
      <c r="AC831" s="5">
        <f t="shared" si="1026"/>
        <v>1.6728958880303927E-4</v>
      </c>
      <c r="AD831" s="5">
        <f t="shared" si="1027"/>
        <v>1.1713457141476159E-2</v>
      </c>
      <c r="AE831" s="5">
        <f t="shared" si="1028"/>
        <v>8.9625967835587454E-3</v>
      </c>
      <c r="AF831" s="5">
        <f t="shared" si="1029"/>
        <v>3.4288827002330407E-3</v>
      </c>
      <c r="AG831" s="5">
        <f t="shared" si="1030"/>
        <v>8.7454092869790117E-4</v>
      </c>
      <c r="AH831" s="5">
        <f t="shared" si="1031"/>
        <v>2.0297228447902671E-3</v>
      </c>
      <c r="AI831" s="5">
        <f t="shared" si="1032"/>
        <v>2.4071191817834378E-3</v>
      </c>
      <c r="AJ831" s="5">
        <f t="shared" si="1033"/>
        <v>1.4273433365993601E-3</v>
      </c>
      <c r="AK831" s="5">
        <f t="shared" si="1034"/>
        <v>5.6424543106756305E-4</v>
      </c>
      <c r="AL831" s="5">
        <f t="shared" si="1035"/>
        <v>6.0720945372801797E-6</v>
      </c>
      <c r="AM831" s="5">
        <f t="shared" si="1036"/>
        <v>2.7782795510841226E-3</v>
      </c>
      <c r="AN831" s="5">
        <f t="shared" si="1037"/>
        <v>2.1258112842026037E-3</v>
      </c>
      <c r="AO831" s="5">
        <f t="shared" si="1038"/>
        <v>8.1328634015243658E-4</v>
      </c>
      <c r="AP831" s="5">
        <f t="shared" si="1039"/>
        <v>2.0742972373067456E-4</v>
      </c>
      <c r="AQ831" s="5">
        <f t="shared" si="1040"/>
        <v>3.9678912729788934E-5</v>
      </c>
      <c r="AR831" s="5">
        <f t="shared" si="1041"/>
        <v>3.1061004826352069E-4</v>
      </c>
      <c r="AS831" s="5">
        <f t="shared" si="1042"/>
        <v>3.683633000184604E-4</v>
      </c>
      <c r="AT831" s="5">
        <f t="shared" si="1043"/>
        <v>2.1842744875621346E-4</v>
      </c>
      <c r="AU831" s="5">
        <f t="shared" si="1044"/>
        <v>8.6346912351216388E-5</v>
      </c>
      <c r="AV831" s="5">
        <f t="shared" si="1045"/>
        <v>2.5600454458828255E-5</v>
      </c>
      <c r="AW831" s="5">
        <f t="shared" si="1046"/>
        <v>1.5305433801232128E-7</v>
      </c>
      <c r="AX831" s="5">
        <f t="shared" si="1047"/>
        <v>5.4914311880368291E-4</v>
      </c>
      <c r="AY831" s="5">
        <f t="shared" si="1048"/>
        <v>4.2017896944155768E-4</v>
      </c>
      <c r="AZ831" s="5">
        <f t="shared" si="1049"/>
        <v>1.6075077727058403E-4</v>
      </c>
      <c r="BA831" s="5">
        <f t="shared" si="1050"/>
        <v>4.0999691833602652E-5</v>
      </c>
      <c r="BB831" s="5">
        <f t="shared" si="1051"/>
        <v>7.8427679744008954E-6</v>
      </c>
      <c r="BC831" s="5">
        <f t="shared" si="1052"/>
        <v>1.2001848160210142E-6</v>
      </c>
      <c r="BD831" s="5">
        <f t="shared" si="1053"/>
        <v>3.9610745513810877E-5</v>
      </c>
      <c r="BE831" s="5">
        <f t="shared" si="1054"/>
        <v>4.6975765965174808E-5</v>
      </c>
      <c r="BF831" s="5">
        <f t="shared" si="1055"/>
        <v>2.7855100420231551E-5</v>
      </c>
      <c r="BG831" s="5">
        <f t="shared" si="1056"/>
        <v>1.1011445348173739E-5</v>
      </c>
      <c r="BH831" s="5">
        <f t="shared" si="1057"/>
        <v>3.2647143654098117E-6</v>
      </c>
      <c r="BI831" s="5">
        <f t="shared" si="1058"/>
        <v>7.7434774823495003E-7</v>
      </c>
      <c r="BJ831" s="8">
        <f t="shared" si="1059"/>
        <v>0.4583826167474197</v>
      </c>
      <c r="BK831" s="8">
        <f t="shared" si="1060"/>
        <v>0.30388054822032456</v>
      </c>
      <c r="BL831" s="8">
        <f t="shared" si="1061"/>
        <v>0.227296382636091</v>
      </c>
      <c r="BM831" s="8">
        <f t="shared" si="1062"/>
        <v>0.30983773932491748</v>
      </c>
      <c r="BN831" s="8">
        <f t="shared" si="1063"/>
        <v>0.68991257837558606</v>
      </c>
    </row>
    <row r="832" spans="1:66" x14ac:dyDescent="0.25">
      <c r="A832" t="s">
        <v>27</v>
      </c>
      <c r="B832" t="s">
        <v>298</v>
      </c>
      <c r="C832" t="s">
        <v>28</v>
      </c>
      <c r="D832" t="s">
        <v>507</v>
      </c>
      <c r="E832">
        <f>VLOOKUP(A832,home!$A$2:$E$405,3,FALSE)</f>
        <v>1.2721893491124301</v>
      </c>
      <c r="F832">
        <f>VLOOKUP(B832,home!$B$2:$E$405,3,FALSE)</f>
        <v>1.47</v>
      </c>
      <c r="G832">
        <f>VLOOKUP(C832,away!$B$2:$E$405,4,FALSE)</f>
        <v>0.84</v>
      </c>
      <c r="H832">
        <f>VLOOKUP(A832,away!$A$2:$E$405,3,FALSE)</f>
        <v>1.07692307692308</v>
      </c>
      <c r="I832">
        <f>VLOOKUP(C832,away!$B$2:$E$405,3,FALSE)</f>
        <v>0.74</v>
      </c>
      <c r="J832">
        <f>VLOOKUP(B832,home!$B$2:$E$405,4,FALSE)</f>
        <v>0.7</v>
      </c>
      <c r="K832" s="3">
        <f t="shared" si="1008"/>
        <v>1.5708994082840286</v>
      </c>
      <c r="L832" s="3">
        <f t="shared" si="1009"/>
        <v>0.55784615384615543</v>
      </c>
      <c r="M832" s="5">
        <f t="shared" si="1010"/>
        <v>0.11898646139531091</v>
      </c>
      <c r="N832" s="5">
        <f t="shared" si="1011"/>
        <v>0.18691576179970432</v>
      </c>
      <c r="O832" s="5">
        <f t="shared" si="1012"/>
        <v>6.6376139849138246E-2</v>
      </c>
      <c r="P832" s="5">
        <f t="shared" si="1013"/>
        <v>0.10427023881318921</v>
      </c>
      <c r="Q832" s="5">
        <f t="shared" si="1014"/>
        <v>0.14681292980505703</v>
      </c>
      <c r="R832" s="5">
        <f t="shared" si="1015"/>
        <v>1.8513837160998147E-2</v>
      </c>
      <c r="S832" s="5">
        <f t="shared" si="1016"/>
        <v>2.2843528949983486E-2</v>
      </c>
      <c r="T832" s="5">
        <f t="shared" si="1017"/>
        <v>8.1899028226636666E-2</v>
      </c>
      <c r="U832" s="5">
        <f t="shared" si="1018"/>
        <v>2.908337584127885E-2</v>
      </c>
      <c r="V832" s="5">
        <f t="shared" si="1019"/>
        <v>2.2242495220035981E-3</v>
      </c>
      <c r="W832" s="5">
        <f t="shared" si="1020"/>
        <v>7.6876114853069541E-2</v>
      </c>
      <c r="X832" s="5">
        <f t="shared" si="1021"/>
        <v>4.2885044993420149E-2</v>
      </c>
      <c r="Y832" s="5">
        <f t="shared" si="1022"/>
        <v>1.1961628703549373E-2</v>
      </c>
      <c r="Z832" s="5">
        <f t="shared" si="1023"/>
        <v>3.442624284398948E-3</v>
      </c>
      <c r="AA832" s="5">
        <f t="shared" si="1024"/>
        <v>5.4080164513065354E-3</v>
      </c>
      <c r="AB832" s="5">
        <f t="shared" si="1025"/>
        <v>4.2477249216738653E-3</v>
      </c>
      <c r="AC832" s="5">
        <f t="shared" si="1026"/>
        <v>1.218221731488189E-4</v>
      </c>
      <c r="AD832" s="5">
        <f t="shared" si="1027"/>
        <v>3.0191160833465503E-2</v>
      </c>
      <c r="AE832" s="5">
        <f t="shared" si="1028"/>
        <v>1.684202295109942E-2</v>
      </c>
      <c r="AF832" s="5">
        <f t="shared" si="1029"/>
        <v>4.6976288631297427E-3</v>
      </c>
      <c r="AG832" s="5">
        <f t="shared" si="1030"/>
        <v>8.7351806449787177E-4</v>
      </c>
      <c r="AH832" s="5">
        <f t="shared" si="1031"/>
        <v>4.801136790473315E-4</v>
      </c>
      <c r="AI832" s="5">
        <f t="shared" si="1032"/>
        <v>7.5421029432452109E-4</v>
      </c>
      <c r="AJ832" s="5">
        <f t="shared" si="1033"/>
        <v>5.9239425253805687E-4</v>
      </c>
      <c r="AK832" s="5">
        <f t="shared" si="1034"/>
        <v>3.1019726026096416E-4</v>
      </c>
      <c r="AL832" s="5">
        <f t="shared" si="1035"/>
        <v>4.2702092113715458E-6</v>
      </c>
      <c r="AM832" s="5">
        <f t="shared" si="1036"/>
        <v>9.4854553377397826E-3</v>
      </c>
      <c r="AN832" s="5">
        <f t="shared" si="1037"/>
        <v>5.291424777637623E-3</v>
      </c>
      <c r="AO832" s="5">
        <f t="shared" si="1038"/>
        <v>1.4759004802856978E-3</v>
      </c>
      <c r="AP832" s="5">
        <f t="shared" si="1039"/>
        <v>2.7444180212902341E-4</v>
      </c>
      <c r="AQ832" s="5">
        <f t="shared" si="1040"/>
        <v>3.8274075943070829E-5</v>
      </c>
      <c r="AR832" s="5">
        <f t="shared" si="1041"/>
        <v>5.3565913853096291E-5</v>
      </c>
      <c r="AS832" s="5">
        <f t="shared" si="1042"/>
        <v>8.4146662376022213E-5</v>
      </c>
      <c r="AT832" s="5">
        <f t="shared" si="1043"/>
        <v>6.6092971067784631E-5</v>
      </c>
      <c r="AU832" s="5">
        <f t="shared" si="1044"/>
        <v>3.4608469714038753E-5</v>
      </c>
      <c r="AV832" s="5">
        <f t="shared" si="1045"/>
        <v>1.3591606148849806E-5</v>
      </c>
      <c r="AW832" s="5">
        <f t="shared" si="1046"/>
        <v>1.0394640445051929E-7</v>
      </c>
      <c r="AX832" s="5">
        <f t="shared" si="1047"/>
        <v>2.4834493628933334E-3</v>
      </c>
      <c r="AY832" s="5">
        <f t="shared" si="1048"/>
        <v>1.3853826753617313E-3</v>
      </c>
      <c r="AZ832" s="5">
        <f t="shared" si="1049"/>
        <v>3.8641519852781927E-4</v>
      </c>
      <c r="BA832" s="5">
        <f t="shared" si="1050"/>
        <v>7.185341076214754E-5</v>
      </c>
      <c r="BB832" s="5">
        <f t="shared" si="1051"/>
        <v>1.0020787208597987E-5</v>
      </c>
      <c r="BC832" s="5">
        <f t="shared" si="1052"/>
        <v>1.1180115205654282E-6</v>
      </c>
      <c r="BD832" s="5">
        <f t="shared" si="1053"/>
        <v>4.980256503367375E-6</v>
      </c>
      <c r="BE832" s="5">
        <f t="shared" si="1054"/>
        <v>7.8234819942424948E-6</v>
      </c>
      <c r="BF832" s="5">
        <f t="shared" si="1055"/>
        <v>6.1449516177381458E-6</v>
      </c>
      <c r="BG832" s="5">
        <f t="shared" si="1056"/>
        <v>3.2177002867462776E-6</v>
      </c>
      <c r="BH832" s="5">
        <f t="shared" si="1057"/>
        <v>1.2636708691212697E-6</v>
      </c>
      <c r="BI832" s="5">
        <f t="shared" si="1058"/>
        <v>3.9701996411367343E-7</v>
      </c>
      <c r="BJ832" s="8">
        <f t="shared" si="1059"/>
        <v>0.62085857501363884</v>
      </c>
      <c r="BK832" s="8">
        <f t="shared" si="1060"/>
        <v>0.24983595373820913</v>
      </c>
      <c r="BL832" s="8">
        <f t="shared" si="1061"/>
        <v>0.12604184241496166</v>
      </c>
      <c r="BM832" s="8">
        <f t="shared" si="1062"/>
        <v>0.35691834789885368</v>
      </c>
      <c r="BN832" s="8">
        <f t="shared" si="1063"/>
        <v>0.64187536882339791</v>
      </c>
    </row>
    <row r="833" spans="1:66" x14ac:dyDescent="0.25">
      <c r="A833" t="s">
        <v>32</v>
      </c>
      <c r="B833" t="s">
        <v>210</v>
      </c>
      <c r="C833" t="s">
        <v>330</v>
      </c>
      <c r="D833" t="s">
        <v>507</v>
      </c>
      <c r="E833">
        <f>VLOOKUP(A833,home!$A$2:$E$405,3,FALSE)</f>
        <v>1.23461538461538</v>
      </c>
      <c r="F833">
        <f>VLOOKUP(B833,home!$B$2:$E$405,3,FALSE)</f>
        <v>0.87</v>
      </c>
      <c r="G833">
        <f>VLOOKUP(C833,away!$B$2:$E$405,4,FALSE)</f>
        <v>1.21</v>
      </c>
      <c r="H833">
        <f>VLOOKUP(A833,away!$A$2:$E$405,3,FALSE)</f>
        <v>1.1461538461538501</v>
      </c>
      <c r="I833">
        <f>VLOOKUP(C833,away!$B$2:$E$405,3,FALSE)</f>
        <v>0.75</v>
      </c>
      <c r="J833">
        <f>VLOOKUP(B833,home!$B$2:$E$405,4,FALSE)</f>
        <v>1.06</v>
      </c>
      <c r="K833" s="3">
        <f t="shared" si="1008"/>
        <v>1.2996796153846104</v>
      </c>
      <c r="L833" s="3">
        <f t="shared" si="1009"/>
        <v>0.91119230769231085</v>
      </c>
      <c r="M833" s="5">
        <f t="shared" si="1010"/>
        <v>0.10960503967635132</v>
      </c>
      <c r="N833" s="5">
        <f t="shared" si="1011"/>
        <v>0.14245143581077524</v>
      </c>
      <c r="O833" s="5">
        <f t="shared" si="1012"/>
        <v>9.9871269037401844E-2</v>
      </c>
      <c r="P833" s="5">
        <f t="shared" si="1013"/>
        <v>0.12980065253050338</v>
      </c>
      <c r="Q833" s="5">
        <f t="shared" si="1014"/>
        <v>9.2570613652766962E-2</v>
      </c>
      <c r="R833" s="5">
        <f t="shared" si="1015"/>
        <v>4.5500966053174913E-2</v>
      </c>
      <c r="S833" s="5">
        <f t="shared" si="1016"/>
        <v>3.8429367497824309E-2</v>
      </c>
      <c r="T833" s="5">
        <f t="shared" si="1017"/>
        <v>8.4349631078758064E-2</v>
      </c>
      <c r="U833" s="5">
        <f t="shared" si="1018"/>
        <v>5.9136678059618579E-2</v>
      </c>
      <c r="V833" s="5">
        <f t="shared" si="1019"/>
        <v>5.0566987230610105E-3</v>
      </c>
      <c r="W833" s="5">
        <f t="shared" si="1020"/>
        <v>4.0104046516048514E-2</v>
      </c>
      <c r="X833" s="5">
        <f t="shared" si="1021"/>
        <v>3.6542498692758017E-2</v>
      </c>
      <c r="Y833" s="5">
        <f t="shared" si="1022"/>
        <v>1.6648621856348716E-2</v>
      </c>
      <c r="Z833" s="5">
        <f t="shared" si="1023"/>
        <v>1.3820043420073983E-2</v>
      </c>
      <c r="AA833" s="5">
        <f t="shared" si="1024"/>
        <v>1.7961628716800369E-2</v>
      </c>
      <c r="AB833" s="5">
        <f t="shared" si="1025"/>
        <v>1.167218135116614E-2</v>
      </c>
      <c r="AC833" s="5">
        <f t="shared" si="1026"/>
        <v>3.742772662653287E-4</v>
      </c>
      <c r="AD833" s="5">
        <f t="shared" si="1027"/>
        <v>1.3030602937836118E-2</v>
      </c>
      <c r="AE833" s="5">
        <f t="shared" si="1028"/>
        <v>1.1873385161549097E-2</v>
      </c>
      <c r="AF833" s="5">
        <f t="shared" si="1029"/>
        <v>5.409468612735782E-3</v>
      </c>
      <c r="AG833" s="5">
        <f t="shared" si="1030"/>
        <v>1.6430220628759469E-3</v>
      </c>
      <c r="AH833" s="5">
        <f t="shared" si="1031"/>
        <v>3.1481793140862866E-3</v>
      </c>
      <c r="AI833" s="5">
        <f t="shared" si="1032"/>
        <v>4.0916244800934514E-3</v>
      </c>
      <c r="AJ833" s="5">
        <f t="shared" si="1033"/>
        <v>2.6589004652930572E-3</v>
      </c>
      <c r="AK833" s="5">
        <f t="shared" si="1034"/>
        <v>1.1519062446926807E-3</v>
      </c>
      <c r="AL833" s="5">
        <f t="shared" si="1035"/>
        <v>1.7729634889792268E-5</v>
      </c>
      <c r="AM833" s="5">
        <f t="shared" si="1036"/>
        <v>3.3871218028952818E-3</v>
      </c>
      <c r="AN833" s="5">
        <f t="shared" si="1037"/>
        <v>3.0863193320150922E-3</v>
      </c>
      <c r="AO833" s="5">
        <f t="shared" si="1038"/>
        <v>1.4061152172071116E-3</v>
      </c>
      <c r="AP833" s="5">
        <f t="shared" si="1039"/>
        <v>4.2708045654940764E-4</v>
      </c>
      <c r="AQ833" s="5">
        <f t="shared" si="1040"/>
        <v>9.7288106693385105E-5</v>
      </c>
      <c r="AR833" s="5">
        <f t="shared" si="1041"/>
        <v>5.7371935484629611E-4</v>
      </c>
      <c r="AS833" s="5">
        <f t="shared" si="1042"/>
        <v>7.4565135044534088E-4</v>
      </c>
      <c r="AT833" s="5">
        <f t="shared" si="1043"/>
        <v>4.8455393017890811E-4</v>
      </c>
      <c r="AU833" s="5">
        <f t="shared" si="1044"/>
        <v>2.0992162186934154E-4</v>
      </c>
      <c r="AV833" s="5">
        <f t="shared" si="1045"/>
        <v>6.8207713193014892E-5</v>
      </c>
      <c r="AW833" s="5">
        <f t="shared" si="1046"/>
        <v>5.8323508780508924E-7</v>
      </c>
      <c r="AX833" s="5">
        <f t="shared" si="1047"/>
        <v>7.3369552700796085E-4</v>
      </c>
      <c r="AY833" s="5">
        <f t="shared" si="1048"/>
        <v>6.6853772039791003E-4</v>
      </c>
      <c r="AZ833" s="5">
        <f t="shared" si="1049"/>
        <v>3.0458321411436424E-4</v>
      </c>
      <c r="BA833" s="5">
        <f t="shared" si="1050"/>
        <v>9.2511293917736269E-5</v>
      </c>
      <c r="BB833" s="5">
        <f t="shared" si="1051"/>
        <v>2.1073894848125933E-5</v>
      </c>
      <c r="BC833" s="5">
        <f t="shared" si="1052"/>
        <v>3.8404741757457955E-6</v>
      </c>
      <c r="BD833" s="5">
        <f t="shared" si="1053"/>
        <v>8.7128110485023362E-5</v>
      </c>
      <c r="BE833" s="5">
        <f t="shared" si="1054"/>
        <v>1.13238629124363E-4</v>
      </c>
      <c r="BF833" s="5">
        <f t="shared" si="1055"/>
        <v>7.358696897351633E-5</v>
      </c>
      <c r="BG833" s="5">
        <f t="shared" si="1056"/>
        <v>3.1879827844272988E-5</v>
      </c>
      <c r="BH833" s="5">
        <f t="shared" si="1057"/>
        <v>1.0358390597793082E-5</v>
      </c>
      <c r="BI833" s="5">
        <f t="shared" si="1058"/>
        <v>2.6925178216286537E-6</v>
      </c>
      <c r="BJ833" s="8">
        <f t="shared" si="1059"/>
        <v>0.4548514934222746</v>
      </c>
      <c r="BK833" s="8">
        <f t="shared" si="1060"/>
        <v>0.28395230304929309</v>
      </c>
      <c r="BL833" s="8">
        <f t="shared" si="1061"/>
        <v>0.24759427213770682</v>
      </c>
      <c r="BM833" s="8">
        <f t="shared" si="1062"/>
        <v>0.37975018078306472</v>
      </c>
      <c r="BN833" s="8">
        <f t="shared" si="1063"/>
        <v>0.61979997676097365</v>
      </c>
    </row>
    <row r="834" spans="1:66" x14ac:dyDescent="0.25">
      <c r="A834" t="s">
        <v>37</v>
      </c>
      <c r="B834" t="s">
        <v>338</v>
      </c>
      <c r="C834" t="s">
        <v>403</v>
      </c>
      <c r="D834" t="s">
        <v>507</v>
      </c>
      <c r="E834">
        <f>VLOOKUP(A834,home!$A$2:$E$405,3,FALSE)</f>
        <v>1.5846153846153801</v>
      </c>
      <c r="F834">
        <f>VLOOKUP(B834,home!$B$2:$E$405,3,FALSE)</f>
        <v>1.41</v>
      </c>
      <c r="G834">
        <f>VLOOKUP(C834,away!$B$2:$E$405,4,FALSE)</f>
        <v>1.33</v>
      </c>
      <c r="H834">
        <f>VLOOKUP(A834,away!$A$2:$E$405,3,FALSE)</f>
        <v>1.2538461538461501</v>
      </c>
      <c r="I834">
        <f>VLOOKUP(C834,away!$B$2:$E$405,3,FALSE)</f>
        <v>0.91</v>
      </c>
      <c r="J834">
        <f>VLOOKUP(B834,home!$B$2:$E$405,4,FALSE)</f>
        <v>1.04</v>
      </c>
      <c r="K834" s="3">
        <f t="shared" si="1008"/>
        <v>2.971629230769222</v>
      </c>
      <c r="L834" s="3">
        <f t="shared" si="1009"/>
        <v>1.1866399999999966</v>
      </c>
      <c r="M834" s="5">
        <f t="shared" si="1010"/>
        <v>1.5634594391195501E-2</v>
      </c>
      <c r="N834" s="5">
        <f t="shared" si="1011"/>
        <v>4.6460217704097077E-2</v>
      </c>
      <c r="O834" s="5">
        <f t="shared" si="1012"/>
        <v>1.8552635088368175E-2</v>
      </c>
      <c r="P834" s="5">
        <f t="shared" si="1013"/>
        <v>5.5131552736389589E-2</v>
      </c>
      <c r="Q834" s="5">
        <f t="shared" si="1014"/>
        <v>6.9031270498698311E-2</v>
      </c>
      <c r="R834" s="5">
        <f t="shared" si="1015"/>
        <v>1.1007649450630578E-2</v>
      </c>
      <c r="S834" s="5">
        <f t="shared" si="1016"/>
        <v>4.860196611235678E-2</v>
      </c>
      <c r="T834" s="5">
        <f t="shared" si="1017"/>
        <v>8.1915266824575117E-2</v>
      </c>
      <c r="U834" s="5">
        <f t="shared" si="1018"/>
        <v>3.2710652869554581E-2</v>
      </c>
      <c r="V834" s="5">
        <f t="shared" si="1019"/>
        <v>1.9042542530802065E-2</v>
      </c>
      <c r="W834" s="5">
        <f t="shared" si="1020"/>
        <v>6.8378447083689647E-2</v>
      </c>
      <c r="X834" s="5">
        <f t="shared" si="1021"/>
        <v>8.1140600447389244E-2</v>
      </c>
      <c r="Y834" s="5">
        <f t="shared" si="1022"/>
        <v>4.814234105744486E-2</v>
      </c>
      <c r="Z834" s="5">
        <f t="shared" si="1023"/>
        <v>4.3540390480320762E-3</v>
      </c>
      <c r="AA834" s="5">
        <f t="shared" si="1024"/>
        <v>1.2938589707042711E-2</v>
      </c>
      <c r="AB834" s="5">
        <f t="shared" si="1025"/>
        <v>1.922434568918896E-2</v>
      </c>
      <c r="AC834" s="5">
        <f t="shared" si="1026"/>
        <v>4.1968027419817021E-3</v>
      </c>
      <c r="AD834" s="5">
        <f t="shared" si="1027"/>
        <v>5.0798848027124664E-2</v>
      </c>
      <c r="AE834" s="5">
        <f t="shared" si="1028"/>
        <v>6.0279945022907032E-2</v>
      </c>
      <c r="AF834" s="5">
        <f t="shared" si="1029"/>
        <v>3.5765296980991103E-2</v>
      </c>
      <c r="AG834" s="5">
        <f t="shared" si="1030"/>
        <v>1.4146844003174387E-2</v>
      </c>
      <c r="AH834" s="5">
        <f t="shared" si="1031"/>
        <v>1.2916692239891923E-3</v>
      </c>
      <c r="AI834" s="5">
        <f t="shared" si="1032"/>
        <v>3.8383620224912806E-3</v>
      </c>
      <c r="AJ834" s="5">
        <f t="shared" si="1033"/>
        <v>5.7030943921547814E-3</v>
      </c>
      <c r="AK834" s="5">
        <f t="shared" si="1034"/>
        <v>5.6491606671877255E-3</v>
      </c>
      <c r="AL834" s="5">
        <f t="shared" si="1035"/>
        <v>5.919597167780348E-4</v>
      </c>
      <c r="AM834" s="5">
        <f t="shared" si="1036"/>
        <v>3.0191068337361404E-2</v>
      </c>
      <c r="AN834" s="5">
        <f t="shared" si="1037"/>
        <v>3.5825929331846425E-2</v>
      </c>
      <c r="AO834" s="5">
        <f t="shared" si="1038"/>
        <v>2.1256240391171067E-2</v>
      </c>
      <c r="AP834" s="5">
        <f t="shared" si="1039"/>
        <v>8.4078350325930539E-3</v>
      </c>
      <c r="AQ834" s="5">
        <f t="shared" si="1040"/>
        <v>2.4942683407690484E-3</v>
      </c>
      <c r="AR834" s="5">
        <f t="shared" si="1041"/>
        <v>3.0654927359090599E-4</v>
      </c>
      <c r="AS834" s="5">
        <f t="shared" si="1042"/>
        <v>9.1095078207380762E-4</v>
      </c>
      <c r="AT834" s="5">
        <f t="shared" si="1043"/>
        <v>1.3535039859013055E-3</v>
      </c>
      <c r="AU834" s="5">
        <f t="shared" si="1044"/>
        <v>1.3407040028223243E-3</v>
      </c>
      <c r="AV834" s="5">
        <f t="shared" si="1045"/>
        <v>9.9601880114903014E-4</v>
      </c>
      <c r="AW834" s="5">
        <f t="shared" si="1046"/>
        <v>5.7983344013326388E-5</v>
      </c>
      <c r="AX834" s="5">
        <f t="shared" si="1047"/>
        <v>1.495277686324238E-2</v>
      </c>
      <c r="AY834" s="5">
        <f t="shared" si="1048"/>
        <v>1.7743563136997886E-2</v>
      </c>
      <c r="AZ834" s="5">
        <f t="shared" si="1049"/>
        <v>1.0527610880443558E-2</v>
      </c>
      <c r="BA834" s="5">
        <f t="shared" si="1050"/>
        <v>4.1641613917231682E-3</v>
      </c>
      <c r="BB834" s="5">
        <f t="shared" si="1051"/>
        <v>1.2353401184685918E-3</v>
      </c>
      <c r="BC834" s="5">
        <f t="shared" si="1052"/>
        <v>2.9318079963591302E-4</v>
      </c>
      <c r="BD834" s="5">
        <f t="shared" si="1053"/>
        <v>6.0627271668985194E-5</v>
      </c>
      <c r="BE834" s="5">
        <f t="shared" si="1054"/>
        <v>1.8016177267334309E-4</v>
      </c>
      <c r="BF834" s="5">
        <f t="shared" si="1055"/>
        <v>2.6768699497165308E-4</v>
      </c>
      <c r="BG834" s="5">
        <f t="shared" si="1056"/>
        <v>2.6515549965151265E-4</v>
      </c>
      <c r="BH834" s="5">
        <f t="shared" si="1057"/>
        <v>1.9698595836591335E-4</v>
      </c>
      <c r="BI834" s="5">
        <f t="shared" si="1058"/>
        <v>1.1707384638624737E-4</v>
      </c>
      <c r="BJ834" s="8">
        <f t="shared" si="1059"/>
        <v>0.70315105227434371</v>
      </c>
      <c r="BK834" s="8">
        <f t="shared" si="1060"/>
        <v>0.16094298136650154</v>
      </c>
      <c r="BL834" s="8">
        <f t="shared" si="1061"/>
        <v>0.11691157729986301</v>
      </c>
      <c r="BM834" s="8">
        <f t="shared" si="1062"/>
        <v>0.75185615032637665</v>
      </c>
      <c r="BN834" s="8">
        <f t="shared" si="1063"/>
        <v>0.2158179198693792</v>
      </c>
    </row>
    <row r="835" spans="1:66" x14ac:dyDescent="0.25">
      <c r="A835" t="s">
        <v>37</v>
      </c>
      <c r="B835" t="s">
        <v>367</v>
      </c>
      <c r="C835" t="s">
        <v>374</v>
      </c>
      <c r="D835" t="s">
        <v>507</v>
      </c>
      <c r="E835">
        <f>VLOOKUP(A835,home!$A$2:$E$405,3,FALSE)</f>
        <v>1.5846153846153801</v>
      </c>
      <c r="F835">
        <f>VLOOKUP(B835,home!$B$2:$E$405,3,FALSE)</f>
        <v>0.91</v>
      </c>
      <c r="G835">
        <f>VLOOKUP(C835,away!$B$2:$E$405,4,FALSE)</f>
        <v>1.49</v>
      </c>
      <c r="H835">
        <f>VLOOKUP(A835,away!$A$2:$E$405,3,FALSE)</f>
        <v>1.2538461538461501</v>
      </c>
      <c r="I835">
        <f>VLOOKUP(C835,away!$B$2:$E$405,3,FALSE)</f>
        <v>0.66</v>
      </c>
      <c r="J835">
        <f>VLOOKUP(B835,home!$B$2:$E$405,4,FALSE)</f>
        <v>1.67</v>
      </c>
      <c r="K835" s="3">
        <f t="shared" si="1008"/>
        <v>2.1485799999999942</v>
      </c>
      <c r="L835" s="3">
        <f t="shared" si="1009"/>
        <v>1.3819892307692268</v>
      </c>
      <c r="M835" s="5">
        <f t="shared" si="1010"/>
        <v>2.9288239354082254E-2</v>
      </c>
      <c r="N835" s="5">
        <f t="shared" si="1011"/>
        <v>6.292812531139387E-2</v>
      </c>
      <c r="O835" s="5">
        <f t="shared" si="1012"/>
        <v>4.0476031375533128E-2</v>
      </c>
      <c r="P835" s="5">
        <f t="shared" si="1013"/>
        <v>8.6965991492842731E-2</v>
      </c>
      <c r="Q835" s="5">
        <f t="shared" si="1014"/>
        <v>6.7603055740777157E-2</v>
      </c>
      <c r="R835" s="5">
        <f t="shared" si="1015"/>
        <v>2.7968719732632062E-2</v>
      </c>
      <c r="S835" s="5">
        <f t="shared" si="1016"/>
        <v>6.4557343178765034E-2</v>
      </c>
      <c r="T835" s="5">
        <f t="shared" si="1017"/>
        <v>9.3426695000845786E-2</v>
      </c>
      <c r="U835" s="5">
        <f t="shared" si="1018"/>
        <v>6.0093031843138439E-2</v>
      </c>
      <c r="V835" s="5">
        <f t="shared" si="1019"/>
        <v>2.1299005567883816E-2</v>
      </c>
      <c r="W835" s="5">
        <f t="shared" si="1020"/>
        <v>4.8416857834506187E-2</v>
      </c>
      <c r="X835" s="5">
        <f t="shared" si="1021"/>
        <v>6.6911576114972213E-2</v>
      </c>
      <c r="Y835" s="5">
        <f t="shared" si="1022"/>
        <v>4.6235538802343525E-2</v>
      </c>
      <c r="Z835" s="5">
        <f t="shared" si="1023"/>
        <v>1.2884156489633425E-2</v>
      </c>
      <c r="AA835" s="5">
        <f t="shared" si="1024"/>
        <v>2.7682640950496509E-2</v>
      </c>
      <c r="AB835" s="5">
        <f t="shared" si="1025"/>
        <v>2.9739184346708816E-2</v>
      </c>
      <c r="AC835" s="5">
        <f t="shared" si="1026"/>
        <v>3.9527152746986881E-3</v>
      </c>
      <c r="AD835" s="5">
        <f t="shared" si="1027"/>
        <v>2.6006873101515754E-2</v>
      </c>
      <c r="AE835" s="5">
        <f t="shared" si="1028"/>
        <v>3.5941218552276652E-2</v>
      </c>
      <c r="AF835" s="5">
        <f t="shared" si="1029"/>
        <v>2.4835188489984741E-2</v>
      </c>
      <c r="AG835" s="5">
        <f t="shared" si="1030"/>
        <v>1.1440654345760921E-2</v>
      </c>
      <c r="AH835" s="5">
        <f t="shared" si="1031"/>
        <v>4.4514413790547108E-3</v>
      </c>
      <c r="AI835" s="5">
        <f t="shared" si="1032"/>
        <v>9.5642779182093449E-3</v>
      </c>
      <c r="AJ835" s="5">
        <f t="shared" si="1033"/>
        <v>1.0274808124753091E-2</v>
      </c>
      <c r="AK835" s="5">
        <f t="shared" si="1034"/>
        <v>7.3587490802273104E-3</v>
      </c>
      <c r="AL835" s="5">
        <f t="shared" si="1035"/>
        <v>4.6947417876132968E-4</v>
      </c>
      <c r="AM835" s="5">
        <f t="shared" si="1036"/>
        <v>1.1175569481690911E-2</v>
      </c>
      <c r="AN835" s="5">
        <f t="shared" si="1037"/>
        <v>1.5444516671410068E-2</v>
      </c>
      <c r="AO835" s="5">
        <f t="shared" si="1038"/>
        <v>1.0672077857162251E-2</v>
      </c>
      <c r="AP835" s="5">
        <f t="shared" si="1039"/>
        <v>4.9162322228429849E-3</v>
      </c>
      <c r="AQ835" s="5">
        <f t="shared" si="1040"/>
        <v>1.6985449969824163E-3</v>
      </c>
      <c r="AR835" s="5">
        <f t="shared" si="1041"/>
        <v>1.2303688094508253E-3</v>
      </c>
      <c r="AS835" s="5">
        <f t="shared" si="1042"/>
        <v>2.6435458166098472E-3</v>
      </c>
      <c r="AT835" s="5">
        <f t="shared" si="1043"/>
        <v>2.8399348353257852E-3</v>
      </c>
      <c r="AU835" s="5">
        <f t="shared" si="1044"/>
        <v>2.0339423961614196E-3</v>
      </c>
      <c r="AV835" s="5">
        <f t="shared" si="1045"/>
        <v>1.0925219883861227E-3</v>
      </c>
      <c r="AW835" s="5">
        <f t="shared" si="1046"/>
        <v>3.8722679152572179E-5</v>
      </c>
      <c r="AX835" s="5">
        <f t="shared" si="1047"/>
        <v>4.0019341794952359E-3</v>
      </c>
      <c r="AY835" s="5">
        <f t="shared" si="1048"/>
        <v>5.5306299383096977E-3</v>
      </c>
      <c r="AZ835" s="5">
        <f t="shared" si="1049"/>
        <v>3.8216355070569384E-3</v>
      </c>
      <c r="BA835" s="5">
        <f t="shared" si="1050"/>
        <v>1.7604863715593273E-3</v>
      </c>
      <c r="BB835" s="5">
        <f t="shared" si="1051"/>
        <v>6.0824330160274566E-4</v>
      </c>
      <c r="BC835" s="5">
        <f t="shared" si="1052"/>
        <v>1.6811713850050267E-4</v>
      </c>
      <c r="BD835" s="5">
        <f t="shared" si="1053"/>
        <v>2.8339274075589904E-4</v>
      </c>
      <c r="BE835" s="5">
        <f t="shared" si="1054"/>
        <v>6.0889197493330788E-4</v>
      </c>
      <c r="BF835" s="5">
        <f t="shared" si="1055"/>
        <v>6.5412655975110169E-4</v>
      </c>
      <c r="BG835" s="5">
        <f t="shared" si="1056"/>
        <v>4.6848108125000605E-4</v>
      </c>
      <c r="BH835" s="5">
        <f t="shared" si="1057"/>
        <v>2.516422703880338E-4</v>
      </c>
      <c r="BI835" s="5">
        <f t="shared" si="1058"/>
        <v>1.0813470986206401E-4</v>
      </c>
      <c r="BJ835" s="8">
        <f t="shared" si="1059"/>
        <v>0.54354377096098982</v>
      </c>
      <c r="BK835" s="8">
        <f t="shared" si="1060"/>
        <v>0.21206339898534354</v>
      </c>
      <c r="BL835" s="8">
        <f t="shared" si="1061"/>
        <v>0.22982386793362786</v>
      </c>
      <c r="BM835" s="8">
        <f t="shared" si="1062"/>
        <v>0.67759312410317629</v>
      </c>
      <c r="BN835" s="8">
        <f t="shared" si="1063"/>
        <v>0.31523016300726114</v>
      </c>
    </row>
    <row r="836" spans="1:66" x14ac:dyDescent="0.25">
      <c r="A836" t="s">
        <v>37</v>
      </c>
      <c r="B836" t="s">
        <v>368</v>
      </c>
      <c r="C836" t="s">
        <v>407</v>
      </c>
      <c r="D836" t="s">
        <v>507</v>
      </c>
      <c r="E836">
        <f>VLOOKUP(A836,home!$A$2:$E$405,3,FALSE)</f>
        <v>1.5846153846153801</v>
      </c>
      <c r="F836">
        <f>VLOOKUP(B836,home!$B$2:$E$405,3,FALSE)</f>
        <v>1.33</v>
      </c>
      <c r="G836">
        <f>VLOOKUP(C836,away!$B$2:$E$405,4,FALSE)</f>
        <v>0.5</v>
      </c>
      <c r="H836">
        <f>VLOOKUP(A836,away!$A$2:$E$405,3,FALSE)</f>
        <v>1.2538461538461501</v>
      </c>
      <c r="I836">
        <f>VLOOKUP(C836,away!$B$2:$E$405,3,FALSE)</f>
        <v>1.1599999999999999</v>
      </c>
      <c r="J836">
        <f>VLOOKUP(B836,home!$B$2:$E$405,4,FALSE)</f>
        <v>0.63</v>
      </c>
      <c r="K836" s="3">
        <f t="shared" si="1008"/>
        <v>1.0537692307692279</v>
      </c>
      <c r="L836" s="3">
        <f t="shared" si="1009"/>
        <v>0.91631076923076649</v>
      </c>
      <c r="M836" s="5">
        <f t="shared" si="1010"/>
        <v>0.13944570011280455</v>
      </c>
      <c r="N836" s="5">
        <f t="shared" si="1011"/>
        <v>0.1469435881419465</v>
      </c>
      <c r="O836" s="5">
        <f t="shared" si="1012"/>
        <v>0.12777559673628672</v>
      </c>
      <c r="P836" s="5">
        <f t="shared" si="1013"/>
        <v>0.13464599228387594</v>
      </c>
      <c r="Q836" s="5">
        <f t="shared" si="1014"/>
        <v>7.7422315921404597E-2</v>
      </c>
      <c r="R836" s="5">
        <f t="shared" si="1015"/>
        <v>5.8541077667173549E-2</v>
      </c>
      <c r="S836" s="5">
        <f t="shared" si="1016"/>
        <v>3.2502872486286215E-2</v>
      </c>
      <c r="T836" s="5">
        <f t="shared" si="1017"/>
        <v>7.0942901857569657E-2</v>
      </c>
      <c r="U836" s="5">
        <f t="shared" si="1018"/>
        <v>6.1688786381739101E-2</v>
      </c>
      <c r="V836" s="5">
        <f t="shared" si="1019"/>
        <v>3.4871251872011229E-3</v>
      </c>
      <c r="W836" s="5">
        <f t="shared" si="1020"/>
        <v>2.7195084764290223E-2</v>
      </c>
      <c r="X836" s="5">
        <f t="shared" si="1021"/>
        <v>2.4919149039662671E-2</v>
      </c>
      <c r="Y836" s="5">
        <f t="shared" si="1022"/>
        <v>1.141684231255471E-2</v>
      </c>
      <c r="Z836" s="5">
        <f t="shared" si="1023"/>
        <v>1.7880606636268614E-2</v>
      </c>
      <c r="AA836" s="5">
        <f t="shared" si="1024"/>
        <v>1.8842033100787931E-2</v>
      </c>
      <c r="AB836" s="5">
        <f t="shared" si="1025"/>
        <v>9.9275773633728127E-3</v>
      </c>
      <c r="AC836" s="5">
        <f t="shared" si="1026"/>
        <v>2.1044366672339466E-4</v>
      </c>
      <c r="AD836" s="5">
        <f t="shared" si="1027"/>
        <v>7.1643358881925134E-3</v>
      </c>
      <c r="AE836" s="5">
        <f t="shared" si="1028"/>
        <v>6.5647581287372686E-3</v>
      </c>
      <c r="AF836" s="5">
        <f t="shared" si="1029"/>
        <v>3.0076792853785867E-3</v>
      </c>
      <c r="AG836" s="5">
        <f t="shared" si="1030"/>
        <v>9.1865630652823173E-4</v>
      </c>
      <c r="AH836" s="5">
        <f t="shared" si="1031"/>
        <v>4.0960481052980096E-3</v>
      </c>
      <c r="AI836" s="5">
        <f t="shared" si="1032"/>
        <v>4.3162894611136369E-3</v>
      </c>
      <c r="AJ836" s="5">
        <f t="shared" si="1033"/>
        <v>2.2741865126075212E-3</v>
      </c>
      <c r="AK836" s="5">
        <f t="shared" si="1034"/>
        <v>7.9882259067206023E-4</v>
      </c>
      <c r="AL836" s="5">
        <f t="shared" si="1035"/>
        <v>8.1280086235450382E-6</v>
      </c>
      <c r="AM836" s="5">
        <f t="shared" si="1036"/>
        <v>1.5099113435746005E-3</v>
      </c>
      <c r="AN836" s="5">
        <f t="shared" si="1037"/>
        <v>1.3835480247011021E-3</v>
      </c>
      <c r="AO836" s="5">
        <f t="shared" si="1038"/>
        <v>6.3387997739078718E-4</v>
      </c>
      <c r="AP836" s="5">
        <f t="shared" si="1039"/>
        <v>1.9361034989431105E-4</v>
      </c>
      <c r="AQ836" s="5">
        <f t="shared" si="1040"/>
        <v>4.4351812160673494E-5</v>
      </c>
      <c r="AR836" s="5">
        <f t="shared" si="1041"/>
        <v>7.5065059803436861E-4</v>
      </c>
      <c r="AS836" s="5">
        <f t="shared" si="1042"/>
        <v>7.9101250326713761E-4</v>
      </c>
      <c r="AT836" s="5">
        <f t="shared" si="1043"/>
        <v>4.1677231854832643E-4</v>
      </c>
      <c r="AU836" s="5">
        <f t="shared" si="1044"/>
        <v>1.4639394850752586E-4</v>
      </c>
      <c r="AV836" s="5">
        <f t="shared" si="1045"/>
        <v>3.8566359627011367E-5</v>
      </c>
      <c r="AW836" s="5">
        <f t="shared" si="1046"/>
        <v>2.1800675928651077E-7</v>
      </c>
      <c r="AX836" s="5">
        <f t="shared" si="1047"/>
        <v>2.6518301917472284E-4</v>
      </c>
      <c r="AY836" s="5">
        <f t="shared" si="1048"/>
        <v>2.4299005628692738E-4</v>
      </c>
      <c r="AZ836" s="5">
        <f t="shared" si="1049"/>
        <v>1.1132720269585083E-4</v>
      </c>
      <c r="BA836" s="5">
        <f t="shared" si="1050"/>
        <v>3.4003438246181511E-5</v>
      </c>
      <c r="BB836" s="5">
        <f t="shared" si="1051"/>
        <v>7.7894291639623611E-6</v>
      </c>
      <c r="BC836" s="5">
        <f t="shared" si="1052"/>
        <v>1.4275075658197834E-6</v>
      </c>
      <c r="BD836" s="5">
        <f t="shared" si="1053"/>
        <v>1.1463820448473452E-4</v>
      </c>
      <c r="BE836" s="5">
        <f t="shared" si="1054"/>
        <v>1.2080221255664415E-4</v>
      </c>
      <c r="BF836" s="5">
        <f t="shared" si="1055"/>
        <v>6.364882730051783E-5</v>
      </c>
      <c r="BG836" s="5">
        <f t="shared" si="1056"/>
        <v>2.2357058594610036E-5</v>
      </c>
      <c r="BH836" s="5">
        <f t="shared" si="1057"/>
        <v>5.8897951093761926E-6</v>
      </c>
      <c r="BI836" s="5">
        <f t="shared" si="1058"/>
        <v>1.2412969723591429E-6</v>
      </c>
      <c r="BJ836" s="8">
        <f t="shared" si="1059"/>
        <v>0.38092333380711979</v>
      </c>
      <c r="BK836" s="8">
        <f t="shared" si="1060"/>
        <v>0.3105432518018017</v>
      </c>
      <c r="BL836" s="8">
        <f t="shared" si="1061"/>
        <v>0.29073239104205395</v>
      </c>
      <c r="BM836" s="8">
        <f t="shared" si="1062"/>
        <v>0.3150625403742246</v>
      </c>
      <c r="BN836" s="8">
        <f t="shared" si="1063"/>
        <v>0.68477427086349185</v>
      </c>
    </row>
    <row r="837" spans="1:66" x14ac:dyDescent="0.25">
      <c r="A837" t="s">
        <v>37</v>
      </c>
      <c r="B837" t="s">
        <v>373</v>
      </c>
      <c r="C837" t="s">
        <v>383</v>
      </c>
      <c r="D837" t="s">
        <v>507</v>
      </c>
      <c r="E837">
        <f>VLOOKUP(A837,home!$A$2:$E$405,3,FALSE)</f>
        <v>1.5846153846153801</v>
      </c>
      <c r="F837">
        <f>VLOOKUP(B837,home!$B$2:$E$405,3,FALSE)</f>
        <v>0.33</v>
      </c>
      <c r="G837">
        <f>VLOOKUP(C837,away!$B$2:$E$405,4,FALSE)</f>
        <v>1.1599999999999999</v>
      </c>
      <c r="H837">
        <f>VLOOKUP(A837,away!$A$2:$E$405,3,FALSE)</f>
        <v>1.2538461538461501</v>
      </c>
      <c r="I837">
        <f>VLOOKUP(C837,away!$B$2:$E$405,3,FALSE)</f>
        <v>0.5</v>
      </c>
      <c r="J837">
        <f>VLOOKUP(B837,home!$B$2:$E$405,4,FALSE)</f>
        <v>0.94</v>
      </c>
      <c r="K837" s="3">
        <f t="shared" si="1008"/>
        <v>0.60659076923076749</v>
      </c>
      <c r="L837" s="3">
        <f t="shared" si="1009"/>
        <v>0.58930769230769053</v>
      </c>
      <c r="M837" s="5">
        <f t="shared" si="1010"/>
        <v>0.30243210846152019</v>
      </c>
      <c r="N837" s="5">
        <f t="shared" si="1011"/>
        <v>0.1834525253117564</v>
      </c>
      <c r="O837" s="5">
        <f t="shared" si="1012"/>
        <v>0.17822556791720762</v>
      </c>
      <c r="P837" s="5">
        <f t="shared" si="1013"/>
        <v>0.10810998433948936</v>
      </c>
      <c r="Q837" s="5">
        <f t="shared" si="1014"/>
        <v>5.5640304223092581E-2</v>
      </c>
      <c r="R837" s="5">
        <f t="shared" si="1015"/>
        <v>5.251484906975859E-2</v>
      </c>
      <c r="S837" s="5">
        <f t="shared" si="1016"/>
        <v>9.6614813596848318E-3</v>
      </c>
      <c r="T837" s="5">
        <f t="shared" si="1017"/>
        <v>3.2789259281008537E-2</v>
      </c>
      <c r="U837" s="5">
        <f t="shared" si="1018"/>
        <v>3.1855022693262514E-2</v>
      </c>
      <c r="V837" s="5">
        <f t="shared" si="1019"/>
        <v>3.8374180859051382E-4</v>
      </c>
      <c r="W837" s="5">
        <f t="shared" si="1020"/>
        <v>1.1250298312973217E-2</v>
      </c>
      <c r="X837" s="5">
        <f t="shared" si="1021"/>
        <v>6.6298873365913513E-3</v>
      </c>
      <c r="Y837" s="5">
        <f t="shared" si="1022"/>
        <v>1.9535218032933144E-3</v>
      </c>
      <c r="Z837" s="5">
        <f t="shared" si="1023"/>
        <v>1.0315801505728701E-2</v>
      </c>
      <c r="AA837" s="5">
        <f t="shared" si="1024"/>
        <v>6.2574699705918819E-3</v>
      </c>
      <c r="AB837" s="5">
        <f t="shared" si="1025"/>
        <v>1.8978617614498789E-3</v>
      </c>
      <c r="AC837" s="5">
        <f t="shared" si="1026"/>
        <v>8.5734780956645397E-6</v>
      </c>
      <c r="AD837" s="5">
        <f t="shared" si="1027"/>
        <v>1.7060817769355074E-3</v>
      </c>
      <c r="AE837" s="5">
        <f t="shared" si="1028"/>
        <v>1.0054071148540679E-3</v>
      </c>
      <c r="AF837" s="5">
        <f t="shared" si="1029"/>
        <v>2.9624707334219194E-4</v>
      </c>
      <c r="AG837" s="5">
        <f t="shared" si="1030"/>
        <v>5.8193559714731428E-5</v>
      </c>
      <c r="AH837" s="5">
        <f t="shared" si="1031"/>
        <v>1.5197952949112948E-3</v>
      </c>
      <c r="AI837" s="5">
        <f t="shared" si="1032"/>
        <v>9.2189379701354329E-4</v>
      </c>
      <c r="AJ837" s="5">
        <f t="shared" si="1033"/>
        <v>2.7960613373975913E-4</v>
      </c>
      <c r="AK837" s="5">
        <f t="shared" si="1034"/>
        <v>5.6535499915613788E-5</v>
      </c>
      <c r="AL837" s="5">
        <f t="shared" si="1035"/>
        <v>1.2258997067107775E-7</v>
      </c>
      <c r="AM837" s="5">
        <f t="shared" si="1036"/>
        <v>2.069786914883809E-4</v>
      </c>
      <c r="AN837" s="5">
        <f t="shared" si="1037"/>
        <v>1.2197413503788319E-4</v>
      </c>
      <c r="AO837" s="5">
        <f t="shared" si="1038"/>
        <v>3.594014802020077E-5</v>
      </c>
      <c r="AP837" s="5">
        <f t="shared" si="1039"/>
        <v>7.0599352303271106E-6</v>
      </c>
      <c r="AQ837" s="5">
        <f t="shared" si="1040"/>
        <v>1.0401185346064581E-6</v>
      </c>
      <c r="AR837" s="5">
        <f t="shared" si="1041"/>
        <v>1.7912541160485228E-4</v>
      </c>
      <c r="AS837" s="5">
        <f t="shared" si="1042"/>
        <v>1.0865582121416517E-4</v>
      </c>
      <c r="AT837" s="5">
        <f t="shared" si="1043"/>
        <v>3.29548090858506E-5</v>
      </c>
      <c r="AU837" s="5">
        <f t="shared" si="1044"/>
        <v>6.6633609977464007E-6</v>
      </c>
      <c r="AV837" s="5">
        <f t="shared" si="1045"/>
        <v>1.0104833183213208E-6</v>
      </c>
      <c r="AW837" s="5">
        <f t="shared" si="1046"/>
        <v>1.217279610367948E-9</v>
      </c>
      <c r="AX837" s="5">
        <f t="shared" si="1047"/>
        <v>2.0925227280719104E-5</v>
      </c>
      <c r="AY837" s="5">
        <f t="shared" si="1048"/>
        <v>1.2331397399814507E-5</v>
      </c>
      <c r="AZ837" s="5">
        <f t="shared" si="1049"/>
        <v>3.6334936723068702E-6</v>
      </c>
      <c r="BA837" s="5">
        <f t="shared" si="1050"/>
        <v>7.1374859034725261E-7</v>
      </c>
      <c r="BB837" s="5">
        <f t="shared" si="1051"/>
        <v>1.0515438366635162E-7</v>
      </c>
      <c r="BC837" s="5">
        <f t="shared" si="1052"/>
        <v>1.2393657434891041E-8</v>
      </c>
      <c r="BD837" s="5">
        <f t="shared" si="1053"/>
        <v>1.7593330491086777E-5</v>
      </c>
      <c r="BE837" s="5">
        <f t="shared" si="1054"/>
        <v>1.0671951875919444E-5</v>
      </c>
      <c r="BF837" s="5">
        <f t="shared" si="1055"/>
        <v>3.2367537488038542E-6</v>
      </c>
      <c r="BG837" s="5">
        <f t="shared" si="1056"/>
        <v>6.5446164876583345E-7</v>
      </c>
      <c r="BH837" s="5">
        <f t="shared" si="1057"/>
        <v>9.9247598739225824E-8</v>
      </c>
      <c r="BI837" s="5">
        <f t="shared" si="1058"/>
        <v>1.2040535452706712E-8</v>
      </c>
      <c r="BJ837" s="8">
        <f t="shared" si="1059"/>
        <v>0.29519244023685759</v>
      </c>
      <c r="BK837" s="8">
        <f t="shared" si="1060"/>
        <v>0.42060834343475106</v>
      </c>
      <c r="BL837" s="8">
        <f t="shared" si="1061"/>
        <v>0.27388927980997041</v>
      </c>
      <c r="BM837" s="8">
        <f t="shared" si="1062"/>
        <v>0.11961819548436281</v>
      </c>
      <c r="BN837" s="8">
        <f t="shared" si="1063"/>
        <v>0.88037533932282486</v>
      </c>
    </row>
    <row r="838" spans="1:66" x14ac:dyDescent="0.25">
      <c r="A838" t="s">
        <v>337</v>
      </c>
      <c r="B838" t="s">
        <v>350</v>
      </c>
      <c r="C838" t="s">
        <v>421</v>
      </c>
      <c r="D838" t="s">
        <v>507</v>
      </c>
      <c r="E838">
        <f>VLOOKUP(A838,home!$A$2:$E$405,3,FALSE)</f>
        <v>1.3404255319148899</v>
      </c>
      <c r="F838">
        <f>VLOOKUP(B838,home!$B$2:$E$405,3,FALSE)</f>
        <v>1.1000000000000001</v>
      </c>
      <c r="G838">
        <f>VLOOKUP(C838,away!$B$2:$E$405,4,FALSE)</f>
        <v>1.78</v>
      </c>
      <c r="H838">
        <f>VLOOKUP(A838,away!$A$2:$E$405,3,FALSE)</f>
        <v>1.0638297872340401</v>
      </c>
      <c r="I838">
        <f>VLOOKUP(C838,away!$B$2:$E$405,3,FALSE)</f>
        <v>0.68</v>
      </c>
      <c r="J838">
        <f>VLOOKUP(B838,home!$B$2:$E$405,4,FALSE)</f>
        <v>1.32</v>
      </c>
      <c r="K838" s="3">
        <f t="shared" si="1008"/>
        <v>2.6245531914893547</v>
      </c>
      <c r="L838" s="3">
        <f t="shared" si="1009"/>
        <v>0.95489361702127451</v>
      </c>
      <c r="M838" s="5">
        <f t="shared" si="1010"/>
        <v>2.7891123120340776E-2</v>
      </c>
      <c r="N838" s="5">
        <f t="shared" si="1011"/>
        <v>7.3201736199712902E-2</v>
      </c>
      <c r="O838" s="5">
        <f t="shared" si="1012"/>
        <v>2.6633055439167899E-2</v>
      </c>
      <c r="P838" s="5">
        <f t="shared" si="1013"/>
        <v>6.9899870651981014E-2</v>
      </c>
      <c r="Q838" s="5">
        <f t="shared" si="1014"/>
        <v>9.6060925182759188E-2</v>
      </c>
      <c r="R838" s="5">
        <f t="shared" si="1015"/>
        <v>1.271586732031758E-2</v>
      </c>
      <c r="S838" s="5">
        <f t="shared" si="1016"/>
        <v>4.3795223807251094E-2</v>
      </c>
      <c r="T838" s="5">
        <f t="shared" si="1017"/>
        <v>9.1727964302174961E-2</v>
      </c>
      <c r="U838" s="5">
        <f t="shared" si="1018"/>
        <v>3.3373470158094685E-2</v>
      </c>
      <c r="V838" s="5">
        <f t="shared" si="1019"/>
        <v>1.2195359577681246E-2</v>
      </c>
      <c r="W838" s="5">
        <f t="shared" si="1020"/>
        <v>8.4039002588610259E-2</v>
      </c>
      <c r="X838" s="5">
        <f t="shared" si="1021"/>
        <v>8.0248307152698317E-2</v>
      </c>
      <c r="Y838" s="5">
        <f t="shared" si="1022"/>
        <v>3.8314298138437147E-2</v>
      </c>
      <c r="Z838" s="5">
        <f t="shared" si="1023"/>
        <v>4.0474335130202257E-3</v>
      </c>
      <c r="AA838" s="5">
        <f t="shared" si="1024"/>
        <v>1.0622704543938202E-2</v>
      </c>
      <c r="AB838" s="5">
        <f t="shared" si="1025"/>
        <v>1.3939926556520744E-2</v>
      </c>
      <c r="AC838" s="5">
        <f t="shared" si="1026"/>
        <v>1.9102270760043112E-3</v>
      </c>
      <c r="AD838" s="5">
        <f t="shared" si="1027"/>
        <v>5.514120811337981E-2</v>
      </c>
      <c r="AE838" s="5">
        <f t="shared" si="1028"/>
        <v>5.2653987662308097E-2</v>
      </c>
      <c r="AF838" s="5">
        <f t="shared" si="1029"/>
        <v>2.5139478364727467E-2</v>
      </c>
      <c r="AG838" s="5">
        <f t="shared" si="1030"/>
        <v>8.0018424752408956E-3</v>
      </c>
      <c r="AH838" s="5">
        <f t="shared" si="1031"/>
        <v>9.6621710672525148E-4</v>
      </c>
      <c r="AI838" s="5">
        <f t="shared" si="1032"/>
        <v>2.5358881911273687E-3</v>
      </c>
      <c r="AJ838" s="5">
        <f t="shared" si="1033"/>
        <v>3.3277867226417525E-3</v>
      </c>
      <c r="AK838" s="5">
        <f t="shared" si="1034"/>
        <v>2.911317754501771E-3</v>
      </c>
      <c r="AL838" s="5">
        <f t="shared" si="1035"/>
        <v>1.9149408211709457E-4</v>
      </c>
      <c r="AM838" s="5">
        <f t="shared" si="1036"/>
        <v>2.8944206747309922E-2</v>
      </c>
      <c r="AN838" s="5">
        <f t="shared" si="1037"/>
        <v>2.7638638272750354E-2</v>
      </c>
      <c r="AO838" s="5">
        <f t="shared" si="1038"/>
        <v>1.3195979634904606E-2</v>
      </c>
      <c r="AP838" s="5">
        <f t="shared" si="1039"/>
        <v>4.2002522412377128E-3</v>
      </c>
      <c r="AQ838" s="5">
        <f t="shared" si="1040"/>
        <v>1.0026985137592983E-3</v>
      </c>
      <c r="AR838" s="5">
        <f t="shared" si="1041"/>
        <v>1.8452690957374129E-4</v>
      </c>
      <c r="AS838" s="5">
        <f t="shared" si="1042"/>
        <v>4.8430068943743017E-4</v>
      </c>
      <c r="AT838" s="5">
        <f t="shared" si="1043"/>
        <v>6.3553646005175138E-4</v>
      </c>
      <c r="AU838" s="5">
        <f t="shared" si="1044"/>
        <v>5.5599974817889032E-4</v>
      </c>
      <c r="AV838" s="5">
        <f t="shared" si="1045"/>
        <v>3.6481272838754608E-4</v>
      </c>
      <c r="AW838" s="5">
        <f t="shared" si="1046"/>
        <v>1.3331015264895918E-5</v>
      </c>
      <c r="AX838" s="5">
        <f t="shared" si="1047"/>
        <v>1.2660935032296679E-2</v>
      </c>
      <c r="AY838" s="5">
        <f t="shared" si="1048"/>
        <v>1.2089846047861143E-2</v>
      </c>
      <c r="AZ838" s="5">
        <f t="shared" si="1049"/>
        <v>5.7722584109362431E-3</v>
      </c>
      <c r="BA838" s="5">
        <f t="shared" si="1050"/>
        <v>1.8372975708001282E-3</v>
      </c>
      <c r="BB838" s="5">
        <f t="shared" si="1051"/>
        <v>4.3860593073143372E-4</v>
      </c>
      <c r="BC838" s="5">
        <f t="shared" si="1052"/>
        <v>8.3764400728624294E-5</v>
      </c>
      <c r="BD838" s="5">
        <f t="shared" si="1053"/>
        <v>2.9367261353437903E-5</v>
      </c>
      <c r="BE838" s="5">
        <f t="shared" si="1054"/>
        <v>7.707593951046742E-5</v>
      </c>
      <c r="BF838" s="5">
        <f t="shared" si="1055"/>
        <v>1.0114495151461889E-4</v>
      </c>
      <c r="BG838" s="5">
        <f t="shared" si="1056"/>
        <v>8.8486768433576366E-5</v>
      </c>
      <c r="BH838" s="5">
        <f t="shared" si="1057"/>
        <v>5.8059557624230591E-5</v>
      </c>
      <c r="BI838" s="5">
        <f t="shared" si="1058"/>
        <v>3.0476079451826887E-5</v>
      </c>
      <c r="BJ838" s="8">
        <f t="shared" si="1059"/>
        <v>0.71239323298336532</v>
      </c>
      <c r="BK838" s="8">
        <f t="shared" si="1060"/>
        <v>0.16797314436323668</v>
      </c>
      <c r="BL838" s="8">
        <f t="shared" si="1061"/>
        <v>0.10963602088655278</v>
      </c>
      <c r="BM838" s="8">
        <f t="shared" si="1062"/>
        <v>0.6755707387992993</v>
      </c>
      <c r="BN838" s="8">
        <f t="shared" si="1063"/>
        <v>0.30640257791427938</v>
      </c>
    </row>
    <row r="839" spans="1:66" x14ac:dyDescent="0.25">
      <c r="A839" t="s">
        <v>337</v>
      </c>
      <c r="B839" t="s">
        <v>370</v>
      </c>
      <c r="C839" t="s">
        <v>358</v>
      </c>
      <c r="D839" t="s">
        <v>507</v>
      </c>
      <c r="E839">
        <f>VLOOKUP(A839,home!$A$2:$E$405,3,FALSE)</f>
        <v>1.3404255319148899</v>
      </c>
      <c r="F839">
        <f>VLOOKUP(B839,home!$B$2:$E$405,3,FALSE)</f>
        <v>0.59</v>
      </c>
      <c r="G839">
        <f>VLOOKUP(C839,away!$B$2:$E$405,4,FALSE)</f>
        <v>1.53</v>
      </c>
      <c r="H839">
        <f>VLOOKUP(A839,away!$A$2:$E$405,3,FALSE)</f>
        <v>1.0638297872340401</v>
      </c>
      <c r="I839">
        <f>VLOOKUP(C839,away!$B$2:$E$405,3,FALSE)</f>
        <v>0.34</v>
      </c>
      <c r="J839">
        <f>VLOOKUP(B839,home!$B$2:$E$405,4,FALSE)</f>
        <v>1.4</v>
      </c>
      <c r="K839" s="3">
        <f t="shared" si="1008"/>
        <v>1.2100021276595709</v>
      </c>
      <c r="L839" s="3">
        <f t="shared" si="1009"/>
        <v>0.5063829787234031</v>
      </c>
      <c r="M839" s="5">
        <f t="shared" si="1010"/>
        <v>0.17971462436714278</v>
      </c>
      <c r="N839" s="5">
        <f t="shared" si="1011"/>
        <v>0.2174550778557833</v>
      </c>
      <c r="O839" s="5">
        <f t="shared" si="1012"/>
        <v>9.100442680719123E-2</v>
      </c>
      <c r="P839" s="5">
        <f t="shared" si="1013"/>
        <v>0.11011555006314108</v>
      </c>
      <c r="Q839" s="5">
        <f t="shared" si="1014"/>
        <v>0.13156055343793774</v>
      </c>
      <c r="R839" s="5">
        <f t="shared" si="1015"/>
        <v>2.3041546361820705E-2</v>
      </c>
      <c r="S839" s="5">
        <f t="shared" si="1016"/>
        <v>1.6867623333948641E-2</v>
      </c>
      <c r="T839" s="5">
        <f t="shared" si="1017"/>
        <v>6.6620024932402364E-2</v>
      </c>
      <c r="U839" s="5">
        <f t="shared" si="1018"/>
        <v>2.7880320122369694E-2</v>
      </c>
      <c r="V839" s="5">
        <f t="shared" si="1019"/>
        <v>1.1483561960254972E-3</v>
      </c>
      <c r="W839" s="5">
        <f t="shared" si="1020"/>
        <v>5.3062849858658438E-2</v>
      </c>
      <c r="X839" s="5">
        <f t="shared" si="1021"/>
        <v>2.6870123970980167E-2</v>
      </c>
      <c r="Y839" s="5">
        <f t="shared" si="1022"/>
        <v>6.8032867075460256E-3</v>
      </c>
      <c r="Z839" s="5">
        <f t="shared" si="1023"/>
        <v>3.8892822936973876E-3</v>
      </c>
      <c r="AA839" s="5">
        <f t="shared" si="1024"/>
        <v>4.7060398504425345E-3</v>
      </c>
      <c r="AB839" s="5">
        <f t="shared" si="1025"/>
        <v>2.8471591159430986E-3</v>
      </c>
      <c r="AC839" s="5">
        <f t="shared" si="1026"/>
        <v>4.3976622186097355E-5</v>
      </c>
      <c r="AD839" s="5">
        <f t="shared" si="1027"/>
        <v>1.6051540307164269E-2</v>
      </c>
      <c r="AE839" s="5">
        <f t="shared" si="1028"/>
        <v>8.1282267938406118E-3</v>
      </c>
      <c r="AF839" s="5">
        <f t="shared" si="1029"/>
        <v>2.0579978478021924E-3</v>
      </c>
      <c r="AG839" s="5">
        <f t="shared" si="1030"/>
        <v>3.4737836012547574E-4</v>
      </c>
      <c r="AH839" s="5">
        <f t="shared" si="1031"/>
        <v>4.9236658824466809E-4</v>
      </c>
      <c r="AI839" s="5">
        <f t="shared" si="1032"/>
        <v>5.9576461936453225E-4</v>
      </c>
      <c r="AJ839" s="5">
        <f t="shared" si="1033"/>
        <v>3.6043822850768926E-4</v>
      </c>
      <c r="AK839" s="5">
        <f t="shared" si="1034"/>
        <v>1.4537700779471683E-4</v>
      </c>
      <c r="AL839" s="5">
        <f t="shared" si="1035"/>
        <v>1.0778221213757607E-6</v>
      </c>
      <c r="AM839" s="5">
        <f t="shared" si="1036"/>
        <v>3.8844795847764262E-3</v>
      </c>
      <c r="AN839" s="5">
        <f t="shared" si="1037"/>
        <v>1.9670343429293346E-3</v>
      </c>
      <c r="AO839" s="5">
        <f t="shared" si="1038"/>
        <v>4.9803635491189413E-4</v>
      </c>
      <c r="AP839" s="5">
        <f t="shared" si="1039"/>
        <v>8.4065710970943674E-5</v>
      </c>
      <c r="AQ839" s="5">
        <f t="shared" si="1040"/>
        <v>1.0642361282491778E-5</v>
      </c>
      <c r="AR839" s="5">
        <f t="shared" si="1041"/>
        <v>4.986521191584287E-5</v>
      </c>
      <c r="AS839" s="5">
        <f t="shared" si="1042"/>
        <v>6.0337012514365258E-5</v>
      </c>
      <c r="AT839" s="5">
        <f t="shared" si="1043"/>
        <v>3.6503956759502068E-5</v>
      </c>
      <c r="AU839" s="5">
        <f t="shared" si="1044"/>
        <v>1.4723288448996821E-5</v>
      </c>
      <c r="AV839" s="5">
        <f t="shared" si="1045"/>
        <v>4.4538025873579356E-6</v>
      </c>
      <c r="AW839" s="5">
        <f t="shared" si="1046"/>
        <v>1.8344666684667024E-8</v>
      </c>
      <c r="AX839" s="5">
        <f t="shared" si="1047"/>
        <v>7.8337142707160642E-4</v>
      </c>
      <c r="AY839" s="5">
        <f t="shared" si="1048"/>
        <v>3.9668595668732314E-4</v>
      </c>
      <c r="AZ839" s="5">
        <f t="shared" si="1049"/>
        <v>1.0043750818253478E-4</v>
      </c>
      <c r="BA839" s="5">
        <f t="shared" si="1050"/>
        <v>1.6953281523009381E-5</v>
      </c>
      <c r="BB839" s="5">
        <f t="shared" si="1051"/>
        <v>2.1462132991894804E-6</v>
      </c>
      <c r="BC839" s="5">
        <f t="shared" si="1052"/>
        <v>2.173611766838703E-7</v>
      </c>
      <c r="BD839" s="5">
        <f t="shared" si="1053"/>
        <v>4.2084824241030409E-6</v>
      </c>
      <c r="BE839" s="5">
        <f t="shared" si="1054"/>
        <v>5.0922726873825879E-6</v>
      </c>
      <c r="BF839" s="5">
        <f t="shared" si="1055"/>
        <v>3.0808303931778268E-6</v>
      </c>
      <c r="BG839" s="5">
        <f t="shared" si="1056"/>
        <v>1.2426037769011472E-6</v>
      </c>
      <c r="BH839" s="5">
        <f t="shared" si="1057"/>
        <v>3.7588830347205178E-7</v>
      </c>
      <c r="BI839" s="5">
        <f t="shared" si="1058"/>
        <v>9.0965129392705834E-8</v>
      </c>
      <c r="BJ839" s="8">
        <f t="shared" si="1059"/>
        <v>0.53670113017505194</v>
      </c>
      <c r="BK839" s="8">
        <f t="shared" si="1060"/>
        <v>0.30828789436125281</v>
      </c>
      <c r="BL839" s="8">
        <f t="shared" si="1061"/>
        <v>0.1512534130166194</v>
      </c>
      <c r="BM839" s="8">
        <f t="shared" si="1062"/>
        <v>0.24684327334158412</v>
      </c>
      <c r="BN839" s="8">
        <f t="shared" si="1063"/>
        <v>0.75289177889301673</v>
      </c>
    </row>
    <row r="840" spans="1:66" x14ac:dyDescent="0.25">
      <c r="A840" t="s">
        <v>337</v>
      </c>
      <c r="B840" t="s">
        <v>422</v>
      </c>
      <c r="C840" t="s">
        <v>411</v>
      </c>
      <c r="D840" t="s">
        <v>507</v>
      </c>
      <c r="E840">
        <f>VLOOKUP(A840,home!$A$2:$E$405,3,FALSE)</f>
        <v>1.3404255319148899</v>
      </c>
      <c r="F840">
        <f>VLOOKUP(B840,home!$B$2:$E$405,3,FALSE)</f>
        <v>0.51</v>
      </c>
      <c r="G840">
        <f>VLOOKUP(C840,away!$B$2:$E$405,4,FALSE)</f>
        <v>0.34</v>
      </c>
      <c r="H840">
        <f>VLOOKUP(A840,away!$A$2:$E$405,3,FALSE)</f>
        <v>1.0638297872340401</v>
      </c>
      <c r="I840">
        <f>VLOOKUP(C840,away!$B$2:$E$405,3,FALSE)</f>
        <v>1.53</v>
      </c>
      <c r="J840">
        <f>VLOOKUP(B840,home!$B$2:$E$405,4,FALSE)</f>
        <v>0.41</v>
      </c>
      <c r="K840" s="3">
        <f t="shared" si="1008"/>
        <v>0.23242978723404192</v>
      </c>
      <c r="L840" s="3">
        <f t="shared" si="1009"/>
        <v>0.66734042553191331</v>
      </c>
      <c r="M840" s="5">
        <f t="shared" si="1010"/>
        <v>0.40666309499286041</v>
      </c>
      <c r="N840" s="5">
        <f t="shared" si="1011"/>
        <v>9.4520616645127509E-2</v>
      </c>
      <c r="O840" s="5">
        <f t="shared" si="1012"/>
        <v>0.27138272286066034</v>
      </c>
      <c r="P840" s="5">
        <f t="shared" si="1013"/>
        <v>6.3077428533498237E-2</v>
      </c>
      <c r="Q840" s="5">
        <f t="shared" si="1014"/>
        <v>1.0984703408028715E-2</v>
      </c>
      <c r="R840" s="5">
        <f t="shared" si="1015"/>
        <v>9.0552330877921181E-2</v>
      </c>
      <c r="S840" s="5">
        <f t="shared" si="1016"/>
        <v>2.4459817225782631E-3</v>
      </c>
      <c r="T840" s="5">
        <f t="shared" si="1017"/>
        <v>7.3305366466557406E-3</v>
      </c>
      <c r="U840" s="5">
        <f t="shared" si="1018"/>
        <v>2.1047058999501784E-2</v>
      </c>
      <c r="V840" s="5">
        <f t="shared" si="1019"/>
        <v>4.2155079884678976E-5</v>
      </c>
      <c r="W840" s="5">
        <f t="shared" si="1020"/>
        <v>8.5105742531905689E-4</v>
      </c>
      <c r="X840" s="5">
        <f t="shared" si="1021"/>
        <v>5.6794502436451392E-4</v>
      </c>
      <c r="Y840" s="5">
        <f t="shared" si="1022"/>
        <v>1.8950633711907377E-4</v>
      </c>
      <c r="Z840" s="5">
        <f t="shared" si="1023"/>
        <v>2.0143077006992846E-2</v>
      </c>
      <c r="AA840" s="5">
        <f t="shared" si="1024"/>
        <v>4.6818511029742688E-3</v>
      </c>
      <c r="AB840" s="5">
        <f t="shared" si="1025"/>
        <v>5.4410082786288691E-4</v>
      </c>
      <c r="AC840" s="5">
        <f t="shared" si="1026"/>
        <v>4.0866660748936857E-7</v>
      </c>
      <c r="AD840" s="5">
        <f t="shared" si="1027"/>
        <v>4.945277407271495E-5</v>
      </c>
      <c r="AE840" s="5">
        <f t="shared" si="1028"/>
        <v>3.3001835293419168E-5</v>
      </c>
      <c r="AF840" s="5">
        <f t="shared" si="1029"/>
        <v>1.101172940402223E-5</v>
      </c>
      <c r="AG840" s="5">
        <f t="shared" si="1030"/>
        <v>2.4495240621074926E-6</v>
      </c>
      <c r="AH840" s="5">
        <f t="shared" si="1031"/>
        <v>3.3605723953421748E-3</v>
      </c>
      <c r="AI840" s="5">
        <f t="shared" si="1032"/>
        <v>7.8109712683397628E-4</v>
      </c>
      <c r="AJ840" s="5">
        <f t="shared" si="1033"/>
        <v>9.0775119499571287E-5</v>
      </c>
      <c r="AK840" s="5">
        <f t="shared" si="1034"/>
        <v>7.0329472371433639E-6</v>
      </c>
      <c r="AL840" s="5">
        <f t="shared" si="1035"/>
        <v>2.5355277176937253E-9</v>
      </c>
      <c r="AM840" s="5">
        <f t="shared" si="1036"/>
        <v>2.2988595511708568E-6</v>
      </c>
      <c r="AN840" s="5">
        <f t="shared" si="1037"/>
        <v>1.5341219111164626E-6</v>
      </c>
      <c r="AO840" s="5">
        <f t="shared" si="1038"/>
        <v>5.1189078449114607E-7</v>
      </c>
      <c r="AP840" s="5">
        <f t="shared" si="1039"/>
        <v>1.1386847131606214E-7</v>
      </c>
      <c r="AQ840" s="5">
        <f t="shared" si="1040"/>
        <v>1.8997258525682336E-8</v>
      </c>
      <c r="AR840" s="5">
        <f t="shared" si="1041"/>
        <v>4.4852916246768994E-4</v>
      </c>
      <c r="AS840" s="5">
        <f t="shared" si="1042"/>
        <v>1.0425153780062818E-4</v>
      </c>
      <c r="AT840" s="5">
        <f t="shared" si="1043"/>
        <v>1.2115581374910844E-5</v>
      </c>
      <c r="AU840" s="5">
        <f t="shared" si="1044"/>
        <v>9.3867400039574992E-7</v>
      </c>
      <c r="AV840" s="5">
        <f t="shared" si="1045"/>
        <v>5.4543949548527759E-8</v>
      </c>
      <c r="AW840" s="5">
        <f t="shared" si="1046"/>
        <v>1.0924588326086385E-11</v>
      </c>
      <c r="AX840" s="5">
        <f t="shared" si="1047"/>
        <v>8.9053906059931248E-8</v>
      </c>
      <c r="AY840" s="5">
        <f t="shared" si="1048"/>
        <v>5.9429271565313547E-8</v>
      </c>
      <c r="AZ840" s="5">
        <f t="shared" si="1049"/>
        <v>1.9829777687723988E-8</v>
      </c>
      <c r="BA840" s="5">
        <f t="shared" si="1050"/>
        <v>4.4110707601096558E-9</v>
      </c>
      <c r="BB840" s="5">
        <f t="shared" si="1051"/>
        <v>7.3592145952573927E-10</v>
      </c>
      <c r="BC840" s="5">
        <f t="shared" si="1052"/>
        <v>9.8222027991594778E-11</v>
      </c>
      <c r="BD840" s="5">
        <f t="shared" si="1053"/>
        <v>4.9886940357443446E-5</v>
      </c>
      <c r="BE840" s="5">
        <f t="shared" si="1054"/>
        <v>1.1595210933037919E-5</v>
      </c>
      <c r="BF840" s="5">
        <f t="shared" si="1055"/>
        <v>1.3475362050499201E-6</v>
      </c>
      <c r="BG840" s="5">
        <f t="shared" si="1056"/>
        <v>1.0440251780997378E-7</v>
      </c>
      <c r="BH840" s="5">
        <f t="shared" si="1057"/>
        <v>6.0665637503176164E-9</v>
      </c>
      <c r="BI840" s="5">
        <f t="shared" si="1058"/>
        <v>2.8201002434561504E-10</v>
      </c>
      <c r="BJ840" s="8">
        <f t="shared" si="1059"/>
        <v>0.11454493264559305</v>
      </c>
      <c r="BK840" s="8">
        <f t="shared" si="1060"/>
        <v>0.47222913096022839</v>
      </c>
      <c r="BL840" s="8">
        <f t="shared" si="1061"/>
        <v>0.3930763721960136</v>
      </c>
      <c r="BM840" s="8">
        <f t="shared" si="1062"/>
        <v>6.2812556072384507E-2</v>
      </c>
      <c r="BN840" s="8">
        <f t="shared" si="1063"/>
        <v>0.9371808973180964</v>
      </c>
    </row>
    <row r="841" spans="1:66" x14ac:dyDescent="0.25">
      <c r="A841" t="s">
        <v>337</v>
      </c>
      <c r="B841" t="s">
        <v>424</v>
      </c>
      <c r="C841" t="s">
        <v>379</v>
      </c>
      <c r="D841" t="s">
        <v>507</v>
      </c>
      <c r="E841">
        <f>VLOOKUP(A841,home!$A$2:$E$405,3,FALSE)</f>
        <v>1.3404255319148899</v>
      </c>
      <c r="F841">
        <f>VLOOKUP(B841,home!$B$2:$E$405,3,FALSE)</f>
        <v>1.44</v>
      </c>
      <c r="G841">
        <f>VLOOKUP(C841,away!$B$2:$E$405,4,FALSE)</f>
        <v>0.85</v>
      </c>
      <c r="H841">
        <f>VLOOKUP(A841,away!$A$2:$E$405,3,FALSE)</f>
        <v>1.0638297872340401</v>
      </c>
      <c r="I841">
        <f>VLOOKUP(C841,away!$B$2:$E$405,3,FALSE)</f>
        <v>1.02</v>
      </c>
      <c r="J841">
        <f>VLOOKUP(B841,home!$B$2:$E$405,4,FALSE)</f>
        <v>0.66</v>
      </c>
      <c r="K841" s="3">
        <f t="shared" si="1008"/>
        <v>1.6406808510638251</v>
      </c>
      <c r="L841" s="3">
        <f t="shared" si="1009"/>
        <v>0.71617021276595583</v>
      </c>
      <c r="M841" s="5">
        <f t="shared" si="1010"/>
        <v>9.4718015070056227E-2</v>
      </c>
      <c r="N841" s="5">
        <f t="shared" si="1011"/>
        <v>0.15540203357621607</v>
      </c>
      <c r="O841" s="5">
        <f t="shared" si="1012"/>
        <v>6.7834221005491177E-2</v>
      </c>
      <c r="P841" s="5">
        <f t="shared" si="1013"/>
        <v>0.11129430745054088</v>
      </c>
      <c r="Q841" s="5">
        <f t="shared" si="1014"/>
        <v>0.12748257035243768</v>
      </c>
      <c r="R841" s="5">
        <f t="shared" si="1015"/>
        <v>2.4290424245157743E-2</v>
      </c>
      <c r="S841" s="5">
        <f t="shared" si="1016"/>
        <v>3.2692890739248907E-2</v>
      </c>
      <c r="T841" s="5">
        <f t="shared" si="1017"/>
        <v>9.1299219533256232E-2</v>
      </c>
      <c r="U841" s="5">
        <f t="shared" si="1018"/>
        <v>3.9852833923246782E-2</v>
      </c>
      <c r="V841" s="5">
        <f t="shared" si="1019"/>
        <v>4.2682630480587198E-3</v>
      </c>
      <c r="W841" s="5">
        <f t="shared" si="1020"/>
        <v>6.9719404007213798E-2</v>
      </c>
      <c r="X841" s="5">
        <f t="shared" si="1021"/>
        <v>4.993096040176194E-2</v>
      </c>
      <c r="Y841" s="5">
        <f t="shared" si="1022"/>
        <v>1.7879533267269182E-2</v>
      </c>
      <c r="Z841" s="5">
        <f t="shared" si="1023"/>
        <v>5.7986927666099858E-3</v>
      </c>
      <c r="AA841" s="5">
        <f t="shared" si="1024"/>
        <v>9.5138041833793176E-3</v>
      </c>
      <c r="AB841" s="5">
        <f t="shared" si="1025"/>
        <v>7.8045581722206818E-3</v>
      </c>
      <c r="AC841" s="5">
        <f t="shared" si="1026"/>
        <v>3.1345236938234582E-4</v>
      </c>
      <c r="AD841" s="5">
        <f t="shared" si="1027"/>
        <v>2.8596822775554556E-2</v>
      </c>
      <c r="AE841" s="5">
        <f t="shared" si="1028"/>
        <v>2.0480192651599234E-2</v>
      </c>
      <c r="AF841" s="5">
        <f t="shared" si="1029"/>
        <v>7.3336519643917948E-3</v>
      </c>
      <c r="AG841" s="5">
        <f t="shared" si="1030"/>
        <v>1.7507143625633142E-3</v>
      </c>
      <c r="AH841" s="5">
        <f t="shared" si="1031"/>
        <v>1.0382127581068704E-3</v>
      </c>
      <c r="AI841" s="5">
        <f t="shared" si="1032"/>
        <v>1.7033757915561013E-3</v>
      </c>
      <c r="AJ841" s="5">
        <f t="shared" si="1033"/>
        <v>1.3973480216858908E-3</v>
      </c>
      <c r="AK841" s="5">
        <f t="shared" si="1034"/>
        <v>7.6420071381731985E-4</v>
      </c>
      <c r="AL841" s="5">
        <f t="shared" si="1035"/>
        <v>1.4732346045612122E-5</v>
      </c>
      <c r="AM841" s="5">
        <f t="shared" si="1036"/>
        <v>9.3836519058236433E-3</v>
      </c>
      <c r="AN841" s="5">
        <f t="shared" si="1037"/>
        <v>6.7202919819153847E-3</v>
      </c>
      <c r="AO841" s="5">
        <f t="shared" si="1038"/>
        <v>2.4064364692688439E-3</v>
      </c>
      <c r="AP841" s="5">
        <f t="shared" si="1039"/>
        <v>5.7447270606800801E-4</v>
      </c>
      <c r="AQ841" s="5">
        <f t="shared" si="1040"/>
        <v>1.028550600332399E-4</v>
      </c>
      <c r="AR841" s="5">
        <f t="shared" si="1041"/>
        <v>1.487074103739455E-4</v>
      </c>
      <c r="AS841" s="5">
        <f t="shared" si="1042"/>
        <v>2.4398140061182238E-4</v>
      </c>
      <c r="AT841" s="5">
        <f t="shared" si="1043"/>
        <v>2.0014780599977446E-4</v>
      </c>
      <c r="AU841" s="5">
        <f t="shared" si="1044"/>
        <v>1.0945955756208909E-4</v>
      </c>
      <c r="AV841" s="5">
        <f t="shared" si="1045"/>
        <v>4.4897050014509529E-5</v>
      </c>
      <c r="AW841" s="5">
        <f t="shared" si="1046"/>
        <v>4.8085016968389948E-7</v>
      </c>
      <c r="AX841" s="5">
        <f t="shared" si="1047"/>
        <v>2.5659296658222335E-3</v>
      </c>
      <c r="AY841" s="5">
        <f t="shared" si="1048"/>
        <v>1.8376423947143866E-3</v>
      </c>
      <c r="AZ841" s="5">
        <f t="shared" si="1049"/>
        <v>6.5803237240517139E-4</v>
      </c>
      <c r="BA841" s="5">
        <f t="shared" si="1050"/>
        <v>1.5708772805076614E-4</v>
      </c>
      <c r="BB841" s="5">
        <f t="shared" si="1051"/>
        <v>2.812538790525944E-5</v>
      </c>
      <c r="BC841" s="5">
        <f t="shared" si="1052"/>
        <v>4.0285130080469403E-6</v>
      </c>
      <c r="BD841" s="5">
        <f t="shared" si="1053"/>
        <v>1.7749969621230467E-5</v>
      </c>
      <c r="BE841" s="5">
        <f t="shared" si="1054"/>
        <v>2.9122035264517445E-5</v>
      </c>
      <c r="BF841" s="5">
        <f t="shared" si="1055"/>
        <v>2.3889982801249608E-5</v>
      </c>
      <c r="BG841" s="5">
        <f t="shared" si="1056"/>
        <v>1.3065279104751451E-5</v>
      </c>
      <c r="BH841" s="5">
        <f t="shared" si="1057"/>
        <v>5.3589883102425055E-6</v>
      </c>
      <c r="BI841" s="5">
        <f t="shared" si="1058"/>
        <v>1.7584779003379527E-6</v>
      </c>
      <c r="BJ841" s="8">
        <f t="shared" si="1059"/>
        <v>0.59431365707727912</v>
      </c>
      <c r="BK841" s="8">
        <f t="shared" si="1060"/>
        <v>0.24513930341804707</v>
      </c>
      <c r="BL841" s="8">
        <f t="shared" si="1061"/>
        <v>0.1550371167722264</v>
      </c>
      <c r="BM841" s="8">
        <f t="shared" si="1062"/>
        <v>0.41743003678971774</v>
      </c>
      <c r="BN841" s="8">
        <f t="shared" si="1063"/>
        <v>0.58102157169989976</v>
      </c>
    </row>
    <row r="842" spans="1:66" x14ac:dyDescent="0.25">
      <c r="A842" t="s">
        <v>40</v>
      </c>
      <c r="B842" t="s">
        <v>317</v>
      </c>
      <c r="C842" t="s">
        <v>41</v>
      </c>
      <c r="D842" t="s">
        <v>507</v>
      </c>
      <c r="E842">
        <f>VLOOKUP(A842,home!$A$2:$E$405,3,FALSE)</f>
        <v>1.4783783783783799</v>
      </c>
      <c r="F842">
        <f>VLOOKUP(B842,home!$B$2:$E$405,3,FALSE)</f>
        <v>1.23</v>
      </c>
      <c r="G842">
        <f>VLOOKUP(C842,away!$B$2:$E$405,4,FALSE)</f>
        <v>1.23</v>
      </c>
      <c r="H842">
        <f>VLOOKUP(A842,away!$A$2:$E$405,3,FALSE)</f>
        <v>1.1756756756756801</v>
      </c>
      <c r="I842">
        <f>VLOOKUP(C842,away!$B$2:$E$405,3,FALSE)</f>
        <v>0.56000000000000005</v>
      </c>
      <c r="J842">
        <f>VLOOKUP(B842,home!$B$2:$E$405,4,FALSE)</f>
        <v>1.05</v>
      </c>
      <c r="K842" s="3">
        <f t="shared" si="1008"/>
        <v>2.2366386486486509</v>
      </c>
      <c r="L842" s="3">
        <f t="shared" si="1009"/>
        <v>0.69129729729729994</v>
      </c>
      <c r="M842" s="5">
        <f t="shared" si="1010"/>
        <v>5.3507366340765132E-2</v>
      </c>
      <c r="N842" s="5">
        <f t="shared" si="1011"/>
        <v>0.11967664354515722</v>
      </c>
      <c r="O842" s="5">
        <f t="shared" si="1012"/>
        <v>3.6989497736867452E-2</v>
      </c>
      <c r="P842" s="5">
        <f t="shared" si="1013"/>
        <v>8.2732140232379542E-2</v>
      </c>
      <c r="Q842" s="5">
        <f t="shared" si="1014"/>
        <v>0.13383670314682342</v>
      </c>
      <c r="R842" s="5">
        <f t="shared" si="1015"/>
        <v>1.2785369906940529E-2</v>
      </c>
      <c r="S842" s="5">
        <f t="shared" si="1016"/>
        <v>3.1979741741724833E-2</v>
      </c>
      <c r="T842" s="5">
        <f t="shared" si="1017"/>
        <v>9.2520951164580076E-2</v>
      </c>
      <c r="U842" s="5">
        <f t="shared" si="1018"/>
        <v>2.8596252471132594E-2</v>
      </c>
      <c r="V842" s="5">
        <f t="shared" si="1019"/>
        <v>5.4940565701677097E-3</v>
      </c>
      <c r="W842" s="5">
        <f t="shared" si="1020"/>
        <v>9.9781447621967251E-2</v>
      </c>
      <c r="X842" s="5">
        <f t="shared" si="1021"/>
        <v>6.897864506147805E-2</v>
      </c>
      <c r="Y842" s="5">
        <f t="shared" si="1022"/>
        <v>2.3842375451114759E-2</v>
      </c>
      <c r="Z842" s="5">
        <f t="shared" si="1023"/>
        <v>2.9461638872047401E-3</v>
      </c>
      <c r="AA842" s="5">
        <f t="shared" si="1024"/>
        <v>6.5895040153750662E-3</v>
      </c>
      <c r="AB842" s="5">
        <f t="shared" si="1025"/>
        <v>7.3691696781066768E-3</v>
      </c>
      <c r="AC842" s="5">
        <f t="shared" si="1026"/>
        <v>5.3092579780628394E-4</v>
      </c>
      <c r="AD842" s="5">
        <f t="shared" si="1027"/>
        <v>5.5793760542350766E-2</v>
      </c>
      <c r="AE842" s="5">
        <f t="shared" si="1028"/>
        <v>3.8570075868979821E-2</v>
      </c>
      <c r="AF842" s="5">
        <f t="shared" si="1029"/>
        <v>1.3331694602388776E-2</v>
      </c>
      <c r="AG842" s="5">
        <f t="shared" si="1030"/>
        <v>3.0720548156747884E-3</v>
      </c>
      <c r="AH842" s="5">
        <f t="shared" si="1031"/>
        <v>5.0916878315488594E-4</v>
      </c>
      <c r="AI842" s="5">
        <f t="shared" si="1032"/>
        <v>1.1388265790896221E-3</v>
      </c>
      <c r="AJ842" s="5">
        <f t="shared" si="1033"/>
        <v>1.2735717704500896E-3</v>
      </c>
      <c r="AK842" s="5">
        <f t="shared" si="1034"/>
        <v>9.4950661453885267E-4</v>
      </c>
      <c r="AL842" s="5">
        <f t="shared" si="1035"/>
        <v>3.2836321845751563E-5</v>
      </c>
      <c r="AM842" s="5">
        <f t="shared" si="1036"/>
        <v>2.4958096236493938E-2</v>
      </c>
      <c r="AN842" s="5">
        <f t="shared" si="1037"/>
        <v>1.7253464473974172E-2</v>
      </c>
      <c r="AO842" s="5">
        <f t="shared" si="1038"/>
        <v>5.9636366799366621E-3</v>
      </c>
      <c r="AP842" s="5">
        <f t="shared" si="1039"/>
        <v>1.3742153063010863E-3</v>
      </c>
      <c r="AQ842" s="5">
        <f t="shared" si="1040"/>
        <v>2.3749783178763051E-4</v>
      </c>
      <c r="AR842" s="5">
        <f t="shared" si="1041"/>
        <v>7.0397400732625574E-5</v>
      </c>
      <c r="AS842" s="5">
        <f t="shared" si="1042"/>
        <v>1.574535472429972E-4</v>
      </c>
      <c r="AT842" s="5">
        <f t="shared" si="1043"/>
        <v>1.7608334456525694E-4</v>
      </c>
      <c r="AU842" s="5">
        <f t="shared" si="1044"/>
        <v>1.3127827127932368E-4</v>
      </c>
      <c r="AV842" s="5">
        <f t="shared" si="1045"/>
        <v>7.34055138177794E-5</v>
      </c>
      <c r="AW842" s="5">
        <f t="shared" si="1046"/>
        <v>1.4103038357359055E-6</v>
      </c>
      <c r="AX842" s="5">
        <f t="shared" si="1047"/>
        <v>9.3037071065391313E-3</v>
      </c>
      <c r="AY842" s="5">
        <f t="shared" si="1048"/>
        <v>6.4316275775961841E-3</v>
      </c>
      <c r="AZ842" s="5">
        <f t="shared" si="1049"/>
        <v>2.2230833808075108E-3</v>
      </c>
      <c r="BA842" s="5">
        <f t="shared" si="1050"/>
        <v>5.1227051093959228E-4</v>
      </c>
      <c r="BB842" s="5">
        <f t="shared" si="1051"/>
        <v>8.853280492441175E-5</v>
      </c>
      <c r="BC842" s="5">
        <f t="shared" si="1052"/>
        <v>1.2240497753278993E-5</v>
      </c>
      <c r="BD842" s="5">
        <f t="shared" si="1053"/>
        <v>8.1109221438698309E-6</v>
      </c>
      <c r="BE842" s="5">
        <f t="shared" si="1054"/>
        <v>1.8141201943159434E-5</v>
      </c>
      <c r="BF842" s="5">
        <f t="shared" si="1055"/>
        <v>2.0287656699505207E-5</v>
      </c>
      <c r="BG842" s="5">
        <f t="shared" si="1056"/>
        <v>1.512538568820969E-5</v>
      </c>
      <c r="BH842" s="5">
        <f t="shared" si="1057"/>
        <v>8.4575055514917444E-6</v>
      </c>
      <c r="BI842" s="5">
        <f t="shared" si="1058"/>
        <v>3.7832767575253876E-6</v>
      </c>
      <c r="BJ842" s="8">
        <f t="shared" si="1059"/>
        <v>0.71776272422756859</v>
      </c>
      <c r="BK842" s="8">
        <f t="shared" si="1060"/>
        <v>0.18070869458228545</v>
      </c>
      <c r="BL842" s="8">
        <f t="shared" si="1061"/>
        <v>9.6883391582077524E-2</v>
      </c>
      <c r="BM842" s="8">
        <f t="shared" si="1062"/>
        <v>0.55234303609644253</v>
      </c>
      <c r="BN842" s="8">
        <f t="shared" si="1063"/>
        <v>0.43952772090893327</v>
      </c>
    </row>
    <row r="843" spans="1:66" x14ac:dyDescent="0.25">
      <c r="A843" t="s">
        <v>16</v>
      </c>
      <c r="B843" t="s">
        <v>17</v>
      </c>
      <c r="C843" t="s">
        <v>257</v>
      </c>
      <c r="D843" t="s">
        <v>508</v>
      </c>
      <c r="E843">
        <f>VLOOKUP(A843,home!$A$2:$E$405,3,FALSE)</f>
        <v>1.54779411764706</v>
      </c>
      <c r="F843">
        <f>VLOOKUP(B843,home!$B$2:$E$405,3,FALSE)</f>
        <v>1.2</v>
      </c>
      <c r="G843">
        <f>VLOOKUP(C843,away!$B$2:$E$405,4,FALSE)</f>
        <v>1.44</v>
      </c>
      <c r="H843">
        <f>VLOOKUP(A843,away!$A$2:$E$405,3,FALSE)</f>
        <v>1.29411764705882</v>
      </c>
      <c r="I843">
        <f>VLOOKUP(C843,away!$B$2:$E$405,3,FALSE)</f>
        <v>0.4</v>
      </c>
      <c r="J843">
        <f>VLOOKUP(B843,home!$B$2:$E$405,4,FALSE)</f>
        <v>0.94</v>
      </c>
      <c r="K843" s="3">
        <f t="shared" si="1008"/>
        <v>2.6745882352941197</v>
      </c>
      <c r="L843" s="3">
        <f t="shared" si="1009"/>
        <v>0.48658823529411632</v>
      </c>
      <c r="M843" s="5">
        <f t="shared" si="1010"/>
        <v>4.2375857792810015E-2</v>
      </c>
      <c r="N843" s="5">
        <f t="shared" si="1011"/>
        <v>0.1133379707131463</v>
      </c>
      <c r="O843" s="5">
        <f t="shared" si="1012"/>
        <v>2.0619593862477852E-2</v>
      </c>
      <c r="P843" s="5">
        <f t="shared" si="1013"/>
        <v>5.5148923161126094E-2</v>
      </c>
      <c r="Q843" s="5">
        <f t="shared" si="1014"/>
        <v>0.15156620154074532</v>
      </c>
      <c r="R843" s="5">
        <f t="shared" si="1015"/>
        <v>5.0166258950122434E-3</v>
      </c>
      <c r="S843" s="5">
        <f t="shared" si="1016"/>
        <v>1.7943021594407881E-2</v>
      </c>
      <c r="T843" s="5">
        <f t="shared" si="1017"/>
        <v>7.3750330537943637E-2</v>
      </c>
      <c r="U843" s="5">
        <f t="shared" si="1018"/>
        <v>1.3417408599671578E-2</v>
      </c>
      <c r="V843" s="5">
        <f t="shared" si="1019"/>
        <v>2.5946071149668287E-3</v>
      </c>
      <c r="W843" s="5">
        <f t="shared" si="1020"/>
        <v>0.13512572650303165</v>
      </c>
      <c r="X843" s="5">
        <f t="shared" si="1021"/>
        <v>6.5750588801945564E-2</v>
      </c>
      <c r="Y843" s="5">
        <f t="shared" si="1022"/>
        <v>1.5996731487343884E-2</v>
      </c>
      <c r="Z843" s="5">
        <f t="shared" si="1023"/>
        <v>8.1367704712825807E-4</v>
      </c>
      <c r="AA843" s="5">
        <f t="shared" si="1024"/>
        <v>2.1762510575780982E-3</v>
      </c>
      <c r="AB843" s="5">
        <f t="shared" si="1025"/>
        <v>2.910287737822384E-3</v>
      </c>
      <c r="AC843" s="5">
        <f t="shared" si="1026"/>
        <v>2.1104261345609714E-4</v>
      </c>
      <c r="AD843" s="5">
        <f t="shared" si="1027"/>
        <v>9.0351419597644839E-2</v>
      </c>
      <c r="AE843" s="5">
        <f t="shared" si="1028"/>
        <v>4.3963937818336234E-2</v>
      </c>
      <c r="AF843" s="5">
        <f t="shared" si="1029"/>
        <v>1.0696167459802243E-2</v>
      </c>
      <c r="AG843" s="5">
        <f t="shared" si="1030"/>
        <v>1.7348764162251748E-3</v>
      </c>
      <c r="AH843" s="5">
        <f t="shared" si="1031"/>
        <v>9.8981419615366644E-5</v>
      </c>
      <c r="AI843" s="5">
        <f t="shared" si="1032"/>
        <v>2.6473454041597025E-4</v>
      </c>
      <c r="AJ843" s="5">
        <f t="shared" si="1033"/>
        <v>3.5402794363627489E-4</v>
      </c>
      <c r="AK843" s="5">
        <f t="shared" si="1034"/>
        <v>3.1562632433831684E-4</v>
      </c>
      <c r="AL843" s="5">
        <f t="shared" si="1035"/>
        <v>1.098622987656742E-5</v>
      </c>
      <c r="AM843" s="5">
        <f t="shared" si="1036"/>
        <v>4.833056877959669E-2</v>
      </c>
      <c r="AN843" s="5">
        <f t="shared" si="1037"/>
        <v>2.3517086173224865E-2</v>
      </c>
      <c r="AO843" s="5">
        <f t="shared" si="1038"/>
        <v>5.7215687301445731E-3</v>
      </c>
      <c r="AP843" s="5">
        <f t="shared" si="1039"/>
        <v>9.280160105050153E-4</v>
      </c>
      <c r="AQ843" s="5">
        <f t="shared" si="1040"/>
        <v>1.1289041821908036E-4</v>
      </c>
      <c r="AR843" s="5">
        <f t="shared" si="1041"/>
        <v>9.6326388595095415E-6</v>
      </c>
      <c r="AS843" s="5">
        <f t="shared" si="1042"/>
        <v>2.5763342568481185E-5</v>
      </c>
      <c r="AT843" s="5">
        <f t="shared" si="1043"/>
        <v>3.4453166467755992E-5</v>
      </c>
      <c r="AU843" s="5">
        <f t="shared" si="1044"/>
        <v>3.0716011234430008E-5</v>
      </c>
      <c r="AV843" s="5">
        <f t="shared" si="1045"/>
        <v>2.0538170570692135E-5</v>
      </c>
      <c r="AW843" s="5">
        <f t="shared" si="1046"/>
        <v>3.9715928076025365E-7</v>
      </c>
      <c r="AX843" s="5">
        <f t="shared" si="1047"/>
        <v>2.154406177716375E-2</v>
      </c>
      <c r="AY843" s="5">
        <f t="shared" si="1048"/>
        <v>1.0483087001217532E-2</v>
      </c>
      <c r="AZ843" s="5">
        <f t="shared" si="1049"/>
        <v>2.5504734021785636E-3</v>
      </c>
      <c r="BA843" s="5">
        <f t="shared" si="1050"/>
        <v>4.1367678397688279E-4</v>
      </c>
      <c r="BB843" s="5">
        <f t="shared" si="1051"/>
        <v>5.0322564074364187E-5</v>
      </c>
      <c r="BC843" s="5">
        <f t="shared" si="1052"/>
        <v>4.8972735296839949E-6</v>
      </c>
      <c r="BD843" s="5">
        <f t="shared" si="1053"/>
        <v>7.8118812397904572E-7</v>
      </c>
      <c r="BE843" s="5">
        <f t="shared" si="1054"/>
        <v>2.0893565659458399E-6</v>
      </c>
      <c r="BF843" s="5">
        <f t="shared" si="1055"/>
        <v>2.7940842453066335E-6</v>
      </c>
      <c r="BG843" s="5">
        <f t="shared" si="1056"/>
        <v>2.4910082836392566E-6</v>
      </c>
      <c r="BH843" s="5">
        <f t="shared" si="1057"/>
        <v>1.6656053623604389E-6</v>
      </c>
      <c r="BI843" s="5">
        <f t="shared" si="1058"/>
        <v>8.9096170136240581E-7</v>
      </c>
      <c r="BJ843" s="8">
        <f t="shared" si="1059"/>
        <v>0.81593059978999594</v>
      </c>
      <c r="BK843" s="8">
        <f t="shared" si="1060"/>
        <v>0.12876752550786102</v>
      </c>
      <c r="BL843" s="8">
        <f t="shared" si="1061"/>
        <v>4.5305352914551539E-2</v>
      </c>
      <c r="BM843" s="8">
        <f t="shared" si="1062"/>
        <v>0.59226929245228199</v>
      </c>
      <c r="BN843" s="8">
        <f t="shared" si="1063"/>
        <v>0.38806517296531784</v>
      </c>
    </row>
    <row r="844" spans="1:66" x14ac:dyDescent="0.25">
      <c r="A844" t="s">
        <v>154</v>
      </c>
      <c r="B844" t="s">
        <v>168</v>
      </c>
      <c r="C844" t="s">
        <v>161</v>
      </c>
      <c r="D844" t="s">
        <v>508</v>
      </c>
      <c r="E844">
        <f>VLOOKUP(A844,home!$A$2:$E$405,3,FALSE)</f>
        <v>1.33236994219653</v>
      </c>
      <c r="F844">
        <f>VLOOKUP(B844,home!$B$2:$E$405,3,FALSE)</f>
        <v>0.8</v>
      </c>
      <c r="G844">
        <f>VLOOKUP(C844,away!$B$2:$E$405,4,FALSE)</f>
        <v>1.1000000000000001</v>
      </c>
      <c r="H844">
        <f>VLOOKUP(A844,away!$A$2:$E$405,3,FALSE)</f>
        <v>1.01445086705202</v>
      </c>
      <c r="I844">
        <f>VLOOKUP(C844,away!$B$2:$E$405,3,FALSE)</f>
        <v>0.71</v>
      </c>
      <c r="J844">
        <f>VLOOKUP(B844,home!$B$2:$E$405,4,FALSE)</f>
        <v>0.86</v>
      </c>
      <c r="K844" s="3">
        <f t="shared" si="1008"/>
        <v>1.1724855491329467</v>
      </c>
      <c r="L844" s="3">
        <f t="shared" si="1009"/>
        <v>0.6194236994219634</v>
      </c>
      <c r="M844" s="5">
        <f t="shared" si="1010"/>
        <v>0.16664170531491804</v>
      </c>
      <c r="N844" s="5">
        <f t="shared" si="1011"/>
        <v>0.19538499136461235</v>
      </c>
      <c r="O844" s="5">
        <f t="shared" si="1012"/>
        <v>0.1032218215841512</v>
      </c>
      <c r="P844" s="5">
        <f t="shared" si="1013"/>
        <v>0.12102609416259658</v>
      </c>
      <c r="Q844" s="5">
        <f t="shared" si="1014"/>
        <v>0.1145430394462368</v>
      </c>
      <c r="R844" s="5">
        <f t="shared" si="1015"/>
        <v>3.1969021293364402E-2</v>
      </c>
      <c r="S844" s="5">
        <f t="shared" si="1016"/>
        <v>2.1974264246416169E-2</v>
      </c>
      <c r="T844" s="5">
        <f t="shared" si="1017"/>
        <v>7.0950673236823886E-2</v>
      </c>
      <c r="U844" s="5">
        <f t="shared" si="1018"/>
        <v>3.7483215486393225E-2</v>
      </c>
      <c r="V844" s="5">
        <f t="shared" si="1019"/>
        <v>1.7732384904718646E-3</v>
      </c>
      <c r="W844" s="5">
        <f t="shared" si="1020"/>
        <v>4.476668616815925E-2</v>
      </c>
      <c r="X844" s="5">
        <f t="shared" si="1021"/>
        <v>2.7729546357143246E-2</v>
      </c>
      <c r="Y844" s="5">
        <f t="shared" si="1022"/>
        <v>8.5881690939172486E-3</v>
      </c>
      <c r="Z844" s="5">
        <f t="shared" si="1023"/>
        <v>6.6007898121450996E-3</v>
      </c>
      <c r="AA844" s="5">
        <f t="shared" si="1024"/>
        <v>7.7393306676041074E-3</v>
      </c>
      <c r="AB844" s="5">
        <f t="shared" si="1025"/>
        <v>4.5371266838636288E-3</v>
      </c>
      <c r="AC844" s="5">
        <f t="shared" si="1026"/>
        <v>8.0490103045867043E-5</v>
      </c>
      <c r="AD844" s="5">
        <f t="shared" si="1027"/>
        <v>1.3122073153684112E-2</v>
      </c>
      <c r="AE844" s="5">
        <f t="shared" si="1028"/>
        <v>8.128123096940644E-3</v>
      </c>
      <c r="AF844" s="5">
        <f t="shared" si="1029"/>
        <v>2.5173760390320393E-3</v>
      </c>
      <c r="AG844" s="5">
        <f t="shared" si="1030"/>
        <v>5.19774126311145E-4</v>
      </c>
      <c r="AH844" s="5">
        <f t="shared" si="1031"/>
        <v>1.0221714111364308E-3</v>
      </c>
      <c r="AI844" s="5">
        <f t="shared" si="1032"/>
        <v>1.1984812082942971E-3</v>
      </c>
      <c r="AJ844" s="5">
        <f t="shared" si="1033"/>
        <v>7.0260094881622833E-4</v>
      </c>
      <c r="AK844" s="5">
        <f t="shared" si="1034"/>
        <v>2.74596486431375E-4</v>
      </c>
      <c r="AL844" s="5">
        <f t="shared" si="1035"/>
        <v>2.3382868704990715E-6</v>
      </c>
      <c r="AM844" s="5">
        <f t="shared" si="1036"/>
        <v>3.0770882294720013E-3</v>
      </c>
      <c r="AN844" s="5">
        <f t="shared" si="1037"/>
        <v>1.9060213745473267E-3</v>
      </c>
      <c r="AO844" s="5">
        <f t="shared" si="1038"/>
        <v>5.9031740549972032E-4</v>
      </c>
      <c r="AP844" s="5">
        <f t="shared" si="1039"/>
        <v>1.2188553038260404E-4</v>
      </c>
      <c r="AQ844" s="5">
        <f t="shared" si="1040"/>
        <v>1.8874696533900171E-5</v>
      </c>
      <c r="AR844" s="5">
        <f t="shared" si="1041"/>
        <v>1.266314393858994E-4</v>
      </c>
      <c r="AS844" s="5">
        <f t="shared" si="1042"/>
        <v>1.4847353274587171E-4</v>
      </c>
      <c r="AT844" s="5">
        <f t="shared" si="1043"/>
        <v>8.7041535786625972E-5</v>
      </c>
      <c r="AU844" s="5">
        <f t="shared" si="1044"/>
        <v>3.4018314294719067E-5</v>
      </c>
      <c r="AV844" s="5">
        <f t="shared" si="1045"/>
        <v>9.971495479105207E-6</v>
      </c>
      <c r="AW844" s="5">
        <f t="shared" si="1046"/>
        <v>4.7172686125431796E-8</v>
      </c>
      <c r="AX844" s="5">
        <f t="shared" si="1047"/>
        <v>6.0130691374383431E-4</v>
      </c>
      <c r="AY844" s="5">
        <f t="shared" si="1048"/>
        <v>3.7246375299920933E-4</v>
      </c>
      <c r="AZ844" s="5">
        <f t="shared" si="1049"/>
        <v>1.1535643789167932E-4</v>
      </c>
      <c r="BA844" s="5">
        <f t="shared" si="1050"/>
        <v>2.3818170503667989E-5</v>
      </c>
      <c r="BB844" s="5">
        <f t="shared" si="1051"/>
        <v>3.6883848217112777E-6</v>
      </c>
      <c r="BC844" s="5">
        <f t="shared" si="1052"/>
        <v>4.5693459423124385E-7</v>
      </c>
      <c r="BD844" s="5">
        <f t="shared" si="1053"/>
        <v>1.3073085774590318E-5</v>
      </c>
      <c r="BE844" s="5">
        <f t="shared" si="1054"/>
        <v>1.5328004153282644E-5</v>
      </c>
      <c r="BF844" s="5">
        <f t="shared" si="1055"/>
        <v>8.9859316833868455E-6</v>
      </c>
      <c r="BG844" s="5">
        <f t="shared" si="1056"/>
        <v>3.5119583480889902E-6</v>
      </c>
      <c r="BH844" s="5">
        <f t="shared" si="1057"/>
        <v>1.0294301030727882E-6</v>
      </c>
      <c r="BI844" s="5">
        <f t="shared" si="1058"/>
        <v>2.4139838393905671E-7</v>
      </c>
      <c r="BJ844" s="8">
        <f t="shared" si="1059"/>
        <v>0.49308172991385057</v>
      </c>
      <c r="BK844" s="8">
        <f t="shared" si="1060"/>
        <v>0.31187059435731829</v>
      </c>
      <c r="BL844" s="8">
        <f t="shared" si="1061"/>
        <v>0.18859667189619345</v>
      </c>
      <c r="BM844" s="8">
        <f t="shared" si="1062"/>
        <v>0.26699069623331501</v>
      </c>
      <c r="BN844" s="8">
        <f t="shared" si="1063"/>
        <v>0.73278667316587931</v>
      </c>
    </row>
    <row r="845" spans="1:66" x14ac:dyDescent="0.25">
      <c r="A845" t="s">
        <v>340</v>
      </c>
      <c r="B845" t="s">
        <v>352</v>
      </c>
      <c r="C845" t="s">
        <v>429</v>
      </c>
      <c r="D845" t="s">
        <v>508</v>
      </c>
      <c r="E845">
        <f>VLOOKUP(A845,home!$A$2:$E$405,3,FALSE)</f>
        <v>1.34756097560976</v>
      </c>
      <c r="F845">
        <f>VLOOKUP(B845,home!$B$2:$E$405,3,FALSE)</f>
        <v>1.1599999999999999</v>
      </c>
      <c r="G845">
        <f>VLOOKUP(C845,away!$B$2:$E$405,4,FALSE)</f>
        <v>0.83</v>
      </c>
      <c r="H845">
        <f>VLOOKUP(A845,away!$A$2:$E$405,3,FALSE)</f>
        <v>1.1341463414634101</v>
      </c>
      <c r="I845">
        <f>VLOOKUP(C845,away!$B$2:$E$405,3,FALSE)</f>
        <v>0.56000000000000005</v>
      </c>
      <c r="J845">
        <f>VLOOKUP(B845,home!$B$2:$E$405,4,FALSE)</f>
        <v>0.77</v>
      </c>
      <c r="K845" s="3">
        <f t="shared" si="1008"/>
        <v>1.2974317073170767</v>
      </c>
      <c r="L845" s="3">
        <f t="shared" si="1009"/>
        <v>0.48904390243902252</v>
      </c>
      <c r="M845" s="5">
        <f t="shared" si="1010"/>
        <v>0.1675496406127929</v>
      </c>
      <c r="N845" s="5">
        <f t="shared" si="1011"/>
        <v>0.21738421628061849</v>
      </c>
      <c r="O845" s="5">
        <f t="shared" si="1012"/>
        <v>8.1939130097535992E-2</v>
      </c>
      <c r="P845" s="5">
        <f t="shared" si="1013"/>
        <v>0.10631042545852218</v>
      </c>
      <c r="Q845" s="5">
        <f t="shared" si="1014"/>
        <v>0.1410205874363738</v>
      </c>
      <c r="R845" s="5">
        <f t="shared" si="1015"/>
        <v>2.003591597267888E-2</v>
      </c>
      <c r="S845" s="5">
        <f t="shared" si="1016"/>
        <v>1.6863519551335082E-2</v>
      </c>
      <c r="T845" s="5">
        <f t="shared" si="1017"/>
        <v>6.8965258404127636E-2</v>
      </c>
      <c r="U845" s="5">
        <f t="shared" si="1018"/>
        <v>2.5995232668094243E-2</v>
      </c>
      <c r="V845" s="5">
        <f t="shared" si="1019"/>
        <v>1.188880124437353E-3</v>
      </c>
      <c r="W845" s="5">
        <f t="shared" si="1020"/>
        <v>6.0988193841477169E-2</v>
      </c>
      <c r="X845" s="5">
        <f t="shared" si="1021"/>
        <v>2.9825904318943556E-2</v>
      </c>
      <c r="Y845" s="5">
        <f t="shared" si="1022"/>
        <v>7.2930883209545256E-3</v>
      </c>
      <c r="Z845" s="5">
        <f t="shared" si="1023"/>
        <v>3.2661475120730741E-3</v>
      </c>
      <c r="AA845" s="5">
        <f t="shared" si="1024"/>
        <v>4.2376033429383907E-3</v>
      </c>
      <c r="AB845" s="5">
        <f t="shared" si="1025"/>
        <v>2.7490004700805545E-3</v>
      </c>
      <c r="AC845" s="5">
        <f t="shared" si="1026"/>
        <v>4.7146606591432444E-5</v>
      </c>
      <c r="AD845" s="5">
        <f t="shared" si="1027"/>
        <v>1.9782004115483143E-2</v>
      </c>
      <c r="AE845" s="5">
        <f t="shared" si="1028"/>
        <v>9.6742684907006812E-3</v>
      </c>
      <c r="AF845" s="5">
        <f t="shared" si="1029"/>
        <v>2.3655710079675666E-3</v>
      </c>
      <c r="AG845" s="5">
        <f t="shared" si="1030"/>
        <v>3.8562269241102355E-4</v>
      </c>
      <c r="AH845" s="5">
        <f t="shared" si="1031"/>
        <v>3.993223813114301E-4</v>
      </c>
      <c r="AI845" s="5">
        <f t="shared" si="1032"/>
        <v>5.1809351895480942E-4</v>
      </c>
      <c r="AJ845" s="5">
        <f t="shared" si="1033"/>
        <v>3.360954794237254E-4</v>
      </c>
      <c r="AK845" s="5">
        <f t="shared" si="1034"/>
        <v>1.4535364389675845E-4</v>
      </c>
      <c r="AL845" s="5">
        <f t="shared" si="1035"/>
        <v>1.1965828842913214E-6</v>
      </c>
      <c r="AM845" s="5">
        <f t="shared" si="1036"/>
        <v>5.1331598747409472E-3</v>
      </c>
      <c r="AN845" s="5">
        <f t="shared" si="1037"/>
        <v>2.510340536986717E-3</v>
      </c>
      <c r="AO845" s="5">
        <f t="shared" si="1038"/>
        <v>6.1383336632942756E-4</v>
      </c>
      <c r="AP845" s="5">
        <f t="shared" si="1039"/>
        <v>1.0006382163900845E-4</v>
      </c>
      <c r="AQ845" s="5">
        <f t="shared" si="1040"/>
        <v>1.2233900456825748E-5</v>
      </c>
      <c r="AR845" s="5">
        <f t="shared" si="1041"/>
        <v>3.9057235137557051E-5</v>
      </c>
      <c r="AS845" s="5">
        <f t="shared" si="1042"/>
        <v>5.0674095267605162E-5</v>
      </c>
      <c r="AT845" s="5">
        <f t="shared" si="1043"/>
        <v>3.2873088969898589E-5</v>
      </c>
      <c r="AU845" s="5">
        <f t="shared" si="1044"/>
        <v>1.421686264900056E-5</v>
      </c>
      <c r="AV845" s="5">
        <f t="shared" si="1045"/>
        <v>4.6113520948462948E-6</v>
      </c>
      <c r="AW845" s="5">
        <f t="shared" si="1046"/>
        <v>2.108980874433244E-8</v>
      </c>
      <c r="AX845" s="5">
        <f t="shared" si="1047"/>
        <v>1.1099873967027754E-3</v>
      </c>
      <c r="AY845" s="5">
        <f t="shared" si="1048"/>
        <v>5.428325681416568E-4</v>
      </c>
      <c r="AZ845" s="5">
        <f t="shared" si="1049"/>
        <v>1.327344787474962E-4</v>
      </c>
      <c r="BA845" s="5">
        <f t="shared" si="1050"/>
        <v>2.1637662491628345E-5</v>
      </c>
      <c r="BB845" s="5">
        <f t="shared" si="1051"/>
        <v>2.6454417261410971E-6</v>
      </c>
      <c r="BC845" s="5">
        <f t="shared" si="1052"/>
        <v>2.5874742908541332E-7</v>
      </c>
      <c r="BD845" s="5">
        <f t="shared" si="1053"/>
        <v>3.1834504483582322E-6</v>
      </c>
      <c r="BE845" s="5">
        <f t="shared" si="1054"/>
        <v>4.1303095503727345E-6</v>
      </c>
      <c r="BF845" s="5">
        <f t="shared" si="1055"/>
        <v>2.6793972858440627E-6</v>
      </c>
      <c r="BG845" s="5">
        <f t="shared" si="1056"/>
        <v>1.158778331717801E-6</v>
      </c>
      <c r="BH845" s="5">
        <f t="shared" si="1057"/>
        <v>3.7585893733066524E-7</v>
      </c>
      <c r="BI845" s="5">
        <f t="shared" si="1058"/>
        <v>9.7530260554261426E-8</v>
      </c>
      <c r="BJ845" s="8">
        <f t="shared" si="1059"/>
        <v>0.56786444270444925</v>
      </c>
      <c r="BK845" s="8">
        <f t="shared" si="1060"/>
        <v>0.29250364150470487</v>
      </c>
      <c r="BL845" s="8">
        <f t="shared" si="1061"/>
        <v>0.13650880553384789</v>
      </c>
      <c r="BM845" s="8">
        <f t="shared" si="1062"/>
        <v>0.26536030991821991</v>
      </c>
      <c r="BN845" s="8">
        <f t="shared" si="1063"/>
        <v>0.73423991585852222</v>
      </c>
    </row>
    <row r="846" spans="1:66" x14ac:dyDescent="0.25">
      <c r="A846" t="s">
        <v>40</v>
      </c>
      <c r="B846" t="s">
        <v>233</v>
      </c>
      <c r="C846" t="s">
        <v>239</v>
      </c>
      <c r="D846" t="s">
        <v>508</v>
      </c>
      <c r="E846">
        <f>VLOOKUP(A846,home!$A$2:$E$405,3,FALSE)</f>
        <v>1.4783783783783799</v>
      </c>
      <c r="F846">
        <f>VLOOKUP(B846,home!$B$2:$E$405,3,FALSE)</f>
        <v>1.31</v>
      </c>
      <c r="G846">
        <f>VLOOKUP(C846,away!$B$2:$E$405,4,FALSE)</f>
        <v>0.41</v>
      </c>
      <c r="H846">
        <f>VLOOKUP(A846,away!$A$2:$E$405,3,FALSE)</f>
        <v>1.1756756756756801</v>
      </c>
      <c r="I846">
        <f>VLOOKUP(C846,away!$B$2:$E$405,3,FALSE)</f>
        <v>0.68</v>
      </c>
      <c r="J846">
        <f>VLOOKUP(B846,home!$B$2:$E$405,4,FALSE)</f>
        <v>1.1499999999999999</v>
      </c>
      <c r="K846" s="3">
        <f t="shared" si="1008"/>
        <v>0.79403702702702783</v>
      </c>
      <c r="L846" s="3">
        <f t="shared" si="1009"/>
        <v>0.91937837837838177</v>
      </c>
      <c r="M846" s="5">
        <f t="shared" si="1010"/>
        <v>0.18024911631061952</v>
      </c>
      <c r="N846" s="5">
        <f t="shared" si="1011"/>
        <v>0.14312447243953325</v>
      </c>
      <c r="O846" s="5">
        <f t="shared" si="1012"/>
        <v>0.16571714025779369</v>
      </c>
      <c r="P846" s="5">
        <f t="shared" si="1013"/>
        <v>0.13158554537771949</v>
      </c>
      <c r="Q846" s="5">
        <f t="shared" si="1014"/>
        <v>5.6823065295349397E-2</v>
      </c>
      <c r="R846" s="5">
        <f t="shared" si="1015"/>
        <v>7.6178377839856606E-2</v>
      </c>
      <c r="S846" s="5">
        <f t="shared" si="1016"/>
        <v>2.4015035561275266E-2</v>
      </c>
      <c r="T846" s="5">
        <f t="shared" si="1017"/>
        <v>5.2241897625727229E-2</v>
      </c>
      <c r="U846" s="5">
        <f t="shared" si="1018"/>
        <v>6.0488452663701356E-2</v>
      </c>
      <c r="V846" s="5">
        <f t="shared" si="1019"/>
        <v>1.9479408500339163E-3</v>
      </c>
      <c r="W846" s="5">
        <f t="shared" si="1020"/>
        <v>1.5039872611227304E-2</v>
      </c>
      <c r="X846" s="5">
        <f t="shared" si="1021"/>
        <v>1.3827333692327599E-2</v>
      </c>
      <c r="Y846" s="5">
        <f t="shared" si="1022"/>
        <v>6.3562758136744548E-3</v>
      </c>
      <c r="Z846" s="5">
        <f t="shared" si="1023"/>
        <v>2.3345584495301008E-2</v>
      </c>
      <c r="AA846" s="5">
        <f t="shared" si="1024"/>
        <v>1.8537258506857085E-2</v>
      </c>
      <c r="AB846" s="5">
        <f t="shared" si="1025"/>
        <v>7.359634817008142E-3</v>
      </c>
      <c r="AC846" s="5">
        <f t="shared" si="1026"/>
        <v>8.8877293950757476E-5</v>
      </c>
      <c r="AD846" s="5">
        <f t="shared" si="1027"/>
        <v>2.9855539337710368E-3</v>
      </c>
      <c r="AE846" s="5">
        <f t="shared" si="1028"/>
        <v>2.7448537341916144E-3</v>
      </c>
      <c r="AF846" s="5">
        <f t="shared" si="1029"/>
        <v>1.2617795875134662E-3</v>
      </c>
      <c r="AG846" s="5">
        <f t="shared" si="1030"/>
        <v>3.86684290346358E-4</v>
      </c>
      <c r="AH846" s="5">
        <f t="shared" si="1031"/>
        <v>5.3658564038963318E-3</v>
      </c>
      <c r="AI846" s="5">
        <f t="shared" si="1032"/>
        <v>4.2606886664037814E-3</v>
      </c>
      <c r="AJ846" s="5">
        <f t="shared" si="1033"/>
        <v>1.6915722808795058E-3</v>
      </c>
      <c r="AK846" s="5">
        <f t="shared" si="1034"/>
        <v>4.4772367497029707E-4</v>
      </c>
      <c r="AL846" s="5">
        <f t="shared" si="1035"/>
        <v>2.595289771307978E-6</v>
      </c>
      <c r="AM846" s="5">
        <f t="shared" si="1036"/>
        <v>4.7412807392008071E-4</v>
      </c>
      <c r="AN846" s="5">
        <f t="shared" si="1037"/>
        <v>4.3590309974430935E-4</v>
      </c>
      <c r="AO846" s="5">
        <f t="shared" si="1038"/>
        <v>2.0037994248651655E-4</v>
      </c>
      <c r="AP846" s="5">
        <f t="shared" si="1039"/>
        <v>6.1408328860935668E-5</v>
      </c>
      <c r="AQ846" s="5">
        <f t="shared" si="1040"/>
        <v>1.411437245177335E-5</v>
      </c>
      <c r="AR846" s="5">
        <f t="shared" si="1041"/>
        <v>9.8665047184509332E-4</v>
      </c>
      <c r="AS846" s="5">
        <f t="shared" si="1042"/>
        <v>7.8343700737869206E-4</v>
      </c>
      <c r="AT846" s="5">
        <f t="shared" si="1043"/>
        <v>3.1103899610096422E-4</v>
      </c>
      <c r="AU846" s="5">
        <f t="shared" si="1044"/>
        <v>8.2325493251160303E-5</v>
      </c>
      <c r="AV846" s="5">
        <f t="shared" si="1045"/>
        <v>1.6342372477421238E-5</v>
      </c>
      <c r="AW846" s="5">
        <f t="shared" si="1046"/>
        <v>5.2628185270710541E-8</v>
      </c>
      <c r="AX846" s="5">
        <f t="shared" si="1047"/>
        <v>6.2745874374258595E-5</v>
      </c>
      <c r="AY846" s="5">
        <f t="shared" si="1048"/>
        <v>5.7687200232139529E-5</v>
      </c>
      <c r="AZ846" s="5">
        <f t="shared" si="1049"/>
        <v>2.6518182301306723E-5</v>
      </c>
      <c r="BA846" s="5">
        <f t="shared" si="1050"/>
        <v>8.1267478139058934E-6</v>
      </c>
      <c r="BB846" s="5">
        <f t="shared" si="1051"/>
        <v>1.8678890566597144E-6</v>
      </c>
      <c r="BC846" s="5">
        <f t="shared" si="1052"/>
        <v>3.4345936238050678E-7</v>
      </c>
      <c r="BD846" s="5">
        <f t="shared" si="1053"/>
        <v>1.5118418513853448E-4</v>
      </c>
      <c r="BE846" s="5">
        <f t="shared" si="1054"/>
        <v>1.2004584090090566E-4</v>
      </c>
      <c r="BF846" s="5">
        <f t="shared" si="1055"/>
        <v>4.7660421307957367E-5</v>
      </c>
      <c r="BG846" s="5">
        <f t="shared" si="1056"/>
        <v>1.2614713080742025E-5</v>
      </c>
      <c r="BH846" s="5">
        <f t="shared" si="1057"/>
        <v>2.5041373178578386E-6</v>
      </c>
      <c r="BI846" s="5">
        <f t="shared" si="1058"/>
        <v>3.9767555022785494E-7</v>
      </c>
      <c r="BJ846" s="8">
        <f t="shared" si="1059"/>
        <v>0.29613501219426586</v>
      </c>
      <c r="BK846" s="8">
        <f t="shared" si="1060"/>
        <v>0.33794679788360238</v>
      </c>
      <c r="BL846" s="8">
        <f t="shared" si="1061"/>
        <v>0.34256090642571635</v>
      </c>
      <c r="BM846" s="8">
        <f t="shared" si="1062"/>
        <v>0.24625294890596694</v>
      </c>
      <c r="BN846" s="8">
        <f t="shared" si="1063"/>
        <v>0.75367771752087198</v>
      </c>
    </row>
    <row r="847" spans="1:66" x14ac:dyDescent="0.25">
      <c r="A847" t="s">
        <v>40</v>
      </c>
      <c r="B847" t="s">
        <v>42</v>
      </c>
      <c r="C847" t="s">
        <v>238</v>
      </c>
      <c r="D847" t="s">
        <v>508</v>
      </c>
      <c r="E847">
        <f>VLOOKUP(A847,home!$A$2:$E$405,3,FALSE)</f>
        <v>1.4783783783783799</v>
      </c>
      <c r="F847">
        <f>VLOOKUP(B847,home!$B$2:$E$405,3,FALSE)</f>
        <v>1.19</v>
      </c>
      <c r="G847">
        <f>VLOOKUP(C847,away!$B$2:$E$405,4,FALSE)</f>
        <v>0.86</v>
      </c>
      <c r="H847">
        <f>VLOOKUP(A847,away!$A$2:$E$405,3,FALSE)</f>
        <v>1.1756756756756801</v>
      </c>
      <c r="I847">
        <f>VLOOKUP(C847,away!$B$2:$E$405,3,FALSE)</f>
        <v>0.53</v>
      </c>
      <c r="J847">
        <f>VLOOKUP(B847,home!$B$2:$E$405,4,FALSE)</f>
        <v>0.8</v>
      </c>
      <c r="K847" s="3">
        <f t="shared" si="1008"/>
        <v>1.5129724324324338</v>
      </c>
      <c r="L847" s="3">
        <f t="shared" si="1009"/>
        <v>0.49848648648648841</v>
      </c>
      <c r="M847" s="5">
        <f t="shared" si="1010"/>
        <v>0.1337933385808133</v>
      </c>
      <c r="N847" s="5">
        <f t="shared" si="1011"/>
        <v>0.20242563291586932</v>
      </c>
      <c r="O847" s="5">
        <f t="shared" si="1012"/>
        <v>6.6694171264446767E-2</v>
      </c>
      <c r="P847" s="5">
        <f t="shared" si="1013"/>
        <v>0.10090644252703536</v>
      </c>
      <c r="Q847" s="5">
        <f t="shared" si="1014"/>
        <v>0.15313220110969891</v>
      </c>
      <c r="R847" s="5">
        <f t="shared" si="1015"/>
        <v>1.6623071551371091E-2</v>
      </c>
      <c r="S847" s="5">
        <f t="shared" si="1016"/>
        <v>1.9025816702585185E-2</v>
      </c>
      <c r="T847" s="5">
        <f t="shared" si="1017"/>
        <v>7.6334332899116147E-2</v>
      </c>
      <c r="U847" s="5">
        <f t="shared" si="1018"/>
        <v>2.5150248999576318E-2</v>
      </c>
      <c r="V847" s="5">
        <f t="shared" si="1019"/>
        <v>1.5943556433074043E-3</v>
      </c>
      <c r="W847" s="5">
        <f t="shared" si="1020"/>
        <v>7.722826626555794E-2</v>
      </c>
      <c r="X847" s="5">
        <f t="shared" si="1021"/>
        <v>3.8497247108160979E-2</v>
      </c>
      <c r="Y847" s="5">
        <f t="shared" si="1022"/>
        <v>9.5951787251746471E-3</v>
      </c>
      <c r="Z847" s="5">
        <f t="shared" si="1023"/>
        <v>2.7621255107521587E-3</v>
      </c>
      <c r="AA847" s="5">
        <f t="shared" si="1024"/>
        <v>4.1790197526863733E-3</v>
      </c>
      <c r="AB847" s="5">
        <f t="shared" si="1025"/>
        <v>3.1613708402025453E-3</v>
      </c>
      <c r="AC847" s="5">
        <f t="shared" si="1026"/>
        <v>7.5153571636845027E-5</v>
      </c>
      <c r="AD847" s="5">
        <f t="shared" si="1027"/>
        <v>2.9211059466085217E-2</v>
      </c>
      <c r="AE847" s="5">
        <f t="shared" si="1028"/>
        <v>1.4561318399796698E-2</v>
      </c>
      <c r="AF847" s="5">
        <f t="shared" si="1029"/>
        <v>3.6293102238628559E-3</v>
      </c>
      <c r="AG847" s="5">
        <f t="shared" si="1030"/>
        <v>6.0305403395429532E-4</v>
      </c>
      <c r="AH847" s="5">
        <f t="shared" si="1031"/>
        <v>3.4422056027238519E-4</v>
      </c>
      <c r="AI847" s="5">
        <f t="shared" si="1032"/>
        <v>5.2079621836856587E-4</v>
      </c>
      <c r="AJ847" s="5">
        <f t="shared" si="1033"/>
        <v>3.939751606533511E-4</v>
      </c>
      <c r="AK847" s="5">
        <f t="shared" si="1034"/>
        <v>1.9869118571055322E-4</v>
      </c>
      <c r="AL847" s="5">
        <f t="shared" si="1035"/>
        <v>2.2672218624678955E-6</v>
      </c>
      <c r="AM847" s="5">
        <f t="shared" si="1036"/>
        <v>8.8391055388662779E-3</v>
      </c>
      <c r="AN847" s="5">
        <f t="shared" si="1037"/>
        <v>4.4061746637527105E-3</v>
      </c>
      <c r="AO847" s="5">
        <f t="shared" si="1038"/>
        <v>1.0982092634899364E-3</v>
      </c>
      <c r="AP847" s="5">
        <f t="shared" si="1039"/>
        <v>1.8248082572800423E-4</v>
      </c>
      <c r="AQ847" s="5">
        <f t="shared" si="1040"/>
        <v>2.2741056417076504E-5</v>
      </c>
      <c r="AR847" s="5">
        <f t="shared" si="1041"/>
        <v>3.4317859533318364E-5</v>
      </c>
      <c r="AS847" s="5">
        <f t="shared" si="1042"/>
        <v>5.1921975413999279E-5</v>
      </c>
      <c r="AT847" s="5">
        <f t="shared" si="1043"/>
        <v>3.9278258719407767E-5</v>
      </c>
      <c r="AU847" s="5">
        <f t="shared" si="1044"/>
        <v>1.9808974212137608E-5</v>
      </c>
      <c r="AV847" s="5">
        <f t="shared" si="1045"/>
        <v>7.4926079744322981E-6</v>
      </c>
      <c r="AW847" s="5">
        <f t="shared" si="1046"/>
        <v>4.7498065754050551E-8</v>
      </c>
      <c r="AX847" s="5">
        <f t="shared" si="1047"/>
        <v>2.2288871679442554E-3</v>
      </c>
      <c r="AY847" s="5">
        <f t="shared" si="1048"/>
        <v>1.1110701331233516E-3</v>
      </c>
      <c r="AZ847" s="5">
        <f t="shared" si="1049"/>
        <v>2.7692672345036725E-4</v>
      </c>
      <c r="BA847" s="5">
        <f t="shared" si="1050"/>
        <v>4.6014743128996338E-5</v>
      </c>
      <c r="BB847" s="5">
        <f t="shared" si="1051"/>
        <v>5.7344319072379166E-6</v>
      </c>
      <c r="BC847" s="5">
        <f t="shared" si="1052"/>
        <v>5.7170736268700829E-7</v>
      </c>
      <c r="BD847" s="5">
        <f t="shared" si="1053"/>
        <v>2.8511648704167853E-6</v>
      </c>
      <c r="BE847" s="5">
        <f t="shared" si="1054"/>
        <v>4.3137338492603891E-6</v>
      </c>
      <c r="BF847" s="5">
        <f t="shared" si="1055"/>
        <v>3.2632801973908085E-6</v>
      </c>
      <c r="BG847" s="5">
        <f t="shared" si="1056"/>
        <v>1.6457509926516551E-6</v>
      </c>
      <c r="BH847" s="5">
        <f t="shared" si="1057"/>
        <v>6.2249397063256676E-7</v>
      </c>
      <c r="BI847" s="5">
        <f t="shared" si="1058"/>
        <v>1.8836324338449558E-7</v>
      </c>
      <c r="BJ847" s="8">
        <f t="shared" si="1059"/>
        <v>0.62343551740244785</v>
      </c>
      <c r="BK847" s="8">
        <f t="shared" si="1060"/>
        <v>0.25650844438036391</v>
      </c>
      <c r="BL847" s="8">
        <f t="shared" si="1061"/>
        <v>0.11743126999626499</v>
      </c>
      <c r="BM847" s="8">
        <f t="shared" si="1062"/>
        <v>0.32545147670553665</v>
      </c>
      <c r="BN847" s="8">
        <f t="shared" si="1063"/>
        <v>0.67357485794923477</v>
      </c>
    </row>
    <row r="848" spans="1:66" x14ac:dyDescent="0.25">
      <c r="A848" t="s">
        <v>40</v>
      </c>
      <c r="B848" t="s">
        <v>237</v>
      </c>
      <c r="C848" t="s">
        <v>316</v>
      </c>
      <c r="D848" t="s">
        <v>508</v>
      </c>
      <c r="E848">
        <f>VLOOKUP(A848,home!$A$2:$E$405,3,FALSE)</f>
        <v>1.4783783783783799</v>
      </c>
      <c r="F848">
        <f>VLOOKUP(B848,home!$B$2:$E$405,3,FALSE)</f>
        <v>0.52</v>
      </c>
      <c r="G848">
        <f>VLOOKUP(C848,away!$B$2:$E$405,4,FALSE)</f>
        <v>1.51</v>
      </c>
      <c r="H848">
        <f>VLOOKUP(A848,away!$A$2:$E$405,3,FALSE)</f>
        <v>1.1756756756756801</v>
      </c>
      <c r="I848">
        <f>VLOOKUP(C848,away!$B$2:$E$405,3,FALSE)</f>
        <v>0.68</v>
      </c>
      <c r="J848">
        <f>VLOOKUP(B848,home!$B$2:$E$405,4,FALSE)</f>
        <v>1</v>
      </c>
      <c r="K848" s="3">
        <f t="shared" si="1008"/>
        <v>1.160822702702704</v>
      </c>
      <c r="L848" s="3">
        <f t="shared" si="1009"/>
        <v>0.79945945945946251</v>
      </c>
      <c r="M848" s="5">
        <f t="shared" si="1010"/>
        <v>0.14081868161116701</v>
      </c>
      <c r="N848" s="5">
        <f t="shared" si="1011"/>
        <v>0.16346552257890645</v>
      </c>
      <c r="O848" s="5">
        <f t="shared" si="1012"/>
        <v>0.11257882708265769</v>
      </c>
      <c r="P848" s="5">
        <f t="shared" si="1013"/>
        <v>0.13068405832119109</v>
      </c>
      <c r="Q848" s="5">
        <f t="shared" si="1014"/>
        <v>9.4877244859378068E-2</v>
      </c>
      <c r="R848" s="5">
        <f t="shared" si="1015"/>
        <v>4.5001104123040904E-2</v>
      </c>
      <c r="S848" s="5">
        <f t="shared" si="1016"/>
        <v>3.0319704218034232E-2</v>
      </c>
      <c r="T848" s="5">
        <f t="shared" si="1017"/>
        <v>7.5850510890281442E-2</v>
      </c>
      <c r="U848" s="5">
        <f t="shared" si="1018"/>
        <v>5.2238303312714146E-2</v>
      </c>
      <c r="V848" s="5">
        <f t="shared" si="1019"/>
        <v>3.1264017821250323E-3</v>
      </c>
      <c r="W848" s="5">
        <f t="shared" si="1020"/>
        <v>3.6711886600883148E-2</v>
      </c>
      <c r="X848" s="5">
        <f t="shared" si="1021"/>
        <v>2.9349665017679119E-2</v>
      </c>
      <c r="Y848" s="5">
        <f t="shared" si="1022"/>
        <v>1.1731933665175021E-2</v>
      </c>
      <c r="Z848" s="5">
        <f t="shared" si="1023"/>
        <v>1.1992186125761761E-2</v>
      </c>
      <c r="AA848" s="5">
        <f t="shared" si="1024"/>
        <v>1.3920801909820637E-2</v>
      </c>
      <c r="AB848" s="5">
        <f t="shared" si="1025"/>
        <v>8.0797914483734801E-3</v>
      </c>
      <c r="AC848" s="5">
        <f t="shared" si="1026"/>
        <v>1.8133730027688298E-4</v>
      </c>
      <c r="AD848" s="5">
        <f t="shared" si="1027"/>
        <v>1.0653997856338094E-2</v>
      </c>
      <c r="AE848" s="5">
        <f t="shared" si="1028"/>
        <v>8.5174393673103227E-3</v>
      </c>
      <c r="AF848" s="5">
        <f t="shared" si="1029"/>
        <v>3.4046737362843282E-3</v>
      </c>
      <c r="AG848" s="5">
        <f t="shared" si="1030"/>
        <v>9.0729954161523278E-4</v>
      </c>
      <c r="AH848" s="5">
        <f t="shared" si="1031"/>
        <v>2.3968166594596904E-3</v>
      </c>
      <c r="AI848" s="5">
        <f t="shared" si="1032"/>
        <v>2.7822791925168643E-3</v>
      </c>
      <c r="AJ848" s="5">
        <f t="shared" si="1033"/>
        <v>1.6148664259654621E-3</v>
      </c>
      <c r="AK848" s="5">
        <f t="shared" si="1034"/>
        <v>6.2485786969769443E-4</v>
      </c>
      <c r="AL848" s="5">
        <f t="shared" si="1035"/>
        <v>6.7314631990737959E-6</v>
      </c>
      <c r="AM848" s="5">
        <f t="shared" si="1036"/>
        <v>2.4734805172366382E-3</v>
      </c>
      <c r="AN848" s="5">
        <f t="shared" si="1037"/>
        <v>1.9774473972935143E-3</v>
      </c>
      <c r="AO848" s="5">
        <f t="shared" si="1038"/>
        <v>7.9044451367489684E-4</v>
      </c>
      <c r="AP848" s="5">
        <f t="shared" si="1039"/>
        <v>2.1064278121174366E-4</v>
      </c>
      <c r="AQ848" s="5">
        <f t="shared" si="1040"/>
        <v>4.2100091001644588E-5</v>
      </c>
      <c r="AR848" s="5">
        <f t="shared" si="1041"/>
        <v>3.832315501990159E-4</v>
      </c>
      <c r="AS848" s="5">
        <f t="shared" si="1042"/>
        <v>4.4486388386296864E-4</v>
      </c>
      <c r="AT848" s="5">
        <f t="shared" si="1043"/>
        <v>2.5820404800031661E-4</v>
      </c>
      <c r="AU848" s="5">
        <f t="shared" si="1044"/>
        <v>9.9909706949502053E-5</v>
      </c>
      <c r="AV848" s="5">
        <f t="shared" si="1045"/>
        <v>2.8994364011839037E-5</v>
      </c>
      <c r="AW848" s="5">
        <f t="shared" si="1046"/>
        <v>1.7352790111797647E-7</v>
      </c>
      <c r="AX848" s="5">
        <f t="shared" si="1047"/>
        <v>4.785453898501857E-4</v>
      </c>
      <c r="AY848" s="5">
        <f t="shared" si="1048"/>
        <v>3.8257763869644712E-4</v>
      </c>
      <c r="AZ848" s="5">
        <f t="shared" si="1049"/>
        <v>1.5292765611676955E-4</v>
      </c>
      <c r="BA848" s="5">
        <f t="shared" si="1050"/>
        <v>4.0753153765171732E-5</v>
      </c>
      <c r="BB848" s="5">
        <f t="shared" si="1051"/>
        <v>8.1451235700931354E-6</v>
      </c>
      <c r="BC848" s="5">
        <f t="shared" si="1052"/>
        <v>1.3023392173154377E-6</v>
      </c>
      <c r="BD848" s="5">
        <f t="shared" si="1053"/>
        <v>5.1063014661652828E-5</v>
      </c>
      <c r="BE848" s="5">
        <f t="shared" si="1054"/>
        <v>5.927510668768764E-5</v>
      </c>
      <c r="BF848" s="5">
        <f t="shared" si="1055"/>
        <v>3.4403944774096354E-5</v>
      </c>
      <c r="BG848" s="5">
        <f t="shared" si="1056"/>
        <v>1.3312293385433697E-5</v>
      </c>
      <c r="BH848" s="5">
        <f t="shared" si="1057"/>
        <v>3.8633030967126191E-6</v>
      </c>
      <c r="BI848" s="5">
        <f t="shared" si="1058"/>
        <v>8.969219884171331E-7</v>
      </c>
      <c r="BJ848" s="8">
        <f t="shared" si="1059"/>
        <v>0.44202854071548559</v>
      </c>
      <c r="BK848" s="8">
        <f t="shared" si="1060"/>
        <v>0.30551949233468967</v>
      </c>
      <c r="BL848" s="8">
        <f t="shared" si="1061"/>
        <v>0.24061566616186422</v>
      </c>
      <c r="BM848" s="8">
        <f t="shared" si="1062"/>
        <v>0.31234804265066474</v>
      </c>
      <c r="BN848" s="8">
        <f t="shared" si="1063"/>
        <v>0.68742543857634131</v>
      </c>
    </row>
    <row r="849" spans="1:66" x14ac:dyDescent="0.25">
      <c r="A849" t="s">
        <v>40</v>
      </c>
      <c r="B849" t="s">
        <v>321</v>
      </c>
      <c r="C849" t="s">
        <v>232</v>
      </c>
      <c r="D849" t="s">
        <v>508</v>
      </c>
      <c r="E849">
        <f>VLOOKUP(A849,home!$A$2:$E$405,3,FALSE)</f>
        <v>1.4783783783783799</v>
      </c>
      <c r="F849">
        <f>VLOOKUP(B849,home!$B$2:$E$405,3,FALSE)</f>
        <v>1.51</v>
      </c>
      <c r="G849">
        <f>VLOOKUP(C849,away!$B$2:$E$405,4,FALSE)</f>
        <v>1.1100000000000001</v>
      </c>
      <c r="H849">
        <f>VLOOKUP(A849,away!$A$2:$E$405,3,FALSE)</f>
        <v>1.1756756756756801</v>
      </c>
      <c r="I849">
        <f>VLOOKUP(C849,away!$B$2:$E$405,3,FALSE)</f>
        <v>0.84</v>
      </c>
      <c r="J849">
        <f>VLOOKUP(B849,home!$B$2:$E$405,4,FALSE)</f>
        <v>0.75</v>
      </c>
      <c r="K849" s="3">
        <f t="shared" si="1008"/>
        <v>2.4779100000000027</v>
      </c>
      <c r="L849" s="3">
        <f t="shared" si="1009"/>
        <v>0.74067567567567849</v>
      </c>
      <c r="M849" s="5">
        <f t="shared" si="1010"/>
        <v>4.0011607651594713E-2</v>
      </c>
      <c r="N849" s="5">
        <f t="shared" si="1011"/>
        <v>9.9145162715963173E-2</v>
      </c>
      <c r="O849" s="5">
        <f t="shared" si="1012"/>
        <v>2.9635624532215063E-2</v>
      </c>
      <c r="P849" s="5">
        <f t="shared" si="1013"/>
        <v>7.3434410384621104E-2</v>
      </c>
      <c r="Q849" s="5">
        <f t="shared" si="1014"/>
        <v>0.1228363950727563</v>
      </c>
      <c r="R849" s="5">
        <f t="shared" si="1015"/>
        <v>1.0975193112234551E-2</v>
      </c>
      <c r="S849" s="5">
        <f t="shared" si="1016"/>
        <v>3.3694051208174952E-2</v>
      </c>
      <c r="T849" s="5">
        <f t="shared" si="1017"/>
        <v>9.0981929918078353E-2</v>
      </c>
      <c r="U849" s="5">
        <f t="shared" si="1018"/>
        <v>2.7195540764737149E-2</v>
      </c>
      <c r="V849" s="5">
        <f t="shared" si="1019"/>
        <v>6.8710693642449689E-3</v>
      </c>
      <c r="W849" s="5">
        <f t="shared" si="1020"/>
        <v>0.10145917723824464</v>
      </c>
      <c r="X849" s="5">
        <f t="shared" si="1021"/>
        <v>7.5148344654435262E-2</v>
      </c>
      <c r="Y849" s="5">
        <f t="shared" si="1022"/>
        <v>2.78302754764163E-2</v>
      </c>
      <c r="Z849" s="5">
        <f t="shared" si="1023"/>
        <v>2.7096861913584597E-3</v>
      </c>
      <c r="AA849" s="5">
        <f t="shared" si="1024"/>
        <v>6.7143585104290481E-3</v>
      </c>
      <c r="AB849" s="5">
        <f t="shared" si="1025"/>
        <v>8.3187880482886323E-3</v>
      </c>
      <c r="AC849" s="5">
        <f t="shared" si="1026"/>
        <v>7.881664801324417E-4</v>
      </c>
      <c r="AD849" s="5">
        <f t="shared" si="1027"/>
        <v>6.2851677467604783E-2</v>
      </c>
      <c r="AE849" s="5">
        <f t="shared" si="1028"/>
        <v>4.6552708675667985E-2</v>
      </c>
      <c r="AF849" s="5">
        <f t="shared" si="1029"/>
        <v>1.7240229476441701E-2</v>
      </c>
      <c r="AG849" s="5">
        <f t="shared" si="1030"/>
        <v>4.2564728720890684E-3</v>
      </c>
      <c r="AH849" s="5">
        <f t="shared" si="1031"/>
        <v>5.0174966266337069E-4</v>
      </c>
      <c r="AI849" s="5">
        <f t="shared" si="1032"/>
        <v>1.2432905066101943E-3</v>
      </c>
      <c r="AJ849" s="5">
        <f t="shared" si="1033"/>
        <v>1.5403809896172352E-3</v>
      </c>
      <c r="AK849" s="5">
        <f t="shared" si="1034"/>
        <v>1.2723084859941492E-3</v>
      </c>
      <c r="AL849" s="5">
        <f t="shared" si="1035"/>
        <v>5.7861749777646057E-5</v>
      </c>
      <c r="AM849" s="5">
        <f t="shared" si="1036"/>
        <v>3.1148160022750539E-2</v>
      </c>
      <c r="AN849" s="5">
        <f t="shared" si="1037"/>
        <v>2.3070684470904913E-2</v>
      </c>
      <c r="AO849" s="5">
        <f t="shared" si="1038"/>
        <v>8.5439474043939381E-3</v>
      </c>
      <c r="AP849" s="5">
        <f t="shared" si="1039"/>
        <v>2.1094313388956465E-3</v>
      </c>
      <c r="AQ849" s="5">
        <f t="shared" si="1040"/>
        <v>3.9060112055699605E-4</v>
      </c>
      <c r="AR849" s="5">
        <f t="shared" si="1041"/>
        <v>7.4326754082647202E-5</v>
      </c>
      <c r="AS849" s="5">
        <f t="shared" si="1042"/>
        <v>1.8417500720893252E-4</v>
      </c>
      <c r="AT849" s="5">
        <f t="shared" si="1043"/>
        <v>2.2818454605654328E-4</v>
      </c>
      <c r="AU849" s="5">
        <f t="shared" si="1044"/>
        <v>1.8847358950632327E-4</v>
      </c>
      <c r="AV849" s="5">
        <f t="shared" si="1045"/>
        <v>1.1675514804340353E-4</v>
      </c>
      <c r="AW849" s="5">
        <f t="shared" si="1046"/>
        <v>2.9498686118391984E-6</v>
      </c>
      <c r="AX849" s="5">
        <f t="shared" si="1047"/>
        <v>1.2863722866995643E-2</v>
      </c>
      <c r="AY849" s="5">
        <f t="shared" si="1048"/>
        <v>9.5278466262166735E-3</v>
      </c>
      <c r="AZ849" s="5">
        <f t="shared" si="1049"/>
        <v>3.5285221188036337E-3</v>
      </c>
      <c r="BA849" s="5">
        <f t="shared" si="1050"/>
        <v>8.7116350149381934E-4</v>
      </c>
      <c r="BB849" s="5">
        <f t="shared" si="1051"/>
        <v>1.6131240377323115E-4</v>
      </c>
      <c r="BC849" s="5">
        <f t="shared" si="1052"/>
        <v>2.3896034731921179E-5</v>
      </c>
      <c r="BD849" s="5">
        <f t="shared" si="1053"/>
        <v>9.1753364668241131E-6</v>
      </c>
      <c r="BE849" s="5">
        <f t="shared" si="1054"/>
        <v>2.2735657984508165E-5</v>
      </c>
      <c r="BF849" s="5">
        <f t="shared" si="1055"/>
        <v>2.8168457138196348E-5</v>
      </c>
      <c r="BG849" s="5">
        <f t="shared" si="1056"/>
        <v>2.3266300542436065E-5</v>
      </c>
      <c r="BH849" s="5">
        <f t="shared" si="1057"/>
        <v>1.4412949694276957E-5</v>
      </c>
      <c r="BI849" s="5">
        <f t="shared" si="1058"/>
        <v>7.1427984353891693E-6</v>
      </c>
      <c r="BJ849" s="8">
        <f t="shared" si="1059"/>
        <v>0.74054166147721445</v>
      </c>
      <c r="BK849" s="8">
        <f t="shared" si="1060"/>
        <v>0.1643850134647625</v>
      </c>
      <c r="BL849" s="8">
        <f t="shared" si="1061"/>
        <v>8.8294051157948861E-2</v>
      </c>
      <c r="BM849" s="8">
        <f t="shared" si="1062"/>
        <v>0.61036712206429466</v>
      </c>
      <c r="BN849" s="8">
        <f t="shared" si="1063"/>
        <v>0.37603839346938489</v>
      </c>
    </row>
    <row r="850" spans="1:66" x14ac:dyDescent="0.25">
      <c r="A850" t="s">
        <v>40</v>
      </c>
      <c r="B850" t="s">
        <v>319</v>
      </c>
      <c r="C850" t="s">
        <v>320</v>
      </c>
      <c r="D850" t="s">
        <v>508</v>
      </c>
      <c r="E850">
        <f>VLOOKUP(A850,home!$A$2:$E$405,3,FALSE)</f>
        <v>1.4783783783783799</v>
      </c>
      <c r="F850">
        <f>VLOOKUP(B850,home!$B$2:$E$405,3,FALSE)</f>
        <v>0.99</v>
      </c>
      <c r="G850">
        <f>VLOOKUP(C850,away!$B$2:$E$405,4,FALSE)</f>
        <v>0.95</v>
      </c>
      <c r="H850">
        <f>VLOOKUP(A850,away!$A$2:$E$405,3,FALSE)</f>
        <v>1.1756756756756801</v>
      </c>
      <c r="I850">
        <f>VLOOKUP(C850,away!$B$2:$E$405,3,FALSE)</f>
        <v>1.35</v>
      </c>
      <c r="J850">
        <f>VLOOKUP(B850,home!$B$2:$E$405,4,FALSE)</f>
        <v>1.05</v>
      </c>
      <c r="K850" s="3">
        <f t="shared" si="1008"/>
        <v>1.3904148648648662</v>
      </c>
      <c r="L850" s="3">
        <f t="shared" si="1009"/>
        <v>1.6665202702702768</v>
      </c>
      <c r="M850" s="5">
        <f t="shared" si="1010"/>
        <v>4.7031620112173024E-2</v>
      </c>
      <c r="N850" s="5">
        <f t="shared" si="1011"/>
        <v>6.5393463722642778E-2</v>
      </c>
      <c r="O850" s="5">
        <f t="shared" si="1012"/>
        <v>7.8379148260587575E-2</v>
      </c>
      <c r="P850" s="5">
        <f t="shared" si="1013"/>
        <v>0.10897953283696818</v>
      </c>
      <c r="Q850" s="5">
        <f t="shared" si="1014"/>
        <v>4.5462022012481951E-2</v>
      </c>
      <c r="R850" s="5">
        <f t="shared" si="1015"/>
        <v>6.5310219671394262E-2</v>
      </c>
      <c r="S850" s="5">
        <f t="shared" si="1016"/>
        <v>6.3130605266401768E-2</v>
      </c>
      <c r="T850" s="5">
        <f t="shared" si="1017"/>
        <v>7.5763381211274697E-2</v>
      </c>
      <c r="U850" s="5">
        <f t="shared" si="1018"/>
        <v>9.0808300258696378E-2</v>
      </c>
      <c r="V850" s="5">
        <f t="shared" si="1019"/>
        <v>1.6253707737802447E-2</v>
      </c>
      <c r="W850" s="5">
        <f t="shared" si="1020"/>
        <v>2.1070357064322885E-2</v>
      </c>
      <c r="X850" s="5">
        <f t="shared" si="1021"/>
        <v>3.5114177149526617E-2</v>
      </c>
      <c r="Y850" s="5">
        <f t="shared" si="1022"/>
        <v>2.9259243996773741E-2</v>
      </c>
      <c r="Z850" s="5">
        <f t="shared" si="1023"/>
        <v>3.6280268312727695E-2</v>
      </c>
      <c r="AA850" s="5">
        <f t="shared" si="1024"/>
        <v>5.0444624363302368E-2</v>
      </c>
      <c r="AB850" s="5">
        <f t="shared" si="1025"/>
        <v>3.506947778363001E-2</v>
      </c>
      <c r="AC850" s="5">
        <f t="shared" si="1026"/>
        <v>2.3538970589223099E-3</v>
      </c>
      <c r="AD850" s="5">
        <f t="shared" si="1027"/>
        <v>7.324134417561249E-3</v>
      </c>
      <c r="AE850" s="5">
        <f t="shared" si="1028"/>
        <v>1.2205818469050009E-2</v>
      </c>
      <c r="AF850" s="5">
        <f t="shared" si="1029"/>
        <v>1.0170621946955579E-2</v>
      </c>
      <c r="AG850" s="5">
        <f t="shared" si="1030"/>
        <v>5.6498492119524063E-3</v>
      </c>
      <c r="AH850" s="5">
        <f t="shared" si="1031"/>
        <v>1.5115450638501289E-2</v>
      </c>
      <c r="AI850" s="5">
        <f t="shared" si="1032"/>
        <v>2.1016747256903324E-2</v>
      </c>
      <c r="AJ850" s="5">
        <f t="shared" si="1033"/>
        <v>1.4610998898553145E-2</v>
      </c>
      <c r="AK850" s="5">
        <f t="shared" si="1034"/>
        <v>6.7717833530241594E-3</v>
      </c>
      <c r="AL850" s="5">
        <f t="shared" si="1035"/>
        <v>2.1817373181347896E-4</v>
      </c>
      <c r="AM850" s="5">
        <f t="shared" si="1036"/>
        <v>2.0367170732891069E-3</v>
      </c>
      <c r="AN850" s="5">
        <f t="shared" si="1037"/>
        <v>3.3942302874418501E-3</v>
      </c>
      <c r="AO850" s="5">
        <f t="shared" si="1038"/>
        <v>2.828276787993576E-3</v>
      </c>
      <c r="AP850" s="5">
        <f t="shared" si="1039"/>
        <v>1.5711268657087347E-3</v>
      </c>
      <c r="AQ850" s="5">
        <f t="shared" si="1040"/>
        <v>6.5457869221745367E-4</v>
      </c>
      <c r="AR850" s="5">
        <f t="shared" si="1041"/>
        <v>5.0380409766664375E-3</v>
      </c>
      <c r="AS850" s="5">
        <f t="shared" si="1042"/>
        <v>7.004967063755323E-3</v>
      </c>
      <c r="AT850" s="5">
        <f t="shared" si="1043"/>
        <v>4.8699051666670993E-3</v>
      </c>
      <c r="AU850" s="5">
        <f t="shared" si="1044"/>
        <v>2.2570628447387158E-3</v>
      </c>
      <c r="AV850" s="5">
        <f t="shared" si="1045"/>
        <v>7.8456343256472325E-4</v>
      </c>
      <c r="AW850" s="5">
        <f t="shared" si="1046"/>
        <v>1.404284046540433E-5</v>
      </c>
      <c r="AX850" s="5">
        <f t="shared" si="1047"/>
        <v>4.7198028237087299E-4</v>
      </c>
      <c r="AY850" s="5">
        <f t="shared" si="1048"/>
        <v>7.8656470773894884E-4</v>
      </c>
      <c r="AZ850" s="5">
        <f t="shared" si="1049"/>
        <v>6.5541301466308724E-4</v>
      </c>
      <c r="BA850" s="5">
        <f t="shared" si="1050"/>
        <v>3.6408635811166159E-4</v>
      </c>
      <c r="BB850" s="5">
        <f t="shared" si="1051"/>
        <v>1.5168932398049187E-4</v>
      </c>
      <c r="BC850" s="5">
        <f t="shared" si="1052"/>
        <v>5.0558666639416954E-5</v>
      </c>
      <c r="BD850" s="5">
        <f t="shared" si="1053"/>
        <v>1.3993329016778137E-3</v>
      </c>
      <c r="BE850" s="5">
        <f t="shared" si="1054"/>
        <v>1.9456532673873181E-3</v>
      </c>
      <c r="BF850" s="5">
        <f t="shared" si="1055"/>
        <v>1.3526326124241122E-3</v>
      </c>
      <c r="BG850" s="5">
        <f t="shared" si="1056"/>
        <v>6.2690683033849413E-4</v>
      </c>
      <c r="BH850" s="5">
        <f t="shared" si="1057"/>
        <v>2.179151439469898E-4</v>
      </c>
      <c r="BI850" s="5">
        <f t="shared" si="1058"/>
        <v>6.0598491084612318E-5</v>
      </c>
      <c r="BJ850" s="8">
        <f t="shared" si="1059"/>
        <v>0.32037829126269718</v>
      </c>
      <c r="BK850" s="8">
        <f t="shared" si="1060"/>
        <v>0.23875410145182013</v>
      </c>
      <c r="BL850" s="8">
        <f t="shared" si="1061"/>
        <v>0.40308432921584408</v>
      </c>
      <c r="BM850" s="8">
        <f t="shared" si="1062"/>
        <v>0.58716846175956761</v>
      </c>
      <c r="BN850" s="8">
        <f t="shared" si="1063"/>
        <v>0.4105560066162478</v>
      </c>
    </row>
    <row r="851" spans="1:66" x14ac:dyDescent="0.25">
      <c r="A851" t="s">
        <v>16</v>
      </c>
      <c r="B851" t="s">
        <v>322</v>
      </c>
      <c r="C851" t="s">
        <v>255</v>
      </c>
      <c r="D851" t="s">
        <v>509</v>
      </c>
      <c r="E851">
        <f>VLOOKUP(A851,home!$A$2:$E$405,3,FALSE)</f>
        <v>1.54779411764706</v>
      </c>
      <c r="F851">
        <f>VLOOKUP(B851,home!$B$2:$E$405,3,FALSE)</f>
        <v>1.38</v>
      </c>
      <c r="G851">
        <f>VLOOKUP(C851,away!$B$2:$E$405,4,FALSE)</f>
        <v>0.94</v>
      </c>
      <c r="H851">
        <f>VLOOKUP(A851,away!$A$2:$E$405,3,FALSE)</f>
        <v>1.29411764705882</v>
      </c>
      <c r="I851">
        <f>VLOOKUP(C851,away!$B$2:$E$405,3,FALSE)</f>
        <v>1.24</v>
      </c>
      <c r="J851">
        <f>VLOOKUP(B851,home!$B$2:$E$405,4,FALSE)</f>
        <v>0.72</v>
      </c>
      <c r="K851" s="3">
        <f t="shared" si="1008"/>
        <v>2.0077985294117662</v>
      </c>
      <c r="L851" s="3">
        <f t="shared" si="1009"/>
        <v>1.1553882352941145</v>
      </c>
      <c r="M851" s="5">
        <f t="shared" si="1010"/>
        <v>4.2290755424214704E-2</v>
      </c>
      <c r="N851" s="5">
        <f t="shared" si="1011"/>
        <v>8.4911316548450952E-2</v>
      </c>
      <c r="O851" s="5">
        <f t="shared" si="1012"/>
        <v>4.8862241278838418E-2</v>
      </c>
      <c r="P851" s="5">
        <f t="shared" si="1013"/>
        <v>9.8105536183414666E-2</v>
      </c>
      <c r="Q851" s="5">
        <f t="shared" si="1014"/>
        <v>8.5242408248198412E-2</v>
      </c>
      <c r="R851" s="5">
        <f t="shared" si="1015"/>
        <v>2.8227429361836184E-2</v>
      </c>
      <c r="S851" s="5">
        <f t="shared" si="1016"/>
        <v>5.689598195451253E-2</v>
      </c>
      <c r="T851" s="5">
        <f t="shared" si="1017"/>
        <v>9.8488075638106409E-2</v>
      </c>
      <c r="U851" s="5">
        <f t="shared" si="1018"/>
        <v>5.6674991161769196E-2</v>
      </c>
      <c r="V851" s="5">
        <f t="shared" si="1019"/>
        <v>1.4665171988374038E-2</v>
      </c>
      <c r="W851" s="5">
        <f t="shared" si="1020"/>
        <v>5.7049860641416733E-2</v>
      </c>
      <c r="X851" s="5">
        <f t="shared" si="1021"/>
        <v>6.5914737810261623E-2</v>
      </c>
      <c r="Y851" s="5">
        <f t="shared" si="1022"/>
        <v>3.8078556299236219E-2</v>
      </c>
      <c r="Z851" s="5">
        <f t="shared" si="1023"/>
        <v>1.0871213265753726E-2</v>
      </c>
      <c r="AA851" s="5">
        <f t="shared" si="1024"/>
        <v>2.1827206007902014E-2</v>
      </c>
      <c r="AB851" s="5">
        <f t="shared" si="1025"/>
        <v>2.1912316061916667E-2</v>
      </c>
      <c r="AC851" s="5">
        <f t="shared" si="1026"/>
        <v>2.1262545246437644E-3</v>
      </c>
      <c r="AD851" s="5">
        <f t="shared" si="1027"/>
        <v>2.8636156574745671E-2</v>
      </c>
      <c r="AE851" s="5">
        <f t="shared" si="1028"/>
        <v>3.3085878410501347E-2</v>
      </c>
      <c r="AF851" s="5">
        <f t="shared" si="1029"/>
        <v>1.9113517334932401E-2</v>
      </c>
      <c r="AG851" s="5">
        <f t="shared" si="1030"/>
        <v>7.3611776879570039E-3</v>
      </c>
      <c r="AH851" s="5">
        <f t="shared" si="1031"/>
        <v>3.1401179776562932E-3</v>
      </c>
      <c r="AI851" s="5">
        <f t="shared" si="1032"/>
        <v>6.3047242577177537E-3</v>
      </c>
      <c r="AJ851" s="5">
        <f t="shared" si="1033"/>
        <v>6.3293080464961989E-3</v>
      </c>
      <c r="AK851" s="5">
        <f t="shared" si="1034"/>
        <v>4.2359917959830431E-3</v>
      </c>
      <c r="AL851" s="5">
        <f t="shared" si="1035"/>
        <v>1.9729828716481148E-4</v>
      </c>
      <c r="AM851" s="5">
        <f t="shared" si="1036"/>
        <v>1.1499126611755887E-2</v>
      </c>
      <c r="AN851" s="5">
        <f t="shared" si="1037"/>
        <v>1.3285955603380223E-2</v>
      </c>
      <c r="AO851" s="5">
        <f t="shared" si="1038"/>
        <v>7.6752183993927161E-3</v>
      </c>
      <c r="AP851" s="5">
        <f t="shared" si="1039"/>
        <v>2.9559523473237557E-3</v>
      </c>
      <c r="AQ851" s="5">
        <f t="shared" si="1040"/>
        <v>8.5381814154697282E-4</v>
      </c>
      <c r="AR851" s="5">
        <f t="shared" si="1041"/>
        <v>7.2561107376392566E-4</v>
      </c>
      <c r="AS851" s="5">
        <f t="shared" si="1042"/>
        <v>1.4568808468281022E-3</v>
      </c>
      <c r="AT851" s="5">
        <f t="shared" si="1043"/>
        <v>1.4625616108948165E-3</v>
      </c>
      <c r="AU851" s="5">
        <f t="shared" si="1044"/>
        <v>9.788430171762388E-4</v>
      </c>
      <c r="AV851" s="5">
        <f t="shared" si="1045"/>
        <v>4.9132989260285706E-4</v>
      </c>
      <c r="AW851" s="5">
        <f t="shared" si="1046"/>
        <v>1.2713610060358953E-5</v>
      </c>
      <c r="AX851" s="5">
        <f t="shared" si="1047"/>
        <v>3.8479882501005289E-3</v>
      </c>
      <c r="AY851" s="5">
        <f t="shared" si="1048"/>
        <v>4.445920353716137E-3</v>
      </c>
      <c r="AZ851" s="5">
        <f t="shared" si="1049"/>
        <v>2.5683820358691368E-3</v>
      </c>
      <c r="BA851" s="5">
        <f t="shared" si="1050"/>
        <v>9.891594626613156E-4</v>
      </c>
      <c r="BB851" s="5">
        <f t="shared" si="1051"/>
        <v>2.8571580149718316E-4</v>
      </c>
      <c r="BC851" s="5">
        <f t="shared" si="1052"/>
        <v>6.6022535137494795E-5</v>
      </c>
      <c r="BD851" s="5">
        <f t="shared" si="1053"/>
        <v>1.3972708300432815E-4</v>
      </c>
      <c r="BE851" s="5">
        <f t="shared" si="1054"/>
        <v>2.8054383177508583E-4</v>
      </c>
      <c r="BF851" s="5">
        <f t="shared" si="1055"/>
        <v>2.8163774643677968E-4</v>
      </c>
      <c r="BG851" s="5">
        <f t="shared" si="1056"/>
        <v>1.8849061770753674E-4</v>
      </c>
      <c r="BH851" s="5">
        <f t="shared" si="1057"/>
        <v>9.4612796260276893E-5</v>
      </c>
      <c r="BI851" s="5">
        <f t="shared" si="1058"/>
        <v>3.7992686638983801E-5</v>
      </c>
      <c r="BJ851" s="8">
        <f t="shared" si="1059"/>
        <v>0.56635494473618819</v>
      </c>
      <c r="BK851" s="8">
        <f t="shared" si="1060"/>
        <v>0.21872691871604064</v>
      </c>
      <c r="BL851" s="8">
        <f t="shared" si="1061"/>
        <v>0.20365255715320468</v>
      </c>
      <c r="BM851" s="8">
        <f t="shared" si="1062"/>
        <v>0.60753274008257829</v>
      </c>
      <c r="BN851" s="8">
        <f t="shared" si="1063"/>
        <v>0.38763968704495333</v>
      </c>
    </row>
    <row r="852" spans="1:66" x14ac:dyDescent="0.25">
      <c r="A852" t="s">
        <v>32</v>
      </c>
      <c r="B852" t="s">
        <v>313</v>
      </c>
      <c r="C852" t="s">
        <v>208</v>
      </c>
      <c r="D852" t="s">
        <v>509</v>
      </c>
      <c r="E852">
        <f>VLOOKUP(A852,home!$A$2:$E$405,3,FALSE)</f>
        <v>1.23461538461538</v>
      </c>
      <c r="F852">
        <f>VLOOKUP(B852,home!$B$2:$E$405,3,FALSE)</f>
        <v>0.52</v>
      </c>
      <c r="G852">
        <f>VLOOKUP(C852,away!$B$2:$E$405,4,FALSE)</f>
        <v>0.93</v>
      </c>
      <c r="H852">
        <f>VLOOKUP(A852,away!$A$2:$E$405,3,FALSE)</f>
        <v>1.1461538461538501</v>
      </c>
      <c r="I852">
        <f>VLOOKUP(C852,away!$B$2:$E$405,3,FALSE)</f>
        <v>1.45</v>
      </c>
      <c r="J852">
        <f>VLOOKUP(B852,home!$B$2:$E$405,4,FALSE)</f>
        <v>1.25</v>
      </c>
      <c r="K852" s="3">
        <f t="shared" si="1008"/>
        <v>0.59705999999999781</v>
      </c>
      <c r="L852" s="3">
        <f t="shared" si="1009"/>
        <v>2.0774038461538531</v>
      </c>
      <c r="M852" s="5">
        <f t="shared" si="1010"/>
        <v>6.8943782961513628E-2</v>
      </c>
      <c r="N852" s="5">
        <f t="shared" si="1011"/>
        <v>4.1163575055001171E-2</v>
      </c>
      <c r="O852" s="5">
        <f t="shared" si="1012"/>
        <v>0.14322407989264491</v>
      </c>
      <c r="P852" s="5">
        <f t="shared" si="1013"/>
        <v>8.5513369140702233E-2</v>
      </c>
      <c r="Q852" s="5">
        <f t="shared" si="1014"/>
        <v>1.2288562061169456E-2</v>
      </c>
      <c r="R852" s="5">
        <f t="shared" si="1015"/>
        <v>0.14876712721541363</v>
      </c>
      <c r="S852" s="5">
        <f t="shared" si="1016"/>
        <v>2.6516300628136667E-2</v>
      </c>
      <c r="T852" s="5">
        <f t="shared" si="1017"/>
        <v>2.5528306089573745E-2</v>
      </c>
      <c r="U852" s="5">
        <f t="shared" si="1018"/>
        <v>8.8822900975234528E-2</v>
      </c>
      <c r="V852" s="5">
        <f t="shared" si="1019"/>
        <v>3.6543432061733674E-3</v>
      </c>
      <c r="W852" s="5">
        <f t="shared" si="1020"/>
        <v>2.4456696214139365E-3</v>
      </c>
      <c r="X852" s="5">
        <f t="shared" si="1021"/>
        <v>5.0806434779469486E-3</v>
      </c>
      <c r="Y852" s="5">
        <f t="shared" si="1022"/>
        <v>5.2772741510117406E-3</v>
      </c>
      <c r="Z852" s="5">
        <f t="shared" si="1023"/>
        <v>0.10301646741951997</v>
      </c>
      <c r="AA852" s="5">
        <f t="shared" si="1024"/>
        <v>6.1507012037498358E-2</v>
      </c>
      <c r="AB852" s="5">
        <f t="shared" si="1025"/>
        <v>1.8361688303554318E-2</v>
      </c>
      <c r="AC852" s="5">
        <f t="shared" si="1026"/>
        <v>2.8328805199408279E-4</v>
      </c>
      <c r="AD852" s="5">
        <f t="shared" si="1027"/>
        <v>3.6505287604034984E-4</v>
      </c>
      <c r="AE852" s="5">
        <f t="shared" si="1028"/>
        <v>7.5836224873574852E-4</v>
      </c>
      <c r="AF852" s="5">
        <f t="shared" si="1029"/>
        <v>7.8771232615076458E-4</v>
      </c>
      <c r="AG852" s="5">
        <f t="shared" si="1030"/>
        <v>5.4546553866946566E-4</v>
      </c>
      <c r="AH852" s="5">
        <f t="shared" si="1031"/>
        <v>5.350170140862346E-2</v>
      </c>
      <c r="AI852" s="5">
        <f t="shared" si="1032"/>
        <v>3.1943725843032601E-2</v>
      </c>
      <c r="AJ852" s="5">
        <f t="shared" si="1033"/>
        <v>9.5361604759204889E-3</v>
      </c>
      <c r="AK852" s="5">
        <f t="shared" si="1034"/>
        <v>1.8978866579176887E-3</v>
      </c>
      <c r="AL852" s="5">
        <f t="shared" si="1035"/>
        <v>1.4054880496965769E-5</v>
      </c>
      <c r="AM852" s="5">
        <f t="shared" si="1036"/>
        <v>4.3591694033730121E-5</v>
      </c>
      <c r="AN852" s="5">
        <f t="shared" si="1037"/>
        <v>9.0557552846032917E-5</v>
      </c>
      <c r="AO852" s="5">
        <f t="shared" si="1038"/>
        <v>9.4062304290314796E-5</v>
      </c>
      <c r="AP852" s="5">
        <f t="shared" si="1039"/>
        <v>6.5135130903598026E-5</v>
      </c>
      <c r="AQ852" s="5">
        <f t="shared" si="1040"/>
        <v>3.3827992864717308E-5</v>
      </c>
      <c r="AR852" s="5">
        <f t="shared" si="1041"/>
        <v>2.2228928056409886E-2</v>
      </c>
      <c r="AS852" s="5">
        <f t="shared" si="1042"/>
        <v>1.3272003785360037E-2</v>
      </c>
      <c r="AT852" s="5">
        <f t="shared" si="1043"/>
        <v>3.962091290043517E-3</v>
      </c>
      <c r="AU852" s="5">
        <f t="shared" si="1044"/>
        <v>7.8853540854445796E-4</v>
      </c>
      <c r="AV852" s="5">
        <f t="shared" si="1045"/>
        <v>1.1770073775638809E-4</v>
      </c>
      <c r="AW852" s="5">
        <f t="shared" si="1046"/>
        <v>4.8424323756502253E-7</v>
      </c>
      <c r="AX852" s="5">
        <f t="shared" si="1047"/>
        <v>4.3378094732964651E-6</v>
      </c>
      <c r="AY852" s="5">
        <f t="shared" si="1048"/>
        <v>9.0113820837086957E-6</v>
      </c>
      <c r="AZ852" s="5">
        <f t="shared" si="1049"/>
        <v>9.3601398999291845E-6</v>
      </c>
      <c r="BA852" s="5">
        <f t="shared" si="1050"/>
        <v>6.4815968762170115E-6</v>
      </c>
      <c r="BB852" s="5">
        <f t="shared" si="1051"/>
        <v>3.3662235699680044E-6</v>
      </c>
      <c r="BC852" s="5">
        <f t="shared" si="1052"/>
        <v>1.3986011582530577E-6</v>
      </c>
      <c r="BD852" s="5">
        <f t="shared" si="1053"/>
        <v>7.6964101067105292E-3</v>
      </c>
      <c r="BE852" s="5">
        <f t="shared" si="1054"/>
        <v>4.5952186183125712E-3</v>
      </c>
      <c r="BF852" s="5">
        <f t="shared" si="1055"/>
        <v>1.3718106141248469E-3</v>
      </c>
      <c r="BG852" s="5">
        <f t="shared" si="1056"/>
        <v>2.7301774842312606E-4</v>
      </c>
      <c r="BH852" s="5">
        <f t="shared" si="1057"/>
        <v>4.0751994218377761E-5</v>
      </c>
      <c r="BI852" s="5">
        <f t="shared" si="1058"/>
        <v>4.8662771336049097E-6</v>
      </c>
      <c r="BJ852" s="8">
        <f t="shared" si="1059"/>
        <v>9.460175387371314E-2</v>
      </c>
      <c r="BK852" s="8">
        <f t="shared" si="1060"/>
        <v>0.18493415025110066</v>
      </c>
      <c r="BL852" s="8">
        <f t="shared" si="1061"/>
        <v>0.61191361744687756</v>
      </c>
      <c r="BM852" s="8">
        <f t="shared" si="1062"/>
        <v>0.49455696552591982</v>
      </c>
      <c r="BN852" s="8">
        <f t="shared" si="1063"/>
        <v>0.49990049632644501</v>
      </c>
    </row>
    <row r="853" spans="1:66" x14ac:dyDescent="0.25">
      <c r="A853" t="s">
        <v>340</v>
      </c>
      <c r="B853" t="s">
        <v>354</v>
      </c>
      <c r="C853" t="s">
        <v>387</v>
      </c>
      <c r="D853" t="s">
        <v>509</v>
      </c>
      <c r="E853">
        <f>VLOOKUP(A853,home!$A$2:$E$405,3,FALSE)</f>
        <v>1.34756097560976</v>
      </c>
      <c r="F853">
        <f>VLOOKUP(B853,home!$B$2:$E$405,3,FALSE)</f>
        <v>1.95</v>
      </c>
      <c r="G853">
        <f>VLOOKUP(C853,away!$B$2:$E$405,4,FALSE)</f>
        <v>1.53</v>
      </c>
      <c r="H853">
        <f>VLOOKUP(A853,away!$A$2:$E$405,3,FALSE)</f>
        <v>1.1341463414634101</v>
      </c>
      <c r="I853">
        <f>VLOOKUP(C853,away!$B$2:$E$405,3,FALSE)</f>
        <v>0.79</v>
      </c>
      <c r="J853">
        <f>VLOOKUP(B853,home!$B$2:$E$405,4,FALSE)</f>
        <v>0.88</v>
      </c>
      <c r="K853" s="3">
        <f t="shared" si="1008"/>
        <v>4.0204481707317186</v>
      </c>
      <c r="L853" s="3">
        <f t="shared" si="1009"/>
        <v>0.7884585365853628</v>
      </c>
      <c r="M853" s="5">
        <f t="shared" si="1010"/>
        <v>8.1567725643670857E-3</v>
      </c>
      <c r="N853" s="5">
        <f t="shared" si="1011"/>
        <v>3.2793881335484311E-2</v>
      </c>
      <c r="O853" s="5">
        <f t="shared" si="1012"/>
        <v>6.43127695936051E-3</v>
      </c>
      <c r="P853" s="5">
        <f t="shared" si="1013"/>
        <v>2.5856615686730006E-2</v>
      </c>
      <c r="Q853" s="5">
        <f t="shared" si="1014"/>
        <v>6.5923050113220513E-2</v>
      </c>
      <c r="R853" s="5">
        <f t="shared" si="1015"/>
        <v>2.5353976098762745E-3</v>
      </c>
      <c r="S853" s="5">
        <f t="shared" si="1016"/>
        <v>2.0491087911776566E-2</v>
      </c>
      <c r="T853" s="5">
        <f t="shared" si="1017"/>
        <v>5.1977591619513382E-2</v>
      </c>
      <c r="U853" s="5">
        <f t="shared" si="1018"/>
        <v>1.0193434682704637E-2</v>
      </c>
      <c r="V853" s="5">
        <f t="shared" si="1019"/>
        <v>7.2173178921331408E-3</v>
      </c>
      <c r="W853" s="5">
        <f t="shared" si="1020"/>
        <v>8.8346735412250937E-2</v>
      </c>
      <c r="X853" s="5">
        <f t="shared" si="1021"/>
        <v>6.9657737715237616E-2</v>
      </c>
      <c r="Y853" s="5">
        <f t="shared" si="1022"/>
        <v>2.7461118970401641E-2</v>
      </c>
      <c r="Z853" s="5">
        <f t="shared" si="1023"/>
        <v>6.66351963048358E-4</v>
      </c>
      <c r="AA853" s="5">
        <f t="shared" si="1024"/>
        <v>2.67903353090126E-3</v>
      </c>
      <c r="AB853" s="5">
        <f t="shared" si="1025"/>
        <v>5.3854577293204571E-3</v>
      </c>
      <c r="AC853" s="5">
        <f t="shared" si="1026"/>
        <v>1.4299115669924826E-3</v>
      </c>
      <c r="AD853" s="5">
        <f t="shared" si="1027"/>
        <v>8.879836769457583E-2</v>
      </c>
      <c r="AE853" s="5">
        <f t="shared" si="1028"/>
        <v>7.001383104363422E-2</v>
      </c>
      <c r="AF853" s="5">
        <f t="shared" si="1029"/>
        <v>2.7601501382699338E-2</v>
      </c>
      <c r="AG853" s="5">
        <f t="shared" si="1030"/>
        <v>7.2542131292539962E-3</v>
      </c>
      <c r="AH853" s="5">
        <f t="shared" si="1031"/>
        <v>1.3134772340897303E-4</v>
      </c>
      <c r="AI853" s="5">
        <f t="shared" si="1032"/>
        <v>5.2807671430938111E-4</v>
      </c>
      <c r="AJ853" s="5">
        <f t="shared" si="1033"/>
        <v>1.0615525300255845E-3</v>
      </c>
      <c r="AK853" s="5">
        <f t="shared" si="1034"/>
        <v>1.4226389758256628E-3</v>
      </c>
      <c r="AL853" s="5">
        <f t="shared" si="1035"/>
        <v>1.8131030900751059E-4</v>
      </c>
      <c r="AM853" s="5">
        <f t="shared" si="1036"/>
        <v>7.1401846992323978E-2</v>
      </c>
      <c r="AN853" s="5">
        <f t="shared" si="1037"/>
        <v>5.6297395789059755E-2</v>
      </c>
      <c r="AO853" s="5">
        <f t="shared" si="1038"/>
        <v>2.2194081148704504E-2</v>
      </c>
      <c r="AP853" s="5">
        <f t="shared" si="1039"/>
        <v>5.833037581121448E-3</v>
      </c>
      <c r="AQ853" s="5">
        <f t="shared" si="1040"/>
        <v>1.1497770687646102E-3</v>
      </c>
      <c r="AR853" s="5">
        <f t="shared" si="1041"/>
        <v>2.0712446756571578E-5</v>
      </c>
      <c r="AS853" s="5">
        <f t="shared" si="1042"/>
        <v>8.3273318673836302E-5</v>
      </c>
      <c r="AT853" s="5">
        <f t="shared" si="1043"/>
        <v>1.6739803086649238E-4</v>
      </c>
      <c r="AU853" s="5">
        <f t="shared" si="1044"/>
        <v>2.2433836899376036E-4</v>
      </c>
      <c r="AV853" s="5">
        <f t="shared" si="1045"/>
        <v>2.2548519631147523E-4</v>
      </c>
      <c r="AW853" s="5">
        <f t="shared" si="1046"/>
        <v>1.5965161816469926E-5</v>
      </c>
      <c r="AX853" s="5">
        <f t="shared" si="1047"/>
        <v>4.7844570854525856E-2</v>
      </c>
      <c r="AY853" s="5">
        <f t="shared" si="1048"/>
        <v>3.7723460319514159E-2</v>
      </c>
      <c r="AZ853" s="5">
        <f t="shared" si="1049"/>
        <v>1.4871692159230064E-2</v>
      </c>
      <c r="BA853" s="5">
        <f t="shared" si="1050"/>
        <v>3.9085708788048502E-3</v>
      </c>
      <c r="BB853" s="5">
        <f t="shared" si="1051"/>
        <v>7.7043651881065936E-4</v>
      </c>
      <c r="BC853" s="5">
        <f t="shared" si="1052"/>
        <v>1.214914500306748E-4</v>
      </c>
      <c r="BD853" s="5">
        <f t="shared" si="1053"/>
        <v>2.7218175764647777E-6</v>
      </c>
      <c r="BE853" s="5">
        <f t="shared" si="1054"/>
        <v>1.0942926496363253E-5</v>
      </c>
      <c r="BF853" s="5">
        <f t="shared" si="1055"/>
        <v>2.1997734407377658E-5</v>
      </c>
      <c r="BG853" s="5">
        <f t="shared" si="1056"/>
        <v>2.9480250352794558E-5</v>
      </c>
      <c r="BH853" s="5">
        <f t="shared" si="1057"/>
        <v>2.9630954650901491E-5</v>
      </c>
      <c r="BI853" s="5">
        <f t="shared" si="1058"/>
        <v>2.3825943484650276E-5</v>
      </c>
      <c r="BJ853" s="8">
        <f t="shared" si="1059"/>
        <v>0.79194438917716226</v>
      </c>
      <c r="BK853" s="8">
        <f t="shared" si="1060"/>
        <v>0.10105647625052094</v>
      </c>
      <c r="BL853" s="8">
        <f t="shared" si="1061"/>
        <v>3.1208023444303432E-2</v>
      </c>
      <c r="BM853" s="8">
        <f t="shared" si="1062"/>
        <v>0.74547075140829866</v>
      </c>
      <c r="BN853" s="8">
        <f t="shared" si="1063"/>
        <v>0.14169699426903873</v>
      </c>
    </row>
    <row r="854" spans="1:66" x14ac:dyDescent="0.25">
      <c r="A854" t="s">
        <v>40</v>
      </c>
      <c r="B854" t="s">
        <v>335</v>
      </c>
      <c r="C854" t="s">
        <v>234</v>
      </c>
      <c r="D854" t="s">
        <v>509</v>
      </c>
      <c r="E854">
        <f>VLOOKUP(A854,home!$A$2:$E$405,3,FALSE)</f>
        <v>1.4783783783783799</v>
      </c>
      <c r="F854">
        <f>VLOOKUP(B854,home!$B$2:$E$405,3,FALSE)</f>
        <v>0.64</v>
      </c>
      <c r="G854">
        <f>VLOOKUP(C854,away!$B$2:$E$405,4,FALSE)</f>
        <v>1.03</v>
      </c>
      <c r="H854">
        <f>VLOOKUP(A854,away!$A$2:$E$405,3,FALSE)</f>
        <v>1.1756756756756801</v>
      </c>
      <c r="I854">
        <f>VLOOKUP(C854,away!$B$2:$E$405,3,FALSE)</f>
        <v>0.52</v>
      </c>
      <c r="J854">
        <f>VLOOKUP(B854,home!$B$2:$E$405,4,FALSE)</f>
        <v>1.28</v>
      </c>
      <c r="K854" s="3">
        <f t="shared" si="1008"/>
        <v>0.97454702702702811</v>
      </c>
      <c r="L854" s="3">
        <f t="shared" si="1009"/>
        <v>0.78252972972973267</v>
      </c>
      <c r="M854" s="5">
        <f t="shared" si="1010"/>
        <v>0.17254852861744283</v>
      </c>
      <c r="N854" s="5">
        <f t="shared" si="1011"/>
        <v>0.16815665558201698</v>
      </c>
      <c r="O854" s="5">
        <f t="shared" si="1012"/>
        <v>0.13502435346427055</v>
      </c>
      <c r="P854" s="5">
        <f t="shared" si="1013"/>
        <v>0.13158758224485148</v>
      </c>
      <c r="Q854" s="5">
        <f t="shared" si="1014"/>
        <v>8.1938284386131266E-2</v>
      </c>
      <c r="R854" s="5">
        <f t="shared" si="1015"/>
        <v>5.2830285411663756E-2</v>
      </c>
      <c r="S854" s="5">
        <f t="shared" si="1016"/>
        <v>2.5087568030549925E-2</v>
      </c>
      <c r="T854" s="5">
        <f t="shared" si="1017"/>
        <v>6.4119143535197279E-2</v>
      </c>
      <c r="U854" s="5">
        <f t="shared" si="1018"/>
        <v>5.1485597584926289E-2</v>
      </c>
      <c r="V854" s="5">
        <f t="shared" si="1019"/>
        <v>2.1257867749467307E-3</v>
      </c>
      <c r="W854" s="5">
        <f t="shared" si="1020"/>
        <v>2.6617570482733131E-2</v>
      </c>
      <c r="X854" s="5">
        <f t="shared" si="1021"/>
        <v>2.0829040235915267E-2</v>
      </c>
      <c r="Y854" s="5">
        <f t="shared" si="1022"/>
        <v>8.1496716131702496E-3</v>
      </c>
      <c r="Z854" s="5">
        <f t="shared" si="1023"/>
        <v>1.3780422988244631E-2</v>
      </c>
      <c r="AA854" s="5">
        <f t="shared" si="1024"/>
        <v>1.342967025436872E-2</v>
      </c>
      <c r="AB854" s="5">
        <f t="shared" si="1025"/>
        <v>6.5439226101741731E-3</v>
      </c>
      <c r="AC854" s="5">
        <f t="shared" si="1026"/>
        <v>1.0132190937987624E-4</v>
      </c>
      <c r="AD854" s="5">
        <f t="shared" si="1027"/>
        <v>6.4850185451574864E-3</v>
      </c>
      <c r="AE854" s="5">
        <f t="shared" si="1028"/>
        <v>5.074719809434392E-3</v>
      </c>
      <c r="AF854" s="5">
        <f t="shared" si="1029"/>
        <v>1.9855595604654072E-3</v>
      </c>
      <c r="AG854" s="5">
        <f t="shared" si="1030"/>
        <v>5.1791979540442748E-4</v>
      </c>
      <c r="AH854" s="5">
        <f t="shared" si="1031"/>
        <v>2.6958976691381156E-3</v>
      </c>
      <c r="AI854" s="5">
        <f t="shared" si="1032"/>
        <v>2.6272790586276454E-3</v>
      </c>
      <c r="AJ854" s="5">
        <f t="shared" si="1033"/>
        <v>1.2802034978779703E-3</v>
      </c>
      <c r="AK854" s="5">
        <f t="shared" si="1034"/>
        <v>4.1587283761552617E-4</v>
      </c>
      <c r="AL854" s="5">
        <f t="shared" si="1035"/>
        <v>3.0907722460594931E-6</v>
      </c>
      <c r="AM854" s="5">
        <f t="shared" si="1036"/>
        <v>1.2639911086796748E-3</v>
      </c>
      <c r="AN854" s="5">
        <f t="shared" si="1037"/>
        <v>9.8911062065589091E-4</v>
      </c>
      <c r="AO854" s="5">
        <f t="shared" si="1038"/>
        <v>3.8700423332733118E-4</v>
      </c>
      <c r="AP854" s="5">
        <f t="shared" si="1039"/>
        <v>1.0094743936996632E-4</v>
      </c>
      <c r="AQ854" s="5">
        <f t="shared" si="1040"/>
        <v>1.9748593111772076E-5</v>
      </c>
      <c r="AR854" s="5">
        <f t="shared" si="1041"/>
        <v>4.2192401488193331E-4</v>
      </c>
      <c r="AS854" s="5">
        <f t="shared" si="1042"/>
        <v>4.1118479433449568E-4</v>
      </c>
      <c r="AT854" s="5">
        <f t="shared" si="1043"/>
        <v>2.0035945943870135E-4</v>
      </c>
      <c r="AU854" s="5">
        <f t="shared" si="1044"/>
        <v>6.5086571844242958E-5</v>
      </c>
      <c r="AV854" s="5">
        <f t="shared" si="1045"/>
        <v>1.5857481272547006E-5</v>
      </c>
      <c r="AW854" s="5">
        <f t="shared" si="1046"/>
        <v>6.5473890863442562E-8</v>
      </c>
      <c r="AX854" s="5">
        <f t="shared" si="1047"/>
        <v>2.0530312952539561E-4</v>
      </c>
      <c r="AY854" s="5">
        <f t="shared" si="1048"/>
        <v>1.6065580246017613E-4</v>
      </c>
      <c r="AZ854" s="5">
        <f t="shared" si="1049"/>
        <v>6.2858970839337457E-5</v>
      </c>
      <c r="BA854" s="5">
        <f t="shared" si="1050"/>
        <v>1.6396337820665302E-5</v>
      </c>
      <c r="BB854" s="5">
        <f t="shared" si="1051"/>
        <v>3.2076554508406524E-6</v>
      </c>
      <c r="BC854" s="5">
        <f t="shared" si="1052"/>
        <v>5.0201715060248805E-7</v>
      </c>
      <c r="BD854" s="5">
        <f t="shared" si="1053"/>
        <v>5.5028014222007153E-5</v>
      </c>
      <c r="BE854" s="5">
        <f t="shared" si="1054"/>
        <v>5.3627387663258089E-5</v>
      </c>
      <c r="BF854" s="5">
        <f t="shared" si="1055"/>
        <v>2.6131205607227046E-5</v>
      </c>
      <c r="BG854" s="5">
        <f t="shared" si="1056"/>
        <v>8.4886962457183758E-6</v>
      </c>
      <c r="BH854" s="5">
        <f t="shared" si="1057"/>
        <v>2.0681584224000838E-6</v>
      </c>
      <c r="BI854" s="5">
        <f t="shared" si="1058"/>
        <v>4.0310352839418223E-7</v>
      </c>
      <c r="BJ854" s="8">
        <f t="shared" si="1059"/>
        <v>0.38708330945401759</v>
      </c>
      <c r="BK854" s="8">
        <f t="shared" si="1060"/>
        <v>0.33161453415187708</v>
      </c>
      <c r="BL854" s="8">
        <f t="shared" si="1061"/>
        <v>0.26759324127612366</v>
      </c>
      <c r="BM854" s="8">
        <f t="shared" si="1062"/>
        <v>0.25782522783531681</v>
      </c>
      <c r="BN854" s="8">
        <f t="shared" si="1063"/>
        <v>0.74208568970637689</v>
      </c>
    </row>
    <row r="855" spans="1:66" x14ac:dyDescent="0.25">
      <c r="A855" t="s">
        <v>40</v>
      </c>
      <c r="B855" t="s">
        <v>235</v>
      </c>
      <c r="C855" t="s">
        <v>318</v>
      </c>
      <c r="D855" t="s">
        <v>509</v>
      </c>
      <c r="E855">
        <f>VLOOKUP(A855,home!$A$2:$E$405,3,FALSE)</f>
        <v>1.4783783783783799</v>
      </c>
      <c r="F855">
        <f>VLOOKUP(B855,home!$B$2:$E$405,3,FALSE)</f>
        <v>0.64</v>
      </c>
      <c r="G855">
        <f>VLOOKUP(C855,away!$B$2:$E$405,4,FALSE)</f>
        <v>1.07</v>
      </c>
      <c r="H855">
        <f>VLOOKUP(A855,away!$A$2:$E$405,3,FALSE)</f>
        <v>1.1756756756756801</v>
      </c>
      <c r="I855">
        <f>VLOOKUP(C855,away!$B$2:$E$405,3,FALSE)</f>
        <v>0.72</v>
      </c>
      <c r="J855">
        <f>VLOOKUP(B855,home!$B$2:$E$405,4,FALSE)</f>
        <v>0.7</v>
      </c>
      <c r="K855" s="3">
        <f t="shared" si="1008"/>
        <v>1.0123935135135147</v>
      </c>
      <c r="L855" s="3">
        <f t="shared" si="1009"/>
        <v>0.59254054054054273</v>
      </c>
      <c r="M855" s="5">
        <f t="shared" si="1010"/>
        <v>0.20090280319879128</v>
      </c>
      <c r="N855" s="5">
        <f t="shared" si="1011"/>
        <v>0.20339269480513847</v>
      </c>
      <c r="O855" s="5">
        <f t="shared" si="1012"/>
        <v>0.11904305560352205</v>
      </c>
      <c r="P855" s="5">
        <f t="shared" si="1013"/>
        <v>0.12051841732183435</v>
      </c>
      <c r="Q855" s="5">
        <f t="shared" si="1014"/>
        <v>0.10295672245837807</v>
      </c>
      <c r="R855" s="5">
        <f t="shared" si="1015"/>
        <v>3.5268918257454422E-2</v>
      </c>
      <c r="S855" s="5">
        <f t="shared" si="1016"/>
        <v>1.8074273582170727E-2</v>
      </c>
      <c r="T855" s="5">
        <f t="shared" si="1017"/>
        <v>6.1006031977769964E-2</v>
      </c>
      <c r="U855" s="5">
        <f t="shared" si="1018"/>
        <v>3.5706024072485222E-2</v>
      </c>
      <c r="V855" s="5">
        <f t="shared" si="1019"/>
        <v>1.2047190159631953E-3</v>
      </c>
      <c r="W855" s="5">
        <f t="shared" si="1020"/>
        <v>3.4744239329824386E-2</v>
      </c>
      <c r="X855" s="5">
        <f t="shared" si="1021"/>
        <v>2.058737035316412E-2</v>
      </c>
      <c r="Y855" s="5">
        <f t="shared" si="1022"/>
        <v>6.0994257786861064E-3</v>
      </c>
      <c r="Z855" s="5">
        <f t="shared" si="1023"/>
        <v>6.9660879628507524E-3</v>
      </c>
      <c r="AA855" s="5">
        <f t="shared" si="1024"/>
        <v>7.0524222681546747E-3</v>
      </c>
      <c r="AB855" s="5">
        <f t="shared" si="1025"/>
        <v>3.5699132794190314E-3</v>
      </c>
      <c r="AC855" s="5">
        <f t="shared" si="1026"/>
        <v>4.5168243924942025E-5</v>
      </c>
      <c r="AD855" s="5">
        <f t="shared" si="1027"/>
        <v>8.7937106323688376E-3</v>
      </c>
      <c r="AE855" s="5">
        <f t="shared" si="1028"/>
        <v>5.2106300514609474E-3</v>
      </c>
      <c r="AF855" s="5">
        <f t="shared" si="1029"/>
        <v>1.5437547736247331E-3</v>
      </c>
      <c r="AG855" s="5">
        <f t="shared" si="1030"/>
        <v>3.0491242934188085E-4</v>
      </c>
      <c r="AH855" s="5">
        <f t="shared" si="1031"/>
        <v>1.0319223817401382E-3</v>
      </c>
      <c r="AI855" s="5">
        <f t="shared" si="1032"/>
        <v>1.0447115257231328E-3</v>
      </c>
      <c r="AJ855" s="5">
        <f t="shared" si="1033"/>
        <v>5.2882958606745355E-4</v>
      </c>
      <c r="AK855" s="5">
        <f t="shared" si="1034"/>
        <v>1.7846121422957563E-4</v>
      </c>
      <c r="AL855" s="5">
        <f t="shared" si="1035"/>
        <v>1.0838286344176461E-6</v>
      </c>
      <c r="AM855" s="5">
        <f t="shared" si="1036"/>
        <v>1.7805391207850083E-3</v>
      </c>
      <c r="AN855" s="5">
        <f t="shared" si="1037"/>
        <v>1.0550416130835313E-3</v>
      </c>
      <c r="AO855" s="5">
        <f t="shared" si="1038"/>
        <v>3.1257746385464092E-4</v>
      </c>
      <c r="AP855" s="5">
        <f t="shared" si="1039"/>
        <v>6.1738273131073623E-5</v>
      </c>
      <c r="AQ855" s="5">
        <f t="shared" si="1040"/>
        <v>9.1456074332815066E-6</v>
      </c>
      <c r="AR855" s="5">
        <f t="shared" si="1041"/>
        <v>1.2229116917443717E-4</v>
      </c>
      <c r="AS855" s="5">
        <f t="shared" si="1042"/>
        <v>1.2380678643218406E-4</v>
      </c>
      <c r="AT855" s="5">
        <f t="shared" si="1043"/>
        <v>6.2670593756448083E-5</v>
      </c>
      <c r="AU855" s="5">
        <f t="shared" si="1044"/>
        <v>2.1149100869022868E-5</v>
      </c>
      <c r="AV855" s="5">
        <f t="shared" si="1045"/>
        <v>5.3528031341104467E-6</v>
      </c>
      <c r="AW855" s="5">
        <f t="shared" si="1046"/>
        <v>1.8060324250269865E-8</v>
      </c>
      <c r="AX855" s="5">
        <f t="shared" si="1047"/>
        <v>3.0043437607329965E-4</v>
      </c>
      <c r="AY855" s="5">
        <f t="shared" si="1048"/>
        <v>1.7801954759543364E-4</v>
      </c>
      <c r="AZ855" s="5">
        <f t="shared" si="1049"/>
        <v>5.2741899479490567E-5</v>
      </c>
      <c r="BA855" s="5">
        <f t="shared" si="1050"/>
        <v>1.0417237875570768E-5</v>
      </c>
      <c r="BB855" s="5">
        <f t="shared" si="1051"/>
        <v>1.5431589404325296E-6</v>
      </c>
      <c r="BC855" s="5">
        <f t="shared" si="1052"/>
        <v>1.8287684654077246E-7</v>
      </c>
      <c r="BD855" s="5">
        <f t="shared" si="1053"/>
        <v>1.2077079247659324E-5</v>
      </c>
      <c r="BE855" s="5">
        <f t="shared" si="1054"/>
        <v>1.2226756692518977E-5</v>
      </c>
      <c r="BF855" s="5">
        <f t="shared" si="1055"/>
        <v>6.1891445834070843E-6</v>
      </c>
      <c r="BG855" s="5">
        <f t="shared" si="1056"/>
        <v>2.088616610146212E-6</v>
      </c>
      <c r="BH855" s="5">
        <f t="shared" si="1057"/>
        <v>5.2862547708215255E-7</v>
      </c>
      <c r="BI855" s="5">
        <f t="shared" si="1058"/>
        <v>1.070354008151917E-7</v>
      </c>
      <c r="BJ855" s="8">
        <f t="shared" si="1059"/>
        <v>0.4484018737648558</v>
      </c>
      <c r="BK855" s="8">
        <f t="shared" si="1060"/>
        <v>0.34092448473891429</v>
      </c>
      <c r="BL855" s="8">
        <f t="shared" si="1061"/>
        <v>0.20379274590017352</v>
      </c>
      <c r="BM855" s="8">
        <f t="shared" si="1062"/>
        <v>0.21782457923440465</v>
      </c>
      <c r="BN855" s="8">
        <f t="shared" si="1063"/>
        <v>0.7820826116451185</v>
      </c>
    </row>
    <row r="856" spans="1:66" x14ac:dyDescent="0.25">
      <c r="A856" t="s">
        <v>40</v>
      </c>
      <c r="B856" t="s">
        <v>339</v>
      </c>
      <c r="C856" t="s">
        <v>332</v>
      </c>
      <c r="D856" t="s">
        <v>509</v>
      </c>
      <c r="E856">
        <f>VLOOKUP(A856,home!$A$2:$E$405,3,FALSE)</f>
        <v>1.4783783783783799</v>
      </c>
      <c r="F856">
        <f>VLOOKUP(B856,home!$B$2:$E$405,3,FALSE)</f>
        <v>1.5</v>
      </c>
      <c r="G856">
        <f>VLOOKUP(C856,away!$B$2:$E$405,4,FALSE)</f>
        <v>0.56000000000000005</v>
      </c>
      <c r="H856">
        <f>VLOOKUP(A856,away!$A$2:$E$405,3,FALSE)</f>
        <v>1.1756756756756801</v>
      </c>
      <c r="I856">
        <f>VLOOKUP(C856,away!$B$2:$E$405,3,FALSE)</f>
        <v>1.35</v>
      </c>
      <c r="J856">
        <f>VLOOKUP(B856,home!$B$2:$E$405,4,FALSE)</f>
        <v>0.85</v>
      </c>
      <c r="K856" s="3">
        <f t="shared" si="1008"/>
        <v>1.2418378378378392</v>
      </c>
      <c r="L856" s="3">
        <f t="shared" si="1009"/>
        <v>1.349087837837843</v>
      </c>
      <c r="M856" s="5">
        <f t="shared" si="1010"/>
        <v>7.4950627990531607E-2</v>
      </c>
      <c r="N856" s="5">
        <f t="shared" si="1011"/>
        <v>9.3076525808349991E-2</v>
      </c>
      <c r="O856" s="5">
        <f t="shared" si="1012"/>
        <v>0.10111498066033479</v>
      </c>
      <c r="P856" s="5">
        <f t="shared" si="1013"/>
        <v>0.12556840895624508</v>
      </c>
      <c r="Q856" s="5">
        <f t="shared" si="1014"/>
        <v>5.7792975781649603E-2</v>
      </c>
      <c r="R856" s="5">
        <f t="shared" si="1015"/>
        <v>6.8206495316033205E-2</v>
      </c>
      <c r="S856" s="5">
        <f t="shared" si="1016"/>
        <v>5.2592705860298766E-2</v>
      </c>
      <c r="T856" s="5">
        <f t="shared" si="1017"/>
        <v>7.7967800739480494E-2</v>
      </c>
      <c r="U856" s="5">
        <f t="shared" si="1018"/>
        <v>8.470140666975938E-2</v>
      </c>
      <c r="V856" s="5">
        <f t="shared" si="1019"/>
        <v>9.790122399590798E-3</v>
      </c>
      <c r="W856" s="5">
        <f t="shared" si="1020"/>
        <v>2.3923168028966123E-2</v>
      </c>
      <c r="X856" s="5">
        <f t="shared" si="1021"/>
        <v>3.2274455030429319E-2</v>
      </c>
      <c r="Y856" s="5">
        <f t="shared" si="1022"/>
        <v>2.1770537377198296E-2</v>
      </c>
      <c r="Z856" s="5">
        <f t="shared" si="1023"/>
        <v>3.0672184430801396E-2</v>
      </c>
      <c r="AA856" s="5">
        <f t="shared" si="1024"/>
        <v>3.8089879195309838E-2</v>
      </c>
      <c r="AB856" s="5">
        <f t="shared" si="1025"/>
        <v>2.3650726611704039E-2</v>
      </c>
      <c r="AC856" s="5">
        <f t="shared" si="1026"/>
        <v>1.0251165718708289E-3</v>
      </c>
      <c r="AD856" s="5">
        <f t="shared" si="1027"/>
        <v>7.4271738148306522E-3</v>
      </c>
      <c r="AE856" s="5">
        <f t="shared" si="1028"/>
        <v>1.0019909863095729E-2</v>
      </c>
      <c r="AF856" s="5">
        <f t="shared" si="1029"/>
        <v>6.7588692662669484E-3</v>
      </c>
      <c r="AG856" s="5">
        <f t="shared" si="1030"/>
        <v>3.0394361082189086E-3</v>
      </c>
      <c r="AH856" s="5">
        <f t="shared" si="1031"/>
        <v>1.0344867743878352E-2</v>
      </c>
      <c r="AI856" s="5">
        <f t="shared" si="1032"/>
        <v>1.2846648191776297E-2</v>
      </c>
      <c r="AJ856" s="5">
        <f t="shared" si="1033"/>
        <v>7.9767269069694335E-3</v>
      </c>
      <c r="AK856" s="5">
        <f t="shared" si="1034"/>
        <v>3.3019337650579458E-3</v>
      </c>
      <c r="AL856" s="5">
        <f t="shared" si="1035"/>
        <v>6.8697093206883505E-5</v>
      </c>
      <c r="AM856" s="5">
        <f t="shared" si="1036"/>
        <v>1.8446690942910209E-3</v>
      </c>
      <c r="AN856" s="5">
        <f t="shared" si="1037"/>
        <v>2.4886206399433656E-3</v>
      </c>
      <c r="AO856" s="5">
        <f t="shared" si="1038"/>
        <v>1.6786839191699125E-3</v>
      </c>
      <c r="AP856" s="5">
        <f t="shared" si="1039"/>
        <v>7.5489735297536447E-4</v>
      </c>
      <c r="AQ856" s="5">
        <f t="shared" si="1040"/>
        <v>2.5460570942876132E-4</v>
      </c>
      <c r="AR856" s="5">
        <f t="shared" si="1041"/>
        <v>2.791227051461456E-3</v>
      </c>
      <c r="AS856" s="5">
        <f t="shared" si="1042"/>
        <v>3.4662513665013818E-3</v>
      </c>
      <c r="AT856" s="5">
        <f t="shared" si="1043"/>
        <v>2.1522610511892663E-3</v>
      </c>
      <c r="AU856" s="5">
        <f t="shared" si="1044"/>
        <v>8.9091973675715789E-4</v>
      </c>
      <c r="AV856" s="5">
        <f t="shared" si="1045"/>
        <v>2.7659445989539148E-4</v>
      </c>
      <c r="AW856" s="5">
        <f t="shared" si="1046"/>
        <v>3.1969877761090104E-6</v>
      </c>
      <c r="AX856" s="5">
        <f t="shared" si="1047"/>
        <v>3.8179664659677477E-4</v>
      </c>
      <c r="AY856" s="5">
        <f t="shared" si="1048"/>
        <v>5.1507721245098201E-4</v>
      </c>
      <c r="AZ856" s="5">
        <f t="shared" si="1049"/>
        <v>3.4744220143251932E-4</v>
      </c>
      <c r="BA856" s="5">
        <f t="shared" si="1050"/>
        <v>1.5624334943473926E-4</v>
      </c>
      <c r="BB856" s="5">
        <f t="shared" si="1051"/>
        <v>5.2696500616363737E-5</v>
      </c>
      <c r="BC856" s="5">
        <f t="shared" si="1052"/>
        <v>1.4218441615630134E-5</v>
      </c>
      <c r="BD856" s="5">
        <f t="shared" si="1053"/>
        <v>6.2760174462843886E-4</v>
      </c>
      <c r="BE856" s="5">
        <f t="shared" si="1054"/>
        <v>7.7937959357263621E-4</v>
      </c>
      <c r="BF856" s="5">
        <f t="shared" si="1055"/>
        <v>4.8393153466858832E-4</v>
      </c>
      <c r="BG856" s="5">
        <f t="shared" si="1056"/>
        <v>2.0032149689146238E-4</v>
      </c>
      <c r="BH856" s="5">
        <f t="shared" si="1057"/>
        <v>6.2191703643033272E-5</v>
      </c>
      <c r="BI856" s="5">
        <f t="shared" si="1058"/>
        <v>1.5446402156703207E-5</v>
      </c>
      <c r="BJ856" s="8">
        <f t="shared" si="1059"/>
        <v>0.34253980288644148</v>
      </c>
      <c r="BK856" s="8">
        <f t="shared" si="1060"/>
        <v>0.264510756084195</v>
      </c>
      <c r="BL856" s="8">
        <f t="shared" si="1061"/>
        <v>0.36197979120218876</v>
      </c>
      <c r="BM856" s="8">
        <f t="shared" si="1062"/>
        <v>0.47848063986580747</v>
      </c>
      <c r="BN856" s="8">
        <f t="shared" si="1063"/>
        <v>0.52071001451314436</v>
      </c>
    </row>
    <row r="857" spans="1:66" x14ac:dyDescent="0.25">
      <c r="A857" t="s">
        <v>40</v>
      </c>
      <c r="B857" t="s">
        <v>333</v>
      </c>
      <c r="C857" t="s">
        <v>236</v>
      </c>
      <c r="D857" t="s">
        <v>509</v>
      </c>
      <c r="E857">
        <f>VLOOKUP(A857,home!$A$2:$E$405,3,FALSE)</f>
        <v>1.4783783783783799</v>
      </c>
      <c r="F857">
        <f>VLOOKUP(B857,home!$B$2:$E$405,3,FALSE)</f>
        <v>0.99</v>
      </c>
      <c r="G857">
        <f>VLOOKUP(C857,away!$B$2:$E$405,4,FALSE)</f>
        <v>1.07</v>
      </c>
      <c r="H857">
        <f>VLOOKUP(A857,away!$A$2:$E$405,3,FALSE)</f>
        <v>1.1756756756756801</v>
      </c>
      <c r="I857">
        <f>VLOOKUP(C857,away!$B$2:$E$405,3,FALSE)</f>
        <v>0.8</v>
      </c>
      <c r="J857">
        <f>VLOOKUP(B857,home!$B$2:$E$405,4,FALSE)</f>
        <v>1.05</v>
      </c>
      <c r="K857" s="3">
        <f t="shared" si="1008"/>
        <v>1.5660462162162179</v>
      </c>
      <c r="L857" s="3">
        <f t="shared" si="1009"/>
        <v>0.98756756756757136</v>
      </c>
      <c r="M857" s="5">
        <f t="shared" si="1010"/>
        <v>7.7800004980289508E-2</v>
      </c>
      <c r="N857" s="5">
        <f t="shared" si="1011"/>
        <v>0.12183840342098529</v>
      </c>
      <c r="O857" s="5">
        <f t="shared" si="1012"/>
        <v>7.6832761675129452E-2</v>
      </c>
      <c r="P857" s="5">
        <f t="shared" si="1013"/>
        <v>0.12032365570277892</v>
      </c>
      <c r="Q857" s="5">
        <f t="shared" si="1014"/>
        <v>9.5402285333629572E-2</v>
      </c>
      <c r="R857" s="5">
        <f t="shared" si="1015"/>
        <v>3.7938771778503251E-2</v>
      </c>
      <c r="S857" s="5">
        <f t="shared" si="1016"/>
        <v>4.6522433145565992E-2</v>
      </c>
      <c r="T857" s="5">
        <f t="shared" si="1017"/>
        <v>9.4216202867319951E-2</v>
      </c>
      <c r="U857" s="5">
        <f t="shared" si="1018"/>
        <v>5.9413869991615645E-2</v>
      </c>
      <c r="V857" s="5">
        <f t="shared" si="1019"/>
        <v>7.9944999570527187E-3</v>
      </c>
      <c r="W857" s="5">
        <f t="shared" si="1020"/>
        <v>4.9801462655036849E-2</v>
      </c>
      <c r="X857" s="5">
        <f t="shared" si="1021"/>
        <v>4.918230933554199E-2</v>
      </c>
      <c r="Y857" s="5">
        <f t="shared" si="1022"/>
        <v>2.4285426798928526E-2</v>
      </c>
      <c r="Z857" s="5">
        <f t="shared" si="1023"/>
        <v>1.2489033520599227E-2</v>
      </c>
      <c r="AA857" s="5">
        <f t="shared" si="1024"/>
        <v>1.9558403689131931E-2</v>
      </c>
      <c r="AB857" s="5">
        <f t="shared" si="1025"/>
        <v>1.531468204629719E-2</v>
      </c>
      <c r="AC857" s="5">
        <f t="shared" si="1026"/>
        <v>7.7275658641666749E-4</v>
      </c>
      <c r="AD857" s="5">
        <f t="shared" si="1027"/>
        <v>1.9497848038238435E-2</v>
      </c>
      <c r="AE857" s="5">
        <f t="shared" si="1028"/>
        <v>1.9255442359925275E-2</v>
      </c>
      <c r="AF857" s="5">
        <f t="shared" si="1029"/>
        <v>9.5080251869144889E-3</v>
      </c>
      <c r="AG857" s="5">
        <f t="shared" si="1030"/>
        <v>3.1299391020707819E-3</v>
      </c>
      <c r="AH857" s="5">
        <f t="shared" si="1031"/>
        <v>3.0834411138020096E-3</v>
      </c>
      <c r="AI857" s="5">
        <f t="shared" si="1032"/>
        <v>4.828811289195158E-3</v>
      </c>
      <c r="AJ857" s="5">
        <f t="shared" si="1033"/>
        <v>3.7810708241331173E-3</v>
      </c>
      <c r="AK857" s="5">
        <f t="shared" si="1034"/>
        <v>1.9737772191264014E-3</v>
      </c>
      <c r="AL857" s="5">
        <f t="shared" si="1035"/>
        <v>4.7805085601015243E-5</v>
      </c>
      <c r="AM857" s="5">
        <f t="shared" si="1036"/>
        <v>6.1069062289284192E-3</v>
      </c>
      <c r="AN857" s="5">
        <f t="shared" si="1037"/>
        <v>6.0309825298660892E-3</v>
      </c>
      <c r="AO857" s="5">
        <f t="shared" si="1038"/>
        <v>2.9780013735311852E-3</v>
      </c>
      <c r="AP857" s="5">
        <f t="shared" si="1039"/>
        <v>9.8032585755702647E-4</v>
      </c>
      <c r="AQ857" s="5">
        <f t="shared" si="1040"/>
        <v>2.4203450564279648E-4</v>
      </c>
      <c r="AR857" s="5">
        <f t="shared" si="1041"/>
        <v>6.0902128809905889E-4</v>
      </c>
      <c r="AS857" s="5">
        <f t="shared" si="1042"/>
        <v>9.5375548382265829E-4</v>
      </c>
      <c r="AT857" s="5">
        <f t="shared" si="1043"/>
        <v>7.468125833179712E-4</v>
      </c>
      <c r="AU857" s="5">
        <f t="shared" si="1044"/>
        <v>3.8984767344258921E-4</v>
      </c>
      <c r="AV857" s="5">
        <f t="shared" si="1045"/>
        <v>1.5262986847386565E-4</v>
      </c>
      <c r="AW857" s="5">
        <f t="shared" si="1046"/>
        <v>2.0537283249373794E-6</v>
      </c>
      <c r="AX857" s="5">
        <f t="shared" si="1047"/>
        <v>1.5939495654334341E-3</v>
      </c>
      <c r="AY857" s="5">
        <f t="shared" si="1048"/>
        <v>1.5741328951604842E-3</v>
      </c>
      <c r="AZ857" s="5">
        <f t="shared" si="1049"/>
        <v>7.7728129715086891E-4</v>
      </c>
      <c r="BA857" s="5">
        <f t="shared" si="1050"/>
        <v>2.5587259998101678E-4</v>
      </c>
      <c r="BB857" s="5">
        <f t="shared" si="1051"/>
        <v>6.3172870292610721E-5</v>
      </c>
      <c r="BC857" s="5">
        <f t="shared" si="1052"/>
        <v>1.2477495570227056E-5</v>
      </c>
      <c r="BD857" s="5">
        <f t="shared" si="1053"/>
        <v>1.0024161201414275E-4</v>
      </c>
      <c r="BE857" s="5">
        <f t="shared" si="1054"/>
        <v>1.5698299720216241E-4</v>
      </c>
      <c r="BF857" s="5">
        <f t="shared" si="1055"/>
        <v>1.2292131438936381E-4</v>
      </c>
      <c r="BG857" s="5">
        <f t="shared" si="1056"/>
        <v>6.4166819763929097E-5</v>
      </c>
      <c r="BH857" s="5">
        <f t="shared" si="1057"/>
        <v>2.51220513244823E-5</v>
      </c>
      <c r="BI857" s="5">
        <f t="shared" si="1058"/>
        <v>7.8684586840590236E-6</v>
      </c>
      <c r="BJ857" s="8">
        <f t="shared" si="1059"/>
        <v>0.50673248231770529</v>
      </c>
      <c r="BK857" s="8">
        <f t="shared" si="1060"/>
        <v>0.25503528835286532</v>
      </c>
      <c r="BL857" s="8">
        <f t="shared" si="1061"/>
        <v>0.22605495977746839</v>
      </c>
      <c r="BM857" s="8">
        <f t="shared" si="1062"/>
        <v>0.46860380191048684</v>
      </c>
      <c r="BN857" s="8">
        <f t="shared" si="1063"/>
        <v>0.53013588289131597</v>
      </c>
    </row>
    <row r="858" spans="1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1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1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1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1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1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1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2021-04-27T16:27:40Z</dcterms:modified>
</cp:coreProperties>
</file>