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5" i="2" l="1"/>
  <c r="N25" i="2" s="1"/>
  <c r="F25" i="2"/>
  <c r="G25" i="2"/>
  <c r="O25" i="2"/>
  <c r="P25" i="2"/>
  <c r="E26" i="2"/>
  <c r="N26" i="2" s="1"/>
  <c r="F26" i="2"/>
  <c r="G26" i="2"/>
  <c r="P26" i="2" s="1"/>
  <c r="O26" i="2"/>
  <c r="E27" i="2"/>
  <c r="N27" i="2" s="1"/>
  <c r="F27" i="2"/>
  <c r="G27" i="2"/>
  <c r="P27" i="2" s="1"/>
  <c r="O27" i="2"/>
  <c r="E28" i="2"/>
  <c r="N28" i="2" s="1"/>
  <c r="F28" i="2"/>
  <c r="G28" i="2"/>
  <c r="P28" i="2" s="1"/>
  <c r="O28" i="2"/>
  <c r="E29" i="2"/>
  <c r="N29" i="2" s="1"/>
  <c r="F29" i="2"/>
  <c r="G29" i="2"/>
  <c r="P29" i="2" s="1"/>
  <c r="O29" i="2"/>
  <c r="E30" i="2"/>
  <c r="N30" i="2" s="1"/>
  <c r="F30" i="2"/>
  <c r="G30" i="2"/>
  <c r="P30" i="2" s="1"/>
  <c r="O30" i="2"/>
  <c r="E31" i="2"/>
  <c r="N31" i="2" s="1"/>
  <c r="F31" i="2"/>
  <c r="G31" i="2"/>
  <c r="P31" i="2" s="1"/>
  <c r="O31" i="2"/>
  <c r="E32" i="2"/>
  <c r="N32" i="2" s="1"/>
  <c r="F32" i="2"/>
  <c r="G32" i="2"/>
  <c r="P32" i="2" s="1"/>
  <c r="O32" i="2"/>
  <c r="E33" i="2"/>
  <c r="N33" i="2" s="1"/>
  <c r="F33" i="2"/>
  <c r="G33" i="2"/>
  <c r="P33" i="2" s="1"/>
  <c r="O33" i="2"/>
  <c r="E34" i="2"/>
  <c r="N34" i="2" s="1"/>
  <c r="F34" i="2"/>
  <c r="G34" i="2"/>
  <c r="P34" i="2" s="1"/>
  <c r="O34" i="2"/>
  <c r="E35" i="2"/>
  <c r="N35" i="2" s="1"/>
  <c r="F35" i="2"/>
  <c r="G35" i="2"/>
  <c r="P35" i="2" s="1"/>
  <c r="O35" i="2"/>
  <c r="E36" i="2"/>
  <c r="N36" i="2" s="1"/>
  <c r="F36" i="2"/>
  <c r="G36" i="2"/>
  <c r="P36" i="2" s="1"/>
  <c r="O36" i="2"/>
  <c r="E37" i="2"/>
  <c r="N37" i="2" s="1"/>
  <c r="F37" i="2"/>
  <c r="G37" i="2"/>
  <c r="P37" i="2" s="1"/>
  <c r="O37" i="2"/>
  <c r="E38" i="2"/>
  <c r="N38" i="2" s="1"/>
  <c r="F38" i="2"/>
  <c r="G38" i="2"/>
  <c r="P38" i="2" s="1"/>
  <c r="O38" i="2"/>
  <c r="E39" i="2"/>
  <c r="N39" i="2" s="1"/>
  <c r="F39" i="2"/>
  <c r="G39" i="2"/>
  <c r="P39" i="2" s="1"/>
  <c r="O39" i="2"/>
  <c r="E40" i="2"/>
  <c r="N40" i="2" s="1"/>
  <c r="F40" i="2"/>
  <c r="G40" i="2"/>
  <c r="P40" i="2" s="1"/>
  <c r="O40" i="2"/>
  <c r="E41" i="2"/>
  <c r="N41" i="2" s="1"/>
  <c r="F41" i="2"/>
  <c r="G41" i="2"/>
  <c r="P41" i="2" s="1"/>
  <c r="O41" i="2"/>
  <c r="E42" i="2"/>
  <c r="N42" i="2" s="1"/>
  <c r="F42" i="2"/>
  <c r="G42" i="2"/>
  <c r="P42" i="2" s="1"/>
  <c r="O42" i="2"/>
  <c r="E43" i="2"/>
  <c r="N43" i="2" s="1"/>
  <c r="F43" i="2"/>
  <c r="G43" i="2"/>
  <c r="P43" i="2" s="1"/>
  <c r="O43" i="2"/>
  <c r="E44" i="2"/>
  <c r="N44" i="2" s="1"/>
  <c r="F44" i="2"/>
  <c r="G44" i="2"/>
  <c r="P44" i="2" s="1"/>
  <c r="O44" i="2"/>
  <c r="E45" i="2"/>
  <c r="N45" i="2" s="1"/>
  <c r="F45" i="2"/>
  <c r="G45" i="2"/>
  <c r="P45" i="2" s="1"/>
  <c r="O45" i="2"/>
  <c r="E46" i="2"/>
  <c r="N46" i="2" s="1"/>
  <c r="F46" i="2"/>
  <c r="G46" i="2"/>
  <c r="P46" i="2" s="1"/>
  <c r="O46" i="2"/>
  <c r="E47" i="2"/>
  <c r="N47" i="2" s="1"/>
  <c r="F47" i="2"/>
  <c r="G47" i="2"/>
  <c r="P47" i="2" s="1"/>
  <c r="O47" i="2"/>
  <c r="E48" i="2"/>
  <c r="N48" i="2" s="1"/>
  <c r="F48" i="2"/>
  <c r="G48" i="2"/>
  <c r="P48" i="2" s="1"/>
  <c r="O48" i="2"/>
  <c r="E49" i="2"/>
  <c r="N49" i="2" s="1"/>
  <c r="F49" i="2"/>
  <c r="G49" i="2"/>
  <c r="P49" i="2" s="1"/>
  <c r="O49" i="2"/>
  <c r="E50" i="2"/>
  <c r="N50" i="2" s="1"/>
  <c r="F50" i="2"/>
  <c r="G50" i="2"/>
  <c r="P50" i="2" s="1"/>
  <c r="O50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N7" i="2"/>
  <c r="O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F10" i="2"/>
  <c r="O10" i="2" s="1"/>
  <c r="G10" i="2"/>
  <c r="N10" i="2"/>
  <c r="P10" i="2"/>
  <c r="E11" i="2"/>
  <c r="F11" i="2"/>
  <c r="G11" i="2"/>
  <c r="N11" i="2"/>
  <c r="O11" i="2"/>
  <c r="P11" i="2"/>
  <c r="E12" i="2"/>
  <c r="F12" i="2"/>
  <c r="O12" i="2" s="1"/>
  <c r="G12" i="2"/>
  <c r="N12" i="2"/>
  <c r="P12" i="2"/>
  <c r="E13" i="2"/>
  <c r="F13" i="2"/>
  <c r="G13" i="2"/>
  <c r="N13" i="2"/>
  <c r="O13" i="2"/>
  <c r="P13" i="2"/>
  <c r="E14" i="2"/>
  <c r="F14" i="2"/>
  <c r="O14" i="2" s="1"/>
  <c r="G14" i="2"/>
  <c r="N14" i="2"/>
  <c r="P14" i="2"/>
  <c r="E15" i="2"/>
  <c r="F15" i="2"/>
  <c r="G15" i="2"/>
  <c r="N15" i="2"/>
  <c r="O15" i="2"/>
  <c r="P15" i="2"/>
  <c r="E16" i="2"/>
  <c r="F16" i="2"/>
  <c r="O16" i="2" s="1"/>
  <c r="G16" i="2"/>
  <c r="N16" i="2"/>
  <c r="P16" i="2"/>
  <c r="E17" i="2"/>
  <c r="F17" i="2"/>
  <c r="G17" i="2"/>
  <c r="N17" i="2"/>
  <c r="O17" i="2"/>
  <c r="P17" i="2"/>
  <c r="E18" i="2"/>
  <c r="F18" i="2"/>
  <c r="O18" i="2" s="1"/>
  <c r="G18" i="2"/>
  <c r="N18" i="2"/>
  <c r="P18" i="2"/>
  <c r="E19" i="2"/>
  <c r="F19" i="2"/>
  <c r="G19" i="2"/>
  <c r="N19" i="2"/>
  <c r="O19" i="2"/>
  <c r="P19" i="2"/>
  <c r="E20" i="2"/>
  <c r="F20" i="2"/>
  <c r="O20" i="2" s="1"/>
  <c r="G20" i="2"/>
  <c r="N20" i="2"/>
  <c r="P20" i="2"/>
  <c r="E21" i="2"/>
  <c r="F21" i="2"/>
  <c r="G21" i="2"/>
  <c r="N21" i="2"/>
  <c r="O21" i="2"/>
  <c r="P21" i="2"/>
  <c r="E22" i="2"/>
  <c r="F22" i="2"/>
  <c r="O22" i="2" s="1"/>
  <c r="G22" i="2"/>
  <c r="N22" i="2"/>
  <c r="P22" i="2"/>
  <c r="E23" i="2"/>
  <c r="F23" i="2"/>
  <c r="G23" i="2"/>
  <c r="N23" i="2"/>
  <c r="O23" i="2"/>
  <c r="P23" i="2"/>
  <c r="E24" i="2"/>
  <c r="F24" i="2"/>
  <c r="O24" i="2" s="1"/>
  <c r="G24" i="2"/>
  <c r="N24" i="2"/>
  <c r="P2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S3" i="8" s="1"/>
  <c r="R3" i="8"/>
  <c r="T3" i="8" l="1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F2" i="12" s="1"/>
  <c r="C2" i="12"/>
  <c r="F4" i="12" l="1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F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F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H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F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E734" i="11" s="1"/>
  <c r="A735" i="11"/>
  <c r="C735" i="11" s="1"/>
  <c r="B735" i="11"/>
  <c r="D735" i="11" s="1"/>
  <c r="A736" i="11"/>
  <c r="C736" i="11" s="1"/>
  <c r="B736" i="11"/>
  <c r="D736" i="11" s="1"/>
  <c r="E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E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F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E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F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E854" i="11" s="1"/>
  <c r="A855" i="11"/>
  <c r="B855" i="11"/>
  <c r="A856" i="11"/>
  <c r="C856" i="11" s="1"/>
  <c r="B856" i="11"/>
  <c r="D856" i="11" s="1"/>
  <c r="H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 s="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A902" i="11"/>
  <c r="B902" i="11"/>
  <c r="L902" i="11" s="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A921" i="11"/>
  <c r="B921" i="11"/>
  <c r="L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E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L985" i="11"/>
  <c r="M983" i="11"/>
  <c r="K981" i="11"/>
  <c r="N979" i="11"/>
  <c r="M976" i="11"/>
  <c r="K976" i="11"/>
  <c r="L968" i="11"/>
  <c r="K965" i="11"/>
  <c r="N958" i="11"/>
  <c r="M950" i="11"/>
  <c r="L946" i="11"/>
  <c r="N942" i="11"/>
  <c r="N941" i="11"/>
  <c r="N936" i="11"/>
  <c r="L932" i="11"/>
  <c r="L930" i="11"/>
  <c r="L925" i="11"/>
  <c r="N920" i="11"/>
  <c r="L916" i="11"/>
  <c r="L914" i="11"/>
  <c r="M911" i="11"/>
  <c r="K911" i="11"/>
  <c r="N910" i="11"/>
  <c r="L910" i="11"/>
  <c r="N909" i="11"/>
  <c r="M907" i="11"/>
  <c r="N905" i="11"/>
  <c r="L905" i="11"/>
  <c r="N903" i="11"/>
  <c r="M902" i="11"/>
  <c r="N899" i="11"/>
  <c r="M896" i="11"/>
  <c r="K896" i="11"/>
  <c r="N893" i="11"/>
  <c r="M892" i="11"/>
  <c r="M891" i="11"/>
  <c r="M890" i="11"/>
  <c r="M886" i="11"/>
  <c r="K886" i="11"/>
  <c r="L882" i="11"/>
  <c r="M880" i="11"/>
  <c r="M876" i="11"/>
  <c r="N871" i="11"/>
  <c r="K869" i="11"/>
  <c r="N867" i="11"/>
  <c r="K863" i="11"/>
  <c r="L861" i="11"/>
  <c r="M860" i="11"/>
  <c r="N857" i="11"/>
  <c r="K854" i="11"/>
  <c r="L851" i="11"/>
  <c r="N849" i="11"/>
  <c r="M848" i="11"/>
  <c r="N843" i="11"/>
  <c r="N841" i="11"/>
  <c r="L841" i="11"/>
  <c r="K838" i="11"/>
  <c r="N835" i="11"/>
  <c r="N834" i="11"/>
  <c r="N833" i="11"/>
  <c r="M832" i="11"/>
  <c r="M830" i="11"/>
  <c r="M826" i="11"/>
  <c r="K826" i="11"/>
  <c r="M824" i="11"/>
  <c r="L823" i="11"/>
  <c r="L822" i="11"/>
  <c r="L821" i="11"/>
  <c r="M820" i="11"/>
  <c r="M998" i="11"/>
  <c r="N993" i="11"/>
  <c r="L993" i="11"/>
  <c r="K990" i="11"/>
  <c r="C989" i="11"/>
  <c r="C988" i="11"/>
  <c r="M988" i="11"/>
  <c r="M986" i="11"/>
  <c r="M985" i="11"/>
  <c r="L983" i="11"/>
  <c r="K982" i="11"/>
  <c r="L981" i="11"/>
  <c r="M978" i="11"/>
  <c r="K978" i="11"/>
  <c r="L977" i="11"/>
  <c r="N976" i="11"/>
  <c r="L976" i="11"/>
  <c r="L972" i="11"/>
  <c r="M967" i="11"/>
  <c r="N966" i="11"/>
  <c r="N960" i="11"/>
  <c r="N956" i="11"/>
  <c r="L956" i="11"/>
  <c r="N954" i="11"/>
  <c r="L954" i="11"/>
  <c r="L950" i="11"/>
  <c r="L944" i="11"/>
  <c r="N943" i="11"/>
  <c r="N940" i="11"/>
  <c r="L940" i="11"/>
  <c r="N938" i="11"/>
  <c r="L938" i="11"/>
  <c r="L934" i="11"/>
  <c r="L928" i="11"/>
  <c r="N924" i="11"/>
  <c r="L924" i="11"/>
  <c r="N923" i="11"/>
  <c r="N922" i="11"/>
  <c r="L922" i="11"/>
  <c r="N918" i="11"/>
  <c r="L918" i="11"/>
  <c r="N912" i="11"/>
  <c r="M909" i="11"/>
  <c r="L908" i="11"/>
  <c r="N907" i="11"/>
  <c r="M904" i="11"/>
  <c r="K904" i="11"/>
  <c r="N901" i="11"/>
  <c r="M900" i="11"/>
  <c r="K900" i="11"/>
  <c r="M898" i="11"/>
  <c r="N897" i="11"/>
  <c r="N895" i="11"/>
  <c r="L895" i="11"/>
  <c r="K894" i="11"/>
  <c r="K893" i="11"/>
  <c r="N891" i="11"/>
  <c r="L891" i="11"/>
  <c r="M888" i="11"/>
  <c r="K888" i="11"/>
  <c r="N885" i="11"/>
  <c r="M884" i="11"/>
  <c r="K884" i="11"/>
  <c r="M882" i="11"/>
  <c r="K882" i="11"/>
  <c r="K871" i="11"/>
  <c r="N869" i="11"/>
  <c r="L869" i="11"/>
  <c r="M867" i="11"/>
  <c r="N865" i="11"/>
  <c r="L865" i="11"/>
  <c r="N864" i="11"/>
  <c r="L863" i="11"/>
  <c r="M862" i="11"/>
  <c r="K862" i="11"/>
  <c r="N859" i="11"/>
  <c r="L859" i="11"/>
  <c r="M856" i="11"/>
  <c r="K856" i="11"/>
  <c r="N853" i="11"/>
  <c r="L853" i="11"/>
  <c r="K852" i="11"/>
  <c r="M850" i="11"/>
  <c r="K850" i="11"/>
  <c r="N847" i="11"/>
  <c r="L847" i="11"/>
  <c r="N846" i="11"/>
  <c r="N845" i="11"/>
  <c r="L845" i="11"/>
  <c r="K844" i="11"/>
  <c r="M842" i="11"/>
  <c r="K842" i="11"/>
  <c r="N839" i="11"/>
  <c r="L839" i="11"/>
  <c r="N837" i="11"/>
  <c r="L837" i="11"/>
  <c r="K836" i="11"/>
  <c r="K835" i="11"/>
  <c r="M834" i="11"/>
  <c r="N831" i="11"/>
  <c r="N829" i="11"/>
  <c r="M828" i="11"/>
  <c r="K828" i="11"/>
  <c r="N825" i="11"/>
  <c r="L825" i="11"/>
  <c r="M822" i="11"/>
  <c r="K822" i="11"/>
  <c r="N819" i="11"/>
  <c r="L819" i="11"/>
  <c r="E660" i="11"/>
  <c r="E789" i="11"/>
  <c r="E804" i="11"/>
  <c r="E723" i="11"/>
  <c r="F803" i="11"/>
  <c r="F741" i="11"/>
  <c r="F725" i="11"/>
  <c r="F538" i="11"/>
  <c r="F526" i="11"/>
  <c r="E743" i="11"/>
  <c r="E803" i="11"/>
  <c r="F801" i="11"/>
  <c r="E777" i="11"/>
  <c r="E769" i="11"/>
  <c r="E761" i="11"/>
  <c r="E729" i="11"/>
  <c r="F723" i="11"/>
  <c r="E709" i="11"/>
  <c r="E693" i="11"/>
  <c r="F614" i="11"/>
  <c r="H612" i="11"/>
  <c r="H803" i="11"/>
  <c r="H801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93" i="11"/>
  <c r="C921" i="9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D906" i="5"/>
  <c r="D902" i="5"/>
  <c r="I890" i="5"/>
  <c r="D990" i="5"/>
  <c r="D982" i="5"/>
  <c r="D950" i="5"/>
  <c r="G928" i="5"/>
  <c r="G920" i="5"/>
  <c r="G904" i="5"/>
  <c r="G968" i="5"/>
  <c r="G956" i="5"/>
  <c r="F923" i="5"/>
  <c r="F871" i="5"/>
  <c r="I966" i="5"/>
  <c r="I982" i="5"/>
  <c r="E991" i="2"/>
  <c r="F991" i="2"/>
  <c r="G991" i="2"/>
  <c r="F879" i="5"/>
  <c r="I991" i="2"/>
  <c r="J991" i="2"/>
  <c r="E946" i="5"/>
  <c r="E962" i="5"/>
  <c r="E966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38" i="11" l="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J691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J732" i="1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F736" i="11"/>
  <c r="J736" i="11" s="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E26" i="5"/>
  <c r="D21" i="5"/>
  <c r="D20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I47" i="5" l="1"/>
  <c r="E47" i="5"/>
  <c r="T30" i="4"/>
  <c r="T20" i="4"/>
  <c r="T9" i="4"/>
  <c r="S8" i="4"/>
  <c r="I79" i="5"/>
  <c r="S59" i="4"/>
  <c r="I71" i="5"/>
  <c r="F27" i="5"/>
  <c r="F79" i="5"/>
  <c r="F95" i="5"/>
  <c r="G33" i="5"/>
  <c r="I593" i="11"/>
  <c r="J614" i="11"/>
  <c r="T17" i="4"/>
  <c r="F19" i="5"/>
  <c r="S12" i="4"/>
  <c r="S17" i="4"/>
  <c r="U17" i="4" s="1"/>
  <c r="S131" i="4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S960" i="4"/>
  <c r="U960" i="4" s="1"/>
  <c r="I533" i="11"/>
  <c r="J130" i="11"/>
  <c r="I611" i="11"/>
  <c r="E927" i="4"/>
  <c r="J518" i="11"/>
  <c r="L518" i="11" s="1"/>
  <c r="N518" i="11" s="1"/>
  <c r="J730" i="11"/>
  <c r="J929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I87" i="5"/>
  <c r="G112" i="5"/>
  <c r="T50" i="4"/>
  <c r="V50" i="4" s="1"/>
  <c r="S91" i="4"/>
  <c r="S88" i="4"/>
  <c r="T91" i="4"/>
  <c r="T88" i="4"/>
  <c r="T48" i="4"/>
  <c r="G117" i="5"/>
  <c r="E130" i="5"/>
  <c r="E133" i="5"/>
  <c r="T129" i="4"/>
  <c r="E118" i="5"/>
  <c r="I133" i="5"/>
  <c r="S129" i="4"/>
  <c r="V129" i="4" s="1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T66" i="4"/>
  <c r="V66" i="4" s="1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V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V445" i="4" s="1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V662" i="4" s="1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W765" i="4" s="1"/>
  <c r="X765" i="4" s="1"/>
  <c r="Y765" i="4" s="1"/>
  <c r="T890" i="4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S983" i="4"/>
  <c r="U983" i="4" s="1"/>
  <c r="S998" i="4"/>
  <c r="U998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8" i="4"/>
  <c r="W128" i="4" s="1"/>
  <c r="X128" i="4" s="1"/>
  <c r="Y128" i="4" s="1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T718" i="4"/>
  <c r="S737" i="4"/>
  <c r="S857" i="4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V945" i="4" s="1"/>
  <c r="Q964" i="4"/>
  <c r="T971" i="4"/>
  <c r="T981" i="4"/>
  <c r="V981" i="4" s="1"/>
  <c r="S982" i="4"/>
  <c r="S984" i="4"/>
  <c r="S986" i="4"/>
  <c r="U986" i="4" s="1"/>
  <c r="S992" i="4"/>
  <c r="U992" i="4" s="1"/>
  <c r="S994" i="4"/>
  <c r="S996" i="4"/>
  <c r="S1000" i="4"/>
  <c r="G829" i="5"/>
  <c r="G809" i="5"/>
  <c r="E809" i="5"/>
  <c r="E805" i="5"/>
  <c r="T96" i="4"/>
  <c r="T92" i="4"/>
  <c r="V92" i="4" s="1"/>
  <c r="T84" i="4"/>
  <c r="I105" i="5"/>
  <c r="I89" i="5"/>
  <c r="I57" i="5"/>
  <c r="E27" i="5"/>
  <c r="S922" i="4"/>
  <c r="U922" i="4" s="1"/>
  <c r="T922" i="4"/>
  <c r="T82" i="4"/>
  <c r="S18" i="4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X886" i="4" s="1"/>
  <c r="I145" i="5"/>
  <c r="F575" i="5"/>
  <c r="N974" i="4"/>
  <c r="T164" i="4"/>
  <c r="T134" i="4"/>
  <c r="T118" i="4"/>
  <c r="V118" i="4" s="1"/>
  <c r="T696" i="4"/>
  <c r="T672" i="4"/>
  <c r="T168" i="4"/>
  <c r="V168" i="4" s="1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W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U818" i="4"/>
  <c r="V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Y948" i="4"/>
  <c r="X948" i="4"/>
  <c r="G949" i="4"/>
  <c r="E949" i="4"/>
  <c r="F949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AK912" i="4" s="1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Y985" i="4"/>
  <c r="U80" i="4"/>
  <c r="U136" i="4"/>
  <c r="V136" i="4"/>
  <c r="U904" i="4"/>
  <c r="V904" i="4"/>
  <c r="U848" i="4"/>
  <c r="U662" i="4"/>
  <c r="V638" i="4"/>
  <c r="W638" i="4" s="1"/>
  <c r="Y886" i="4"/>
  <c r="R978" i="4"/>
  <c r="T978" i="4"/>
  <c r="T974" i="4"/>
  <c r="T963" i="4"/>
  <c r="T182" i="4"/>
  <c r="U166" i="4"/>
  <c r="R748" i="4"/>
  <c r="T748" i="4"/>
  <c r="S681" i="4"/>
  <c r="S927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V986" i="4"/>
  <c r="U989" i="4"/>
  <c r="U996" i="4"/>
  <c r="U1000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U18" i="4"/>
  <c r="R990" i="4"/>
  <c r="T990" i="4"/>
  <c r="U519" i="4"/>
  <c r="S177" i="4"/>
  <c r="S25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V170" i="4"/>
  <c r="U170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U66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W836" i="4"/>
  <c r="S669" i="4"/>
  <c r="U669" i="4" s="1"/>
  <c r="Q3" i="4"/>
  <c r="T3" i="4" s="1"/>
  <c r="P3" i="4"/>
  <c r="S3" i="4" s="1"/>
  <c r="S820" i="4"/>
  <c r="AF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59" i="4" l="1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AJ912" i="4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AF884" i="4"/>
  <c r="AK884" i="4"/>
  <c r="AI884" i="4"/>
  <c r="AH884" i="4"/>
  <c r="AG884" i="4"/>
  <c r="AJ884" i="4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W31" i="4" s="1"/>
  <c r="X31" i="4" s="1"/>
  <c r="Y31" i="4" s="1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896" i="4"/>
  <c r="X896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W145" i="4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J9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X888" i="4"/>
  <c r="AI888" i="4" s="1"/>
  <c r="Y888" i="4"/>
  <c r="Y954" i="4"/>
  <c r="X954" i="4"/>
  <c r="AG954" i="4" s="1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6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53" i="4" l="1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Q727" i="4" s="1"/>
  <c r="AW727" i="4" s="1"/>
  <c r="AD732" i="4"/>
  <c r="AF1000" i="4"/>
  <c r="AH1000" i="4"/>
  <c r="V940" i="4"/>
  <c r="U940" i="4"/>
  <c r="Y152" i="4"/>
  <c r="AB152" i="4" s="1"/>
  <c r="AA152" i="4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Z759" i="4" s="1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W880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K888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F888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M910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I53" i="4"/>
  <c r="AJ53" i="4"/>
  <c r="AG53" i="4"/>
  <c r="AH904" i="4"/>
  <c r="AK904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G9" i="4" l="1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Q709" i="4" s="1"/>
  <c r="AW709" i="4" s="1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P781" i="4" s="1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O944" i="4" s="1"/>
  <c r="AA944" i="4"/>
  <c r="AD944" i="4"/>
  <c r="AI944" i="4"/>
  <c r="Z944" i="4"/>
  <c r="AL944" i="4" s="1"/>
  <c r="AG944" i="4"/>
  <c r="AH944" i="4"/>
  <c r="AE944" i="4"/>
  <c r="AQ944" i="4" s="1"/>
  <c r="AS944" i="4"/>
  <c r="AT944" i="4"/>
  <c r="AV944" i="4"/>
  <c r="AB944" i="4"/>
  <c r="AN944" i="4" s="1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Q152" i="4" s="1"/>
  <c r="AW152" i="4" s="1"/>
  <c r="AG152" i="4"/>
  <c r="AM152" i="4" s="1"/>
  <c r="AS152" i="4" s="1"/>
  <c r="AJ152" i="4"/>
  <c r="Z152" i="4"/>
  <c r="AL152" i="4" s="1"/>
  <c r="AR152" i="4" s="1"/>
  <c r="AI152" i="4"/>
  <c r="AD152" i="4"/>
  <c r="AP152" i="4" s="1"/>
  <c r="AV152" i="4" s="1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M769" i="4" s="1"/>
  <c r="AS769" i="4" s="1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AK972" i="4" s="1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P983" i="4" s="1"/>
  <c r="AB983" i="4"/>
  <c r="AN983" i="4" s="1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AF919" i="4" s="1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L996" i="4" s="1"/>
  <c r="AU996" i="4"/>
  <c r="AN984" i="4"/>
  <c r="AM139" i="4"/>
  <c r="AS139" i="4" s="1"/>
  <c r="Y783" i="4"/>
  <c r="Z783" i="4" s="1"/>
  <c r="AL783" i="4" s="1"/>
  <c r="AR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Q59" i="4" s="1"/>
  <c r="AW59" i="4" s="1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Q835" i="4" s="1"/>
  <c r="AW835" i="4" s="1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G962" i="4" s="1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K908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AO412" i="4" s="1"/>
  <c r="AU412" i="4" s="1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M716" i="4" s="1"/>
  <c r="AS716" i="4" s="1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O826" i="4" s="1"/>
  <c r="AU826" i="4" s="1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N17" i="4" s="1"/>
  <c r="AT17" i="4" s="1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AQ35" i="4" s="1"/>
  <c r="AW35" i="4" s="1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E43" i="4"/>
  <c r="AD43" i="4"/>
  <c r="AP43" i="4" s="1"/>
  <c r="AV43" i="4" s="1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D904" i="10"/>
  <c r="D355" i="10"/>
  <c r="D364" i="10"/>
  <c r="D811" i="10"/>
  <c r="D268" i="10"/>
  <c r="D867" i="10"/>
  <c r="D324" i="10"/>
  <c r="D573" i="10"/>
  <c r="D258" i="10"/>
  <c r="D993" i="10"/>
  <c r="D781" i="10"/>
  <c r="D1001" i="10"/>
  <c r="D504" i="10"/>
  <c r="D508" i="10"/>
  <c r="D529" i="10"/>
  <c r="D940" i="10"/>
  <c r="D765" i="10"/>
  <c r="D366" i="10"/>
  <c r="D982" i="10"/>
  <c r="D995" i="10"/>
  <c r="D475" i="10"/>
  <c r="D744" i="10"/>
  <c r="D908" i="10"/>
  <c r="D425" i="10"/>
  <c r="D534" i="10"/>
  <c r="D335" i="10"/>
  <c r="D523" i="10"/>
  <c r="D620" i="10"/>
  <c r="D549" i="10"/>
  <c r="D916" i="10"/>
  <c r="D302" i="10"/>
  <c r="D905" i="10"/>
  <c r="D717" i="10"/>
  <c r="D821" i="10"/>
  <c r="D527" i="10"/>
  <c r="D977" i="10"/>
  <c r="D465" i="10"/>
  <c r="D567" i="10"/>
  <c r="D729" i="10"/>
  <c r="D696" i="10"/>
  <c r="D813" i="10"/>
  <c r="D466" i="10"/>
  <c r="D797" i="10"/>
  <c r="D980" i="10"/>
  <c r="D667" i="10"/>
  <c r="D687" i="10"/>
  <c r="D327" i="10"/>
  <c r="D239" i="10"/>
  <c r="D386" i="10"/>
  <c r="D780" i="10"/>
  <c r="D932" i="10"/>
  <c r="D711" i="10"/>
  <c r="D454" i="10"/>
  <c r="D866" i="10"/>
  <c r="D812" i="10"/>
  <c r="D256" i="10"/>
  <c r="D918" i="10"/>
  <c r="D800" i="10"/>
  <c r="D924" i="10"/>
  <c r="D693" i="10"/>
  <c r="D739" i="10"/>
  <c r="D634" i="10"/>
  <c r="D599" i="10"/>
  <c r="D815" i="10"/>
  <c r="D627" i="10"/>
  <c r="D891" i="10"/>
  <c r="D810" i="10"/>
  <c r="D631" i="10"/>
  <c r="D255" i="10"/>
  <c r="D835" i="10"/>
  <c r="D394" i="10"/>
  <c r="D820" i="10"/>
  <c r="D309" i="10"/>
  <c r="D474" i="10"/>
  <c r="D323" i="10"/>
  <c r="D776" i="10"/>
  <c r="D723" i="10"/>
  <c r="D855" i="10"/>
  <c r="D612" i="10"/>
  <c r="D371" i="10"/>
  <c r="D919" i="10"/>
  <c r="D234" i="10"/>
  <c r="D380" i="10"/>
  <c r="D343" i="10"/>
  <c r="D752" i="10"/>
  <c r="D748" i="10"/>
  <c r="D553" i="10"/>
  <c r="D265" i="10"/>
  <c r="D679" i="10"/>
  <c r="D393" i="10"/>
  <c r="D296" i="10"/>
  <c r="D511" i="10"/>
  <c r="D497" i="10"/>
  <c r="D728" i="10"/>
  <c r="D713" i="10"/>
  <c r="D641" i="10"/>
  <c r="D875" i="10"/>
  <c r="D845" i="10"/>
  <c r="D539" i="10"/>
  <c r="D469" i="10"/>
  <c r="D912" i="10"/>
  <c r="D574" i="10"/>
  <c r="D556" i="10"/>
  <c r="D831" i="10"/>
  <c r="D577" i="10"/>
  <c r="D823" i="10"/>
  <c r="D451" i="10"/>
  <c r="D404" i="10"/>
  <c r="D913" i="10"/>
  <c r="D677" i="10"/>
  <c r="D846" i="10"/>
  <c r="D459" i="10"/>
  <c r="D639" i="10"/>
  <c r="D737" i="10"/>
  <c r="D841" i="10"/>
  <c r="D989" i="10"/>
  <c r="D499" i="10"/>
  <c r="D590" i="10"/>
  <c r="D809" i="10"/>
  <c r="D764" i="10"/>
  <c r="D440" i="10"/>
  <c r="D336" i="10"/>
  <c r="D300" i="10"/>
  <c r="D462" i="10"/>
  <c r="D664" i="10"/>
  <c r="D978" i="10"/>
  <c r="D818" i="10"/>
  <c r="D949" i="10"/>
  <c r="D341" i="10"/>
  <c r="D979" i="10"/>
  <c r="D881" i="10"/>
  <c r="D896" i="10"/>
  <c r="D287" i="10"/>
  <c r="D536" i="10"/>
  <c r="D2" i="10"/>
  <c r="D946" i="10"/>
  <c r="D282" i="10"/>
  <c r="D981" i="10"/>
  <c r="D517" i="10"/>
  <c r="D360" i="10"/>
  <c r="D880" i="10"/>
  <c r="D598" i="10"/>
  <c r="D965" i="10"/>
  <c r="D763" i="10"/>
  <c r="D259" i="10"/>
  <c r="D422" i="10"/>
  <c r="D648" i="10"/>
  <c r="D373" i="10"/>
  <c r="D608" i="10"/>
  <c r="D660" i="10"/>
  <c r="D857" i="10"/>
  <c r="D645" i="10"/>
  <c r="D829" i="10"/>
  <c r="D405" i="10"/>
  <c r="D898" i="10"/>
  <c r="D316" i="10"/>
  <c r="D272" i="10"/>
  <c r="D532" i="10"/>
  <c r="D734" i="10"/>
  <c r="D249" i="10"/>
  <c r="D470" i="10"/>
  <c r="D458" i="10"/>
  <c r="D750" i="10"/>
  <c r="D927" i="10"/>
  <c r="D705" i="10"/>
  <c r="D467" i="10"/>
  <c r="D991" i="10"/>
  <c r="D957" i="10"/>
  <c r="D758" i="10"/>
  <c r="D700" i="10"/>
  <c r="D968" i="10"/>
  <c r="D518" i="10"/>
  <c r="D408" i="10"/>
  <c r="D506" i="10"/>
  <c r="D619" i="10"/>
  <c r="D442" i="10"/>
  <c r="D966" i="10"/>
  <c r="D403" i="10"/>
  <c r="D950" i="10"/>
  <c r="D658" i="10"/>
  <c r="D361" i="10"/>
  <c r="D530" i="10"/>
  <c r="D962" i="10"/>
  <c r="D482" i="10"/>
  <c r="D917" i="10"/>
  <c r="D290" i="10"/>
  <c r="D997" i="10"/>
  <c r="D280" i="10"/>
  <c r="D572" i="10"/>
  <c r="D662" i="10"/>
  <c r="D704" i="10"/>
  <c r="D443" i="10"/>
  <c r="D295" i="10"/>
  <c r="D270" i="10"/>
  <c r="D571" i="10"/>
  <c r="D436" i="10"/>
  <c r="D377" i="10"/>
  <c r="D514" i="10"/>
  <c r="D331" i="10"/>
  <c r="D691" i="10"/>
  <c r="D260" i="10"/>
  <c r="D476" i="10"/>
  <c r="D854" i="10"/>
  <c r="D446" i="10"/>
  <c r="D731" i="10"/>
  <c r="D389" i="10"/>
  <c r="D509" i="10"/>
  <c r="D675" i="10"/>
  <c r="D706" i="10"/>
  <c r="D816" i="10"/>
  <c r="D537" i="10"/>
  <c r="D676" i="10"/>
  <c r="D257" i="10"/>
  <c r="D513" i="10"/>
  <c r="D307" i="10"/>
  <c r="D351" i="10"/>
  <c r="D684" i="10"/>
  <c r="D558" i="10"/>
  <c r="D782" i="10"/>
  <c r="D630" i="10"/>
  <c r="D646" i="10"/>
  <c r="D379" i="10"/>
  <c r="D760" i="10"/>
  <c r="D448" i="10"/>
  <c r="D959" i="10"/>
  <c r="D688" i="10"/>
  <c r="D914" i="10"/>
  <c r="D837" i="10"/>
  <c r="D703" i="10"/>
  <c r="D595" i="10"/>
  <c r="D317" i="10"/>
  <c r="D388" i="10"/>
  <c r="D308" i="10"/>
  <c r="D435" i="10"/>
  <c r="D849" i="10"/>
  <c r="D754" i="10"/>
  <c r="D610" i="10"/>
  <c r="D868" i="10"/>
  <c r="D332" i="10"/>
  <c r="D545" i="10"/>
  <c r="D863" i="10"/>
  <c r="D969" i="10"/>
  <c r="D738" i="10"/>
  <c r="D770" i="10"/>
  <c r="D391" i="10"/>
  <c r="D653" i="10"/>
  <c r="D496" i="10"/>
  <c r="D524" i="10"/>
  <c r="D685" i="10"/>
  <c r="D910" i="10"/>
  <c r="D487" i="10"/>
  <c r="D747" i="10"/>
  <c r="D533" i="10"/>
  <c r="D933" i="10"/>
  <c r="D789" i="10"/>
  <c r="D367" i="10"/>
  <c r="D922" i="10"/>
  <c r="D827" i="10"/>
  <c r="D428" i="10"/>
  <c r="D624" i="10"/>
  <c r="D485" i="10"/>
  <c r="D936" i="10"/>
  <c r="D663" i="10"/>
  <c r="D305" i="10"/>
  <c r="D242" i="10"/>
  <c r="D784" i="10"/>
  <c r="D970" i="10"/>
  <c r="D670" i="10"/>
  <c r="D456" i="10"/>
  <c r="D683" i="10"/>
  <c r="D604" i="10"/>
  <c r="D588" i="10"/>
  <c r="D673" i="10"/>
  <c r="D439" i="10"/>
  <c r="D452" i="10"/>
  <c r="D271" i="10"/>
  <c r="D505" i="10"/>
  <c r="D952" i="10"/>
  <c r="D686" i="10"/>
  <c r="D484" i="10"/>
  <c r="D464" i="10"/>
  <c r="D434" i="10"/>
  <c r="D894" i="10"/>
  <c r="D333" i="10"/>
  <c r="D628" i="10"/>
  <c r="D378" i="10"/>
  <c r="D477" i="10"/>
  <c r="D328" i="10"/>
  <c r="D814" i="10"/>
  <c r="D359" i="10"/>
  <c r="D649" i="10"/>
  <c r="D522" i="10"/>
  <c r="D767" i="10"/>
  <c r="D250" i="10"/>
  <c r="D878" i="10"/>
  <c r="D406" i="10"/>
  <c r="D839" i="10"/>
  <c r="D460" i="10"/>
  <c r="D358" i="10"/>
  <c r="D883" i="10"/>
  <c r="D876" i="10"/>
  <c r="D507" i="10"/>
  <c r="D281" i="10"/>
  <c r="D633" i="10"/>
  <c r="D740" i="10"/>
  <c r="D714" i="10"/>
  <c r="D276" i="10"/>
  <c r="D445" i="10"/>
  <c r="D830" i="10"/>
  <c r="D286" i="10"/>
  <c r="D515" i="10"/>
  <c r="D642" i="10"/>
  <c r="D559" i="10"/>
  <c r="D238" i="10"/>
  <c r="D516" i="10"/>
  <c r="D865" i="10"/>
  <c r="D542" i="10"/>
  <c r="D288" i="10"/>
  <c r="D441" i="10"/>
  <c r="D415" i="10"/>
  <c r="D954" i="10"/>
  <c r="D697" i="10"/>
  <c r="D967" i="10"/>
  <c r="D872" i="10"/>
  <c r="D902" i="10"/>
  <c r="D299" i="10"/>
  <c r="D682" i="10"/>
  <c r="D463" i="10"/>
  <c r="D526" i="10"/>
  <c r="D321" i="10"/>
  <c r="D382" i="10"/>
  <c r="D301" i="10"/>
  <c r="D597" i="10"/>
  <c r="D330" i="10"/>
  <c r="D569" i="10"/>
  <c r="D725" i="10"/>
  <c r="D707" i="10"/>
  <c r="D994" i="10"/>
  <c r="D974" i="10"/>
  <c r="D449" i="10"/>
  <c r="D438" i="10"/>
  <c r="D964" i="10"/>
  <c r="D769" i="10"/>
  <c r="D803" i="10"/>
  <c r="D424" i="10"/>
  <c r="D694" i="10"/>
  <c r="D753" i="10"/>
  <c r="D689" i="10"/>
  <c r="D345" i="10"/>
  <c r="D416" i="10"/>
  <c r="D775" i="10"/>
  <c r="D772" i="10"/>
  <c r="D279" i="10"/>
  <c r="D607" i="10"/>
  <c r="D890" i="10"/>
  <c r="D732" i="10"/>
  <c r="D985" i="10"/>
  <c r="D580" i="10"/>
  <c r="D621" i="10"/>
  <c r="D278" i="10"/>
  <c r="D420" i="10"/>
  <c r="D314" i="10"/>
  <c r="D840" i="10"/>
  <c r="D385" i="10"/>
  <c r="D410" i="10"/>
  <c r="D851" i="10"/>
  <c r="D581" i="10"/>
  <c r="D955" i="10"/>
  <c r="D521" i="10"/>
  <c r="D312" i="10"/>
  <c r="D293" i="10"/>
  <c r="D353" i="10"/>
  <c r="D722" i="10"/>
  <c r="D365" i="10"/>
  <c r="D244" i="10"/>
  <c r="D640" i="10"/>
  <c r="D368" i="10"/>
  <c r="D807" i="10"/>
  <c r="D678" i="10"/>
  <c r="D304" i="10"/>
  <c r="D603" i="10"/>
  <c r="D594" i="10"/>
  <c r="D372" i="10"/>
  <c r="D444" i="10"/>
  <c r="D387" i="10"/>
  <c r="D948" i="10"/>
  <c r="D562" i="10"/>
  <c r="D698" i="10"/>
  <c r="D692" i="10"/>
  <c r="D352" i="10"/>
  <c r="D709" i="10"/>
  <c r="D712" i="10"/>
  <c r="D362" i="10"/>
  <c r="D430" i="10"/>
  <c r="D492" i="10"/>
  <c r="D298" i="10"/>
  <c r="D236" i="10"/>
  <c r="D838" i="10"/>
  <c r="D587" i="10"/>
  <c r="D859" i="10"/>
  <c r="D877" i="10"/>
  <c r="D525" i="10"/>
  <c r="D999" i="10"/>
  <c r="D716" i="10"/>
  <c r="D473" i="10"/>
  <c r="D654" i="10"/>
  <c r="D400" i="10"/>
  <c r="D616" i="10"/>
  <c r="D561" i="10"/>
  <c r="D267" i="10"/>
  <c r="D381" i="10"/>
  <c r="D842" i="10"/>
  <c r="D486" i="10"/>
  <c r="D996" i="10"/>
  <c r="D374" i="10"/>
  <c r="D235" i="10"/>
  <c r="D926" i="10"/>
  <c r="D973" i="10"/>
  <c r="D483" i="10"/>
  <c r="D929" i="10"/>
  <c r="D925" i="10"/>
  <c r="D390" i="10"/>
  <c r="D414" i="10"/>
  <c r="D605" i="10"/>
  <c r="D920" i="10"/>
  <c r="D768" i="10"/>
  <c r="D681" i="10"/>
  <c r="D418" i="10"/>
  <c r="D659" i="10"/>
  <c r="D886" i="10"/>
  <c r="D349" i="10"/>
  <c r="D412" i="10"/>
  <c r="D998" i="10"/>
  <c r="D431" i="10"/>
  <c r="D944" i="10"/>
  <c r="D283" i="10"/>
  <c r="D457" i="10"/>
  <c r="D294" i="10"/>
  <c r="D246" i="10"/>
  <c r="D887" i="10"/>
  <c r="D672" i="10"/>
  <c r="D489" i="10"/>
  <c r="D844" i="10"/>
  <c r="D329" i="10"/>
  <c r="D852" i="10"/>
  <c r="D586" i="10"/>
  <c r="D609" i="10"/>
  <c r="D318" i="10"/>
  <c r="D432" i="10"/>
  <c r="D576" i="10"/>
  <c r="D749" i="10"/>
  <c r="D832" i="10"/>
  <c r="D939" i="10"/>
  <c r="D947" i="10"/>
  <c r="D992" i="10"/>
  <c r="D745" i="10"/>
  <c r="D805" i="10"/>
  <c r="D751" i="10"/>
  <c r="D652" i="10"/>
  <c r="D695" i="10"/>
  <c r="D787" i="10"/>
  <c r="D592" i="10"/>
  <c r="D370" i="10"/>
  <c r="D528" i="10"/>
  <c r="D801" i="10"/>
  <c r="D500" i="10"/>
  <c r="D951" i="10"/>
  <c r="D617" i="10"/>
  <c r="D601" i="10"/>
  <c r="D614" i="10"/>
  <c r="D874" i="10"/>
  <c r="D417" i="10"/>
  <c r="D718" i="10"/>
  <c r="D746" i="10"/>
  <c r="D724" i="10"/>
  <c r="D472" i="10"/>
  <c r="D870" i="10"/>
  <c r="D375" i="10"/>
  <c r="D796" i="10"/>
  <c r="D596" i="10"/>
  <c r="D566" i="10"/>
  <c r="D326" i="10"/>
  <c r="D793" i="10"/>
  <c r="D708" i="10"/>
  <c r="D531" i="10"/>
  <c r="D277" i="10"/>
  <c r="D828" i="10"/>
  <c r="D788" i="10"/>
  <c r="D273" i="10"/>
  <c r="D930" i="10"/>
  <c r="D264" i="10"/>
  <c r="D960" i="10"/>
  <c r="D873" i="10"/>
  <c r="D817" i="10"/>
  <c r="D655" i="10"/>
  <c r="D593" i="10"/>
  <c r="D941" i="10"/>
  <c r="D348" i="10"/>
  <c r="D402" i="10"/>
  <c r="D720" i="10"/>
  <c r="D637" i="10"/>
  <c r="D369" i="10"/>
  <c r="D777" i="10"/>
  <c r="D421" i="10"/>
  <c r="D494" i="10"/>
  <c r="D269" i="10"/>
  <c r="D988" i="10"/>
  <c r="D538" i="10"/>
  <c r="D3" i="10"/>
  <c r="D196" i="10"/>
  <c r="D146" i="10"/>
  <c r="D855" i="3"/>
  <c r="D641" i="3"/>
  <c r="D609" i="3"/>
  <c r="D956" i="3"/>
  <c r="D796" i="3"/>
  <c r="D848" i="3"/>
  <c r="D826" i="3"/>
  <c r="D585" i="3"/>
  <c r="D785" i="10"/>
  <c r="D401" i="10"/>
  <c r="D493" i="10"/>
  <c r="D853" i="10"/>
  <c r="D334" i="10"/>
  <c r="D215" i="10"/>
  <c r="D124" i="10"/>
  <c r="D127" i="10"/>
  <c r="D698" i="3"/>
  <c r="D960" i="3"/>
  <c r="D715" i="3"/>
  <c r="D768" i="3"/>
  <c r="D974" i="3"/>
  <c r="D993" i="3"/>
  <c r="D476" i="3"/>
  <c r="D995" i="3"/>
  <c r="D447" i="10"/>
  <c r="D552" i="10"/>
  <c r="D168" i="10"/>
  <c r="D643" i="10"/>
  <c r="D93" i="10"/>
  <c r="D85" i="10"/>
  <c r="D34" i="10"/>
  <c r="D68" i="10"/>
  <c r="D577" i="3"/>
  <c r="D521" i="3"/>
  <c r="D769" i="3"/>
  <c r="D865" i="3"/>
  <c r="D688" i="3"/>
  <c r="D691" i="3"/>
  <c r="D543" i="3"/>
  <c r="D942" i="10"/>
  <c r="D690" i="10"/>
  <c r="D384" i="10"/>
  <c r="D861" i="10"/>
  <c r="D320" i="10"/>
  <c r="D138" i="10"/>
  <c r="D115" i="10"/>
  <c r="D71" i="10"/>
  <c r="D232" i="10"/>
  <c r="D456" i="3"/>
  <c r="D635" i="3"/>
  <c r="D1001" i="3"/>
  <c r="D819" i="3"/>
  <c r="D481" i="3"/>
  <c r="D673" i="3"/>
  <c r="D538" i="3"/>
  <c r="D429" i="10"/>
  <c r="D915" i="10"/>
  <c r="D665" i="10"/>
  <c r="D14" i="10"/>
  <c r="D570" i="10"/>
  <c r="D65" i="10"/>
  <c r="D100" i="10"/>
  <c r="D197" i="10"/>
  <c r="D159" i="10"/>
  <c r="D706" i="3"/>
  <c r="D599" i="3"/>
  <c r="D612" i="3"/>
  <c r="D846" i="3"/>
  <c r="D602" i="3"/>
  <c r="D797" i="3"/>
  <c r="D754" i="3"/>
  <c r="D340" i="10"/>
  <c r="D956" i="10"/>
  <c r="D825" i="10"/>
  <c r="D237" i="10"/>
  <c r="D636" i="10"/>
  <c r="D99" i="10"/>
  <c r="D24" i="10"/>
  <c r="D9" i="10"/>
  <c r="D210" i="10"/>
  <c r="D588" i="3"/>
  <c r="D745" i="3"/>
  <c r="D772" i="3"/>
  <c r="D907" i="3"/>
  <c r="D680" i="3"/>
  <c r="D982" i="3"/>
  <c r="D920" i="3"/>
  <c r="D241" i="10"/>
  <c r="D669" i="10"/>
  <c r="D568" i="10"/>
  <c r="D18" i="10"/>
  <c r="D850" i="10"/>
  <c r="D26" i="10"/>
  <c r="D52" i="10"/>
  <c r="D114" i="10"/>
  <c r="D27" i="10"/>
  <c r="D778" i="3"/>
  <c r="D892" i="3"/>
  <c r="D518" i="3"/>
  <c r="D753" i="3"/>
  <c r="D886" i="3"/>
  <c r="D520" i="3"/>
  <c r="D780" i="3"/>
  <c r="D488" i="10"/>
  <c r="D864" i="10"/>
  <c r="D319" i="10"/>
  <c r="D892" i="10"/>
  <c r="D541" i="10"/>
  <c r="D40" i="10"/>
  <c r="D74" i="10"/>
  <c r="D202" i="10"/>
  <c r="D756" i="3"/>
  <c r="D762" i="3"/>
  <c r="D511" i="3"/>
  <c r="D940" i="3"/>
  <c r="D771" i="3"/>
  <c r="D829" i="3"/>
  <c r="D779" i="3"/>
  <c r="D446" i="3"/>
  <c r="D862" i="10"/>
  <c r="D773" i="10"/>
  <c r="D182" i="10"/>
  <c r="D35" i="10"/>
  <c r="D799" i="10"/>
  <c r="D229" i="10"/>
  <c r="D158" i="10"/>
  <c r="D126" i="10"/>
  <c r="D537" i="3"/>
  <c r="D883" i="3"/>
  <c r="D885" i="3"/>
  <c r="D827" i="3"/>
  <c r="D555" i="3"/>
  <c r="D959" i="3"/>
  <c r="D842" i="3"/>
  <c r="D961" i="10"/>
  <c r="D762" i="10"/>
  <c r="D774" i="10"/>
  <c r="D450" i="10"/>
  <c r="D560" i="10"/>
  <c r="D657" i="10"/>
  <c r="D86" i="10"/>
  <c r="D160" i="10"/>
  <c r="D6" i="10"/>
  <c r="D522" i="3"/>
  <c r="D658" i="3"/>
  <c r="D621" i="3"/>
  <c r="D467" i="3"/>
  <c r="D988" i="3"/>
  <c r="D516" i="3"/>
  <c r="D510" i="3"/>
  <c r="D622" i="10"/>
  <c r="D338" i="10"/>
  <c r="D490" i="10"/>
  <c r="D104" i="10"/>
  <c r="D252" i="10"/>
  <c r="D83" i="10"/>
  <c r="D109" i="10"/>
  <c r="D16" i="10"/>
  <c r="D92" i="10"/>
  <c r="D983" i="3"/>
  <c r="D795" i="3"/>
  <c r="D817" i="3"/>
  <c r="D965" i="3"/>
  <c r="D534" i="3"/>
  <c r="D978" i="3"/>
  <c r="D963" i="3"/>
  <c r="D756" i="10"/>
  <c r="D543" i="10"/>
  <c r="D247" i="10"/>
  <c r="D337" i="10"/>
  <c r="D778" i="10"/>
  <c r="D231" i="10"/>
  <c r="D5" i="10"/>
  <c r="D201" i="10"/>
  <c r="D81" i="10"/>
  <c r="D622" i="3"/>
  <c r="D914" i="3"/>
  <c r="D839" i="3"/>
  <c r="D742" i="3"/>
  <c r="D852" i="3"/>
  <c r="D490" i="3"/>
  <c r="D451" i="3"/>
  <c r="D315" i="10"/>
  <c r="D547" i="10"/>
  <c r="D98" i="10"/>
  <c r="D195" i="10"/>
  <c r="D702" i="10"/>
  <c r="D205" i="10"/>
  <c r="D10" i="10"/>
  <c r="D21" i="10"/>
  <c r="D187" i="10"/>
  <c r="D686" i="3"/>
  <c r="D575" i="3"/>
  <c r="D903" i="3"/>
  <c r="D929" i="3"/>
  <c r="D945" i="3"/>
  <c r="D807" i="3"/>
  <c r="D629" i="3"/>
  <c r="D656" i="10"/>
  <c r="D701" i="10"/>
  <c r="D647" i="10"/>
  <c r="D544" i="10"/>
  <c r="D540" i="10"/>
  <c r="D119" i="10"/>
  <c r="D219" i="10"/>
  <c r="D62" i="10"/>
  <c r="D41" i="10"/>
  <c r="D942" i="3"/>
  <c r="D759" i="3"/>
  <c r="D462" i="3"/>
  <c r="D638" i="3"/>
  <c r="D469" i="3"/>
  <c r="D784" i="3"/>
  <c r="D642" i="3"/>
  <c r="D253" i="10"/>
  <c r="D591" i="10"/>
  <c r="D103" i="10"/>
  <c r="D310" i="10"/>
  <c r="D909" i="10"/>
  <c r="D192" i="10"/>
  <c r="D82" i="10"/>
  <c r="D19" i="10"/>
  <c r="D792" i="3"/>
  <c r="D545" i="3"/>
  <c r="D559" i="3"/>
  <c r="D986" i="3"/>
  <c r="D877" i="3"/>
  <c r="D922" i="3"/>
  <c r="D781" i="3"/>
  <c r="D970" i="3"/>
  <c r="D383" i="10"/>
  <c r="D945" i="10"/>
  <c r="D606" i="10"/>
  <c r="D843" i="10"/>
  <c r="D937" i="10"/>
  <c r="D53" i="10"/>
  <c r="D96" i="10"/>
  <c r="D152" i="10"/>
  <c r="D803" i="3"/>
  <c r="D930" i="3"/>
  <c r="D660" i="3"/>
  <c r="D755" i="3"/>
  <c r="D695" i="3"/>
  <c r="D777" i="3"/>
  <c r="D524" i="3"/>
  <c r="D833" i="10"/>
  <c r="D546" i="10"/>
  <c r="D931" i="10"/>
  <c r="D87" i="10"/>
  <c r="D137" i="10"/>
  <c r="D23" i="10"/>
  <c r="D91" i="10"/>
  <c r="D148" i="10"/>
  <c r="D150" i="10"/>
  <c r="D453" i="3"/>
  <c r="D617" i="3"/>
  <c r="D874" i="3"/>
  <c r="D628" i="3"/>
  <c r="D801" i="3"/>
  <c r="D499" i="3"/>
  <c r="D975" i="3"/>
  <c r="D397" i="10"/>
  <c r="D635" i="10"/>
  <c r="D806" i="10"/>
  <c r="D551" i="10"/>
  <c r="D901" i="10"/>
  <c r="D33" i="10"/>
  <c r="D113" i="10"/>
  <c r="D12" i="10"/>
  <c r="D194" i="10"/>
  <c r="D508" i="3"/>
  <c r="D893" i="3"/>
  <c r="D623" i="3"/>
  <c r="D921" i="3"/>
  <c r="D823" i="3"/>
  <c r="D836" i="3"/>
  <c r="D655" i="3"/>
  <c r="D671" i="10"/>
  <c r="D779" i="10"/>
  <c r="D911" i="10"/>
  <c r="D427" i="10"/>
  <c r="D629" i="10"/>
  <c r="D111" i="10"/>
  <c r="D77" i="10"/>
  <c r="D89" i="10"/>
  <c r="D551" i="3"/>
  <c r="D528" i="3"/>
  <c r="D861" i="3"/>
  <c r="D961" i="3"/>
  <c r="D539" i="3"/>
  <c r="D968" i="3"/>
  <c r="D667" i="3"/>
  <c r="D505" i="3"/>
  <c r="D311" i="10"/>
  <c r="D710" i="10"/>
  <c r="D1000" i="10"/>
  <c r="D638" i="10"/>
  <c r="D869" i="10"/>
  <c r="D75" i="10"/>
  <c r="D57" i="10"/>
  <c r="D157" i="10"/>
  <c r="D554" i="3"/>
  <c r="D457" i="3"/>
  <c r="D760" i="3"/>
  <c r="D593" i="3"/>
  <c r="D889" i="3"/>
  <c r="D682" i="3"/>
  <c r="D598" i="3"/>
  <c r="D484" i="3"/>
  <c r="D668" i="10"/>
  <c r="D274" i="10"/>
  <c r="D63" i="10"/>
  <c r="D808" i="10"/>
  <c r="D766" i="10"/>
  <c r="D181" i="10"/>
  <c r="D200" i="10"/>
  <c r="D144" i="10"/>
  <c r="D783" i="3"/>
  <c r="D461" i="3"/>
  <c r="D666" i="3"/>
  <c r="D851" i="3"/>
  <c r="D479" i="3"/>
  <c r="D936" i="3"/>
  <c r="D564" i="3"/>
  <c r="D761" i="3"/>
  <c r="D885" i="10"/>
  <c r="D240" i="10"/>
  <c r="D491" i="10"/>
  <c r="D735" i="10"/>
  <c r="D409" i="10"/>
  <c r="D211" i="10"/>
  <c r="D130" i="10"/>
  <c r="D143" i="10"/>
  <c r="D875" i="3"/>
  <c r="D650" i="3"/>
  <c r="D793" i="3"/>
  <c r="D547" i="3"/>
  <c r="D591" i="3"/>
  <c r="D533" i="3"/>
  <c r="D584" i="3"/>
  <c r="D548" i="3"/>
  <c r="D826" i="10"/>
  <c r="D289" i="10"/>
  <c r="D116" i="10"/>
  <c r="D453" i="10"/>
  <c r="D54" i="10"/>
  <c r="D171" i="10"/>
  <c r="D72" i="10"/>
  <c r="D135" i="10"/>
  <c r="D890" i="3"/>
  <c r="D939" i="3"/>
  <c r="D624" i="3"/>
  <c r="D981" i="3"/>
  <c r="D632" i="3"/>
  <c r="D454" i="3"/>
  <c r="D904" i="3"/>
  <c r="D858" i="10"/>
  <c r="D498" i="10"/>
  <c r="D344" i="10"/>
  <c r="D555" i="10"/>
  <c r="D600" i="10"/>
  <c r="D120" i="10"/>
  <c r="D112" i="10"/>
  <c r="D70" i="10"/>
  <c r="D213" i="10"/>
  <c r="D662" i="3"/>
  <c r="D999" i="3"/>
  <c r="D643" i="3"/>
  <c r="D670" i="3"/>
  <c r="D636" i="3"/>
  <c r="D765" i="3"/>
  <c r="D985" i="3"/>
  <c r="D903" i="10"/>
  <c r="D953" i="10"/>
  <c r="D632" i="10"/>
  <c r="D179" i="10"/>
  <c r="D134" i="10"/>
  <c r="D145" i="10"/>
  <c r="D133" i="10"/>
  <c r="D49" i="10"/>
  <c r="D118" i="10"/>
  <c r="D881" i="3"/>
  <c r="D652" i="3"/>
  <c r="D863" i="3"/>
  <c r="D951" i="3"/>
  <c r="D967" i="3"/>
  <c r="D480" i="3"/>
  <c r="D665" i="3"/>
  <c r="D275" i="10"/>
  <c r="D884" i="10"/>
  <c r="D468" i="10"/>
  <c r="D411" i="10"/>
  <c r="D284" i="10"/>
  <c r="D94" i="10"/>
  <c r="D233" i="10"/>
  <c r="D67" i="10"/>
  <c r="D190" i="10"/>
  <c r="D443" i="3"/>
  <c r="D964" i="3"/>
  <c r="D971" i="3"/>
  <c r="D644" i="3"/>
  <c r="D950" i="3"/>
  <c r="D923" i="3"/>
  <c r="D580" i="3"/>
  <c r="D743" i="10"/>
  <c r="D297" i="10"/>
  <c r="D58" i="10"/>
  <c r="D245" i="10"/>
  <c r="D495" i="10"/>
  <c r="D153" i="10"/>
  <c r="D47" i="10"/>
  <c r="D43" i="10"/>
  <c r="D445" i="3"/>
  <c r="D952" i="3"/>
  <c r="D477" i="3"/>
  <c r="D455" i="3"/>
  <c r="D544" i="3"/>
  <c r="D595" i="3"/>
  <c r="D690" i="3"/>
  <c r="D934" i="10"/>
  <c r="D834" i="10"/>
  <c r="D396" i="10"/>
  <c r="D719" i="10"/>
  <c r="D433" i="10"/>
  <c r="D73" i="10"/>
  <c r="D117" i="10"/>
  <c r="D69" i="10"/>
  <c r="D164" i="10"/>
  <c r="D992" i="3"/>
  <c r="D576" i="3"/>
  <c r="D503" i="3"/>
  <c r="D557" i="3"/>
  <c r="D843" i="3"/>
  <c r="D787" i="3"/>
  <c r="D751" i="3"/>
  <c r="D804" i="10"/>
  <c r="D786" i="10"/>
  <c r="D262" i="10"/>
  <c r="D30" i="10"/>
  <c r="D958" i="10"/>
  <c r="D510" i="10"/>
  <c r="D101" i="10"/>
  <c r="D121" i="10"/>
  <c r="D167" i="10"/>
  <c r="D540" i="3"/>
  <c r="D582" i="3"/>
  <c r="D749" i="3"/>
  <c r="D721" i="3"/>
  <c r="D726" i="3"/>
  <c r="D958" i="3"/>
  <c r="D864" i="3"/>
  <c r="D935" i="10"/>
  <c r="D478" i="10"/>
  <c r="D363" i="10"/>
  <c r="D346" i="10"/>
  <c r="D699" i="10"/>
  <c r="D166" i="10"/>
  <c r="D123" i="10"/>
  <c r="D36" i="10"/>
  <c r="D176" i="10"/>
  <c r="D747" i="3"/>
  <c r="D948" i="3"/>
  <c r="D927" i="3"/>
  <c r="D815" i="3"/>
  <c r="D899" i="3"/>
  <c r="D627" i="3"/>
  <c r="D957" i="3"/>
  <c r="D730" i="10"/>
  <c r="D548" i="10"/>
  <c r="D611" i="10"/>
  <c r="D227" i="10"/>
  <c r="D790" i="10"/>
  <c r="D80" i="10"/>
  <c r="D88" i="10"/>
  <c r="D216" i="10"/>
  <c r="D222" i="10"/>
  <c r="D977" i="3"/>
  <c r="D987" i="3"/>
  <c r="D671" i="3"/>
  <c r="D991" i="3"/>
  <c r="D517" i="3"/>
  <c r="D712" i="3"/>
  <c r="D739" i="3"/>
  <c r="D461" i="10"/>
  <c r="D426" i="10"/>
  <c r="D923" i="10"/>
  <c r="D437" i="10"/>
  <c r="D625" i="10"/>
  <c r="D25" i="10"/>
  <c r="D224" i="10"/>
  <c r="D156" i="10"/>
  <c r="D102" i="10"/>
  <c r="D806" i="3"/>
  <c r="D741" i="3"/>
  <c r="D640" i="3"/>
  <c r="D696" i="3"/>
  <c r="D573" i="3"/>
  <c r="D606" i="3"/>
  <c r="D475" i="3"/>
  <c r="D520" i="10"/>
  <c r="D822" i="10"/>
  <c r="D60" i="10"/>
  <c r="D139" i="10"/>
  <c r="D790" i="3"/>
  <c r="D605" i="3"/>
  <c r="D604" i="3"/>
  <c r="D724" i="3"/>
  <c r="D493" i="3"/>
  <c r="D535" i="3"/>
  <c r="D361" i="3"/>
  <c r="D350" i="3"/>
  <c r="D351" i="3"/>
  <c r="D176" i="3"/>
  <c r="D168" i="3"/>
  <c r="D895" i="10"/>
  <c r="D666" i="10"/>
  <c r="D132" i="10"/>
  <c r="D198" i="10"/>
  <c r="D526" i="3"/>
  <c r="D586" i="3"/>
  <c r="D529" i="3"/>
  <c r="D732" i="3"/>
  <c r="D866" i="3"/>
  <c r="D399" i="3"/>
  <c r="D312" i="3"/>
  <c r="D412" i="3"/>
  <c r="D275" i="3"/>
  <c r="D239" i="3"/>
  <c r="D71" i="3"/>
  <c r="D128" i="10"/>
  <c r="D656" i="3"/>
  <c r="D653" i="3"/>
  <c r="D661" i="3"/>
  <c r="D735" i="3"/>
  <c r="D405" i="3"/>
  <c r="D909" i="3"/>
  <c r="D913" i="3"/>
  <c r="D282" i="3"/>
  <c r="D250" i="3"/>
  <c r="D151" i="3"/>
  <c r="D81" i="3"/>
  <c r="D792" i="10"/>
  <c r="D795" i="10"/>
  <c r="D651" i="10"/>
  <c r="D230" i="10"/>
  <c r="D154" i="10"/>
  <c r="D465" i="3"/>
  <c r="D683" i="3"/>
  <c r="D483" i="3"/>
  <c r="D953" i="3"/>
  <c r="D677" i="3"/>
  <c r="D423" i="3"/>
  <c r="D370" i="3"/>
  <c r="D298" i="3"/>
  <c r="D286" i="3"/>
  <c r="D98" i="3"/>
  <c r="D77" i="3"/>
  <c r="D217" i="10"/>
  <c r="D513" i="3"/>
  <c r="D717" i="3"/>
  <c r="D738" i="3"/>
  <c r="D734" i="3"/>
  <c r="D394" i="3"/>
  <c r="D331" i="3"/>
  <c r="D420" i="3"/>
  <c r="D38" i="3"/>
  <c r="D276" i="3"/>
  <c r="D253" i="3"/>
  <c r="D395" i="10"/>
  <c r="D306" i="10"/>
  <c r="D169" i="10"/>
  <c r="D180" i="10"/>
  <c r="D802" i="3"/>
  <c r="D703" i="3"/>
  <c r="D804" i="3"/>
  <c r="D509" i="3"/>
  <c r="D395" i="3"/>
  <c r="D321" i="3"/>
  <c r="D409" i="3"/>
  <c r="D228" i="3"/>
  <c r="D289" i="3"/>
  <c r="D268" i="3"/>
  <c r="D888" i="10"/>
  <c r="D186" i="10"/>
  <c r="D911" i="3"/>
  <c r="D193" i="10"/>
  <c r="D947" i="3"/>
  <c r="D932" i="3"/>
  <c r="D789" i="3"/>
  <c r="D424" i="3"/>
  <c r="D397" i="3"/>
  <c r="D318" i="3"/>
  <c r="D441" i="3"/>
  <c r="D189" i="3"/>
  <c r="D293" i="3"/>
  <c r="D260" i="3"/>
  <c r="D512" i="10"/>
  <c r="D519" i="10"/>
  <c r="D125" i="10"/>
  <c r="D110" i="10"/>
  <c r="D592" i="3"/>
  <c r="D567" i="3"/>
  <c r="D729" i="3"/>
  <c r="D597" i="3"/>
  <c r="D327" i="3"/>
  <c r="D304" i="3"/>
  <c r="D782" i="3"/>
  <c r="D199" i="3"/>
  <c r="D197" i="3"/>
  <c r="D269" i="3"/>
  <c r="D92" i="3"/>
  <c r="D109" i="3"/>
  <c r="D963" i="10"/>
  <c r="D76" i="10"/>
  <c r="D699" i="3"/>
  <c r="D943" i="10"/>
  <c r="D536" i="3"/>
  <c r="D933" i="3"/>
  <c r="D590" i="3"/>
  <c r="D297" i="3"/>
  <c r="D120" i="3"/>
  <c r="D45" i="10"/>
  <c r="D860" i="3"/>
  <c r="D873" i="3"/>
  <c r="D506" i="3"/>
  <c r="D700" i="3"/>
  <c r="D339" i="3"/>
  <c r="D371" i="3"/>
  <c r="D440" i="3"/>
  <c r="D188" i="3"/>
  <c r="D207" i="3"/>
  <c r="D277" i="3"/>
  <c r="D69" i="3"/>
  <c r="D575" i="10"/>
  <c r="D733" i="10"/>
  <c r="D90" i="10"/>
  <c r="D161" i="10"/>
  <c r="D989" i="3"/>
  <c r="D811" i="3"/>
  <c r="D944" i="3"/>
  <c r="D837" i="3"/>
  <c r="D334" i="3"/>
  <c r="D419" i="3"/>
  <c r="D711" i="3"/>
  <c r="D185" i="3"/>
  <c r="D235" i="3"/>
  <c r="D146" i="3"/>
  <c r="D106" i="3"/>
  <c r="D133" i="3"/>
  <c r="D458" i="3"/>
  <c r="D949" i="3"/>
  <c r="D799" i="3"/>
  <c r="D549" i="3"/>
  <c r="D895" i="3"/>
  <c r="D614" i="3"/>
  <c r="D359" i="3"/>
  <c r="D330" i="3"/>
  <c r="D169" i="3"/>
  <c r="D162" i="3"/>
  <c r="D615" i="10"/>
  <c r="D248" i="10"/>
  <c r="D650" i="10"/>
  <c r="D61" i="10"/>
  <c r="D630" i="3"/>
  <c r="D853" i="3"/>
  <c r="D563" i="3"/>
  <c r="D896" i="3"/>
  <c r="D723" i="3"/>
  <c r="D385" i="3"/>
  <c r="D307" i="3"/>
  <c r="D317" i="3"/>
  <c r="D244" i="3"/>
  <c r="D229" i="3"/>
  <c r="D85" i="3"/>
  <c r="D151" i="10"/>
  <c r="D468" i="3"/>
  <c r="D657" i="3"/>
  <c r="D648" i="3"/>
  <c r="D969" i="3"/>
  <c r="D340" i="3"/>
  <c r="D436" i="3"/>
  <c r="D750" i="3"/>
  <c r="D165" i="3"/>
  <c r="D222" i="3"/>
  <c r="D150" i="3"/>
  <c r="D399" i="10"/>
  <c r="D721" i="10"/>
  <c r="D771" i="10"/>
  <c r="D122" i="10"/>
  <c r="D48" i="10"/>
  <c r="D737" i="3"/>
  <c r="D692" i="3"/>
  <c r="D833" i="3"/>
  <c r="D473" i="3"/>
  <c r="D364" i="3"/>
  <c r="D849" i="3"/>
  <c r="D709" i="3"/>
  <c r="D246" i="3"/>
  <c r="D180" i="3"/>
  <c r="D156" i="3"/>
  <c r="D73" i="3"/>
  <c r="D871" i="10"/>
  <c r="D480" i="10"/>
  <c r="D208" i="10"/>
  <c r="D421" i="3"/>
  <c r="D172" i="10"/>
  <c r="D727" i="3"/>
  <c r="D646" i="3"/>
  <c r="D935" i="3"/>
  <c r="D497" i="3"/>
  <c r="D329" i="3"/>
  <c r="D820" i="3"/>
  <c r="D915" i="3"/>
  <c r="D241" i="3"/>
  <c r="D186" i="3"/>
  <c r="D158" i="3"/>
  <c r="D91" i="3"/>
  <c r="D550" i="10"/>
  <c r="D243" i="10"/>
  <c r="D413" i="10"/>
  <c r="D66" i="10"/>
  <c r="D226" i="10"/>
  <c r="D962" i="3"/>
  <c r="D814" i="3"/>
  <c r="D693" i="3"/>
  <c r="D482" i="3"/>
  <c r="D418" i="3"/>
  <c r="D979" i="3"/>
  <c r="D668" i="3"/>
  <c r="D261" i="3"/>
  <c r="D179" i="3"/>
  <c r="D155" i="3"/>
  <c r="D67" i="3"/>
  <c r="D266" i="10"/>
  <c r="D339" i="10"/>
  <c r="D42" i="10"/>
  <c r="D546" i="3"/>
  <c r="D356" i="10"/>
  <c r="D937" i="3"/>
  <c r="D309" i="3"/>
  <c r="D425" i="3"/>
  <c r="D265" i="3"/>
  <c r="D108" i="3"/>
  <c r="D715" i="10"/>
  <c r="D178" i="10"/>
  <c r="D610" i="3"/>
  <c r="D707" i="3"/>
  <c r="D905" i="3"/>
  <c r="D515" i="3"/>
  <c r="D431" i="3"/>
  <c r="D562" i="3"/>
  <c r="D834" i="3"/>
  <c r="D257" i="3"/>
  <c r="D196" i="3"/>
  <c r="D153" i="3"/>
  <c r="D602" i="10"/>
  <c r="D455" i="10"/>
  <c r="D897" i="10"/>
  <c r="D15" i="10"/>
  <c r="D206" i="10"/>
  <c r="D472" i="3"/>
  <c r="D501" i="3"/>
  <c r="D704" i="3"/>
  <c r="D687" i="3"/>
  <c r="D427" i="3"/>
  <c r="D786" i="3"/>
  <c r="D773" i="3"/>
  <c r="D279" i="3"/>
  <c r="D251" i="3"/>
  <c r="D8" i="10"/>
  <c r="D924" i="3"/>
  <c r="D495" i="3"/>
  <c r="D531" i="3"/>
  <c r="D946" i="3"/>
  <c r="D791" i="3"/>
  <c r="D343" i="3"/>
  <c r="D337" i="3"/>
  <c r="D433" i="3"/>
  <c r="D271" i="3"/>
  <c r="D248" i="3"/>
  <c r="D70" i="3"/>
  <c r="D313" i="10"/>
  <c r="D783" i="10"/>
  <c r="D13" i="10"/>
  <c r="D185" i="10"/>
  <c r="D710" i="3"/>
  <c r="D464" i="3"/>
  <c r="D838" i="3"/>
  <c r="D767" i="3"/>
  <c r="D375" i="3"/>
  <c r="D301" i="3"/>
  <c r="D415" i="3"/>
  <c r="D209" i="3"/>
  <c r="D274" i="3"/>
  <c r="D254" i="3"/>
  <c r="D20" i="10"/>
  <c r="D844" i="3"/>
  <c r="D805" i="3"/>
  <c r="D869" i="3"/>
  <c r="D901" i="3"/>
  <c r="D428" i="3"/>
  <c r="D471" i="3"/>
  <c r="D333" i="3"/>
  <c r="D281" i="3"/>
  <c r="D272" i="3"/>
  <c r="D93" i="3"/>
  <c r="D342" i="10"/>
  <c r="D987" i="10"/>
  <c r="D900" i="10"/>
  <c r="D175" i="10"/>
  <c r="D46" i="10"/>
  <c r="D574" i="3"/>
  <c r="D514" i="3"/>
  <c r="D731" i="3"/>
  <c r="D918" i="3"/>
  <c r="D618" i="3"/>
  <c r="D391" i="3"/>
  <c r="D387" i="3"/>
  <c r="D224" i="3"/>
  <c r="D288" i="3"/>
  <c r="D105" i="3"/>
  <c r="D103" i="3"/>
  <c r="D261" i="10"/>
  <c r="D177" i="10"/>
  <c r="D716" i="3"/>
  <c r="D830" i="3"/>
  <c r="D51" i="10"/>
  <c r="D808" i="3"/>
  <c r="D639" i="3"/>
  <c r="D492" i="3"/>
  <c r="D542" i="3"/>
  <c r="D828" i="3"/>
  <c r="D355" i="3"/>
  <c r="D306" i="3"/>
  <c r="D202" i="3"/>
  <c r="D263" i="3"/>
  <c r="D104" i="3"/>
  <c r="D741" i="10"/>
  <c r="D376" i="10"/>
  <c r="D251" i="10"/>
  <c r="D218" i="10"/>
  <c r="D766" i="3"/>
  <c r="D973" i="3"/>
  <c r="D976" i="3"/>
  <c r="D485" i="3"/>
  <c r="D996" i="3"/>
  <c r="D679" i="3"/>
  <c r="D311" i="3"/>
  <c r="D376" i="3"/>
  <c r="D184" i="3"/>
  <c r="D227" i="3"/>
  <c r="D578" i="10"/>
  <c r="D191" i="10"/>
  <c r="D488" i="3"/>
  <c r="D466" i="3"/>
  <c r="D107" i="10"/>
  <c r="D500" i="3"/>
  <c r="D487" i="3"/>
  <c r="D310" i="3"/>
  <c r="D266" i="3"/>
  <c r="D82" i="3"/>
  <c r="D798" i="10"/>
  <c r="D785" i="3"/>
  <c r="D550" i="3"/>
  <c r="D928" i="3"/>
  <c r="D758" i="3"/>
  <c r="D800" i="3"/>
  <c r="D349" i="3"/>
  <c r="D380" i="3"/>
  <c r="D221" i="3"/>
  <c r="D206" i="3"/>
  <c r="D79" i="3"/>
  <c r="D95" i="3"/>
  <c r="D938" i="10"/>
  <c r="D984" i="10"/>
  <c r="D557" i="10"/>
  <c r="D105" i="10"/>
  <c r="D744" i="3"/>
  <c r="D891" i="3"/>
  <c r="D525" i="3"/>
  <c r="D728" i="3"/>
  <c r="D850" i="3"/>
  <c r="D810" i="3"/>
  <c r="D390" i="3"/>
  <c r="D383" i="3"/>
  <c r="D164" i="3"/>
  <c r="D214" i="3"/>
  <c r="D89" i="3"/>
  <c r="D165" i="10"/>
  <c r="D943" i="3"/>
  <c r="D816" i="3"/>
  <c r="D581" i="3"/>
  <c r="D794" i="3"/>
  <c r="D366" i="3"/>
  <c r="D416" i="3"/>
  <c r="D496" i="3"/>
  <c r="D175" i="3"/>
  <c r="D233" i="3"/>
  <c r="D292" i="3"/>
  <c r="D86" i="3"/>
  <c r="D132" i="3"/>
  <c r="D481" i="10"/>
  <c r="D907" i="10"/>
  <c r="D44" i="10"/>
  <c r="D37" i="10"/>
  <c r="D634" i="3"/>
  <c r="D887" i="3"/>
  <c r="D857" i="3"/>
  <c r="D938" i="3"/>
  <c r="D335" i="3"/>
  <c r="D411" i="3"/>
  <c r="D720" i="3"/>
  <c r="D231" i="3"/>
  <c r="D238" i="3"/>
  <c r="D149" i="3"/>
  <c r="D589" i="10"/>
  <c r="D579" i="3"/>
  <c r="D884" i="3"/>
  <c r="D818" i="3"/>
  <c r="D460" i="3"/>
  <c r="D713" i="3"/>
  <c r="D354" i="3"/>
  <c r="D352" i="3"/>
  <c r="D357" i="3"/>
  <c r="D192" i="3"/>
  <c r="D205" i="3"/>
  <c r="D75" i="3"/>
  <c r="D759" i="10"/>
  <c r="D583" i="10"/>
  <c r="D170" i="10"/>
  <c r="D173" i="10"/>
  <c r="D601" i="3"/>
  <c r="D990" i="3"/>
  <c r="D835" i="3"/>
  <c r="D955" i="3"/>
  <c r="D775" i="3"/>
  <c r="D325" i="3"/>
  <c r="D358" i="3"/>
  <c r="D356" i="3"/>
  <c r="D234" i="3"/>
  <c r="D190" i="3"/>
  <c r="D96" i="3"/>
  <c r="D392" i="10"/>
  <c r="D149" i="10"/>
  <c r="D444" i="3"/>
  <c r="D752" i="3"/>
  <c r="D997" i="3"/>
  <c r="D882" i="3"/>
  <c r="D862" i="3"/>
  <c r="D916" i="3"/>
  <c r="D1000" i="3"/>
  <c r="D326" i="3"/>
  <c r="D382" i="3"/>
  <c r="D341" i="3"/>
  <c r="D203" i="3"/>
  <c r="D240" i="3"/>
  <c r="D893" i="10"/>
  <c r="D661" i="10"/>
  <c r="D11" i="10"/>
  <c r="D106" i="10"/>
  <c r="D926" i="3"/>
  <c r="D870" i="3"/>
  <c r="D900" i="3"/>
  <c r="D736" i="3"/>
  <c r="D519" i="3"/>
  <c r="D348" i="3"/>
  <c r="D363" i="3"/>
  <c r="D305" i="3"/>
  <c r="D171" i="3"/>
  <c r="D178" i="3"/>
  <c r="D100" i="3"/>
  <c r="D680" i="10"/>
  <c r="D225" i="10"/>
  <c r="D565" i="3"/>
  <c r="D761" i="10"/>
  <c r="D859" i="3"/>
  <c r="D452" i="3"/>
  <c r="D323" i="3"/>
  <c r="D213" i="3"/>
  <c r="D255" i="3"/>
  <c r="D68" i="3"/>
  <c r="D802" i="10"/>
  <c r="D725" i="3"/>
  <c r="D434" i="3"/>
  <c r="D249" i="3"/>
  <c r="D856" i="10"/>
  <c r="D674" i="3"/>
  <c r="D402" i="3"/>
  <c r="D141" i="10"/>
  <c r="D367" i="3"/>
  <c r="D354" i="10"/>
  <c r="D489" i="3"/>
  <c r="D400" i="3"/>
  <c r="D971" i="10"/>
  <c r="D764" i="3"/>
  <c r="D344" i="3"/>
  <c r="D674" i="10"/>
  <c r="D825" i="3"/>
  <c r="D362" i="3"/>
  <c r="D183" i="10"/>
  <c r="D259" i="3"/>
  <c r="D619" i="3"/>
  <c r="D819" i="10"/>
  <c r="D589" i="3"/>
  <c r="D678" i="3"/>
  <c r="D439" i="3"/>
  <c r="D183" i="3"/>
  <c r="D290" i="3"/>
  <c r="D407" i="10"/>
  <c r="D694" i="3"/>
  <c r="D401" i="3"/>
  <c r="D291" i="10"/>
  <c r="D888" i="3"/>
  <c r="D389" i="3"/>
  <c r="D116" i="3"/>
  <c r="D663" i="3"/>
  <c r="D336" i="3"/>
  <c r="D142" i="3"/>
  <c r="D56" i="10"/>
  <c r="D669" i="3"/>
  <c r="D237" i="3"/>
  <c r="D102" i="3"/>
  <c r="D7" i="10"/>
  <c r="D878" i="3"/>
  <c r="D291" i="3"/>
  <c r="D623" i="10"/>
  <c r="D530" i="3"/>
  <c r="D236" i="3"/>
  <c r="D708" i="3"/>
  <c r="D84" i="3"/>
  <c r="D824" i="3"/>
  <c r="D757" i="10"/>
  <c r="D561" i="3"/>
  <c r="D879" i="3"/>
  <c r="D430" i="3"/>
  <c r="D216" i="3"/>
  <c r="D143" i="3"/>
  <c r="D117" i="3"/>
  <c r="D184" i="10"/>
  <c r="D841" i="3"/>
  <c r="D372" i="3"/>
  <c r="D90" i="3"/>
  <c r="D263" i="10"/>
  <c r="D743" i="3"/>
  <c r="D429" i="3"/>
  <c r="D618" i="10"/>
  <c r="D854" i="3"/>
  <c r="D426" i="3"/>
  <c r="D285" i="10"/>
  <c r="D55" i="10"/>
  <c r="D620" i="3"/>
  <c r="D225" i="3"/>
  <c r="D125" i="3"/>
  <c r="D174" i="10"/>
  <c r="D934" i="3"/>
  <c r="D278" i="3"/>
  <c r="D644" i="10"/>
  <c r="D449" i="3"/>
  <c r="D208" i="3"/>
  <c r="D832" i="3"/>
  <c r="D141" i="3"/>
  <c r="D558" i="3"/>
  <c r="D148" i="3"/>
  <c r="D283" i="3"/>
  <c r="D140" i="10"/>
  <c r="D569" i="3"/>
  <c r="D299" i="3"/>
  <c r="D410" i="3"/>
  <c r="D217" i="3"/>
  <c r="D113" i="3"/>
  <c r="D398" i="10"/>
  <c r="D603" i="3"/>
  <c r="D435" i="3"/>
  <c r="D296" i="3"/>
  <c r="D563" i="10"/>
  <c r="D616" i="3"/>
  <c r="D384" i="3"/>
  <c r="D131" i="3"/>
  <c r="D142" i="10"/>
  <c r="D345" i="3"/>
  <c r="D147" i="10"/>
  <c r="D719" i="3"/>
  <c r="D342" i="3"/>
  <c r="D84" i="10"/>
  <c r="D611" i="3"/>
  <c r="D212" i="3"/>
  <c r="D882" i="10"/>
  <c r="D798" i="3"/>
  <c r="D166" i="3"/>
  <c r="D672" i="3"/>
  <c r="D76" i="3"/>
  <c r="D984" i="3"/>
  <c r="D242" i="3"/>
  <c r="D161" i="3"/>
  <c r="D740" i="3"/>
  <c r="D902" i="3"/>
  <c r="D154" i="3"/>
  <c r="D990" i="10"/>
  <c r="D594" i="3"/>
  <c r="D730" i="3"/>
  <c r="D128" i="3"/>
  <c r="D994" i="3"/>
  <c r="D512" i="3"/>
  <c r="D129" i="3"/>
  <c r="D129" i="10"/>
  <c r="D897" i="3"/>
  <c r="D392" i="3"/>
  <c r="D78" i="3"/>
  <c r="D189" i="10"/>
  <c r="D770" i="3"/>
  <c r="D182" i="3"/>
  <c r="D899" i="10"/>
  <c r="D966" i="3"/>
  <c r="D267" i="3"/>
  <c r="D664" i="3"/>
  <c r="D111" i="3"/>
  <c r="D702" i="3"/>
  <c r="D554" i="10"/>
  <c r="D898" i="3"/>
  <c r="D613" i="3"/>
  <c r="D388" i="3"/>
  <c r="D211" i="3"/>
  <c r="D130" i="3"/>
  <c r="D79" i="10"/>
  <c r="D868" i="3"/>
  <c r="D303" i="3"/>
  <c r="D83" i="3"/>
  <c r="D199" i="10"/>
  <c r="D705" i="3"/>
  <c r="D280" i="3"/>
  <c r="D791" i="10"/>
  <c r="D858" i="3"/>
  <c r="D256" i="3"/>
  <c r="D755" i="10"/>
  <c r="D809" i="3"/>
  <c r="D332" i="3"/>
  <c r="D294" i="3"/>
  <c r="D254" i="10"/>
  <c r="D689" i="3"/>
  <c r="D422" i="3"/>
  <c r="D107" i="3"/>
  <c r="D223" i="10"/>
  <c r="D314" i="3"/>
  <c r="D313" i="3"/>
  <c r="D585" i="10"/>
  <c r="D300" i="3"/>
  <c r="D727" i="10"/>
  <c r="D491" i="3"/>
  <c r="D714" i="3"/>
  <c r="D386" i="3"/>
  <c r="D174" i="3"/>
  <c r="D122" i="3"/>
  <c r="D212" i="10"/>
  <c r="D553" i="3"/>
  <c r="D438" i="3"/>
  <c r="D112" i="3"/>
  <c r="D50" i="10"/>
  <c r="D645" i="3"/>
  <c r="D195" i="3"/>
  <c r="D794" i="10"/>
  <c r="D625" i="3"/>
  <c r="D210" i="3"/>
  <c r="D928" i="10"/>
  <c r="D676" i="3"/>
  <c r="D396" i="3"/>
  <c r="D247" i="3"/>
  <c r="D847" i="10"/>
  <c r="D757" i="3"/>
  <c r="D379" i="3"/>
  <c r="D214" i="10"/>
  <c r="D407" i="3"/>
  <c r="D369" i="3"/>
  <c r="D220" i="10"/>
  <c r="D615" i="3"/>
  <c r="D471" i="10"/>
  <c r="D954" i="3"/>
  <c r="D502" i="3"/>
  <c r="D894" i="3"/>
  <c r="D284" i="3"/>
  <c r="D147" i="3"/>
  <c r="D121" i="3"/>
  <c r="D221" i="10"/>
  <c r="D722" i="3"/>
  <c r="D931" i="3"/>
  <c r="D99" i="3"/>
  <c r="D983" i="10"/>
  <c r="D626" i="3"/>
  <c r="D167" i="3"/>
  <c r="D564" i="10"/>
  <c r="D917" i="3"/>
  <c r="D393" i="3"/>
  <c r="D972" i="10"/>
  <c r="D209" i="10"/>
  <c r="D600" i="3"/>
  <c r="D223" i="3"/>
  <c r="D115" i="3"/>
  <c r="D188" i="10"/>
  <c r="D845" i="3"/>
  <c r="D976" i="10"/>
  <c r="D470" i="3"/>
  <c r="D145" i="3"/>
  <c r="D374" i="3"/>
  <c r="D134" i="3"/>
  <c r="D840" i="3"/>
  <c r="D72" i="3"/>
  <c r="D139" i="3"/>
  <c r="D856" i="3"/>
  <c r="D651" i="3"/>
  <c r="D108" i="10"/>
  <c r="D447" i="3"/>
  <c r="D220" i="3"/>
  <c r="D824" i="10"/>
  <c r="D880" i="3"/>
  <c r="D368" i="3"/>
  <c r="D502" i="10"/>
  <c r="D910" i="3"/>
  <c r="D685" i="3"/>
  <c r="D159" i="3"/>
  <c r="D126" i="3"/>
  <c r="D64" i="10"/>
  <c r="D302" i="3"/>
  <c r="D131" i="10"/>
  <c r="D925" i="3"/>
  <c r="D88" i="3"/>
  <c r="D413" i="3"/>
  <c r="D726" i="10"/>
  <c r="D295" i="3"/>
  <c r="D584" i="10"/>
  <c r="D872" i="3"/>
  <c r="D403" i="3"/>
  <c r="D746" i="3"/>
  <c r="D170" i="3"/>
  <c r="D501" i="10"/>
  <c r="D442" i="3"/>
  <c r="D587" i="3"/>
  <c r="D219" i="3"/>
  <c r="D137" i="3"/>
  <c r="D59" i="10"/>
  <c r="D498" i="3"/>
  <c r="D144" i="3"/>
  <c r="D879" i="10"/>
  <c r="D813" i="3"/>
  <c r="D232" i="3"/>
  <c r="D613" i="10"/>
  <c r="D527" i="3"/>
  <c r="D377" i="3"/>
  <c r="D287" i="3"/>
  <c r="D742" i="10"/>
  <c r="D906" i="3"/>
  <c r="D320" i="3"/>
  <c r="D127" i="3"/>
  <c r="D203" i="10"/>
  <c r="D338" i="3"/>
  <c r="D124" i="3"/>
  <c r="D177" i="3"/>
  <c r="D22" i="10"/>
  <c r="D353" i="3"/>
  <c r="D204" i="10"/>
  <c r="D608" i="3"/>
  <c r="D365" i="3"/>
  <c r="D776" i="3"/>
  <c r="D194" i="3"/>
  <c r="D986" i="10"/>
  <c r="D701" i="3"/>
  <c r="D532" i="3"/>
  <c r="D252" i="3"/>
  <c r="D123" i="3"/>
  <c r="D29" i="10"/>
  <c r="D324" i="3"/>
  <c r="D325" i="10"/>
  <c r="D972" i="3"/>
  <c r="D285" i="3"/>
  <c r="D736" i="10"/>
  <c r="D523" i="3"/>
  <c r="D876" i="3"/>
  <c r="D152" i="3"/>
  <c r="D626" i="10"/>
  <c r="D463" i="3"/>
  <c r="D998" i="3"/>
  <c r="D119" i="3"/>
  <c r="D494" i="3"/>
  <c r="D347" i="3"/>
  <c r="D138" i="3"/>
  <c r="D273" i="3"/>
  <c r="D649" i="3"/>
  <c r="D486" i="3"/>
  <c r="D919" i="3"/>
  <c r="D579" i="10"/>
  <c r="D774" i="3"/>
  <c r="D631" i="3"/>
  <c r="D308" i="3"/>
  <c r="D258" i="3"/>
  <c r="D136" i="3"/>
  <c r="D97" i="10"/>
  <c r="D812" i="3"/>
  <c r="D200" i="3"/>
  <c r="D228" i="10"/>
  <c r="D718" i="3"/>
  <c r="D226" i="3"/>
  <c r="D503" i="10"/>
  <c r="D654" i="3"/>
  <c r="D201" i="3"/>
  <c r="D860" i="10"/>
  <c r="D552" i="3"/>
  <c r="D578" i="3"/>
  <c r="D262" i="3"/>
  <c r="D322" i="10"/>
  <c r="D633" i="3"/>
  <c r="D408" i="3"/>
  <c r="D78" i="10"/>
  <c r="D398" i="3"/>
  <c r="D432" i="3"/>
  <c r="D155" i="10"/>
  <c r="D373" i="3"/>
  <c r="D135" i="3"/>
  <c r="D118" i="3"/>
  <c r="D560" i="3"/>
  <c r="D270" i="3"/>
  <c r="D140" i="3"/>
  <c r="D38" i="10"/>
  <c r="D478" i="3"/>
  <c r="D204" i="3"/>
  <c r="D582" i="10"/>
  <c r="D681" i="3"/>
  <c r="D264" i="3"/>
  <c r="D889" i="10"/>
  <c r="D570" i="3"/>
  <c r="D319" i="3"/>
  <c r="D163" i="3"/>
  <c r="D479" i="10"/>
  <c r="D908" i="3"/>
  <c r="D459" i="3"/>
  <c r="D65" i="3"/>
  <c r="D95" i="10"/>
  <c r="D414" i="3"/>
  <c r="D847" i="3"/>
  <c r="D32" i="10"/>
  <c r="D172" i="3"/>
  <c r="D136" i="10"/>
  <c r="D831" i="3"/>
  <c r="D733" i="3"/>
  <c r="D346" i="3"/>
  <c r="D218" i="3"/>
  <c r="D114" i="3"/>
  <c r="D357" i="10"/>
  <c r="D541" i="3"/>
  <c r="D659" i="3"/>
  <c r="D187" i="3"/>
  <c r="D565" i="10"/>
  <c r="D572" i="3"/>
  <c r="D697" i="3"/>
  <c r="D163" i="10"/>
  <c r="D417" i="3"/>
  <c r="D74" i="3"/>
  <c r="D31" i="10"/>
  <c r="D675" i="3"/>
  <c r="D406" i="3"/>
  <c r="D87" i="3"/>
  <c r="D921" i="10"/>
  <c r="D941" i="3"/>
  <c r="D230" i="3"/>
  <c r="D848" i="10"/>
  <c r="D980" i="3"/>
  <c r="D39" i="3"/>
  <c r="D748" i="3"/>
  <c r="D215" i="3"/>
  <c r="D788" i="3"/>
  <c r="D39" i="10"/>
  <c r="D504" i="3"/>
  <c r="D360" i="3"/>
  <c r="D316" i="3"/>
  <c r="D173" i="3"/>
  <c r="D66" i="3"/>
  <c r="D423" i="10"/>
  <c r="D568" i="3"/>
  <c r="D322" i="3"/>
  <c r="D243" i="3"/>
  <c r="D347" i="10"/>
  <c r="D448" i="3"/>
  <c r="D328" i="3"/>
  <c r="D110" i="3"/>
  <c r="D28" i="10"/>
  <c r="D378" i="3"/>
  <c r="D4" i="10"/>
  <c r="D450" i="3"/>
  <c r="D684" i="3"/>
  <c r="D101" i="3"/>
  <c r="D292" i="10"/>
  <c r="D912" i="3"/>
  <c r="D191" i="3"/>
  <c r="D836" i="10"/>
  <c r="D474" i="3"/>
  <c r="D245" i="3"/>
  <c r="D566" i="3"/>
  <c r="D157" i="3"/>
  <c r="D596" i="3"/>
  <c r="D193" i="3"/>
  <c r="D94" i="3"/>
  <c r="D162" i="10"/>
  <c r="D583" i="3"/>
  <c r="D437" i="3"/>
  <c r="D647" i="3"/>
  <c r="D160" i="3"/>
  <c r="D64" i="3"/>
  <c r="D303" i="10"/>
  <c r="D607" i="3"/>
  <c r="D315" i="3"/>
  <c r="D181" i="3"/>
  <c r="D975" i="10"/>
  <c r="D207" i="10"/>
  <c r="D637" i="3"/>
  <c r="D80" i="3"/>
  <c r="D17" i="10"/>
  <c r="D822" i="3"/>
  <c r="D419" i="10"/>
  <c r="D763" i="3"/>
  <c r="D871" i="3"/>
  <c r="D97" i="3"/>
  <c r="D350" i="10"/>
  <c r="D867" i="3"/>
  <c r="D404" i="3"/>
  <c r="D906" i="10"/>
  <c r="D507" i="3"/>
  <c r="D556" i="3"/>
  <c r="D535" i="10"/>
  <c r="D198" i="3"/>
  <c r="D571" i="3"/>
  <c r="D381" i="3"/>
  <c r="D821" i="3"/>
  <c r="D3" i="3"/>
  <c r="D2" i="3"/>
  <c r="D59" i="3"/>
  <c r="D57" i="3"/>
  <c r="D8" i="3"/>
  <c r="D7" i="3"/>
  <c r="D20" i="3"/>
  <c r="D4" i="3"/>
  <c r="D12" i="3"/>
  <c r="D54" i="3"/>
  <c r="D58" i="3"/>
  <c r="D18" i="3"/>
  <c r="D53" i="3"/>
  <c r="D6" i="3"/>
  <c r="D61" i="3"/>
  <c r="D17" i="3"/>
  <c r="D62" i="3"/>
  <c r="D10" i="3"/>
  <c r="D23" i="3"/>
  <c r="D16" i="3"/>
  <c r="D14" i="3"/>
  <c r="D19" i="3"/>
  <c r="D60" i="3"/>
  <c r="D11" i="3"/>
  <c r="D13" i="3"/>
  <c r="D55" i="3"/>
  <c r="D52" i="3"/>
  <c r="D9" i="3"/>
  <c r="D21" i="3"/>
  <c r="D56" i="3"/>
  <c r="D5" i="3"/>
  <c r="D15" i="3"/>
  <c r="D63" i="3"/>
  <c r="D22" i="3"/>
  <c r="D29" i="3"/>
  <c r="D32" i="3"/>
  <c r="D27" i="3"/>
  <c r="D28" i="3"/>
  <c r="D48" i="3"/>
  <c r="D44" i="3"/>
  <c r="D40" i="3"/>
  <c r="D43" i="3"/>
  <c r="D42" i="3"/>
  <c r="D35" i="3"/>
  <c r="D41" i="3"/>
  <c r="D34" i="3"/>
  <c r="D46" i="3"/>
  <c r="D31" i="3"/>
  <c r="D47" i="3"/>
  <c r="D49" i="3"/>
  <c r="D37" i="3"/>
  <c r="D36" i="3"/>
  <c r="D33" i="3"/>
  <c r="D25" i="3"/>
  <c r="D24" i="3"/>
  <c r="D50" i="3"/>
  <c r="D45" i="3"/>
  <c r="D51" i="3"/>
  <c r="D30" i="3"/>
  <c r="D26" i="3"/>
  <c r="D47" i="4" l="1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H821" i="3"/>
  <c r="J821" i="3"/>
  <c r="K821" i="3"/>
  <c r="F821" i="3"/>
  <c r="I821" i="3"/>
  <c r="H381" i="3"/>
  <c r="I381" i="3"/>
  <c r="J381" i="3"/>
  <c r="F381" i="3"/>
  <c r="K381" i="3"/>
  <c r="K571" i="3"/>
  <c r="H571" i="3"/>
  <c r="I571" i="3"/>
  <c r="J571" i="3"/>
  <c r="F571" i="3"/>
  <c r="K198" i="3"/>
  <c r="I198" i="3"/>
  <c r="H198" i="3"/>
  <c r="J198" i="3"/>
  <c r="F198" i="3"/>
  <c r="I556" i="3"/>
  <c r="H556" i="3"/>
  <c r="K556" i="3"/>
  <c r="F556" i="3"/>
  <c r="J556" i="3"/>
  <c r="H507" i="3"/>
  <c r="K507" i="3"/>
  <c r="F507" i="3"/>
  <c r="J507" i="3"/>
  <c r="I507" i="3"/>
  <c r="K907" i="8"/>
  <c r="J907" i="8"/>
  <c r="K404" i="3"/>
  <c r="F404" i="3"/>
  <c r="J404" i="3"/>
  <c r="I404" i="3"/>
  <c r="H404" i="3"/>
  <c r="F867" i="3"/>
  <c r="I867" i="3"/>
  <c r="H867" i="3"/>
  <c r="K867" i="3"/>
  <c r="J867" i="3"/>
  <c r="I97" i="3"/>
  <c r="K97" i="3"/>
  <c r="H97" i="3"/>
  <c r="J97" i="3"/>
  <c r="F97" i="3"/>
  <c r="J871" i="3"/>
  <c r="H871" i="3"/>
  <c r="K871" i="3"/>
  <c r="F871" i="3"/>
  <c r="I871" i="3"/>
  <c r="I763" i="3"/>
  <c r="F763" i="3"/>
  <c r="H763" i="3"/>
  <c r="K763" i="3"/>
  <c r="J763" i="3"/>
  <c r="I27" i="3"/>
  <c r="J27" i="3"/>
  <c r="H27" i="3"/>
  <c r="F27" i="3"/>
  <c r="K27" i="3"/>
  <c r="I822" i="3"/>
  <c r="H822" i="3"/>
  <c r="K822" i="3"/>
  <c r="J822" i="3"/>
  <c r="F822" i="3"/>
  <c r="K80" i="3"/>
  <c r="I80" i="3"/>
  <c r="H80" i="3"/>
  <c r="J80" i="3"/>
  <c r="F80" i="3"/>
  <c r="K637" i="3"/>
  <c r="I637" i="3"/>
  <c r="F637" i="3"/>
  <c r="J637" i="3"/>
  <c r="H637" i="3"/>
  <c r="K976" i="8"/>
  <c r="J976" i="8"/>
  <c r="J181" i="3"/>
  <c r="F181" i="3"/>
  <c r="I181" i="3"/>
  <c r="K181" i="3"/>
  <c r="H181" i="3"/>
  <c r="J315" i="3"/>
  <c r="H315" i="3"/>
  <c r="I315" i="3"/>
  <c r="K315" i="3"/>
  <c r="F315" i="3"/>
  <c r="J607" i="3"/>
  <c r="H607" i="3"/>
  <c r="K607" i="3"/>
  <c r="I607" i="3"/>
  <c r="F607" i="3"/>
  <c r="J64" i="3"/>
  <c r="I64" i="3"/>
  <c r="K64" i="3"/>
  <c r="H64" i="3"/>
  <c r="F64" i="3"/>
  <c r="H160" i="3"/>
  <c r="I160" i="3"/>
  <c r="K160" i="3"/>
  <c r="F160" i="3"/>
  <c r="J160" i="3"/>
  <c r="J647" i="3"/>
  <c r="H647" i="3"/>
  <c r="K647" i="3"/>
  <c r="I647" i="3"/>
  <c r="F647" i="3"/>
  <c r="J437" i="3"/>
  <c r="I437" i="3"/>
  <c r="H437" i="3"/>
  <c r="F437" i="3"/>
  <c r="K437" i="3"/>
  <c r="K583" i="3"/>
  <c r="F583" i="3"/>
  <c r="J583" i="3"/>
  <c r="I583" i="3"/>
  <c r="H583" i="3"/>
  <c r="K94" i="3"/>
  <c r="F94" i="3"/>
  <c r="H94" i="3"/>
  <c r="J94" i="3"/>
  <c r="I94" i="3"/>
  <c r="K193" i="3"/>
  <c r="F193" i="3"/>
  <c r="J193" i="3"/>
  <c r="I193" i="3"/>
  <c r="H193" i="3"/>
  <c r="I596" i="3"/>
  <c r="J596" i="3"/>
  <c r="H596" i="3"/>
  <c r="K596" i="3"/>
  <c r="F596" i="3"/>
  <c r="I157" i="3"/>
  <c r="F157" i="3"/>
  <c r="H157" i="3"/>
  <c r="K157" i="3"/>
  <c r="J157" i="3"/>
  <c r="I566" i="3"/>
  <c r="J566" i="3"/>
  <c r="H566" i="3"/>
  <c r="K566" i="3"/>
  <c r="F566" i="3"/>
  <c r="J245" i="3"/>
  <c r="I245" i="3"/>
  <c r="H245" i="3"/>
  <c r="K245" i="3"/>
  <c r="F245" i="3"/>
  <c r="H474" i="3"/>
  <c r="J474" i="3"/>
  <c r="F474" i="3"/>
  <c r="I474" i="3"/>
  <c r="K474" i="3"/>
  <c r="K837" i="8"/>
  <c r="J837" i="8"/>
  <c r="I191" i="3"/>
  <c r="F191" i="3"/>
  <c r="K191" i="3"/>
  <c r="H191" i="3"/>
  <c r="J191" i="3"/>
  <c r="I912" i="3"/>
  <c r="H912" i="3"/>
  <c r="J912" i="3"/>
  <c r="F912" i="3"/>
  <c r="K912" i="3"/>
  <c r="H101" i="3"/>
  <c r="I101" i="3"/>
  <c r="K101" i="3"/>
  <c r="F101" i="3"/>
  <c r="J101" i="3"/>
  <c r="K684" i="3"/>
  <c r="F684" i="3"/>
  <c r="J684" i="3"/>
  <c r="I684" i="3"/>
  <c r="H684" i="3"/>
  <c r="K450" i="3"/>
  <c r="H450" i="3"/>
  <c r="I450" i="3"/>
  <c r="J450" i="3"/>
  <c r="F450" i="3"/>
  <c r="H53" i="3"/>
  <c r="F53" i="3"/>
  <c r="K53" i="3"/>
  <c r="J53" i="3"/>
  <c r="I53" i="3"/>
  <c r="I378" i="3"/>
  <c r="F378" i="3"/>
  <c r="J378" i="3"/>
  <c r="H378" i="3"/>
  <c r="K378" i="3"/>
  <c r="J110" i="3"/>
  <c r="H110" i="3"/>
  <c r="I110" i="3"/>
  <c r="K110" i="3"/>
  <c r="F110" i="3"/>
  <c r="K328" i="3"/>
  <c r="F328" i="3"/>
  <c r="J328" i="3"/>
  <c r="I328" i="3"/>
  <c r="H328" i="3"/>
  <c r="F448" i="3"/>
  <c r="J448" i="3"/>
  <c r="H448" i="3"/>
  <c r="K448" i="3"/>
  <c r="I448" i="3"/>
  <c r="F243" i="3"/>
  <c r="K243" i="3"/>
  <c r="H243" i="3"/>
  <c r="J243" i="3"/>
  <c r="I243" i="3"/>
  <c r="F322" i="3"/>
  <c r="K322" i="3"/>
  <c r="H322" i="3"/>
  <c r="J322" i="3"/>
  <c r="I322" i="3"/>
  <c r="K568" i="3"/>
  <c r="I568" i="3"/>
  <c r="H568" i="3"/>
  <c r="F568" i="3"/>
  <c r="J568" i="3"/>
  <c r="H66" i="3"/>
  <c r="J66" i="3"/>
  <c r="I66" i="3"/>
  <c r="F66" i="3"/>
  <c r="K66" i="3"/>
  <c r="F173" i="3"/>
  <c r="J173" i="3"/>
  <c r="H173" i="3"/>
  <c r="I173" i="3"/>
  <c r="K173" i="3"/>
  <c r="J316" i="3"/>
  <c r="K316" i="3"/>
  <c r="F316" i="3"/>
  <c r="I316" i="3"/>
  <c r="H316" i="3"/>
  <c r="F360" i="3"/>
  <c r="J360" i="3"/>
  <c r="H360" i="3"/>
  <c r="K360" i="3"/>
  <c r="I360" i="3"/>
  <c r="H504" i="3"/>
  <c r="J504" i="3"/>
  <c r="I504" i="3"/>
  <c r="K504" i="3"/>
  <c r="F504" i="3"/>
  <c r="J37" i="3"/>
  <c r="K37" i="3"/>
  <c r="I37" i="3"/>
  <c r="H37" i="3"/>
  <c r="F37" i="3"/>
  <c r="K788" i="3"/>
  <c r="I788" i="3"/>
  <c r="H788" i="3"/>
  <c r="J788" i="3"/>
  <c r="F788" i="3"/>
  <c r="F215" i="3"/>
  <c r="I215" i="3"/>
  <c r="H215" i="3"/>
  <c r="J215" i="3"/>
  <c r="K215" i="3"/>
  <c r="K748" i="3"/>
  <c r="I748" i="3"/>
  <c r="F748" i="3"/>
  <c r="J748" i="3"/>
  <c r="H748" i="3"/>
  <c r="F39" i="3"/>
  <c r="I39" i="3"/>
  <c r="J39" i="3"/>
  <c r="H39" i="3"/>
  <c r="K39" i="3"/>
  <c r="I980" i="3"/>
  <c r="J980" i="3"/>
  <c r="K980" i="3"/>
  <c r="H980" i="3"/>
  <c r="F980" i="3"/>
  <c r="J849" i="8"/>
  <c r="K849" i="8"/>
  <c r="K230" i="3"/>
  <c r="I230" i="3"/>
  <c r="H230" i="3"/>
  <c r="J230" i="3"/>
  <c r="F230" i="3"/>
  <c r="H941" i="3"/>
  <c r="F941" i="3"/>
  <c r="J941" i="3"/>
  <c r="K941" i="3"/>
  <c r="I941" i="3"/>
  <c r="K922" i="8"/>
  <c r="J922" i="8"/>
  <c r="K87" i="3"/>
  <c r="F87" i="3"/>
  <c r="J87" i="3"/>
  <c r="H87" i="3"/>
  <c r="I87" i="3"/>
  <c r="H406" i="3"/>
  <c r="K406" i="3"/>
  <c r="I406" i="3"/>
  <c r="J406" i="3"/>
  <c r="F406" i="3"/>
  <c r="F675" i="3"/>
  <c r="J675" i="3"/>
  <c r="K675" i="3"/>
  <c r="H675" i="3"/>
  <c r="I675" i="3"/>
  <c r="I74" i="3"/>
  <c r="K74" i="3"/>
  <c r="H74" i="3"/>
  <c r="J74" i="3"/>
  <c r="F74" i="3"/>
  <c r="H417" i="3"/>
  <c r="K417" i="3"/>
  <c r="F417" i="3"/>
  <c r="I417" i="3"/>
  <c r="J417" i="3"/>
  <c r="F11" i="3"/>
  <c r="K11" i="3"/>
  <c r="H11" i="3"/>
  <c r="I11" i="3"/>
  <c r="J11" i="3"/>
  <c r="K697" i="3"/>
  <c r="H697" i="3"/>
  <c r="I697" i="3"/>
  <c r="F697" i="3"/>
  <c r="J697" i="3"/>
  <c r="H572" i="3"/>
  <c r="K572" i="3"/>
  <c r="J572" i="3"/>
  <c r="F572" i="3"/>
  <c r="I572" i="3"/>
  <c r="I187" i="3"/>
  <c r="F187" i="3"/>
  <c r="J187" i="3"/>
  <c r="H187" i="3"/>
  <c r="K187" i="3"/>
  <c r="H659" i="3"/>
  <c r="K659" i="3"/>
  <c r="J659" i="3"/>
  <c r="I659" i="3"/>
  <c r="F659" i="3"/>
  <c r="K541" i="3"/>
  <c r="H541" i="3"/>
  <c r="I541" i="3"/>
  <c r="J541" i="3"/>
  <c r="F541" i="3"/>
  <c r="F114" i="3"/>
  <c r="K114" i="3"/>
  <c r="J114" i="3"/>
  <c r="H114" i="3"/>
  <c r="I114" i="3"/>
  <c r="I218" i="3"/>
  <c r="F218" i="3"/>
  <c r="K218" i="3"/>
  <c r="H218" i="3"/>
  <c r="J218" i="3"/>
  <c r="K346" i="3"/>
  <c r="H346" i="3"/>
  <c r="I346" i="3"/>
  <c r="J346" i="3"/>
  <c r="F346" i="3"/>
  <c r="H733" i="3"/>
  <c r="I733" i="3"/>
  <c r="K733" i="3"/>
  <c r="F733" i="3"/>
  <c r="J733" i="3"/>
  <c r="K831" i="3"/>
  <c r="H831" i="3"/>
  <c r="I831" i="3"/>
  <c r="J831" i="3"/>
  <c r="F831" i="3"/>
  <c r="I172" i="3"/>
  <c r="H172" i="3"/>
  <c r="K172" i="3"/>
  <c r="F172" i="3"/>
  <c r="J172" i="3"/>
  <c r="I847" i="3"/>
  <c r="H847" i="3"/>
  <c r="K847" i="3"/>
  <c r="J847" i="3"/>
  <c r="F847" i="3"/>
  <c r="I40" i="3"/>
  <c r="H40" i="3"/>
  <c r="F40" i="3"/>
  <c r="K40" i="3"/>
  <c r="J40" i="3"/>
  <c r="J414" i="3"/>
  <c r="K414" i="3"/>
  <c r="F414" i="3"/>
  <c r="I414" i="3"/>
  <c r="H414" i="3"/>
  <c r="K65" i="3"/>
  <c r="J65" i="3"/>
  <c r="I65" i="3"/>
  <c r="H65" i="3"/>
  <c r="F65" i="3"/>
  <c r="H459" i="3"/>
  <c r="K459" i="3"/>
  <c r="F459" i="3"/>
  <c r="I459" i="3"/>
  <c r="J459" i="3"/>
  <c r="H908" i="3"/>
  <c r="I908" i="3"/>
  <c r="K908" i="3"/>
  <c r="J908" i="3"/>
  <c r="F908" i="3"/>
  <c r="K163" i="3"/>
  <c r="I163" i="3"/>
  <c r="H163" i="3"/>
  <c r="J163" i="3"/>
  <c r="F163" i="3"/>
  <c r="K319" i="3"/>
  <c r="I319" i="3"/>
  <c r="F319" i="3"/>
  <c r="J319" i="3"/>
  <c r="H319" i="3"/>
  <c r="I570" i="3"/>
  <c r="J570" i="3"/>
  <c r="F570" i="3"/>
  <c r="K570" i="3"/>
  <c r="H570" i="3"/>
  <c r="K890" i="8"/>
  <c r="J890" i="8"/>
  <c r="J264" i="3"/>
  <c r="H264" i="3"/>
  <c r="K264" i="3"/>
  <c r="I264" i="3"/>
  <c r="F264" i="3"/>
  <c r="K681" i="3"/>
  <c r="I681" i="3"/>
  <c r="J681" i="3"/>
  <c r="H681" i="3"/>
  <c r="F681" i="3"/>
  <c r="K204" i="3"/>
  <c r="J204" i="3"/>
  <c r="F204" i="3"/>
  <c r="I204" i="3"/>
  <c r="H204" i="3"/>
  <c r="K478" i="3"/>
  <c r="H478" i="3"/>
  <c r="J478" i="3"/>
  <c r="I478" i="3"/>
  <c r="F478" i="3"/>
  <c r="H140" i="3"/>
  <c r="K140" i="3"/>
  <c r="F140" i="3"/>
  <c r="J140" i="3"/>
  <c r="I140" i="3"/>
  <c r="J270" i="3"/>
  <c r="K270" i="3"/>
  <c r="H270" i="3"/>
  <c r="I270" i="3"/>
  <c r="F270" i="3"/>
  <c r="F560" i="3"/>
  <c r="I560" i="3"/>
  <c r="J560" i="3"/>
  <c r="K560" i="3"/>
  <c r="H560" i="3"/>
  <c r="I118" i="3"/>
  <c r="K118" i="3"/>
  <c r="F118" i="3"/>
  <c r="H118" i="3"/>
  <c r="J118" i="3"/>
  <c r="I135" i="3"/>
  <c r="J135" i="3"/>
  <c r="F135" i="3"/>
  <c r="H135" i="3"/>
  <c r="K135" i="3"/>
  <c r="I373" i="3"/>
  <c r="J373" i="3"/>
  <c r="H373" i="3"/>
  <c r="K373" i="3"/>
  <c r="F373" i="3"/>
  <c r="K432" i="3"/>
  <c r="H432" i="3"/>
  <c r="J432" i="3"/>
  <c r="I432" i="3"/>
  <c r="F432" i="3"/>
  <c r="I24" i="3"/>
  <c r="J24" i="3"/>
  <c r="F24" i="3"/>
  <c r="H24" i="3"/>
  <c r="K24" i="3"/>
  <c r="F398" i="3"/>
  <c r="K398" i="3"/>
  <c r="H398" i="3"/>
  <c r="J398" i="3"/>
  <c r="I398" i="3"/>
  <c r="H30" i="3"/>
  <c r="J30" i="3"/>
  <c r="F30" i="3"/>
  <c r="K30" i="3"/>
  <c r="I30" i="3"/>
  <c r="F408" i="3"/>
  <c r="K408" i="3"/>
  <c r="H408" i="3"/>
  <c r="J408" i="3"/>
  <c r="I408" i="3"/>
  <c r="K633" i="3"/>
  <c r="H633" i="3"/>
  <c r="J633" i="3"/>
  <c r="I633" i="3"/>
  <c r="F633" i="3"/>
  <c r="K262" i="3"/>
  <c r="I262" i="3"/>
  <c r="H262" i="3"/>
  <c r="J262" i="3"/>
  <c r="F262" i="3"/>
  <c r="K578" i="3"/>
  <c r="I578" i="3"/>
  <c r="F578" i="3"/>
  <c r="J578" i="3"/>
  <c r="H578" i="3"/>
  <c r="I552" i="3"/>
  <c r="J552" i="3"/>
  <c r="H552" i="3"/>
  <c r="K552" i="3"/>
  <c r="F552" i="3"/>
  <c r="K861" i="8"/>
  <c r="J861" i="8"/>
  <c r="K201" i="3"/>
  <c r="H201" i="3"/>
  <c r="J201" i="3"/>
  <c r="I201" i="3"/>
  <c r="F201" i="3"/>
  <c r="J654" i="3"/>
  <c r="F654" i="3"/>
  <c r="H654" i="3"/>
  <c r="K654" i="3"/>
  <c r="I654" i="3"/>
  <c r="J226" i="3"/>
  <c r="F226" i="3"/>
  <c r="K226" i="3"/>
  <c r="I226" i="3"/>
  <c r="H226" i="3"/>
  <c r="J718" i="3"/>
  <c r="H718" i="3"/>
  <c r="K718" i="3"/>
  <c r="I718" i="3"/>
  <c r="F718" i="3"/>
  <c r="F34" i="3"/>
  <c r="J34" i="3"/>
  <c r="I34" i="3"/>
  <c r="K34" i="3"/>
  <c r="H34" i="3"/>
  <c r="F200" i="3"/>
  <c r="J200" i="3"/>
  <c r="H200" i="3"/>
  <c r="K200" i="3"/>
  <c r="I200" i="3"/>
  <c r="J812" i="3"/>
  <c r="H812" i="3"/>
  <c r="F812" i="3"/>
  <c r="K812" i="3"/>
  <c r="I812" i="3"/>
  <c r="K136" i="3"/>
  <c r="F136" i="3"/>
  <c r="H136" i="3"/>
  <c r="J136" i="3"/>
  <c r="I136" i="3"/>
  <c r="J59" i="3"/>
  <c r="I59" i="3"/>
  <c r="F59" i="3"/>
  <c r="K59" i="3"/>
  <c r="H59" i="3"/>
  <c r="H258" i="3"/>
  <c r="K258" i="3"/>
  <c r="F258" i="3"/>
  <c r="J258" i="3"/>
  <c r="I258" i="3"/>
  <c r="H308" i="3"/>
  <c r="I308" i="3"/>
  <c r="F308" i="3"/>
  <c r="K308" i="3"/>
  <c r="J308" i="3"/>
  <c r="F631" i="3"/>
  <c r="K631" i="3"/>
  <c r="H631" i="3"/>
  <c r="J631" i="3"/>
  <c r="I631" i="3"/>
  <c r="I774" i="3"/>
  <c r="F774" i="3"/>
  <c r="H774" i="3"/>
  <c r="K774" i="3"/>
  <c r="J774" i="3"/>
  <c r="H919" i="3"/>
  <c r="I919" i="3"/>
  <c r="F919" i="3"/>
  <c r="K919" i="3"/>
  <c r="J919" i="3"/>
  <c r="F486" i="3"/>
  <c r="K486" i="3"/>
  <c r="I486" i="3"/>
  <c r="H486" i="3"/>
  <c r="J486" i="3"/>
  <c r="K649" i="3"/>
  <c r="F649" i="3"/>
  <c r="I649" i="3"/>
  <c r="J649" i="3"/>
  <c r="H649" i="3"/>
  <c r="J273" i="3"/>
  <c r="K273" i="3"/>
  <c r="H273" i="3"/>
  <c r="I273" i="3"/>
  <c r="F273" i="3"/>
  <c r="J138" i="3"/>
  <c r="F138" i="3"/>
  <c r="I138" i="3"/>
  <c r="K138" i="3"/>
  <c r="H138" i="3"/>
  <c r="J347" i="3"/>
  <c r="F347" i="3"/>
  <c r="K347" i="3"/>
  <c r="I347" i="3"/>
  <c r="H347" i="3"/>
  <c r="K494" i="3"/>
  <c r="H494" i="3"/>
  <c r="J494" i="3"/>
  <c r="I494" i="3"/>
  <c r="F494" i="3"/>
  <c r="H119" i="3"/>
  <c r="K119" i="3"/>
  <c r="F119" i="3"/>
  <c r="J119" i="3"/>
  <c r="I119" i="3"/>
  <c r="F998" i="3"/>
  <c r="H998" i="3"/>
  <c r="I998" i="3"/>
  <c r="K998" i="3"/>
  <c r="J998" i="3"/>
  <c r="K463" i="3"/>
  <c r="I463" i="3"/>
  <c r="F463" i="3"/>
  <c r="J463" i="3"/>
  <c r="H463" i="3"/>
  <c r="H152" i="3"/>
  <c r="F152" i="3"/>
  <c r="J152" i="3"/>
  <c r="I152" i="3"/>
  <c r="K152" i="3"/>
  <c r="J876" i="3"/>
  <c r="K876" i="3"/>
  <c r="F876" i="3"/>
  <c r="I876" i="3"/>
  <c r="H876" i="3"/>
  <c r="K523" i="3"/>
  <c r="H523" i="3"/>
  <c r="I523" i="3"/>
  <c r="J523" i="3"/>
  <c r="F523" i="3"/>
  <c r="K737" i="8"/>
  <c r="J737" i="8"/>
  <c r="I285" i="3"/>
  <c r="F285" i="3"/>
  <c r="J285" i="3"/>
  <c r="K285" i="3"/>
  <c r="H285" i="3"/>
  <c r="K972" i="3"/>
  <c r="H972" i="3"/>
  <c r="F972" i="3"/>
  <c r="I972" i="3"/>
  <c r="J972" i="3"/>
  <c r="F43" i="3"/>
  <c r="K43" i="3"/>
  <c r="J43" i="3"/>
  <c r="H43" i="3"/>
  <c r="I43" i="3"/>
  <c r="H324" i="3"/>
  <c r="K324" i="3"/>
  <c r="F324" i="3"/>
  <c r="J324" i="3"/>
  <c r="I324" i="3"/>
  <c r="K123" i="3"/>
  <c r="I123" i="3"/>
  <c r="J123" i="3"/>
  <c r="F123" i="3"/>
  <c r="H123" i="3"/>
  <c r="I252" i="3"/>
  <c r="F252" i="3"/>
  <c r="K252" i="3"/>
  <c r="H252" i="3"/>
  <c r="J252" i="3"/>
  <c r="K532" i="3"/>
  <c r="I532" i="3"/>
  <c r="J532" i="3"/>
  <c r="F532" i="3"/>
  <c r="H532" i="3"/>
  <c r="I701" i="3"/>
  <c r="H701" i="3"/>
  <c r="J701" i="3"/>
  <c r="K701" i="3"/>
  <c r="F701" i="3"/>
  <c r="K987" i="8"/>
  <c r="J987" i="8"/>
  <c r="I60" i="3"/>
  <c r="J60" i="3"/>
  <c r="H60" i="3"/>
  <c r="K60" i="3"/>
  <c r="F60" i="3"/>
  <c r="K194" i="3"/>
  <c r="H194" i="3"/>
  <c r="I194" i="3"/>
  <c r="J194" i="3"/>
  <c r="F194" i="3"/>
  <c r="K776" i="3"/>
  <c r="F776" i="3"/>
  <c r="J776" i="3"/>
  <c r="I776" i="3"/>
  <c r="H776" i="3"/>
  <c r="J365" i="3"/>
  <c r="F365" i="3"/>
  <c r="I365" i="3"/>
  <c r="K365" i="3"/>
  <c r="H365" i="3"/>
  <c r="J608" i="3"/>
  <c r="I608" i="3"/>
  <c r="F608" i="3"/>
  <c r="K608" i="3"/>
  <c r="H608" i="3"/>
  <c r="J353" i="3"/>
  <c r="H353" i="3"/>
  <c r="K353" i="3"/>
  <c r="I353" i="3"/>
  <c r="F353" i="3"/>
  <c r="H177" i="3"/>
  <c r="J177" i="3"/>
  <c r="F177" i="3"/>
  <c r="I177" i="3"/>
  <c r="K177" i="3"/>
  <c r="H124" i="3"/>
  <c r="K124" i="3"/>
  <c r="J124" i="3"/>
  <c r="F124" i="3"/>
  <c r="I124" i="3"/>
  <c r="I338" i="3"/>
  <c r="K338" i="3"/>
  <c r="J338" i="3"/>
  <c r="F338" i="3"/>
  <c r="H338" i="3"/>
  <c r="H127" i="3"/>
  <c r="I127" i="3"/>
  <c r="K127" i="3"/>
  <c r="F127" i="3"/>
  <c r="J127" i="3"/>
  <c r="H320" i="3"/>
  <c r="K320" i="3"/>
  <c r="J320" i="3"/>
  <c r="F320" i="3"/>
  <c r="I320" i="3"/>
  <c r="J906" i="3"/>
  <c r="F906" i="3"/>
  <c r="H906" i="3"/>
  <c r="I906" i="3"/>
  <c r="K906" i="3"/>
  <c r="J743" i="8"/>
  <c r="K743" i="8"/>
  <c r="I287" i="3"/>
  <c r="F287" i="3"/>
  <c r="J287" i="3"/>
  <c r="K287" i="3"/>
  <c r="H287" i="3"/>
  <c r="K377" i="3"/>
  <c r="H377" i="3"/>
  <c r="I377" i="3"/>
  <c r="J377" i="3"/>
  <c r="F377" i="3"/>
  <c r="I527" i="3"/>
  <c r="H527" i="3"/>
  <c r="F527" i="3"/>
  <c r="K527" i="3"/>
  <c r="J527" i="3"/>
  <c r="J232" i="3"/>
  <c r="H232" i="3"/>
  <c r="K232" i="3"/>
  <c r="F232" i="3"/>
  <c r="I232" i="3"/>
  <c r="I813" i="3"/>
  <c r="K813" i="3"/>
  <c r="J813" i="3"/>
  <c r="H813" i="3"/>
  <c r="F813" i="3"/>
  <c r="J880" i="8"/>
  <c r="K880" i="8"/>
  <c r="I144" i="3"/>
  <c r="K144" i="3"/>
  <c r="F144" i="3"/>
  <c r="J144" i="3"/>
  <c r="H144" i="3"/>
  <c r="J498" i="3"/>
  <c r="K498" i="3"/>
  <c r="H498" i="3"/>
  <c r="I498" i="3"/>
  <c r="F498" i="3"/>
  <c r="I137" i="3"/>
  <c r="H137" i="3"/>
  <c r="K137" i="3"/>
  <c r="J137" i="3"/>
  <c r="F137" i="3"/>
  <c r="I219" i="3"/>
  <c r="K219" i="3"/>
  <c r="F219" i="3"/>
  <c r="J219" i="3"/>
  <c r="H219" i="3"/>
  <c r="F587" i="3"/>
  <c r="I587" i="3"/>
  <c r="J587" i="3"/>
  <c r="K587" i="3"/>
  <c r="H587" i="3"/>
  <c r="F442" i="3"/>
  <c r="K442" i="3"/>
  <c r="I442" i="3"/>
  <c r="J442" i="3"/>
  <c r="H442" i="3"/>
  <c r="K20" i="3"/>
  <c r="F20" i="3"/>
  <c r="I20" i="3"/>
  <c r="J20" i="3"/>
  <c r="H20" i="3"/>
  <c r="I170" i="3"/>
  <c r="J170" i="3"/>
  <c r="F170" i="3"/>
  <c r="K170" i="3"/>
  <c r="H170" i="3"/>
  <c r="F746" i="3"/>
  <c r="J746" i="3"/>
  <c r="I746" i="3"/>
  <c r="K746" i="3"/>
  <c r="H746" i="3"/>
  <c r="I403" i="3"/>
  <c r="J403" i="3"/>
  <c r="F403" i="3"/>
  <c r="K403" i="3"/>
  <c r="H403" i="3"/>
  <c r="K872" i="3"/>
  <c r="H872" i="3"/>
  <c r="J872" i="3"/>
  <c r="I872" i="3"/>
  <c r="F872" i="3"/>
  <c r="K295" i="3"/>
  <c r="J295" i="3"/>
  <c r="F295" i="3"/>
  <c r="I295" i="3"/>
  <c r="H295" i="3"/>
  <c r="K727" i="8"/>
  <c r="J727" i="8"/>
  <c r="F413" i="3"/>
  <c r="K413" i="3"/>
  <c r="H413" i="3"/>
  <c r="J413" i="3"/>
  <c r="I413" i="3"/>
  <c r="J88" i="3"/>
  <c r="H88" i="3"/>
  <c r="K88" i="3"/>
  <c r="I88" i="3"/>
  <c r="F88" i="3"/>
  <c r="K925" i="3"/>
  <c r="J925" i="3"/>
  <c r="F925" i="3"/>
  <c r="H925" i="3"/>
  <c r="I925" i="3"/>
  <c r="I7" i="3"/>
  <c r="H7" i="3"/>
  <c r="J7" i="3"/>
  <c r="F7" i="3"/>
  <c r="K7" i="3"/>
  <c r="I302" i="3"/>
  <c r="H302" i="3"/>
  <c r="J302" i="3"/>
  <c r="F302" i="3"/>
  <c r="K302" i="3"/>
  <c r="J126" i="3"/>
  <c r="H126" i="3"/>
  <c r="F126" i="3"/>
  <c r="I126" i="3"/>
  <c r="K126" i="3"/>
  <c r="I159" i="3"/>
  <c r="H159" i="3"/>
  <c r="K159" i="3"/>
  <c r="F159" i="3"/>
  <c r="J159" i="3"/>
  <c r="J685" i="3"/>
  <c r="I685" i="3"/>
  <c r="F685" i="3"/>
  <c r="H685" i="3"/>
  <c r="K685" i="3"/>
  <c r="I910" i="3"/>
  <c r="K910" i="3"/>
  <c r="H910" i="3"/>
  <c r="J910" i="3"/>
  <c r="F910" i="3"/>
  <c r="F368" i="3"/>
  <c r="K368" i="3"/>
  <c r="H368" i="3"/>
  <c r="J368" i="3"/>
  <c r="I368" i="3"/>
  <c r="I880" i="3"/>
  <c r="K880" i="3"/>
  <c r="F880" i="3"/>
  <c r="J880" i="3"/>
  <c r="H880" i="3"/>
  <c r="K825" i="8"/>
  <c r="J825" i="8"/>
  <c r="I220" i="3"/>
  <c r="H220" i="3"/>
  <c r="K220" i="3"/>
  <c r="J220" i="3"/>
  <c r="F220" i="3"/>
  <c r="J447" i="3"/>
  <c r="H447" i="3"/>
  <c r="K447" i="3"/>
  <c r="I447" i="3"/>
  <c r="F447" i="3"/>
  <c r="I45" i="3"/>
  <c r="K45" i="3"/>
  <c r="F45" i="3"/>
  <c r="J45" i="3"/>
  <c r="H45" i="3"/>
  <c r="K651" i="3"/>
  <c r="I651" i="3"/>
  <c r="H651" i="3"/>
  <c r="J651" i="3"/>
  <c r="F651" i="3"/>
  <c r="F856" i="3"/>
  <c r="I856" i="3"/>
  <c r="K856" i="3"/>
  <c r="J856" i="3"/>
  <c r="H856" i="3"/>
  <c r="K139" i="3"/>
  <c r="F139" i="3"/>
  <c r="J139" i="3"/>
  <c r="I139" i="3"/>
  <c r="H139" i="3"/>
  <c r="I72" i="3"/>
  <c r="H72" i="3"/>
  <c r="F72" i="3"/>
  <c r="K72" i="3"/>
  <c r="J72" i="3"/>
  <c r="I840" i="3"/>
  <c r="H840" i="3"/>
  <c r="K840" i="3"/>
  <c r="F840" i="3"/>
  <c r="J840" i="3"/>
  <c r="F134" i="3"/>
  <c r="I134" i="3"/>
  <c r="J134" i="3"/>
  <c r="K134" i="3"/>
  <c r="H134" i="3"/>
  <c r="F374" i="3"/>
  <c r="J374" i="3"/>
  <c r="H374" i="3"/>
  <c r="K374" i="3"/>
  <c r="I374" i="3"/>
  <c r="I145" i="3"/>
  <c r="H145" i="3"/>
  <c r="J145" i="3"/>
  <c r="F145" i="3"/>
  <c r="K145" i="3"/>
  <c r="J470" i="3"/>
  <c r="F470" i="3"/>
  <c r="I470" i="3"/>
  <c r="K470" i="3"/>
  <c r="H470" i="3"/>
  <c r="K977" i="8"/>
  <c r="J977" i="8"/>
  <c r="I3" i="3"/>
  <c r="K3" i="3"/>
  <c r="J3" i="3"/>
  <c r="F3" i="3"/>
  <c r="H3" i="3"/>
  <c r="I845" i="3"/>
  <c r="H845" i="3"/>
  <c r="F845" i="3"/>
  <c r="K845" i="3"/>
  <c r="J845" i="3"/>
  <c r="J115" i="3"/>
  <c r="H115" i="3"/>
  <c r="F115" i="3"/>
  <c r="K115" i="3"/>
  <c r="I115" i="3"/>
  <c r="I223" i="3"/>
  <c r="H223" i="3"/>
  <c r="K223" i="3"/>
  <c r="F223" i="3"/>
  <c r="J223" i="3"/>
  <c r="J600" i="3"/>
  <c r="F600" i="3"/>
  <c r="I600" i="3"/>
  <c r="K600" i="3"/>
  <c r="H600" i="3"/>
  <c r="J973" i="8"/>
  <c r="K973" i="8"/>
  <c r="K393" i="3"/>
  <c r="J393" i="3"/>
  <c r="H393" i="3"/>
  <c r="I393" i="3"/>
  <c r="F393" i="3"/>
  <c r="K917" i="3"/>
  <c r="F917" i="3"/>
  <c r="I917" i="3"/>
  <c r="H917" i="3"/>
  <c r="J917" i="3"/>
  <c r="H167" i="3"/>
  <c r="J167" i="3"/>
  <c r="F167" i="3"/>
  <c r="K167" i="3"/>
  <c r="I167" i="3"/>
  <c r="H626" i="3"/>
  <c r="K626" i="3"/>
  <c r="F626" i="3"/>
  <c r="I626" i="3"/>
  <c r="J626" i="3"/>
  <c r="J984" i="8"/>
  <c r="K984" i="8"/>
  <c r="K99" i="3"/>
  <c r="J99" i="3"/>
  <c r="I99" i="3"/>
  <c r="F99" i="3"/>
  <c r="H99" i="3"/>
  <c r="F931" i="3"/>
  <c r="H931" i="3"/>
  <c r="I931" i="3"/>
  <c r="J931" i="3"/>
  <c r="K931" i="3"/>
  <c r="J722" i="3"/>
  <c r="H722" i="3"/>
  <c r="K722" i="3"/>
  <c r="I722" i="3"/>
  <c r="F722" i="3"/>
  <c r="K121" i="3"/>
  <c r="H121" i="3"/>
  <c r="J121" i="3"/>
  <c r="I121" i="3"/>
  <c r="F121" i="3"/>
  <c r="I147" i="3"/>
  <c r="H147" i="3"/>
  <c r="K147" i="3"/>
  <c r="F147" i="3"/>
  <c r="J147" i="3"/>
  <c r="I284" i="3"/>
  <c r="F284" i="3"/>
  <c r="K284" i="3"/>
  <c r="H284" i="3"/>
  <c r="J284" i="3"/>
  <c r="K894" i="3"/>
  <c r="J894" i="3"/>
  <c r="H894" i="3"/>
  <c r="I894" i="3"/>
  <c r="F894" i="3"/>
  <c r="I502" i="3"/>
  <c r="H502" i="3"/>
  <c r="K502" i="3"/>
  <c r="F502" i="3"/>
  <c r="J502" i="3"/>
  <c r="F954" i="3"/>
  <c r="K954" i="3"/>
  <c r="J954" i="3"/>
  <c r="I954" i="3"/>
  <c r="H954" i="3"/>
  <c r="J15" i="3"/>
  <c r="F15" i="3"/>
  <c r="H15" i="3"/>
  <c r="K15" i="3"/>
  <c r="I15" i="3"/>
  <c r="I615" i="3"/>
  <c r="F615" i="3"/>
  <c r="K615" i="3"/>
  <c r="H615" i="3"/>
  <c r="J615" i="3"/>
  <c r="H369" i="3"/>
  <c r="I369" i="3"/>
  <c r="F369" i="3"/>
  <c r="J369" i="3"/>
  <c r="K369" i="3"/>
  <c r="J5" i="3"/>
  <c r="K5" i="3"/>
  <c r="F5" i="3"/>
  <c r="I5" i="3"/>
  <c r="H5" i="3"/>
  <c r="F407" i="3"/>
  <c r="J407" i="3"/>
  <c r="H407" i="3"/>
  <c r="I407" i="3"/>
  <c r="K407" i="3"/>
  <c r="K22" i="3"/>
  <c r="H22" i="3"/>
  <c r="F22" i="3"/>
  <c r="I22" i="3"/>
  <c r="J22" i="3"/>
  <c r="K379" i="3"/>
  <c r="H379" i="3"/>
  <c r="J379" i="3"/>
  <c r="I379" i="3"/>
  <c r="F379" i="3"/>
  <c r="I757" i="3"/>
  <c r="H757" i="3"/>
  <c r="F757" i="3"/>
  <c r="J757" i="3"/>
  <c r="K757" i="3"/>
  <c r="J848" i="8"/>
  <c r="K848" i="8"/>
  <c r="K247" i="3"/>
  <c r="H247" i="3"/>
  <c r="I247" i="3"/>
  <c r="F247" i="3"/>
  <c r="J247" i="3"/>
  <c r="I396" i="3"/>
  <c r="H396" i="3"/>
  <c r="J396" i="3"/>
  <c r="F396" i="3"/>
  <c r="K396" i="3"/>
  <c r="K676" i="3"/>
  <c r="J676" i="3"/>
  <c r="H676" i="3"/>
  <c r="I676" i="3"/>
  <c r="F676" i="3"/>
  <c r="K929" i="8"/>
  <c r="J929" i="8"/>
  <c r="H210" i="3"/>
  <c r="J210" i="3"/>
  <c r="F210" i="3"/>
  <c r="K210" i="3"/>
  <c r="I210" i="3"/>
  <c r="I625" i="3"/>
  <c r="J625" i="3"/>
  <c r="F625" i="3"/>
  <c r="K625" i="3"/>
  <c r="H625" i="3"/>
  <c r="J795" i="8"/>
  <c r="K795" i="8"/>
  <c r="I195" i="3"/>
  <c r="J195" i="3"/>
  <c r="H195" i="3"/>
  <c r="K195" i="3"/>
  <c r="F195" i="3"/>
  <c r="K645" i="3"/>
  <c r="F645" i="3"/>
  <c r="J645" i="3"/>
  <c r="H645" i="3"/>
  <c r="I645" i="3"/>
  <c r="J112" i="3"/>
  <c r="I112" i="3"/>
  <c r="H112" i="3"/>
  <c r="F112" i="3"/>
  <c r="K112" i="3"/>
  <c r="K438" i="3"/>
  <c r="I438" i="3"/>
  <c r="H438" i="3"/>
  <c r="J438" i="3"/>
  <c r="F438" i="3"/>
  <c r="K553" i="3"/>
  <c r="F553" i="3"/>
  <c r="J553" i="3"/>
  <c r="I553" i="3"/>
  <c r="H553" i="3"/>
  <c r="I122" i="3"/>
  <c r="K122" i="3"/>
  <c r="F122" i="3"/>
  <c r="H122" i="3"/>
  <c r="J122" i="3"/>
  <c r="F8" i="3"/>
  <c r="K8" i="3"/>
  <c r="I8" i="3"/>
  <c r="H8" i="3"/>
  <c r="J8" i="3"/>
  <c r="H174" i="3"/>
  <c r="I174" i="3"/>
  <c r="F174" i="3"/>
  <c r="K174" i="3"/>
  <c r="J174" i="3"/>
  <c r="I386" i="3"/>
  <c r="J386" i="3"/>
  <c r="H386" i="3"/>
  <c r="F386" i="3"/>
  <c r="K386" i="3"/>
  <c r="H714" i="3"/>
  <c r="J714" i="3"/>
  <c r="F714" i="3"/>
  <c r="K714" i="3"/>
  <c r="I714" i="3"/>
  <c r="J491" i="3"/>
  <c r="K491" i="3"/>
  <c r="H491" i="3"/>
  <c r="F491" i="3"/>
  <c r="I491" i="3"/>
  <c r="K728" i="8"/>
  <c r="J728" i="8"/>
  <c r="H300" i="3"/>
  <c r="K300" i="3"/>
  <c r="F300" i="3"/>
  <c r="I300" i="3"/>
  <c r="J300" i="3"/>
  <c r="J313" i="3"/>
  <c r="I313" i="3"/>
  <c r="H313" i="3"/>
  <c r="K313" i="3"/>
  <c r="F313" i="3"/>
  <c r="F19" i="3"/>
  <c r="H19" i="3"/>
  <c r="K19" i="3"/>
  <c r="J19" i="3"/>
  <c r="I19" i="3"/>
  <c r="I314" i="3"/>
  <c r="J314" i="3"/>
  <c r="F314" i="3"/>
  <c r="K314" i="3"/>
  <c r="H314" i="3"/>
  <c r="F107" i="3"/>
  <c r="I107" i="3"/>
  <c r="J107" i="3"/>
  <c r="H107" i="3"/>
  <c r="K107" i="3"/>
  <c r="K422" i="3"/>
  <c r="F422" i="3"/>
  <c r="I422" i="3"/>
  <c r="J422" i="3"/>
  <c r="H422" i="3"/>
  <c r="F689" i="3"/>
  <c r="I689" i="3"/>
  <c r="H689" i="3"/>
  <c r="K689" i="3"/>
  <c r="J689" i="3"/>
  <c r="F294" i="3"/>
  <c r="J294" i="3"/>
  <c r="K294" i="3"/>
  <c r="H294" i="3"/>
  <c r="I294" i="3"/>
  <c r="H332" i="3"/>
  <c r="I332" i="3"/>
  <c r="F332" i="3"/>
  <c r="J332" i="3"/>
  <c r="K332" i="3"/>
  <c r="K809" i="3"/>
  <c r="H809" i="3"/>
  <c r="J809" i="3"/>
  <c r="I809" i="3"/>
  <c r="F809" i="3"/>
  <c r="J756" i="8"/>
  <c r="K756" i="8"/>
  <c r="K256" i="3"/>
  <c r="I256" i="3"/>
  <c r="F256" i="3"/>
  <c r="J256" i="3"/>
  <c r="H256" i="3"/>
  <c r="F858" i="3"/>
  <c r="J858" i="3"/>
  <c r="H858" i="3"/>
  <c r="I858" i="3"/>
  <c r="K858" i="3"/>
  <c r="J792" i="8"/>
  <c r="K792" i="8"/>
  <c r="I280" i="3"/>
  <c r="F280" i="3"/>
  <c r="J280" i="3"/>
  <c r="K280" i="3"/>
  <c r="H280" i="3"/>
  <c r="K705" i="3"/>
  <c r="F705" i="3"/>
  <c r="J705" i="3"/>
  <c r="I705" i="3"/>
  <c r="H705" i="3"/>
  <c r="F83" i="3"/>
  <c r="H83" i="3"/>
  <c r="K83" i="3"/>
  <c r="I83" i="3"/>
  <c r="J83" i="3"/>
  <c r="I303" i="3"/>
  <c r="H303" i="3"/>
  <c r="J303" i="3"/>
  <c r="K303" i="3"/>
  <c r="F303" i="3"/>
  <c r="I868" i="3"/>
  <c r="H868" i="3"/>
  <c r="K868" i="3"/>
  <c r="F868" i="3"/>
  <c r="J868" i="3"/>
  <c r="K130" i="3"/>
  <c r="F130" i="3"/>
  <c r="I130" i="3"/>
  <c r="J130" i="3"/>
  <c r="H130" i="3"/>
  <c r="I49" i="3"/>
  <c r="J49" i="3"/>
  <c r="F49" i="3"/>
  <c r="K49" i="3"/>
  <c r="H49" i="3"/>
  <c r="I211" i="3"/>
  <c r="J211" i="3"/>
  <c r="F211" i="3"/>
  <c r="K211" i="3"/>
  <c r="H211" i="3"/>
  <c r="J388" i="3"/>
  <c r="F388" i="3"/>
  <c r="K388" i="3"/>
  <c r="H388" i="3"/>
  <c r="I388" i="3"/>
  <c r="I613" i="3"/>
  <c r="H613" i="3"/>
  <c r="F613" i="3"/>
  <c r="J613" i="3"/>
  <c r="K613" i="3"/>
  <c r="J898" i="3"/>
  <c r="I898" i="3"/>
  <c r="H898" i="3"/>
  <c r="F898" i="3"/>
  <c r="K898" i="3"/>
  <c r="K702" i="3"/>
  <c r="H702" i="3"/>
  <c r="I702" i="3"/>
  <c r="F702" i="3"/>
  <c r="J702" i="3"/>
  <c r="K111" i="3"/>
  <c r="F111" i="3"/>
  <c r="H111" i="3"/>
  <c r="J111" i="3"/>
  <c r="I111" i="3"/>
  <c r="K664" i="3"/>
  <c r="H664" i="3"/>
  <c r="I664" i="3"/>
  <c r="F664" i="3"/>
  <c r="J664" i="3"/>
  <c r="H267" i="3"/>
  <c r="K267" i="3"/>
  <c r="F267" i="3"/>
  <c r="J267" i="3"/>
  <c r="I267" i="3"/>
  <c r="H966" i="3"/>
  <c r="I966" i="3"/>
  <c r="J966" i="3"/>
  <c r="F966" i="3"/>
  <c r="K966" i="3"/>
  <c r="K900" i="8"/>
  <c r="J900" i="8"/>
  <c r="K182" i="3"/>
  <c r="I182" i="3"/>
  <c r="H182" i="3"/>
  <c r="J182" i="3"/>
  <c r="F182" i="3"/>
  <c r="J770" i="3"/>
  <c r="H770" i="3"/>
  <c r="K770" i="3"/>
  <c r="F770" i="3"/>
  <c r="I770" i="3"/>
  <c r="I78" i="3"/>
  <c r="K78" i="3"/>
  <c r="H78" i="3"/>
  <c r="F78" i="3"/>
  <c r="J78" i="3"/>
  <c r="H392" i="3"/>
  <c r="I392" i="3"/>
  <c r="F392" i="3"/>
  <c r="J392" i="3"/>
  <c r="K392" i="3"/>
  <c r="H897" i="3"/>
  <c r="K897" i="3"/>
  <c r="J897" i="3"/>
  <c r="I897" i="3"/>
  <c r="F897" i="3"/>
  <c r="J129" i="3"/>
  <c r="I129" i="3"/>
  <c r="F129" i="3"/>
  <c r="K129" i="3"/>
  <c r="H129" i="3"/>
  <c r="J512" i="3"/>
  <c r="H512" i="3"/>
  <c r="I512" i="3"/>
  <c r="F512" i="3"/>
  <c r="K512" i="3"/>
  <c r="F994" i="3"/>
  <c r="I994" i="3"/>
  <c r="H994" i="3"/>
  <c r="J994" i="3"/>
  <c r="K994" i="3"/>
  <c r="J128" i="3"/>
  <c r="I128" i="3"/>
  <c r="F128" i="3"/>
  <c r="K128" i="3"/>
  <c r="H128" i="3"/>
  <c r="F730" i="3"/>
  <c r="J730" i="3"/>
  <c r="H730" i="3"/>
  <c r="K730" i="3"/>
  <c r="I730" i="3"/>
  <c r="H594" i="3"/>
  <c r="J594" i="3"/>
  <c r="F594" i="3"/>
  <c r="K594" i="3"/>
  <c r="I594" i="3"/>
  <c r="J991" i="8"/>
  <c r="K991" i="8"/>
  <c r="H154" i="3"/>
  <c r="J154" i="3"/>
  <c r="I154" i="3"/>
  <c r="F154" i="3"/>
  <c r="K154" i="3"/>
  <c r="H902" i="3"/>
  <c r="K902" i="3"/>
  <c r="F902" i="3"/>
  <c r="J902" i="3"/>
  <c r="I902" i="3"/>
  <c r="J740" i="3"/>
  <c r="K740" i="3"/>
  <c r="F740" i="3"/>
  <c r="I740" i="3"/>
  <c r="H740" i="3"/>
  <c r="K161" i="3"/>
  <c r="F161" i="3"/>
  <c r="J161" i="3"/>
  <c r="I161" i="3"/>
  <c r="H161" i="3"/>
  <c r="J242" i="3"/>
  <c r="I242" i="3"/>
  <c r="H242" i="3"/>
  <c r="K242" i="3"/>
  <c r="F242" i="3"/>
  <c r="F984" i="3"/>
  <c r="J984" i="3"/>
  <c r="H984" i="3"/>
  <c r="K984" i="3"/>
  <c r="I984" i="3"/>
  <c r="I76" i="3"/>
  <c r="H76" i="3"/>
  <c r="K76" i="3"/>
  <c r="F76" i="3"/>
  <c r="J76" i="3"/>
  <c r="H672" i="3"/>
  <c r="J672" i="3"/>
  <c r="K672" i="3"/>
  <c r="I672" i="3"/>
  <c r="F672" i="3"/>
  <c r="H166" i="3"/>
  <c r="K166" i="3"/>
  <c r="F166" i="3"/>
  <c r="J166" i="3"/>
  <c r="I166" i="3"/>
  <c r="I798" i="3"/>
  <c r="F798" i="3"/>
  <c r="J798" i="3"/>
  <c r="K798" i="3"/>
  <c r="H798" i="3"/>
  <c r="K883" i="8"/>
  <c r="J883" i="8"/>
  <c r="I212" i="3"/>
  <c r="K212" i="3"/>
  <c r="F212" i="3"/>
  <c r="J212" i="3"/>
  <c r="H212" i="3"/>
  <c r="K611" i="3"/>
  <c r="I611" i="3"/>
  <c r="H611" i="3"/>
  <c r="J611" i="3"/>
  <c r="F611" i="3"/>
  <c r="K18" i="3"/>
  <c r="I18" i="3"/>
  <c r="H18" i="3"/>
  <c r="J18" i="3"/>
  <c r="F18" i="3"/>
  <c r="I342" i="3"/>
  <c r="K342" i="3"/>
  <c r="F342" i="3"/>
  <c r="J342" i="3"/>
  <c r="H342" i="3"/>
  <c r="H719" i="3"/>
  <c r="K719" i="3"/>
  <c r="F719" i="3"/>
  <c r="J719" i="3"/>
  <c r="I719" i="3"/>
  <c r="K58" i="3"/>
  <c r="H58" i="3"/>
  <c r="I58" i="3"/>
  <c r="J58" i="3"/>
  <c r="F58" i="3"/>
  <c r="I345" i="3"/>
  <c r="H345" i="3"/>
  <c r="J345" i="3"/>
  <c r="F345" i="3"/>
  <c r="K345" i="3"/>
  <c r="I131" i="3"/>
  <c r="J131" i="3"/>
  <c r="K131" i="3"/>
  <c r="F131" i="3"/>
  <c r="H131" i="3"/>
  <c r="I384" i="3"/>
  <c r="H384" i="3"/>
  <c r="K384" i="3"/>
  <c r="F384" i="3"/>
  <c r="J384" i="3"/>
  <c r="H616" i="3"/>
  <c r="J616" i="3"/>
  <c r="K616" i="3"/>
  <c r="F616" i="3"/>
  <c r="I616" i="3"/>
  <c r="I296" i="3"/>
  <c r="K296" i="3"/>
  <c r="H296" i="3"/>
  <c r="J296" i="3"/>
  <c r="F296" i="3"/>
  <c r="K435" i="3"/>
  <c r="J435" i="3"/>
  <c r="F435" i="3"/>
  <c r="I435" i="3"/>
  <c r="H435" i="3"/>
  <c r="K603" i="3"/>
  <c r="J603" i="3"/>
  <c r="F603" i="3"/>
  <c r="I603" i="3"/>
  <c r="H603" i="3"/>
  <c r="H113" i="3"/>
  <c r="K113" i="3"/>
  <c r="I113" i="3"/>
  <c r="J113" i="3"/>
  <c r="F113" i="3"/>
  <c r="I217" i="3"/>
  <c r="K217" i="3"/>
  <c r="F217" i="3"/>
  <c r="J217" i="3"/>
  <c r="H217" i="3"/>
  <c r="F410" i="3"/>
  <c r="J410" i="3"/>
  <c r="I410" i="3"/>
  <c r="K410" i="3"/>
  <c r="H410" i="3"/>
  <c r="K299" i="3"/>
  <c r="J299" i="3"/>
  <c r="F299" i="3"/>
  <c r="I299" i="3"/>
  <c r="H299" i="3"/>
  <c r="J569" i="3"/>
  <c r="F569" i="3"/>
  <c r="K569" i="3"/>
  <c r="H569" i="3"/>
  <c r="I569" i="3"/>
  <c r="I283" i="3"/>
  <c r="J283" i="3"/>
  <c r="F283" i="3"/>
  <c r="K283" i="3"/>
  <c r="H283" i="3"/>
  <c r="J148" i="3"/>
  <c r="I148" i="3"/>
  <c r="F148" i="3"/>
  <c r="K148" i="3"/>
  <c r="H148" i="3"/>
  <c r="K558" i="3"/>
  <c r="J558" i="3"/>
  <c r="F558" i="3"/>
  <c r="I558" i="3"/>
  <c r="H558" i="3"/>
  <c r="H141" i="3"/>
  <c r="K141" i="3"/>
  <c r="J141" i="3"/>
  <c r="I141" i="3"/>
  <c r="F141" i="3"/>
  <c r="F832" i="3"/>
  <c r="J832" i="3"/>
  <c r="H832" i="3"/>
  <c r="I832" i="3"/>
  <c r="K832" i="3"/>
  <c r="I208" i="3"/>
  <c r="H208" i="3"/>
  <c r="J208" i="3"/>
  <c r="F208" i="3"/>
  <c r="K208" i="3"/>
  <c r="J449" i="3"/>
  <c r="H449" i="3"/>
  <c r="I449" i="3"/>
  <c r="F449" i="3"/>
  <c r="K449" i="3"/>
  <c r="H278" i="3"/>
  <c r="I278" i="3"/>
  <c r="F278" i="3"/>
  <c r="J278" i="3"/>
  <c r="K278" i="3"/>
  <c r="F934" i="3"/>
  <c r="I934" i="3"/>
  <c r="H934" i="3"/>
  <c r="K934" i="3"/>
  <c r="J934" i="3"/>
  <c r="F125" i="3"/>
  <c r="K125" i="3"/>
  <c r="I125" i="3"/>
  <c r="J125" i="3"/>
  <c r="H125" i="3"/>
  <c r="K225" i="3"/>
  <c r="I225" i="3"/>
  <c r="H225" i="3"/>
  <c r="J225" i="3"/>
  <c r="F225" i="3"/>
  <c r="J620" i="3"/>
  <c r="F620" i="3"/>
  <c r="I620" i="3"/>
  <c r="H620" i="3"/>
  <c r="K620" i="3"/>
  <c r="I426" i="3"/>
  <c r="F426" i="3"/>
  <c r="J426" i="3"/>
  <c r="H426" i="3"/>
  <c r="K426" i="3"/>
  <c r="F854" i="3"/>
  <c r="H854" i="3"/>
  <c r="K854" i="3"/>
  <c r="J854" i="3"/>
  <c r="I854" i="3"/>
  <c r="I429" i="3"/>
  <c r="F429" i="3"/>
  <c r="K429" i="3"/>
  <c r="J429" i="3"/>
  <c r="H429" i="3"/>
  <c r="J743" i="3"/>
  <c r="F743" i="3"/>
  <c r="H743" i="3"/>
  <c r="K743" i="3"/>
  <c r="I743" i="3"/>
  <c r="J90" i="3"/>
  <c r="H90" i="3"/>
  <c r="I90" i="3"/>
  <c r="K90" i="3"/>
  <c r="F90" i="3"/>
  <c r="J372" i="3"/>
  <c r="F372" i="3"/>
  <c r="H372" i="3"/>
  <c r="I372" i="3"/>
  <c r="K372" i="3"/>
  <c r="K841" i="3"/>
  <c r="F841" i="3"/>
  <c r="H841" i="3"/>
  <c r="I841" i="3"/>
  <c r="J841" i="3"/>
  <c r="H117" i="3"/>
  <c r="K117" i="3"/>
  <c r="F117" i="3"/>
  <c r="I117" i="3"/>
  <c r="J117" i="3"/>
  <c r="K143" i="3"/>
  <c r="H143" i="3"/>
  <c r="F143" i="3"/>
  <c r="J143" i="3"/>
  <c r="I143" i="3"/>
  <c r="J216" i="3"/>
  <c r="H216" i="3"/>
  <c r="I216" i="3"/>
  <c r="F216" i="3"/>
  <c r="K216" i="3"/>
  <c r="J430" i="3"/>
  <c r="F430" i="3"/>
  <c r="I430" i="3"/>
  <c r="H430" i="3"/>
  <c r="K430" i="3"/>
  <c r="J879" i="3"/>
  <c r="H879" i="3"/>
  <c r="F879" i="3"/>
  <c r="K879" i="3"/>
  <c r="I879" i="3"/>
  <c r="J561" i="3"/>
  <c r="F561" i="3"/>
  <c r="K561" i="3"/>
  <c r="I561" i="3"/>
  <c r="H561" i="3"/>
  <c r="K758" i="8"/>
  <c r="J758" i="8"/>
  <c r="I824" i="3"/>
  <c r="F824" i="3"/>
  <c r="J824" i="3"/>
  <c r="K824" i="3"/>
  <c r="H824" i="3"/>
  <c r="K84" i="3"/>
  <c r="H84" i="3"/>
  <c r="J84" i="3"/>
  <c r="I84" i="3"/>
  <c r="F84" i="3"/>
  <c r="I708" i="3"/>
  <c r="K708" i="3"/>
  <c r="H708" i="3"/>
  <c r="J708" i="3"/>
  <c r="F708" i="3"/>
  <c r="K236" i="3"/>
  <c r="H236" i="3"/>
  <c r="J236" i="3"/>
  <c r="I236" i="3"/>
  <c r="F236" i="3"/>
  <c r="K530" i="3"/>
  <c r="F530" i="3"/>
  <c r="I530" i="3"/>
  <c r="H530" i="3"/>
  <c r="J530" i="3"/>
  <c r="H291" i="3"/>
  <c r="J291" i="3"/>
  <c r="F291" i="3"/>
  <c r="I291" i="3"/>
  <c r="K291" i="3"/>
  <c r="K878" i="3"/>
  <c r="I878" i="3"/>
  <c r="H878" i="3"/>
  <c r="F878" i="3"/>
  <c r="J878" i="3"/>
  <c r="I102" i="3"/>
  <c r="H102" i="3"/>
  <c r="K102" i="3"/>
  <c r="J102" i="3"/>
  <c r="F102" i="3"/>
  <c r="J237" i="3"/>
  <c r="H237" i="3"/>
  <c r="I237" i="3"/>
  <c r="F237" i="3"/>
  <c r="K237" i="3"/>
  <c r="I669" i="3"/>
  <c r="H669" i="3"/>
  <c r="J669" i="3"/>
  <c r="F669" i="3"/>
  <c r="K669" i="3"/>
  <c r="I142" i="3"/>
  <c r="K142" i="3"/>
  <c r="F142" i="3"/>
  <c r="J142" i="3"/>
  <c r="H142" i="3"/>
  <c r="K336" i="3"/>
  <c r="F336" i="3"/>
  <c r="J336" i="3"/>
  <c r="I336" i="3"/>
  <c r="H336" i="3"/>
  <c r="J663" i="3"/>
  <c r="H663" i="3"/>
  <c r="I663" i="3"/>
  <c r="K663" i="3"/>
  <c r="F663" i="3"/>
  <c r="F116" i="3"/>
  <c r="K116" i="3"/>
  <c r="I116" i="3"/>
  <c r="H116" i="3"/>
  <c r="J116" i="3"/>
  <c r="F389" i="3"/>
  <c r="J389" i="3"/>
  <c r="H389" i="3"/>
  <c r="I389" i="3"/>
  <c r="K389" i="3"/>
  <c r="F888" i="3"/>
  <c r="J888" i="3"/>
  <c r="H888" i="3"/>
  <c r="K888" i="3"/>
  <c r="I888" i="3"/>
  <c r="F41" i="3"/>
  <c r="J41" i="3"/>
  <c r="H41" i="3"/>
  <c r="K41" i="3"/>
  <c r="I41" i="3"/>
  <c r="F401" i="3"/>
  <c r="K401" i="3"/>
  <c r="H401" i="3"/>
  <c r="J401" i="3"/>
  <c r="I401" i="3"/>
  <c r="F694" i="3"/>
  <c r="I694" i="3"/>
  <c r="K694" i="3"/>
  <c r="H694" i="3"/>
  <c r="J694" i="3"/>
  <c r="K14" i="3"/>
  <c r="I14" i="3"/>
  <c r="F14" i="3"/>
  <c r="J14" i="3"/>
  <c r="H14" i="3"/>
  <c r="H290" i="3"/>
  <c r="K290" i="3"/>
  <c r="F290" i="3"/>
  <c r="I290" i="3"/>
  <c r="J290" i="3"/>
  <c r="F183" i="3"/>
  <c r="K183" i="3"/>
  <c r="H183" i="3"/>
  <c r="I183" i="3"/>
  <c r="J183" i="3"/>
  <c r="F439" i="3"/>
  <c r="K439" i="3"/>
  <c r="H439" i="3"/>
  <c r="J439" i="3"/>
  <c r="I439" i="3"/>
  <c r="I678" i="3"/>
  <c r="K678" i="3"/>
  <c r="H678" i="3"/>
  <c r="F678" i="3"/>
  <c r="J678" i="3"/>
  <c r="F589" i="3"/>
  <c r="K589" i="3"/>
  <c r="H589" i="3"/>
  <c r="I589" i="3"/>
  <c r="J589" i="3"/>
  <c r="K820" i="8"/>
  <c r="J820" i="8"/>
  <c r="H619" i="3"/>
  <c r="K619" i="3"/>
  <c r="J619" i="3"/>
  <c r="I619" i="3"/>
  <c r="F619" i="3"/>
  <c r="K259" i="3"/>
  <c r="J259" i="3"/>
  <c r="F259" i="3"/>
  <c r="I259" i="3"/>
  <c r="H259" i="3"/>
  <c r="K362" i="3"/>
  <c r="F362" i="3"/>
  <c r="I362" i="3"/>
  <c r="H362" i="3"/>
  <c r="J362" i="3"/>
  <c r="I825" i="3"/>
  <c r="H825" i="3"/>
  <c r="J825" i="3"/>
  <c r="F825" i="3"/>
  <c r="K825" i="3"/>
  <c r="K344" i="3"/>
  <c r="F344" i="3"/>
  <c r="J344" i="3"/>
  <c r="I344" i="3"/>
  <c r="H344" i="3"/>
  <c r="K764" i="3"/>
  <c r="H764" i="3"/>
  <c r="J764" i="3"/>
  <c r="I764" i="3"/>
  <c r="F764" i="3"/>
  <c r="J972" i="8"/>
  <c r="K972" i="8"/>
  <c r="I63" i="3"/>
  <c r="J63" i="3"/>
  <c r="F63" i="3"/>
  <c r="K63" i="3"/>
  <c r="H63" i="3"/>
  <c r="I400" i="3"/>
  <c r="F400" i="3"/>
  <c r="J400" i="3"/>
  <c r="H400" i="3"/>
  <c r="K400" i="3"/>
  <c r="H489" i="3"/>
  <c r="J489" i="3"/>
  <c r="F489" i="3"/>
  <c r="I489" i="3"/>
  <c r="K489" i="3"/>
  <c r="H16" i="3"/>
  <c r="K16" i="3"/>
  <c r="F16" i="3"/>
  <c r="I16" i="3"/>
  <c r="J16" i="3"/>
  <c r="K367" i="3"/>
  <c r="I367" i="3"/>
  <c r="F367" i="3"/>
  <c r="J367" i="3"/>
  <c r="H367" i="3"/>
  <c r="J29" i="3"/>
  <c r="H29" i="3"/>
  <c r="F29" i="3"/>
  <c r="K29" i="3"/>
  <c r="I29" i="3"/>
  <c r="K402" i="3"/>
  <c r="H402" i="3"/>
  <c r="J402" i="3"/>
  <c r="I402" i="3"/>
  <c r="F402" i="3"/>
  <c r="I674" i="3"/>
  <c r="K674" i="3"/>
  <c r="F674" i="3"/>
  <c r="H674" i="3"/>
  <c r="J674" i="3"/>
  <c r="J857" i="8"/>
  <c r="K857" i="8"/>
  <c r="J249" i="3"/>
  <c r="H249" i="3"/>
  <c r="I249" i="3"/>
  <c r="F249" i="3"/>
  <c r="K249" i="3"/>
  <c r="K434" i="3"/>
  <c r="H434" i="3"/>
  <c r="I434" i="3"/>
  <c r="F434" i="3"/>
  <c r="J434" i="3"/>
  <c r="I725" i="3"/>
  <c r="H725" i="3"/>
  <c r="K725" i="3"/>
  <c r="J725" i="3"/>
  <c r="F725" i="3"/>
  <c r="J803" i="8"/>
  <c r="K803" i="8"/>
  <c r="I68" i="3"/>
  <c r="F68" i="3"/>
  <c r="J68" i="3"/>
  <c r="H68" i="3"/>
  <c r="K68" i="3"/>
  <c r="K255" i="3"/>
  <c r="J255" i="3"/>
  <c r="I255" i="3"/>
  <c r="F255" i="3"/>
  <c r="H255" i="3"/>
  <c r="I213" i="3"/>
  <c r="H213" i="3"/>
  <c r="J213" i="3"/>
  <c r="F213" i="3"/>
  <c r="K213" i="3"/>
  <c r="K323" i="3"/>
  <c r="F323" i="3"/>
  <c r="I323" i="3"/>
  <c r="H323" i="3"/>
  <c r="J323" i="3"/>
  <c r="J452" i="3"/>
  <c r="H452" i="3"/>
  <c r="K452" i="3"/>
  <c r="F452" i="3"/>
  <c r="I452" i="3"/>
  <c r="I859" i="3"/>
  <c r="F859" i="3"/>
  <c r="J859" i="3"/>
  <c r="K859" i="3"/>
  <c r="H859" i="3"/>
  <c r="J762" i="8"/>
  <c r="K762" i="8"/>
  <c r="H565" i="3"/>
  <c r="I565" i="3"/>
  <c r="K565" i="3"/>
  <c r="F565" i="3"/>
  <c r="J565" i="3"/>
  <c r="J100" i="3"/>
  <c r="H100" i="3"/>
  <c r="K100" i="3"/>
  <c r="F100" i="3"/>
  <c r="I100" i="3"/>
  <c r="F54" i="3"/>
  <c r="K54" i="3"/>
  <c r="I54" i="3"/>
  <c r="J54" i="3"/>
  <c r="H54" i="3"/>
  <c r="K178" i="3"/>
  <c r="F178" i="3"/>
  <c r="J178" i="3"/>
  <c r="H178" i="3"/>
  <c r="I178" i="3"/>
  <c r="I171" i="3"/>
  <c r="K171" i="3"/>
  <c r="H171" i="3"/>
  <c r="J171" i="3"/>
  <c r="F171" i="3"/>
  <c r="J305" i="3"/>
  <c r="I305" i="3"/>
  <c r="H305" i="3"/>
  <c r="K305" i="3"/>
  <c r="F305" i="3"/>
  <c r="F363" i="3"/>
  <c r="J363" i="3"/>
  <c r="H363" i="3"/>
  <c r="K363" i="3"/>
  <c r="I363" i="3"/>
  <c r="I348" i="3"/>
  <c r="J348" i="3"/>
  <c r="F348" i="3"/>
  <c r="K348" i="3"/>
  <c r="H348" i="3"/>
  <c r="F519" i="3"/>
  <c r="K519" i="3"/>
  <c r="J519" i="3"/>
  <c r="I519" i="3"/>
  <c r="H519" i="3"/>
  <c r="F736" i="3"/>
  <c r="J736" i="3"/>
  <c r="H736" i="3"/>
  <c r="I736" i="3"/>
  <c r="K736" i="3"/>
  <c r="K900" i="3"/>
  <c r="F900" i="3"/>
  <c r="J900" i="3"/>
  <c r="I900" i="3"/>
  <c r="H900" i="3"/>
  <c r="F870" i="3"/>
  <c r="H870" i="3"/>
  <c r="J870" i="3"/>
  <c r="K870" i="3"/>
  <c r="I870" i="3"/>
  <c r="F926" i="3"/>
  <c r="K926" i="3"/>
  <c r="J926" i="3"/>
  <c r="H926" i="3"/>
  <c r="I926" i="3"/>
  <c r="K894" i="8"/>
  <c r="J894" i="8"/>
  <c r="F56" i="3"/>
  <c r="H56" i="3"/>
  <c r="J56" i="3"/>
  <c r="I56" i="3"/>
  <c r="K56" i="3"/>
  <c r="J42" i="3"/>
  <c r="F42" i="3"/>
  <c r="K42" i="3"/>
  <c r="I42" i="3"/>
  <c r="H42" i="3"/>
  <c r="K240" i="3"/>
  <c r="F240" i="3"/>
  <c r="I240" i="3"/>
  <c r="H240" i="3"/>
  <c r="J240" i="3"/>
  <c r="K203" i="3"/>
  <c r="H203" i="3"/>
  <c r="I203" i="3"/>
  <c r="F203" i="3"/>
  <c r="J203" i="3"/>
  <c r="I341" i="3"/>
  <c r="H341" i="3"/>
  <c r="J341" i="3"/>
  <c r="K341" i="3"/>
  <c r="F341" i="3"/>
  <c r="I382" i="3"/>
  <c r="H382" i="3"/>
  <c r="K382" i="3"/>
  <c r="J382" i="3"/>
  <c r="F382" i="3"/>
  <c r="K326" i="3"/>
  <c r="H326" i="3"/>
  <c r="J326" i="3"/>
  <c r="I326" i="3"/>
  <c r="F326" i="3"/>
  <c r="O992" i="2"/>
  <c r="H1000" i="3"/>
  <c r="F1000" i="3"/>
  <c r="N992" i="2"/>
  <c r="K1000" i="3"/>
  <c r="I1000" i="3"/>
  <c r="J1000" i="3"/>
  <c r="I916" i="3"/>
  <c r="K916" i="3"/>
  <c r="J916" i="3"/>
  <c r="F916" i="3"/>
  <c r="H916" i="3"/>
  <c r="F862" i="3"/>
  <c r="K862" i="3"/>
  <c r="I862" i="3"/>
  <c r="J862" i="3"/>
  <c r="H862" i="3"/>
  <c r="F882" i="3"/>
  <c r="J882" i="3"/>
  <c r="I882" i="3"/>
  <c r="K882" i="3"/>
  <c r="H882" i="3"/>
  <c r="H997" i="3"/>
  <c r="K997" i="3"/>
  <c r="I997" i="3"/>
  <c r="J997" i="3"/>
  <c r="F997" i="3"/>
  <c r="J752" i="3"/>
  <c r="I752" i="3"/>
  <c r="F752" i="3"/>
  <c r="K752" i="3"/>
  <c r="H752" i="3"/>
  <c r="I444" i="3"/>
  <c r="J444" i="3"/>
  <c r="H444" i="3"/>
  <c r="K444" i="3"/>
  <c r="F444" i="3"/>
  <c r="F96" i="3"/>
  <c r="I96" i="3"/>
  <c r="J96" i="3"/>
  <c r="H96" i="3"/>
  <c r="K96" i="3"/>
  <c r="F32" i="3"/>
  <c r="H32" i="3"/>
  <c r="J32" i="3"/>
  <c r="I32" i="3"/>
  <c r="K32" i="3"/>
  <c r="I190" i="3"/>
  <c r="F190" i="3"/>
  <c r="K190" i="3"/>
  <c r="H190" i="3"/>
  <c r="J190" i="3"/>
  <c r="I234" i="3"/>
  <c r="F234" i="3"/>
  <c r="K234" i="3"/>
  <c r="H234" i="3"/>
  <c r="J234" i="3"/>
  <c r="I356" i="3"/>
  <c r="F356" i="3"/>
  <c r="J356" i="3"/>
  <c r="H356" i="3"/>
  <c r="K356" i="3"/>
  <c r="K358" i="3"/>
  <c r="J358" i="3"/>
  <c r="I358" i="3"/>
  <c r="F358" i="3"/>
  <c r="H358" i="3"/>
  <c r="J325" i="3"/>
  <c r="F325" i="3"/>
  <c r="K325" i="3"/>
  <c r="H325" i="3"/>
  <c r="I325" i="3"/>
  <c r="J775" i="3"/>
  <c r="I775" i="3"/>
  <c r="K775" i="3"/>
  <c r="F775" i="3"/>
  <c r="H775" i="3"/>
  <c r="J955" i="3"/>
  <c r="K955" i="3"/>
  <c r="H955" i="3"/>
  <c r="F955" i="3"/>
  <c r="I955" i="3"/>
  <c r="H835" i="3"/>
  <c r="K835" i="3"/>
  <c r="J835" i="3"/>
  <c r="F835" i="3"/>
  <c r="I835" i="3"/>
  <c r="J990" i="3"/>
  <c r="F990" i="3"/>
  <c r="K990" i="3"/>
  <c r="H990" i="3"/>
  <c r="I990" i="3"/>
  <c r="H601" i="3"/>
  <c r="J601" i="3"/>
  <c r="F601" i="3"/>
  <c r="K601" i="3"/>
  <c r="I601" i="3"/>
  <c r="J760" i="8"/>
  <c r="K760" i="8"/>
  <c r="J75" i="3"/>
  <c r="H75" i="3"/>
  <c r="K75" i="3"/>
  <c r="I75" i="3"/>
  <c r="F75" i="3"/>
  <c r="K36" i="3"/>
  <c r="H36" i="3"/>
  <c r="J36" i="3"/>
  <c r="F36" i="3"/>
  <c r="I36" i="3"/>
  <c r="I205" i="3"/>
  <c r="H205" i="3"/>
  <c r="K205" i="3"/>
  <c r="F205" i="3"/>
  <c r="J205" i="3"/>
  <c r="I192" i="3"/>
  <c r="H192" i="3"/>
  <c r="K192" i="3"/>
  <c r="F192" i="3"/>
  <c r="J192" i="3"/>
  <c r="J357" i="3"/>
  <c r="F357" i="3"/>
  <c r="I357" i="3"/>
  <c r="K357" i="3"/>
  <c r="H357" i="3"/>
  <c r="K352" i="3"/>
  <c r="I352" i="3"/>
  <c r="J352" i="3"/>
  <c r="F352" i="3"/>
  <c r="H352" i="3"/>
  <c r="K354" i="3"/>
  <c r="H354" i="3"/>
  <c r="I354" i="3"/>
  <c r="F354" i="3"/>
  <c r="J354" i="3"/>
  <c r="I713" i="3"/>
  <c r="H713" i="3"/>
  <c r="K713" i="3"/>
  <c r="F713" i="3"/>
  <c r="J713" i="3"/>
  <c r="K460" i="3"/>
  <c r="F460" i="3"/>
  <c r="I460" i="3"/>
  <c r="H460" i="3"/>
  <c r="J460" i="3"/>
  <c r="J818" i="3"/>
  <c r="F818" i="3"/>
  <c r="I818" i="3"/>
  <c r="H818" i="3"/>
  <c r="K818" i="3"/>
  <c r="J884" i="3"/>
  <c r="F884" i="3"/>
  <c r="H884" i="3"/>
  <c r="I884" i="3"/>
  <c r="K884" i="3"/>
  <c r="H579" i="3"/>
  <c r="F579" i="3"/>
  <c r="K579" i="3"/>
  <c r="I579" i="3"/>
  <c r="J579" i="3"/>
  <c r="I25" i="3"/>
  <c r="H25" i="3"/>
  <c r="J25" i="3"/>
  <c r="F25" i="3"/>
  <c r="K25" i="3"/>
  <c r="I149" i="3"/>
  <c r="F149" i="3"/>
  <c r="J149" i="3"/>
  <c r="H149" i="3"/>
  <c r="K149" i="3"/>
  <c r="I238" i="3"/>
  <c r="F238" i="3"/>
  <c r="K238" i="3"/>
  <c r="H238" i="3"/>
  <c r="J238" i="3"/>
  <c r="I231" i="3"/>
  <c r="K231" i="3"/>
  <c r="F231" i="3"/>
  <c r="J231" i="3"/>
  <c r="H231" i="3"/>
  <c r="H720" i="3"/>
  <c r="I720" i="3"/>
  <c r="K720" i="3"/>
  <c r="J720" i="3"/>
  <c r="F720" i="3"/>
  <c r="K411" i="3"/>
  <c r="I411" i="3"/>
  <c r="F411" i="3"/>
  <c r="J411" i="3"/>
  <c r="H411" i="3"/>
  <c r="K335" i="3"/>
  <c r="I335" i="3"/>
  <c r="H335" i="3"/>
  <c r="J335" i="3"/>
  <c r="F335" i="3"/>
  <c r="J938" i="3"/>
  <c r="K938" i="3"/>
  <c r="F938" i="3"/>
  <c r="H938" i="3"/>
  <c r="I938" i="3"/>
  <c r="H857" i="3"/>
  <c r="J857" i="3"/>
  <c r="I857" i="3"/>
  <c r="K857" i="3"/>
  <c r="F857" i="3"/>
  <c r="K887" i="3"/>
  <c r="H887" i="3"/>
  <c r="J887" i="3"/>
  <c r="F887" i="3"/>
  <c r="I887" i="3"/>
  <c r="K634" i="3"/>
  <c r="I634" i="3"/>
  <c r="H634" i="3"/>
  <c r="J634" i="3"/>
  <c r="F634" i="3"/>
  <c r="J908" i="8"/>
  <c r="K908" i="8"/>
  <c r="F132" i="3"/>
  <c r="K132" i="3"/>
  <c r="I132" i="3"/>
  <c r="H132" i="3"/>
  <c r="J132" i="3"/>
  <c r="H86" i="3"/>
  <c r="I86" i="3"/>
  <c r="J86" i="3"/>
  <c r="F86" i="3"/>
  <c r="K86" i="3"/>
  <c r="J292" i="3"/>
  <c r="H292" i="3"/>
  <c r="I292" i="3"/>
  <c r="F292" i="3"/>
  <c r="K292" i="3"/>
  <c r="I233" i="3"/>
  <c r="F233" i="3"/>
  <c r="J233" i="3"/>
  <c r="H233" i="3"/>
  <c r="K233" i="3"/>
  <c r="K175" i="3"/>
  <c r="H175" i="3"/>
  <c r="J175" i="3"/>
  <c r="F175" i="3"/>
  <c r="I175" i="3"/>
  <c r="K496" i="3"/>
  <c r="H496" i="3"/>
  <c r="J496" i="3"/>
  <c r="F496" i="3"/>
  <c r="I496" i="3"/>
  <c r="I416" i="3"/>
  <c r="F416" i="3"/>
  <c r="K416" i="3"/>
  <c r="H416" i="3"/>
  <c r="J416" i="3"/>
  <c r="J366" i="3"/>
  <c r="F366" i="3"/>
  <c r="K366" i="3"/>
  <c r="H366" i="3"/>
  <c r="I366" i="3"/>
  <c r="J794" i="3"/>
  <c r="I794" i="3"/>
  <c r="K794" i="3"/>
  <c r="H794" i="3"/>
  <c r="F794" i="3"/>
  <c r="I581" i="3"/>
  <c r="H581" i="3"/>
  <c r="K581" i="3"/>
  <c r="F581" i="3"/>
  <c r="J581" i="3"/>
  <c r="K816" i="3"/>
  <c r="H816" i="3"/>
  <c r="I816" i="3"/>
  <c r="F816" i="3"/>
  <c r="J816" i="3"/>
  <c r="J943" i="3"/>
  <c r="F943" i="3"/>
  <c r="H943" i="3"/>
  <c r="K943" i="3"/>
  <c r="I943" i="3"/>
  <c r="F12" i="3"/>
  <c r="K12" i="3"/>
  <c r="H12" i="3"/>
  <c r="J12" i="3"/>
  <c r="I12" i="3"/>
  <c r="J89" i="3"/>
  <c r="H89" i="3"/>
  <c r="K89" i="3"/>
  <c r="F89" i="3"/>
  <c r="I89" i="3"/>
  <c r="K214" i="3"/>
  <c r="J214" i="3"/>
  <c r="F214" i="3"/>
  <c r="I214" i="3"/>
  <c r="H214" i="3"/>
  <c r="K164" i="3"/>
  <c r="I164" i="3"/>
  <c r="H164" i="3"/>
  <c r="J164" i="3"/>
  <c r="F164" i="3"/>
  <c r="J383" i="3"/>
  <c r="I383" i="3"/>
  <c r="H383" i="3"/>
  <c r="K383" i="3"/>
  <c r="F383" i="3"/>
  <c r="I390" i="3"/>
  <c r="J390" i="3"/>
  <c r="F390" i="3"/>
  <c r="K390" i="3"/>
  <c r="H390" i="3"/>
  <c r="J810" i="3"/>
  <c r="F810" i="3"/>
  <c r="K810" i="3"/>
  <c r="I810" i="3"/>
  <c r="H810" i="3"/>
  <c r="J850" i="3"/>
  <c r="H850" i="3"/>
  <c r="K850" i="3"/>
  <c r="I850" i="3"/>
  <c r="F850" i="3"/>
  <c r="J728" i="3"/>
  <c r="I728" i="3"/>
  <c r="F728" i="3"/>
  <c r="K728" i="3"/>
  <c r="H728" i="3"/>
  <c r="K525" i="3"/>
  <c r="F525" i="3"/>
  <c r="J525" i="3"/>
  <c r="I525" i="3"/>
  <c r="H525" i="3"/>
  <c r="F891" i="3"/>
  <c r="J891" i="3"/>
  <c r="K891" i="3"/>
  <c r="H891" i="3"/>
  <c r="I891" i="3"/>
  <c r="F744" i="3"/>
  <c r="J744" i="3"/>
  <c r="H744" i="3"/>
  <c r="I744" i="3"/>
  <c r="K744" i="3"/>
  <c r="K985" i="8"/>
  <c r="J985" i="8"/>
  <c r="J939" i="8"/>
  <c r="K939" i="8"/>
  <c r="H95" i="3"/>
  <c r="I95" i="3"/>
  <c r="J95" i="3"/>
  <c r="F95" i="3"/>
  <c r="K95" i="3"/>
  <c r="K79" i="3"/>
  <c r="I79" i="3"/>
  <c r="H79" i="3"/>
  <c r="F79" i="3"/>
  <c r="J79" i="3"/>
  <c r="K206" i="3"/>
  <c r="F206" i="3"/>
  <c r="H206" i="3"/>
  <c r="I206" i="3"/>
  <c r="J206" i="3"/>
  <c r="K221" i="3"/>
  <c r="H221" i="3"/>
  <c r="J221" i="3"/>
  <c r="I221" i="3"/>
  <c r="F221" i="3"/>
  <c r="J380" i="3"/>
  <c r="F380" i="3"/>
  <c r="K380" i="3"/>
  <c r="I380" i="3"/>
  <c r="H380" i="3"/>
  <c r="K349" i="3"/>
  <c r="H349" i="3"/>
  <c r="J349" i="3"/>
  <c r="I349" i="3"/>
  <c r="F349" i="3"/>
  <c r="K800" i="3"/>
  <c r="H800" i="3"/>
  <c r="J800" i="3"/>
  <c r="I800" i="3"/>
  <c r="F800" i="3"/>
  <c r="I758" i="3"/>
  <c r="H758" i="3"/>
  <c r="F758" i="3"/>
  <c r="K758" i="3"/>
  <c r="J758" i="3"/>
  <c r="J928" i="3"/>
  <c r="F928" i="3"/>
  <c r="K928" i="3"/>
  <c r="I928" i="3"/>
  <c r="H928" i="3"/>
  <c r="I550" i="3"/>
  <c r="F550" i="3"/>
  <c r="J550" i="3"/>
  <c r="H550" i="3"/>
  <c r="K550" i="3"/>
  <c r="K785" i="3"/>
  <c r="H785" i="3"/>
  <c r="I785" i="3"/>
  <c r="F785" i="3"/>
  <c r="J785" i="3"/>
  <c r="K799" i="8"/>
  <c r="J799" i="8"/>
  <c r="I82" i="3"/>
  <c r="K82" i="3"/>
  <c r="H82" i="3"/>
  <c r="F82" i="3"/>
  <c r="J82" i="3"/>
  <c r="I266" i="3"/>
  <c r="K266" i="3"/>
  <c r="F266" i="3"/>
  <c r="J266" i="3"/>
  <c r="H266" i="3"/>
  <c r="J310" i="3"/>
  <c r="I310" i="3"/>
  <c r="H310" i="3"/>
  <c r="K310" i="3"/>
  <c r="F310" i="3"/>
  <c r="J487" i="3"/>
  <c r="I487" i="3"/>
  <c r="F487" i="3"/>
  <c r="K487" i="3"/>
  <c r="H487" i="3"/>
  <c r="K500" i="3"/>
  <c r="H500" i="3"/>
  <c r="J500" i="3"/>
  <c r="I500" i="3"/>
  <c r="F500" i="3"/>
  <c r="K466" i="3"/>
  <c r="J466" i="3"/>
  <c r="H466" i="3"/>
  <c r="I466" i="3"/>
  <c r="F466" i="3"/>
  <c r="J488" i="3"/>
  <c r="I488" i="3"/>
  <c r="F488" i="3"/>
  <c r="K488" i="3"/>
  <c r="H488" i="3"/>
  <c r="K23" i="3"/>
  <c r="F23" i="3"/>
  <c r="J23" i="3"/>
  <c r="H23" i="3"/>
  <c r="I23" i="3"/>
  <c r="K21" i="3"/>
  <c r="F21" i="3"/>
  <c r="J21" i="3"/>
  <c r="I21" i="3"/>
  <c r="H21" i="3"/>
  <c r="K227" i="3"/>
  <c r="H227" i="3"/>
  <c r="J227" i="3"/>
  <c r="I227" i="3"/>
  <c r="F227" i="3"/>
  <c r="I184" i="3"/>
  <c r="K184" i="3"/>
  <c r="F184" i="3"/>
  <c r="H184" i="3"/>
  <c r="J184" i="3"/>
  <c r="K376" i="3"/>
  <c r="H376" i="3"/>
  <c r="I376" i="3"/>
  <c r="J376" i="3"/>
  <c r="F376" i="3"/>
  <c r="I311" i="3"/>
  <c r="H311" i="3"/>
  <c r="K311" i="3"/>
  <c r="J311" i="3"/>
  <c r="F311" i="3"/>
  <c r="K679" i="3"/>
  <c r="H679" i="3"/>
  <c r="I679" i="3"/>
  <c r="J679" i="3"/>
  <c r="F679" i="3"/>
  <c r="J996" i="3"/>
  <c r="I996" i="3"/>
  <c r="F996" i="3"/>
  <c r="H996" i="3"/>
  <c r="K996" i="3"/>
  <c r="H485" i="3"/>
  <c r="J485" i="3"/>
  <c r="K485" i="3"/>
  <c r="F485" i="3"/>
  <c r="I485" i="3"/>
  <c r="I976" i="3"/>
  <c r="H976" i="3"/>
  <c r="K976" i="3"/>
  <c r="J976" i="3"/>
  <c r="F976" i="3"/>
  <c r="J973" i="3"/>
  <c r="K973" i="3"/>
  <c r="H973" i="3"/>
  <c r="I973" i="3"/>
  <c r="F973" i="3"/>
  <c r="F766" i="3"/>
  <c r="I766" i="3"/>
  <c r="J766" i="3"/>
  <c r="H766" i="3"/>
  <c r="K766" i="3"/>
  <c r="J742" i="8"/>
  <c r="K742" i="8"/>
  <c r="K10" i="3"/>
  <c r="I10" i="3"/>
  <c r="H10" i="3"/>
  <c r="J10" i="3"/>
  <c r="F10" i="3"/>
  <c r="K104" i="3"/>
  <c r="I104" i="3"/>
  <c r="F104" i="3"/>
  <c r="J104" i="3"/>
  <c r="H104" i="3"/>
  <c r="K263" i="3"/>
  <c r="I263" i="3"/>
  <c r="H263" i="3"/>
  <c r="J263" i="3"/>
  <c r="F263" i="3"/>
  <c r="K202" i="3"/>
  <c r="I202" i="3"/>
  <c r="F202" i="3"/>
  <c r="J202" i="3"/>
  <c r="H202" i="3"/>
  <c r="K306" i="3"/>
  <c r="H306" i="3"/>
  <c r="J306" i="3"/>
  <c r="F306" i="3"/>
  <c r="I306" i="3"/>
  <c r="J355" i="3"/>
  <c r="I355" i="3"/>
  <c r="F355" i="3"/>
  <c r="K355" i="3"/>
  <c r="H355" i="3"/>
  <c r="J828" i="3"/>
  <c r="H828" i="3"/>
  <c r="I828" i="3"/>
  <c r="K828" i="3"/>
  <c r="F828" i="3"/>
  <c r="F542" i="3"/>
  <c r="K542" i="3"/>
  <c r="I542" i="3"/>
  <c r="J542" i="3"/>
  <c r="H542" i="3"/>
  <c r="I492" i="3"/>
  <c r="H492" i="3"/>
  <c r="J492" i="3"/>
  <c r="F492" i="3"/>
  <c r="K492" i="3"/>
  <c r="J639" i="3"/>
  <c r="F639" i="3"/>
  <c r="I639" i="3"/>
  <c r="H639" i="3"/>
  <c r="K639" i="3"/>
  <c r="H808" i="3"/>
  <c r="K808" i="3"/>
  <c r="F808" i="3"/>
  <c r="I808" i="3"/>
  <c r="J808" i="3"/>
  <c r="I830" i="3"/>
  <c r="F830" i="3"/>
  <c r="J830" i="3"/>
  <c r="K830" i="3"/>
  <c r="H830" i="3"/>
  <c r="J716" i="3"/>
  <c r="F716" i="3"/>
  <c r="I716" i="3"/>
  <c r="K716" i="3"/>
  <c r="H716" i="3"/>
  <c r="I103" i="3"/>
  <c r="J103" i="3"/>
  <c r="F103" i="3"/>
  <c r="H103" i="3"/>
  <c r="K103" i="3"/>
  <c r="F105" i="3"/>
  <c r="K105" i="3"/>
  <c r="H105" i="3"/>
  <c r="I105" i="3"/>
  <c r="J105" i="3"/>
  <c r="I288" i="3"/>
  <c r="K288" i="3"/>
  <c r="H288" i="3"/>
  <c r="J288" i="3"/>
  <c r="F288" i="3"/>
  <c r="I224" i="3"/>
  <c r="J224" i="3"/>
  <c r="H224" i="3"/>
  <c r="K224" i="3"/>
  <c r="F224" i="3"/>
  <c r="K387" i="3"/>
  <c r="J387" i="3"/>
  <c r="F387" i="3"/>
  <c r="I387" i="3"/>
  <c r="H387" i="3"/>
  <c r="J391" i="3"/>
  <c r="K391" i="3"/>
  <c r="F391" i="3"/>
  <c r="I391" i="3"/>
  <c r="H391" i="3"/>
  <c r="H618" i="3"/>
  <c r="J618" i="3"/>
  <c r="I618" i="3"/>
  <c r="K618" i="3"/>
  <c r="F618" i="3"/>
  <c r="K918" i="3"/>
  <c r="I918" i="3"/>
  <c r="J918" i="3"/>
  <c r="F918" i="3"/>
  <c r="H918" i="3"/>
  <c r="K731" i="3"/>
  <c r="H731" i="3"/>
  <c r="I731" i="3"/>
  <c r="J731" i="3"/>
  <c r="F731" i="3"/>
  <c r="H514" i="3"/>
  <c r="I514" i="3"/>
  <c r="F514" i="3"/>
  <c r="K514" i="3"/>
  <c r="J514" i="3"/>
  <c r="K574" i="3"/>
  <c r="I574" i="3"/>
  <c r="H574" i="3"/>
  <c r="J574" i="3"/>
  <c r="F574" i="3"/>
  <c r="K901" i="8"/>
  <c r="J901" i="8"/>
  <c r="J988" i="8"/>
  <c r="K988" i="8"/>
  <c r="I93" i="3"/>
  <c r="K93" i="3"/>
  <c r="H93" i="3"/>
  <c r="F93" i="3"/>
  <c r="J93" i="3"/>
  <c r="F46" i="3"/>
  <c r="K46" i="3"/>
  <c r="H46" i="3"/>
  <c r="J46" i="3"/>
  <c r="I46" i="3"/>
  <c r="I272" i="3"/>
  <c r="K272" i="3"/>
  <c r="F272" i="3"/>
  <c r="J272" i="3"/>
  <c r="H272" i="3"/>
  <c r="J281" i="3"/>
  <c r="K281" i="3"/>
  <c r="F281" i="3"/>
  <c r="I281" i="3"/>
  <c r="H281" i="3"/>
  <c r="I333" i="3"/>
  <c r="J333" i="3"/>
  <c r="H333" i="3"/>
  <c r="K333" i="3"/>
  <c r="F333" i="3"/>
  <c r="I471" i="3"/>
  <c r="K471" i="3"/>
  <c r="H471" i="3"/>
  <c r="J471" i="3"/>
  <c r="F471" i="3"/>
  <c r="K428" i="3"/>
  <c r="I428" i="3"/>
  <c r="H428" i="3"/>
  <c r="J428" i="3"/>
  <c r="F428" i="3"/>
  <c r="K901" i="3"/>
  <c r="H901" i="3"/>
  <c r="J901" i="3"/>
  <c r="I901" i="3"/>
  <c r="F901" i="3"/>
  <c r="K869" i="3"/>
  <c r="H869" i="3"/>
  <c r="J869" i="3"/>
  <c r="I869" i="3"/>
  <c r="F869" i="3"/>
  <c r="F805" i="3"/>
  <c r="I805" i="3"/>
  <c r="J805" i="3"/>
  <c r="K805" i="3"/>
  <c r="H805" i="3"/>
  <c r="K844" i="3"/>
  <c r="F844" i="3"/>
  <c r="I844" i="3"/>
  <c r="H844" i="3"/>
  <c r="J844" i="3"/>
  <c r="H31" i="3"/>
  <c r="I31" i="3"/>
  <c r="K31" i="3"/>
  <c r="J31" i="3"/>
  <c r="F31" i="3"/>
  <c r="J9" i="3"/>
  <c r="F9" i="3"/>
  <c r="I9" i="3"/>
  <c r="K9" i="3"/>
  <c r="H9" i="3"/>
  <c r="K254" i="3"/>
  <c r="I254" i="3"/>
  <c r="H254" i="3"/>
  <c r="J254" i="3"/>
  <c r="F254" i="3"/>
  <c r="J274" i="3"/>
  <c r="I274" i="3"/>
  <c r="H274" i="3"/>
  <c r="K274" i="3"/>
  <c r="F274" i="3"/>
  <c r="J209" i="3"/>
  <c r="F209" i="3"/>
  <c r="K209" i="3"/>
  <c r="I209" i="3"/>
  <c r="H209" i="3"/>
  <c r="K415" i="3"/>
  <c r="H415" i="3"/>
  <c r="J415" i="3"/>
  <c r="I415" i="3"/>
  <c r="F415" i="3"/>
  <c r="K301" i="3"/>
  <c r="F301" i="3"/>
  <c r="J301" i="3"/>
  <c r="I301" i="3"/>
  <c r="H301" i="3"/>
  <c r="I375" i="3"/>
  <c r="F375" i="3"/>
  <c r="K375" i="3"/>
  <c r="J375" i="3"/>
  <c r="H375" i="3"/>
  <c r="K767" i="3"/>
  <c r="F767" i="3"/>
  <c r="H767" i="3"/>
  <c r="J767" i="3"/>
  <c r="I767" i="3"/>
  <c r="F838" i="3"/>
  <c r="J838" i="3"/>
  <c r="K838" i="3"/>
  <c r="H838" i="3"/>
  <c r="I838" i="3"/>
  <c r="J464" i="3"/>
  <c r="F464" i="3"/>
  <c r="K464" i="3"/>
  <c r="I464" i="3"/>
  <c r="H464" i="3"/>
  <c r="K710" i="3"/>
  <c r="I710" i="3"/>
  <c r="F710" i="3"/>
  <c r="H710" i="3"/>
  <c r="J710" i="3"/>
  <c r="K784" i="8"/>
  <c r="J784" i="8"/>
  <c r="J48" i="3"/>
  <c r="I48" i="3"/>
  <c r="H48" i="3"/>
  <c r="K48" i="3"/>
  <c r="F48" i="3"/>
  <c r="K70" i="3"/>
  <c r="I70" i="3"/>
  <c r="H70" i="3"/>
  <c r="J70" i="3"/>
  <c r="F70" i="3"/>
  <c r="I248" i="3"/>
  <c r="J248" i="3"/>
  <c r="H248" i="3"/>
  <c r="K248" i="3"/>
  <c r="F248" i="3"/>
  <c r="F271" i="3"/>
  <c r="I271" i="3"/>
  <c r="H271" i="3"/>
  <c r="J271" i="3"/>
  <c r="K271" i="3"/>
  <c r="J433" i="3"/>
  <c r="K433" i="3"/>
  <c r="H433" i="3"/>
  <c r="I433" i="3"/>
  <c r="F433" i="3"/>
  <c r="K337" i="3"/>
  <c r="I337" i="3"/>
  <c r="H337" i="3"/>
  <c r="J337" i="3"/>
  <c r="F337" i="3"/>
  <c r="K343" i="3"/>
  <c r="J343" i="3"/>
  <c r="H343" i="3"/>
  <c r="I343" i="3"/>
  <c r="F343" i="3"/>
  <c r="J791" i="3"/>
  <c r="F791" i="3"/>
  <c r="K791" i="3"/>
  <c r="H791" i="3"/>
  <c r="I791" i="3"/>
  <c r="H946" i="3"/>
  <c r="J946" i="3"/>
  <c r="I946" i="3"/>
  <c r="F946" i="3"/>
  <c r="K946" i="3"/>
  <c r="F531" i="3"/>
  <c r="J531" i="3"/>
  <c r="I531" i="3"/>
  <c r="K531" i="3"/>
  <c r="H531" i="3"/>
  <c r="J495" i="3"/>
  <c r="I495" i="3"/>
  <c r="F495" i="3"/>
  <c r="K495" i="3"/>
  <c r="H495" i="3"/>
  <c r="H924" i="3"/>
  <c r="K924" i="3"/>
  <c r="J924" i="3"/>
  <c r="F924" i="3"/>
  <c r="I924" i="3"/>
  <c r="I26" i="3"/>
  <c r="F26" i="3"/>
  <c r="J26" i="3"/>
  <c r="H26" i="3"/>
  <c r="K26" i="3"/>
  <c r="F2" i="3"/>
  <c r="K2" i="3"/>
  <c r="I2" i="3"/>
  <c r="J2" i="3"/>
  <c r="H2" i="3"/>
  <c r="J251" i="3"/>
  <c r="H251" i="3"/>
  <c r="I251" i="3"/>
  <c r="K251" i="3"/>
  <c r="F251" i="3"/>
  <c r="I279" i="3"/>
  <c r="F279" i="3"/>
  <c r="J279" i="3"/>
  <c r="H279" i="3"/>
  <c r="K279" i="3"/>
  <c r="I773" i="3"/>
  <c r="K773" i="3"/>
  <c r="F773" i="3"/>
  <c r="J773" i="3"/>
  <c r="H773" i="3"/>
  <c r="J786" i="3"/>
  <c r="F786" i="3"/>
  <c r="K786" i="3"/>
  <c r="H786" i="3"/>
  <c r="I786" i="3"/>
  <c r="K427" i="3"/>
  <c r="H427" i="3"/>
  <c r="J427" i="3"/>
  <c r="I427" i="3"/>
  <c r="F427" i="3"/>
  <c r="H687" i="3"/>
  <c r="K687" i="3"/>
  <c r="I687" i="3"/>
  <c r="J687" i="3"/>
  <c r="F687" i="3"/>
  <c r="I704" i="3"/>
  <c r="H704" i="3"/>
  <c r="J704" i="3"/>
  <c r="F704" i="3"/>
  <c r="K704" i="3"/>
  <c r="J501" i="3"/>
  <c r="F501" i="3"/>
  <c r="H501" i="3"/>
  <c r="K501" i="3"/>
  <c r="I501" i="3"/>
  <c r="J472" i="3"/>
  <c r="F472" i="3"/>
  <c r="I472" i="3"/>
  <c r="K472" i="3"/>
  <c r="H472" i="3"/>
  <c r="K898" i="8"/>
  <c r="J898" i="8"/>
  <c r="I52" i="3"/>
  <c r="K52" i="3"/>
  <c r="F52" i="3"/>
  <c r="J52" i="3"/>
  <c r="H52" i="3"/>
  <c r="K153" i="3"/>
  <c r="I153" i="3"/>
  <c r="F153" i="3"/>
  <c r="J153" i="3"/>
  <c r="H153" i="3"/>
  <c r="H196" i="3"/>
  <c r="J196" i="3"/>
  <c r="F196" i="3"/>
  <c r="I196" i="3"/>
  <c r="K196" i="3"/>
  <c r="H257" i="3"/>
  <c r="J257" i="3"/>
  <c r="F257" i="3"/>
  <c r="I257" i="3"/>
  <c r="K257" i="3"/>
  <c r="F834" i="3"/>
  <c r="J834" i="3"/>
  <c r="H834" i="3"/>
  <c r="K834" i="3"/>
  <c r="I834" i="3"/>
  <c r="I562" i="3"/>
  <c r="F562" i="3"/>
  <c r="J562" i="3"/>
  <c r="K562" i="3"/>
  <c r="H562" i="3"/>
  <c r="F431" i="3"/>
  <c r="K431" i="3"/>
  <c r="H431" i="3"/>
  <c r="J431" i="3"/>
  <c r="I431" i="3"/>
  <c r="H515" i="3"/>
  <c r="I515" i="3"/>
  <c r="F515" i="3"/>
  <c r="J515" i="3"/>
  <c r="K515" i="3"/>
  <c r="F905" i="3"/>
  <c r="I905" i="3"/>
  <c r="K905" i="3"/>
  <c r="J905" i="3"/>
  <c r="H905" i="3"/>
  <c r="H707" i="3"/>
  <c r="I707" i="3"/>
  <c r="K707" i="3"/>
  <c r="F707" i="3"/>
  <c r="J707" i="3"/>
  <c r="F610" i="3"/>
  <c r="K610" i="3"/>
  <c r="H610" i="3"/>
  <c r="I610" i="3"/>
  <c r="J610" i="3"/>
  <c r="J716" i="8"/>
  <c r="K716" i="8"/>
  <c r="K108" i="3"/>
  <c r="H108" i="3"/>
  <c r="J108" i="3"/>
  <c r="F108" i="3"/>
  <c r="I108" i="3"/>
  <c r="K265" i="3"/>
  <c r="H265" i="3"/>
  <c r="J265" i="3"/>
  <c r="I265" i="3"/>
  <c r="F265" i="3"/>
  <c r="I425" i="3"/>
  <c r="F425" i="3"/>
  <c r="J425" i="3"/>
  <c r="H425" i="3"/>
  <c r="K425" i="3"/>
  <c r="K309" i="3"/>
  <c r="H309" i="3"/>
  <c r="I309" i="3"/>
  <c r="J309" i="3"/>
  <c r="F309" i="3"/>
  <c r="I937" i="3"/>
  <c r="F937" i="3"/>
  <c r="K937" i="3"/>
  <c r="J937" i="3"/>
  <c r="H937" i="3"/>
  <c r="J546" i="3"/>
  <c r="I546" i="3"/>
  <c r="F546" i="3"/>
  <c r="K546" i="3"/>
  <c r="H546" i="3"/>
  <c r="H67" i="3"/>
  <c r="K67" i="3"/>
  <c r="J67" i="3"/>
  <c r="F67" i="3"/>
  <c r="I67" i="3"/>
  <c r="H155" i="3"/>
  <c r="J155" i="3"/>
  <c r="F155" i="3"/>
  <c r="K155" i="3"/>
  <c r="I155" i="3"/>
  <c r="F179" i="3"/>
  <c r="J179" i="3"/>
  <c r="H179" i="3"/>
  <c r="K179" i="3"/>
  <c r="I179" i="3"/>
  <c r="H261" i="3"/>
  <c r="J261" i="3"/>
  <c r="F261" i="3"/>
  <c r="I261" i="3"/>
  <c r="K261" i="3"/>
  <c r="K668" i="3"/>
  <c r="F668" i="3"/>
  <c r="I668" i="3"/>
  <c r="H668" i="3"/>
  <c r="J668" i="3"/>
  <c r="H979" i="3"/>
  <c r="J979" i="3"/>
  <c r="K979" i="3"/>
  <c r="F979" i="3"/>
  <c r="I979" i="3"/>
  <c r="K418" i="3"/>
  <c r="J418" i="3"/>
  <c r="H418" i="3"/>
  <c r="I418" i="3"/>
  <c r="F418" i="3"/>
  <c r="J482" i="3"/>
  <c r="K482" i="3"/>
  <c r="F482" i="3"/>
  <c r="I482" i="3"/>
  <c r="H482" i="3"/>
  <c r="I693" i="3"/>
  <c r="J693" i="3"/>
  <c r="F693" i="3"/>
  <c r="H693" i="3"/>
  <c r="K693" i="3"/>
  <c r="J814" i="3"/>
  <c r="K814" i="3"/>
  <c r="H814" i="3"/>
  <c r="I814" i="3"/>
  <c r="F814" i="3"/>
  <c r="K962" i="3"/>
  <c r="I962" i="3"/>
  <c r="F962" i="3"/>
  <c r="H962" i="3"/>
  <c r="J962" i="3"/>
  <c r="I91" i="3"/>
  <c r="F91" i="3"/>
  <c r="H91" i="3"/>
  <c r="J91" i="3"/>
  <c r="K91" i="3"/>
  <c r="K158" i="3"/>
  <c r="F158" i="3"/>
  <c r="J158" i="3"/>
  <c r="I158" i="3"/>
  <c r="H158" i="3"/>
  <c r="I186" i="3"/>
  <c r="H186" i="3"/>
  <c r="J186" i="3"/>
  <c r="K186" i="3"/>
  <c r="F186" i="3"/>
  <c r="K241" i="3"/>
  <c r="H241" i="3"/>
  <c r="I241" i="3"/>
  <c r="J241" i="3"/>
  <c r="F241" i="3"/>
  <c r="H915" i="3"/>
  <c r="F915" i="3"/>
  <c r="K915" i="3"/>
  <c r="J915" i="3"/>
  <c r="I915" i="3"/>
  <c r="H820" i="3"/>
  <c r="K820" i="3"/>
  <c r="F820" i="3"/>
  <c r="J820" i="3"/>
  <c r="I820" i="3"/>
  <c r="I329" i="3"/>
  <c r="H329" i="3"/>
  <c r="J329" i="3"/>
  <c r="F329" i="3"/>
  <c r="K329" i="3"/>
  <c r="I497" i="3"/>
  <c r="J497" i="3"/>
  <c r="H497" i="3"/>
  <c r="K497" i="3"/>
  <c r="F497" i="3"/>
  <c r="I935" i="3"/>
  <c r="K935" i="3"/>
  <c r="J935" i="3"/>
  <c r="H935" i="3"/>
  <c r="F935" i="3"/>
  <c r="H646" i="3"/>
  <c r="I646" i="3"/>
  <c r="K646" i="3"/>
  <c r="F646" i="3"/>
  <c r="J646" i="3"/>
  <c r="I727" i="3"/>
  <c r="K727" i="3"/>
  <c r="F727" i="3"/>
  <c r="J727" i="3"/>
  <c r="H727" i="3"/>
  <c r="F421" i="3"/>
  <c r="I421" i="3"/>
  <c r="H421" i="3"/>
  <c r="K421" i="3"/>
  <c r="J421" i="3"/>
  <c r="J872" i="8"/>
  <c r="K872" i="8"/>
  <c r="I73" i="3"/>
  <c r="H73" i="3"/>
  <c r="J73" i="3"/>
  <c r="F73" i="3"/>
  <c r="K73" i="3"/>
  <c r="K156" i="3"/>
  <c r="F156" i="3"/>
  <c r="I156" i="3"/>
  <c r="H156" i="3"/>
  <c r="J156" i="3"/>
  <c r="I180" i="3"/>
  <c r="F180" i="3"/>
  <c r="J180" i="3"/>
  <c r="K180" i="3"/>
  <c r="H180" i="3"/>
  <c r="I246" i="3"/>
  <c r="F246" i="3"/>
  <c r="K246" i="3"/>
  <c r="J246" i="3"/>
  <c r="H246" i="3"/>
  <c r="K709" i="3"/>
  <c r="I709" i="3"/>
  <c r="F709" i="3"/>
  <c r="J709" i="3"/>
  <c r="H709" i="3"/>
  <c r="F849" i="3"/>
  <c r="K849" i="3"/>
  <c r="J849" i="3"/>
  <c r="H849" i="3"/>
  <c r="I849" i="3"/>
  <c r="J364" i="3"/>
  <c r="H364" i="3"/>
  <c r="I364" i="3"/>
  <c r="K364" i="3"/>
  <c r="F364" i="3"/>
  <c r="I473" i="3"/>
  <c r="F473" i="3"/>
  <c r="K473" i="3"/>
  <c r="J473" i="3"/>
  <c r="H473" i="3"/>
  <c r="J833" i="3"/>
  <c r="F833" i="3"/>
  <c r="I833" i="3"/>
  <c r="H833" i="3"/>
  <c r="K833" i="3"/>
  <c r="F692" i="3"/>
  <c r="K692" i="3"/>
  <c r="I692" i="3"/>
  <c r="J692" i="3"/>
  <c r="H692" i="3"/>
  <c r="I737" i="3"/>
  <c r="J737" i="3"/>
  <c r="F737" i="3"/>
  <c r="K737" i="3"/>
  <c r="H737" i="3"/>
  <c r="J772" i="8"/>
  <c r="K772" i="8"/>
  <c r="J722" i="8"/>
  <c r="K722" i="8"/>
  <c r="F62" i="3"/>
  <c r="I62" i="3"/>
  <c r="K62" i="3"/>
  <c r="H62" i="3"/>
  <c r="J62" i="3"/>
  <c r="J150" i="3"/>
  <c r="F150" i="3"/>
  <c r="K150" i="3"/>
  <c r="I150" i="3"/>
  <c r="H150" i="3"/>
  <c r="K222" i="3"/>
  <c r="H222" i="3"/>
  <c r="J222" i="3"/>
  <c r="F222" i="3"/>
  <c r="I222" i="3"/>
  <c r="J165" i="3"/>
  <c r="I165" i="3"/>
  <c r="H165" i="3"/>
  <c r="K165" i="3"/>
  <c r="F165" i="3"/>
  <c r="F750" i="3"/>
  <c r="H750" i="3"/>
  <c r="K750" i="3"/>
  <c r="I750" i="3"/>
  <c r="J750" i="3"/>
  <c r="K436" i="3"/>
  <c r="F436" i="3"/>
  <c r="J436" i="3"/>
  <c r="I436" i="3"/>
  <c r="H436" i="3"/>
  <c r="I340" i="3"/>
  <c r="F340" i="3"/>
  <c r="J340" i="3"/>
  <c r="H340" i="3"/>
  <c r="K340" i="3"/>
  <c r="H969" i="3"/>
  <c r="J969" i="3"/>
  <c r="K969" i="3"/>
  <c r="I969" i="3"/>
  <c r="F969" i="3"/>
  <c r="I648" i="3"/>
  <c r="H648" i="3"/>
  <c r="J648" i="3"/>
  <c r="F648" i="3"/>
  <c r="K648" i="3"/>
  <c r="F657" i="3"/>
  <c r="I657" i="3"/>
  <c r="J657" i="3"/>
  <c r="K657" i="3"/>
  <c r="H657" i="3"/>
  <c r="J468" i="3"/>
  <c r="F468" i="3"/>
  <c r="I468" i="3"/>
  <c r="K468" i="3"/>
  <c r="H468" i="3"/>
  <c r="J85" i="3"/>
  <c r="H85" i="3"/>
  <c r="F85" i="3"/>
  <c r="I85" i="3"/>
  <c r="K85" i="3"/>
  <c r="J55" i="3"/>
  <c r="F55" i="3"/>
  <c r="I55" i="3"/>
  <c r="K55" i="3"/>
  <c r="H55" i="3"/>
  <c r="I229" i="3"/>
  <c r="F229" i="3"/>
  <c r="K229" i="3"/>
  <c r="J229" i="3"/>
  <c r="H229" i="3"/>
  <c r="K244" i="3"/>
  <c r="F244" i="3"/>
  <c r="I244" i="3"/>
  <c r="J244" i="3"/>
  <c r="H244" i="3"/>
  <c r="H317" i="3"/>
  <c r="K317" i="3"/>
  <c r="F317" i="3"/>
  <c r="J317" i="3"/>
  <c r="I317" i="3"/>
  <c r="H307" i="3"/>
  <c r="K307" i="3"/>
  <c r="F307" i="3"/>
  <c r="J307" i="3"/>
  <c r="I307" i="3"/>
  <c r="F385" i="3"/>
  <c r="I385" i="3"/>
  <c r="H385" i="3"/>
  <c r="J385" i="3"/>
  <c r="K385" i="3"/>
  <c r="K723" i="3"/>
  <c r="F723" i="3"/>
  <c r="I723" i="3"/>
  <c r="J723" i="3"/>
  <c r="H723" i="3"/>
  <c r="F896" i="3"/>
  <c r="I896" i="3"/>
  <c r="H896" i="3"/>
  <c r="K896" i="3"/>
  <c r="J896" i="3"/>
  <c r="H563" i="3"/>
  <c r="I563" i="3"/>
  <c r="K563" i="3"/>
  <c r="F563" i="3"/>
  <c r="J563" i="3"/>
  <c r="I853" i="3"/>
  <c r="J853" i="3"/>
  <c r="K853" i="3"/>
  <c r="F853" i="3"/>
  <c r="H853" i="3"/>
  <c r="I630" i="3"/>
  <c r="H630" i="3"/>
  <c r="J630" i="3"/>
  <c r="K630" i="3"/>
  <c r="F630" i="3"/>
  <c r="K17" i="3"/>
  <c r="H17" i="3"/>
  <c r="F17" i="3"/>
  <c r="I17" i="3"/>
  <c r="J17" i="3"/>
  <c r="K44" i="3"/>
  <c r="H44" i="3"/>
  <c r="J44" i="3"/>
  <c r="F44" i="3"/>
  <c r="I44" i="3"/>
  <c r="H162" i="3"/>
  <c r="J162" i="3"/>
  <c r="I162" i="3"/>
  <c r="K162" i="3"/>
  <c r="F162" i="3"/>
  <c r="K169" i="3"/>
  <c r="I169" i="3"/>
  <c r="H169" i="3"/>
  <c r="F169" i="3"/>
  <c r="J169" i="3"/>
  <c r="J330" i="3"/>
  <c r="H330" i="3"/>
  <c r="K330" i="3"/>
  <c r="I330" i="3"/>
  <c r="F330" i="3"/>
  <c r="J359" i="3"/>
  <c r="F359" i="3"/>
  <c r="I359" i="3"/>
  <c r="K359" i="3"/>
  <c r="H359" i="3"/>
  <c r="K614" i="3"/>
  <c r="I614" i="3"/>
  <c r="H614" i="3"/>
  <c r="J614" i="3"/>
  <c r="F614" i="3"/>
  <c r="J895" i="3"/>
  <c r="K895" i="3"/>
  <c r="F895" i="3"/>
  <c r="H895" i="3"/>
  <c r="I895" i="3"/>
  <c r="J549" i="3"/>
  <c r="F549" i="3"/>
  <c r="H549" i="3"/>
  <c r="I549" i="3"/>
  <c r="K549" i="3"/>
  <c r="K799" i="3"/>
  <c r="H799" i="3"/>
  <c r="J799" i="3"/>
  <c r="F799" i="3"/>
  <c r="I799" i="3"/>
  <c r="J949" i="3"/>
  <c r="K949" i="3"/>
  <c r="F949" i="3"/>
  <c r="I949" i="3"/>
  <c r="H949" i="3"/>
  <c r="K458" i="3"/>
  <c r="I458" i="3"/>
  <c r="H458" i="3"/>
  <c r="J458" i="3"/>
  <c r="F458" i="3"/>
  <c r="H133" i="3"/>
  <c r="J133" i="3"/>
  <c r="F133" i="3"/>
  <c r="I133" i="3"/>
  <c r="K133" i="3"/>
  <c r="H106" i="3"/>
  <c r="K106" i="3"/>
  <c r="I106" i="3"/>
  <c r="J106" i="3"/>
  <c r="F106" i="3"/>
  <c r="H146" i="3"/>
  <c r="J146" i="3"/>
  <c r="F146" i="3"/>
  <c r="I146" i="3"/>
  <c r="K146" i="3"/>
  <c r="F235" i="3"/>
  <c r="K235" i="3"/>
  <c r="H235" i="3"/>
  <c r="J235" i="3"/>
  <c r="I235" i="3"/>
  <c r="H185" i="3"/>
  <c r="I185" i="3"/>
  <c r="F185" i="3"/>
  <c r="K185" i="3"/>
  <c r="J185" i="3"/>
  <c r="J711" i="3"/>
  <c r="K711" i="3"/>
  <c r="F711" i="3"/>
  <c r="I711" i="3"/>
  <c r="H711" i="3"/>
  <c r="J419" i="3"/>
  <c r="I419" i="3"/>
  <c r="K419" i="3"/>
  <c r="H419" i="3"/>
  <c r="F419" i="3"/>
  <c r="J334" i="3"/>
  <c r="I334" i="3"/>
  <c r="F334" i="3"/>
  <c r="H334" i="3"/>
  <c r="K334" i="3"/>
  <c r="K837" i="3"/>
  <c r="J837" i="3"/>
  <c r="F837" i="3"/>
  <c r="I837" i="3"/>
  <c r="H837" i="3"/>
  <c r="J944" i="3"/>
  <c r="F944" i="3"/>
  <c r="I944" i="3"/>
  <c r="H944" i="3"/>
  <c r="K944" i="3"/>
  <c r="H811" i="3"/>
  <c r="I811" i="3"/>
  <c r="F811" i="3"/>
  <c r="J811" i="3"/>
  <c r="K811" i="3"/>
  <c r="F989" i="3"/>
  <c r="I989" i="3"/>
  <c r="K989" i="3"/>
  <c r="J989" i="3"/>
  <c r="H989" i="3"/>
  <c r="J734" i="8"/>
  <c r="K734" i="8"/>
  <c r="K61" i="3"/>
  <c r="H61" i="3"/>
  <c r="F61" i="3"/>
  <c r="J61" i="3"/>
  <c r="I61" i="3"/>
  <c r="K69" i="3"/>
  <c r="H69" i="3"/>
  <c r="I69" i="3"/>
  <c r="J69" i="3"/>
  <c r="F69" i="3"/>
  <c r="J277" i="3"/>
  <c r="F277" i="3"/>
  <c r="K277" i="3"/>
  <c r="H277" i="3"/>
  <c r="I277" i="3"/>
  <c r="J207" i="3"/>
  <c r="H207" i="3"/>
  <c r="I207" i="3"/>
  <c r="F207" i="3"/>
  <c r="K207" i="3"/>
  <c r="K188" i="3"/>
  <c r="H188" i="3"/>
  <c r="I188" i="3"/>
  <c r="F188" i="3"/>
  <c r="J188" i="3"/>
  <c r="J440" i="3"/>
  <c r="H440" i="3"/>
  <c r="I440" i="3"/>
  <c r="F440" i="3"/>
  <c r="K440" i="3"/>
  <c r="I371" i="3"/>
  <c r="H371" i="3"/>
  <c r="J371" i="3"/>
  <c r="F371" i="3"/>
  <c r="K371" i="3"/>
  <c r="I339" i="3"/>
  <c r="H339" i="3"/>
  <c r="J339" i="3"/>
  <c r="F339" i="3"/>
  <c r="K339" i="3"/>
  <c r="I700" i="3"/>
  <c r="H700" i="3"/>
  <c r="K700" i="3"/>
  <c r="F700" i="3"/>
  <c r="J700" i="3"/>
  <c r="J506" i="3"/>
  <c r="I506" i="3"/>
  <c r="K506" i="3"/>
  <c r="H506" i="3"/>
  <c r="F506" i="3"/>
  <c r="H873" i="3"/>
  <c r="K873" i="3"/>
  <c r="J873" i="3"/>
  <c r="I873" i="3"/>
  <c r="F873" i="3"/>
  <c r="H860" i="3"/>
  <c r="K860" i="3"/>
  <c r="F860" i="3"/>
  <c r="I860" i="3"/>
  <c r="J860" i="3"/>
  <c r="K120" i="3"/>
  <c r="J120" i="3"/>
  <c r="F120" i="3"/>
  <c r="I120" i="3"/>
  <c r="H120" i="3"/>
  <c r="K4" i="3"/>
  <c r="H4" i="3"/>
  <c r="I4" i="3"/>
  <c r="J4" i="3"/>
  <c r="F4" i="3"/>
  <c r="F297" i="3"/>
  <c r="K297" i="3"/>
  <c r="H297" i="3"/>
  <c r="J297" i="3"/>
  <c r="I297" i="3"/>
  <c r="K590" i="3"/>
  <c r="I590" i="3"/>
  <c r="H590" i="3"/>
  <c r="F590" i="3"/>
  <c r="J590" i="3"/>
  <c r="H933" i="3"/>
  <c r="J933" i="3"/>
  <c r="F933" i="3"/>
  <c r="I933" i="3"/>
  <c r="K933" i="3"/>
  <c r="H536" i="3"/>
  <c r="I536" i="3"/>
  <c r="J536" i="3"/>
  <c r="F536" i="3"/>
  <c r="K536" i="3"/>
  <c r="J944" i="8"/>
  <c r="K944" i="8"/>
  <c r="I699" i="3"/>
  <c r="J699" i="3"/>
  <c r="H699" i="3"/>
  <c r="F699" i="3"/>
  <c r="K699" i="3"/>
  <c r="J964" i="8"/>
  <c r="K964" i="8"/>
  <c r="I109" i="3"/>
  <c r="J109" i="3"/>
  <c r="K109" i="3"/>
  <c r="H109" i="3"/>
  <c r="F109" i="3"/>
  <c r="F92" i="3"/>
  <c r="H92" i="3"/>
  <c r="J92" i="3"/>
  <c r="I92" i="3"/>
  <c r="K92" i="3"/>
  <c r="K269" i="3"/>
  <c r="J269" i="3"/>
  <c r="H269" i="3"/>
  <c r="F269" i="3"/>
  <c r="I269" i="3"/>
  <c r="I197" i="3"/>
  <c r="F197" i="3"/>
  <c r="K197" i="3"/>
  <c r="H197" i="3"/>
  <c r="J197" i="3"/>
  <c r="I199" i="3"/>
  <c r="H199" i="3"/>
  <c r="K199" i="3"/>
  <c r="F199" i="3"/>
  <c r="J199" i="3"/>
  <c r="H782" i="3"/>
  <c r="J782" i="3"/>
  <c r="K782" i="3"/>
  <c r="I782" i="3"/>
  <c r="F782" i="3"/>
  <c r="I304" i="3"/>
  <c r="F304" i="3"/>
  <c r="J304" i="3"/>
  <c r="H304" i="3"/>
  <c r="K304" i="3"/>
  <c r="K327" i="3"/>
  <c r="F327" i="3"/>
  <c r="J327" i="3"/>
  <c r="H327" i="3"/>
  <c r="I327" i="3"/>
  <c r="F597" i="3"/>
  <c r="K597" i="3"/>
  <c r="H597" i="3"/>
  <c r="I597" i="3"/>
  <c r="J597" i="3"/>
  <c r="I729" i="3"/>
  <c r="K729" i="3"/>
  <c r="F729" i="3"/>
  <c r="J729" i="3"/>
  <c r="H729" i="3"/>
  <c r="F567" i="3"/>
  <c r="K567" i="3"/>
  <c r="J567" i="3"/>
  <c r="H567" i="3"/>
  <c r="I567" i="3"/>
  <c r="I592" i="3"/>
  <c r="H592" i="3"/>
  <c r="K592" i="3"/>
  <c r="F592" i="3"/>
  <c r="J592" i="3"/>
  <c r="F51" i="3"/>
  <c r="K51" i="3"/>
  <c r="I51" i="3"/>
  <c r="H51" i="3"/>
  <c r="J51" i="3"/>
  <c r="I28" i="3"/>
  <c r="J28" i="3"/>
  <c r="F28" i="3"/>
  <c r="H28" i="3"/>
  <c r="K28" i="3"/>
  <c r="H260" i="3"/>
  <c r="J260" i="3"/>
  <c r="F260" i="3"/>
  <c r="I260" i="3"/>
  <c r="K260" i="3"/>
  <c r="F293" i="3"/>
  <c r="K293" i="3"/>
  <c r="H293" i="3"/>
  <c r="J293" i="3"/>
  <c r="I293" i="3"/>
  <c r="F189" i="3"/>
  <c r="K189" i="3"/>
  <c r="H189" i="3"/>
  <c r="J189" i="3"/>
  <c r="I189" i="3"/>
  <c r="J441" i="3"/>
  <c r="H441" i="3"/>
  <c r="K441" i="3"/>
  <c r="I441" i="3"/>
  <c r="F441" i="3"/>
  <c r="F318" i="3"/>
  <c r="K318" i="3"/>
  <c r="J318" i="3"/>
  <c r="H318" i="3"/>
  <c r="I318" i="3"/>
  <c r="K397" i="3"/>
  <c r="J397" i="3"/>
  <c r="H397" i="3"/>
  <c r="I397" i="3"/>
  <c r="F397" i="3"/>
  <c r="H424" i="3"/>
  <c r="I424" i="3"/>
  <c r="F424" i="3"/>
  <c r="K424" i="3"/>
  <c r="J424" i="3"/>
  <c r="I789" i="3"/>
  <c r="J789" i="3"/>
  <c r="F789" i="3"/>
  <c r="H789" i="3"/>
  <c r="K789" i="3"/>
  <c r="I932" i="3"/>
  <c r="K932" i="3"/>
  <c r="H932" i="3"/>
  <c r="F932" i="3"/>
  <c r="J932" i="3"/>
  <c r="K947" i="3"/>
  <c r="J947" i="3"/>
  <c r="F947" i="3"/>
  <c r="I947" i="3"/>
  <c r="H947" i="3"/>
  <c r="I911" i="3"/>
  <c r="J911" i="3"/>
  <c r="K911" i="3"/>
  <c r="F911" i="3"/>
  <c r="H911" i="3"/>
  <c r="K889" i="8"/>
  <c r="J889" i="8"/>
  <c r="J33" i="3"/>
  <c r="K33" i="3"/>
  <c r="H33" i="3"/>
  <c r="F33" i="3"/>
  <c r="I33" i="3"/>
  <c r="I47" i="3"/>
  <c r="H47" i="3"/>
  <c r="J47" i="3"/>
  <c r="F47" i="3"/>
  <c r="K47" i="3"/>
  <c r="H268" i="3"/>
  <c r="I268" i="3"/>
  <c r="F268" i="3"/>
  <c r="K268" i="3"/>
  <c r="J268" i="3"/>
  <c r="H289" i="3"/>
  <c r="J289" i="3"/>
  <c r="F289" i="3"/>
  <c r="I289" i="3"/>
  <c r="K289" i="3"/>
  <c r="H228" i="3"/>
  <c r="K228" i="3"/>
  <c r="F228" i="3"/>
  <c r="J228" i="3"/>
  <c r="I228" i="3"/>
  <c r="I409" i="3"/>
  <c r="K409" i="3"/>
  <c r="F409" i="3"/>
  <c r="H409" i="3"/>
  <c r="J409" i="3"/>
  <c r="F321" i="3"/>
  <c r="J321" i="3"/>
  <c r="H321" i="3"/>
  <c r="I321" i="3"/>
  <c r="K321" i="3"/>
  <c r="H395" i="3"/>
  <c r="I395" i="3"/>
  <c r="F395" i="3"/>
  <c r="K395" i="3"/>
  <c r="J395" i="3"/>
  <c r="J509" i="3"/>
  <c r="K509" i="3"/>
  <c r="F509" i="3"/>
  <c r="I509" i="3"/>
  <c r="H509" i="3"/>
  <c r="I804" i="3"/>
  <c r="J804" i="3"/>
  <c r="F804" i="3"/>
  <c r="H804" i="3"/>
  <c r="K804" i="3"/>
  <c r="H703" i="3"/>
  <c r="I703" i="3"/>
  <c r="K703" i="3"/>
  <c r="F703" i="3"/>
  <c r="J703" i="3"/>
  <c r="H802" i="3"/>
  <c r="K802" i="3"/>
  <c r="I802" i="3"/>
  <c r="F802" i="3"/>
  <c r="J802" i="3"/>
  <c r="H57" i="3"/>
  <c r="J57" i="3"/>
  <c r="I57" i="3"/>
  <c r="F57" i="3"/>
  <c r="K57" i="3"/>
  <c r="K6" i="3"/>
  <c r="F6" i="3"/>
  <c r="I6" i="3"/>
  <c r="J6" i="3"/>
  <c r="H6" i="3"/>
  <c r="H253" i="3"/>
  <c r="I253" i="3"/>
  <c r="F253" i="3"/>
  <c r="K253" i="3"/>
  <c r="J253" i="3"/>
  <c r="F276" i="3"/>
  <c r="I276" i="3"/>
  <c r="H276" i="3"/>
  <c r="K276" i="3"/>
  <c r="J276" i="3"/>
  <c r="J38" i="3"/>
  <c r="K38" i="3"/>
  <c r="F38" i="3"/>
  <c r="H38" i="3"/>
  <c r="I38" i="3"/>
  <c r="F420" i="3"/>
  <c r="K420" i="3"/>
  <c r="H420" i="3"/>
  <c r="I420" i="3"/>
  <c r="J420" i="3"/>
  <c r="F331" i="3"/>
  <c r="I331" i="3"/>
  <c r="H331" i="3"/>
  <c r="J331" i="3"/>
  <c r="K331" i="3"/>
  <c r="J394" i="3"/>
  <c r="K394" i="3"/>
  <c r="F394" i="3"/>
  <c r="H394" i="3"/>
  <c r="I394" i="3"/>
  <c r="J734" i="3"/>
  <c r="I734" i="3"/>
  <c r="F734" i="3"/>
  <c r="K734" i="3"/>
  <c r="H734" i="3"/>
  <c r="K738" i="3"/>
  <c r="J738" i="3"/>
  <c r="H738" i="3"/>
  <c r="I738" i="3"/>
  <c r="F738" i="3"/>
  <c r="J717" i="3"/>
  <c r="H717" i="3"/>
  <c r="I717" i="3"/>
  <c r="K717" i="3"/>
  <c r="F717" i="3"/>
  <c r="H513" i="3"/>
  <c r="J513" i="3"/>
  <c r="F513" i="3"/>
  <c r="K513" i="3"/>
  <c r="I513" i="3"/>
  <c r="F77" i="3"/>
  <c r="H77" i="3"/>
  <c r="K77" i="3"/>
  <c r="I77" i="3"/>
  <c r="J77" i="3"/>
  <c r="H98" i="3"/>
  <c r="I98" i="3"/>
  <c r="J98" i="3"/>
  <c r="F98" i="3"/>
  <c r="K98" i="3"/>
  <c r="H286" i="3"/>
  <c r="J286" i="3"/>
  <c r="F286" i="3"/>
  <c r="K286" i="3"/>
  <c r="I286" i="3"/>
  <c r="I298" i="3"/>
  <c r="F298" i="3"/>
  <c r="J298" i="3"/>
  <c r="H298" i="3"/>
  <c r="K298" i="3"/>
  <c r="H370" i="3"/>
  <c r="I370" i="3"/>
  <c r="F370" i="3"/>
  <c r="K370" i="3"/>
  <c r="J370" i="3"/>
  <c r="J423" i="3"/>
  <c r="H423" i="3"/>
  <c r="K423" i="3"/>
  <c r="F423" i="3"/>
  <c r="I423" i="3"/>
  <c r="J677" i="3"/>
  <c r="H677" i="3"/>
  <c r="F677" i="3"/>
  <c r="I677" i="3"/>
  <c r="K677" i="3"/>
  <c r="F953" i="3"/>
  <c r="J953" i="3"/>
  <c r="I953" i="3"/>
  <c r="H953" i="3"/>
  <c r="K953" i="3"/>
  <c r="I483" i="3"/>
  <c r="F483" i="3"/>
  <c r="J483" i="3"/>
  <c r="H483" i="3"/>
  <c r="K483" i="3"/>
  <c r="K683" i="3"/>
  <c r="J683" i="3"/>
  <c r="H683" i="3"/>
  <c r="I683" i="3"/>
  <c r="F683" i="3"/>
  <c r="H465" i="3"/>
  <c r="J465" i="3"/>
  <c r="F465" i="3"/>
  <c r="K465" i="3"/>
  <c r="I465" i="3"/>
  <c r="J796" i="8"/>
  <c r="K796" i="8"/>
  <c r="K793" i="8"/>
  <c r="J793" i="8"/>
  <c r="F81" i="3"/>
  <c r="K81" i="3"/>
  <c r="I81" i="3"/>
  <c r="J81" i="3"/>
  <c r="H81" i="3"/>
  <c r="H151" i="3"/>
  <c r="I151" i="3"/>
  <c r="F151" i="3"/>
  <c r="J151" i="3"/>
  <c r="K151" i="3"/>
  <c r="H250" i="3"/>
  <c r="I250" i="3"/>
  <c r="F250" i="3"/>
  <c r="K250" i="3"/>
  <c r="J250" i="3"/>
  <c r="F282" i="3"/>
  <c r="I282" i="3"/>
  <c r="H282" i="3"/>
  <c r="J282" i="3"/>
  <c r="K282" i="3"/>
  <c r="H913" i="3"/>
  <c r="F913" i="3"/>
  <c r="I913" i="3"/>
  <c r="K913" i="3"/>
  <c r="J913" i="3"/>
  <c r="F909" i="3"/>
  <c r="I909" i="3"/>
  <c r="J909" i="3"/>
  <c r="H909" i="3"/>
  <c r="K909" i="3"/>
  <c r="H405" i="3"/>
  <c r="I405" i="3"/>
  <c r="F405" i="3"/>
  <c r="K405" i="3"/>
  <c r="J405" i="3"/>
  <c r="H735" i="3"/>
  <c r="I735" i="3"/>
  <c r="F735" i="3"/>
  <c r="J735" i="3"/>
  <c r="K735" i="3"/>
  <c r="H661" i="3"/>
  <c r="K661" i="3"/>
  <c r="I661" i="3"/>
  <c r="J661" i="3"/>
  <c r="F661" i="3"/>
  <c r="H653" i="3"/>
  <c r="J653" i="3"/>
  <c r="F653" i="3"/>
  <c r="K653" i="3"/>
  <c r="I653" i="3"/>
  <c r="H656" i="3"/>
  <c r="K656" i="3"/>
  <c r="I656" i="3"/>
  <c r="J656" i="3"/>
  <c r="F656" i="3"/>
  <c r="J71" i="3"/>
  <c r="I71" i="3"/>
  <c r="K71" i="3"/>
  <c r="F71" i="3"/>
  <c r="H71" i="3"/>
  <c r="H13" i="3"/>
  <c r="F13" i="3"/>
  <c r="K13" i="3"/>
  <c r="I13" i="3"/>
  <c r="J13" i="3"/>
  <c r="I239" i="3"/>
  <c r="H239" i="3"/>
  <c r="K239" i="3"/>
  <c r="F239" i="3"/>
  <c r="J239" i="3"/>
  <c r="F275" i="3"/>
  <c r="J275" i="3"/>
  <c r="H275" i="3"/>
  <c r="I275" i="3"/>
  <c r="K275" i="3"/>
  <c r="I412" i="3"/>
  <c r="H412" i="3"/>
  <c r="J412" i="3"/>
  <c r="F412" i="3"/>
  <c r="K412" i="3"/>
  <c r="I312" i="3"/>
  <c r="H312" i="3"/>
  <c r="K312" i="3"/>
  <c r="F312" i="3"/>
  <c r="J312" i="3"/>
  <c r="K399" i="3"/>
  <c r="F399" i="3"/>
  <c r="I399" i="3"/>
  <c r="J399" i="3"/>
  <c r="H399" i="3"/>
  <c r="J866" i="3"/>
  <c r="I866" i="3"/>
  <c r="K866" i="3"/>
  <c r="F866" i="3"/>
  <c r="H866" i="3"/>
  <c r="K732" i="3"/>
  <c r="F732" i="3"/>
  <c r="J732" i="3"/>
  <c r="H732" i="3"/>
  <c r="I732" i="3"/>
  <c r="J529" i="3"/>
  <c r="K529" i="3"/>
  <c r="I529" i="3"/>
  <c r="F529" i="3"/>
  <c r="H529" i="3"/>
  <c r="I586" i="3"/>
  <c r="F586" i="3"/>
  <c r="J586" i="3"/>
  <c r="H586" i="3"/>
  <c r="K586" i="3"/>
  <c r="H526" i="3"/>
  <c r="J526" i="3"/>
  <c r="K526" i="3"/>
  <c r="F526" i="3"/>
  <c r="I526" i="3"/>
  <c r="K896" i="8"/>
  <c r="J896" i="8"/>
  <c r="J35" i="3"/>
  <c r="I35" i="3"/>
  <c r="H35" i="3"/>
  <c r="K35" i="3"/>
  <c r="F35" i="3"/>
  <c r="K50" i="3"/>
  <c r="H50" i="3"/>
  <c r="J50" i="3"/>
  <c r="I50" i="3"/>
  <c r="F50" i="3"/>
  <c r="F168" i="3"/>
  <c r="I168" i="3"/>
  <c r="K168" i="3"/>
  <c r="J168" i="3"/>
  <c r="H168" i="3"/>
  <c r="K176" i="3"/>
  <c r="F176" i="3"/>
  <c r="I176" i="3"/>
  <c r="H176" i="3"/>
  <c r="J176" i="3"/>
  <c r="K351" i="3"/>
  <c r="I351" i="3"/>
  <c r="H351" i="3"/>
  <c r="J351" i="3"/>
  <c r="F351" i="3"/>
  <c r="H350" i="3"/>
  <c r="K350" i="3"/>
  <c r="F350" i="3"/>
  <c r="I350" i="3"/>
  <c r="J350" i="3"/>
  <c r="K361" i="3"/>
  <c r="I361" i="3"/>
  <c r="F361" i="3"/>
  <c r="J361" i="3"/>
  <c r="H361" i="3"/>
  <c r="H535" i="3"/>
  <c r="K535" i="3"/>
  <c r="F535" i="3"/>
  <c r="J535" i="3"/>
  <c r="I535" i="3"/>
  <c r="J493" i="3"/>
  <c r="I493" i="3"/>
  <c r="F493" i="3"/>
  <c r="K493" i="3"/>
  <c r="H493" i="3"/>
  <c r="K724" i="3"/>
  <c r="F724" i="3"/>
  <c r="J724" i="3"/>
  <c r="I724" i="3"/>
  <c r="H724" i="3"/>
  <c r="J604" i="3"/>
  <c r="I604" i="3"/>
  <c r="F604" i="3"/>
  <c r="K604" i="3"/>
  <c r="H604" i="3"/>
  <c r="H605" i="3"/>
  <c r="I605" i="3"/>
  <c r="K605" i="3"/>
  <c r="J605" i="3"/>
  <c r="F605" i="3"/>
  <c r="I790" i="3"/>
  <c r="K790" i="3"/>
  <c r="J790" i="3"/>
  <c r="F790" i="3"/>
  <c r="H790" i="3"/>
  <c r="J823" i="8"/>
  <c r="K823" i="8"/>
  <c r="K475" i="3"/>
  <c r="J475" i="3"/>
  <c r="H475" i="3"/>
  <c r="I475" i="3"/>
  <c r="F475" i="3"/>
  <c r="I606" i="3"/>
  <c r="F606" i="3"/>
  <c r="K606" i="3"/>
  <c r="H606" i="3"/>
  <c r="J606" i="3"/>
  <c r="I573" i="3"/>
  <c r="J573" i="3"/>
  <c r="H573" i="3"/>
  <c r="K573" i="3"/>
  <c r="F573" i="3"/>
  <c r="I696" i="3"/>
  <c r="F696" i="3"/>
  <c r="J696" i="3"/>
  <c r="K696" i="3"/>
  <c r="H696" i="3"/>
  <c r="I640" i="3"/>
  <c r="H640" i="3"/>
  <c r="J640" i="3"/>
  <c r="K640" i="3"/>
  <c r="F640" i="3"/>
  <c r="F741" i="3"/>
  <c r="K741" i="3"/>
  <c r="J741" i="3"/>
  <c r="H741" i="3"/>
  <c r="I741" i="3"/>
  <c r="F806" i="3"/>
  <c r="J806" i="3"/>
  <c r="H806" i="3"/>
  <c r="K806" i="3"/>
  <c r="I806" i="3"/>
  <c r="K924" i="8"/>
  <c r="J924" i="8"/>
  <c r="I739" i="3"/>
  <c r="H739" i="3"/>
  <c r="K739" i="3"/>
  <c r="F739" i="3"/>
  <c r="J739" i="3"/>
  <c r="J712" i="3"/>
  <c r="H712" i="3"/>
  <c r="K712" i="3"/>
  <c r="F712" i="3"/>
  <c r="I712" i="3"/>
  <c r="F517" i="3"/>
  <c r="I517" i="3"/>
  <c r="K517" i="3"/>
  <c r="H517" i="3"/>
  <c r="J517" i="3"/>
  <c r="I991" i="3"/>
  <c r="F991" i="3"/>
  <c r="H991" i="3"/>
  <c r="K991" i="3"/>
  <c r="J991" i="3"/>
  <c r="F671" i="3"/>
  <c r="K671" i="3"/>
  <c r="H671" i="3"/>
  <c r="I671" i="3"/>
  <c r="J671" i="3"/>
  <c r="F987" i="3"/>
  <c r="K987" i="3"/>
  <c r="H987" i="3"/>
  <c r="I987" i="3"/>
  <c r="J987" i="3"/>
  <c r="K977" i="3"/>
  <c r="F977" i="3"/>
  <c r="I977" i="3"/>
  <c r="J977" i="3"/>
  <c r="H977" i="3"/>
  <c r="K791" i="8"/>
  <c r="J791" i="8"/>
  <c r="J731" i="8"/>
  <c r="K731" i="8"/>
  <c r="I957" i="3"/>
  <c r="K957" i="3"/>
  <c r="J957" i="3"/>
  <c r="H957" i="3"/>
  <c r="F957" i="3"/>
  <c r="J627" i="3"/>
  <c r="H627" i="3"/>
  <c r="K627" i="3"/>
  <c r="F627" i="3"/>
  <c r="I627" i="3"/>
  <c r="H899" i="3"/>
  <c r="K899" i="3"/>
  <c r="I899" i="3"/>
  <c r="J899" i="3"/>
  <c r="F899" i="3"/>
  <c r="K815" i="3"/>
  <c r="H815" i="3"/>
  <c r="F815" i="3"/>
  <c r="I815" i="3"/>
  <c r="J815" i="3"/>
  <c r="K927" i="3"/>
  <c r="I927" i="3"/>
  <c r="J927" i="3"/>
  <c r="F927" i="3"/>
  <c r="H927" i="3"/>
  <c r="F948" i="3"/>
  <c r="H948" i="3"/>
  <c r="I948" i="3"/>
  <c r="J948" i="3"/>
  <c r="K948" i="3"/>
  <c r="I747" i="3"/>
  <c r="F747" i="3"/>
  <c r="K747" i="3"/>
  <c r="J747" i="3"/>
  <c r="H747" i="3"/>
  <c r="K700" i="8"/>
  <c r="J700" i="8"/>
  <c r="K936" i="8"/>
  <c r="J936" i="8"/>
  <c r="K864" i="3"/>
  <c r="I864" i="3"/>
  <c r="J864" i="3"/>
  <c r="F864" i="3"/>
  <c r="H864" i="3"/>
  <c r="H958" i="3"/>
  <c r="K958" i="3"/>
  <c r="I958" i="3"/>
  <c r="F958" i="3"/>
  <c r="J958" i="3"/>
  <c r="K726" i="3"/>
  <c r="H726" i="3"/>
  <c r="J726" i="3"/>
  <c r="I726" i="3"/>
  <c r="F726" i="3"/>
  <c r="H721" i="3"/>
  <c r="F721" i="3"/>
  <c r="J721" i="3"/>
  <c r="K721" i="3"/>
  <c r="I721" i="3"/>
  <c r="I749" i="3"/>
  <c r="F749" i="3"/>
  <c r="K749" i="3"/>
  <c r="J749" i="3"/>
  <c r="H749" i="3"/>
  <c r="H582" i="3"/>
  <c r="I582" i="3"/>
  <c r="F582" i="3"/>
  <c r="J582" i="3"/>
  <c r="K582" i="3"/>
  <c r="K540" i="3"/>
  <c r="F540" i="3"/>
  <c r="I540" i="3"/>
  <c r="J540" i="3"/>
  <c r="H540" i="3"/>
  <c r="J959" i="8"/>
  <c r="K959" i="8"/>
  <c r="J787" i="8"/>
  <c r="K787" i="8"/>
  <c r="K805" i="8"/>
  <c r="J805" i="8"/>
  <c r="I751" i="3"/>
  <c r="F751" i="3"/>
  <c r="J751" i="3"/>
  <c r="H751" i="3"/>
  <c r="K751" i="3"/>
  <c r="H787" i="3"/>
  <c r="J787" i="3"/>
  <c r="K787" i="3"/>
  <c r="F787" i="3"/>
  <c r="I787" i="3"/>
  <c r="J843" i="3"/>
  <c r="I843" i="3"/>
  <c r="H843" i="3"/>
  <c r="F843" i="3"/>
  <c r="K843" i="3"/>
  <c r="K557" i="3"/>
  <c r="H557" i="3"/>
  <c r="F557" i="3"/>
  <c r="I557" i="3"/>
  <c r="J557" i="3"/>
  <c r="K503" i="3"/>
  <c r="F503" i="3"/>
  <c r="I503" i="3"/>
  <c r="H503" i="3"/>
  <c r="J503" i="3"/>
  <c r="H576" i="3"/>
  <c r="K576" i="3"/>
  <c r="I576" i="3"/>
  <c r="F576" i="3"/>
  <c r="J576" i="3"/>
  <c r="F992" i="3"/>
  <c r="I992" i="3"/>
  <c r="K992" i="3"/>
  <c r="H992" i="3"/>
  <c r="J992" i="3"/>
  <c r="K720" i="8"/>
  <c r="J720" i="8"/>
  <c r="K835" i="8"/>
  <c r="J835" i="8"/>
  <c r="K935" i="8"/>
  <c r="J935" i="8"/>
  <c r="H690" i="3"/>
  <c r="J690" i="3"/>
  <c r="I690" i="3"/>
  <c r="F690" i="3"/>
  <c r="K690" i="3"/>
  <c r="F595" i="3"/>
  <c r="J595" i="3"/>
  <c r="H595" i="3"/>
  <c r="K595" i="3"/>
  <c r="I595" i="3"/>
  <c r="J544" i="3"/>
  <c r="K544" i="3"/>
  <c r="F544" i="3"/>
  <c r="I544" i="3"/>
  <c r="H544" i="3"/>
  <c r="F455" i="3"/>
  <c r="K455" i="3"/>
  <c r="H455" i="3"/>
  <c r="I455" i="3"/>
  <c r="J455" i="3"/>
  <c r="H477" i="3"/>
  <c r="I477" i="3"/>
  <c r="F477" i="3"/>
  <c r="J477" i="3"/>
  <c r="K477" i="3"/>
  <c r="F952" i="3"/>
  <c r="I952" i="3"/>
  <c r="K952" i="3"/>
  <c r="J952" i="3"/>
  <c r="H952" i="3"/>
  <c r="F445" i="3"/>
  <c r="I445" i="3"/>
  <c r="H445" i="3"/>
  <c r="J445" i="3"/>
  <c r="K445" i="3"/>
  <c r="K744" i="8"/>
  <c r="J744" i="8"/>
  <c r="K580" i="3"/>
  <c r="F580" i="3"/>
  <c r="I580" i="3"/>
  <c r="H580" i="3"/>
  <c r="J580" i="3"/>
  <c r="H923" i="3"/>
  <c r="I923" i="3"/>
  <c r="K923" i="3"/>
  <c r="F923" i="3"/>
  <c r="J923" i="3"/>
  <c r="I950" i="3"/>
  <c r="F950" i="3"/>
  <c r="H950" i="3"/>
  <c r="J950" i="3"/>
  <c r="K950" i="3"/>
  <c r="K644" i="3"/>
  <c r="F644" i="3"/>
  <c r="J644" i="3"/>
  <c r="H644" i="3"/>
  <c r="I644" i="3"/>
  <c r="K971" i="3"/>
  <c r="I971" i="3"/>
  <c r="H971" i="3"/>
  <c r="J971" i="3"/>
  <c r="F971" i="3"/>
  <c r="F964" i="3"/>
  <c r="K964" i="3"/>
  <c r="J964" i="3"/>
  <c r="I964" i="3"/>
  <c r="H964" i="3"/>
  <c r="I443" i="3"/>
  <c r="H443" i="3"/>
  <c r="K443" i="3"/>
  <c r="F443" i="3"/>
  <c r="J443" i="3"/>
  <c r="K885" i="8"/>
  <c r="J885" i="8"/>
  <c r="K665" i="3"/>
  <c r="I665" i="3"/>
  <c r="F665" i="3"/>
  <c r="J665" i="3"/>
  <c r="H665" i="3"/>
  <c r="K480" i="3"/>
  <c r="I480" i="3"/>
  <c r="H480" i="3"/>
  <c r="J480" i="3"/>
  <c r="F480" i="3"/>
  <c r="J967" i="3"/>
  <c r="H967" i="3"/>
  <c r="K967" i="3"/>
  <c r="F967" i="3"/>
  <c r="I967" i="3"/>
  <c r="H951" i="3"/>
  <c r="J951" i="3"/>
  <c r="I951" i="3"/>
  <c r="F951" i="3"/>
  <c r="K951" i="3"/>
  <c r="H863" i="3"/>
  <c r="K863" i="3"/>
  <c r="I863" i="3"/>
  <c r="J863" i="3"/>
  <c r="F863" i="3"/>
  <c r="I652" i="3"/>
  <c r="K652" i="3"/>
  <c r="H652" i="3"/>
  <c r="J652" i="3"/>
  <c r="F652" i="3"/>
  <c r="I881" i="3"/>
  <c r="K881" i="3"/>
  <c r="H881" i="3"/>
  <c r="F881" i="3"/>
  <c r="J881" i="3"/>
  <c r="K954" i="8"/>
  <c r="J954" i="8"/>
  <c r="K904" i="8"/>
  <c r="J904" i="8"/>
  <c r="K985" i="3"/>
  <c r="J985" i="3"/>
  <c r="H985" i="3"/>
  <c r="I985" i="3"/>
  <c r="F985" i="3"/>
  <c r="K765" i="3"/>
  <c r="I765" i="3"/>
  <c r="H765" i="3"/>
  <c r="J765" i="3"/>
  <c r="F765" i="3"/>
  <c r="F636" i="3"/>
  <c r="K636" i="3"/>
  <c r="H636" i="3"/>
  <c r="J636" i="3"/>
  <c r="I636" i="3"/>
  <c r="F670" i="3"/>
  <c r="J670" i="3"/>
  <c r="H670" i="3"/>
  <c r="K670" i="3"/>
  <c r="I670" i="3"/>
  <c r="J643" i="3"/>
  <c r="I643" i="3"/>
  <c r="H643" i="3"/>
  <c r="K643" i="3"/>
  <c r="F643" i="3"/>
  <c r="J999" i="3"/>
  <c r="I999" i="3"/>
  <c r="O991" i="2"/>
  <c r="K999" i="3"/>
  <c r="N991" i="2"/>
  <c r="H999" i="3"/>
  <c r="F999" i="3"/>
  <c r="I662" i="3"/>
  <c r="J662" i="3"/>
  <c r="H662" i="3"/>
  <c r="F662" i="3"/>
  <c r="K662" i="3"/>
  <c r="J859" i="8"/>
  <c r="K859" i="8"/>
  <c r="K904" i="3"/>
  <c r="F904" i="3"/>
  <c r="I904" i="3"/>
  <c r="J904" i="3"/>
  <c r="H904" i="3"/>
  <c r="J454" i="3"/>
  <c r="H454" i="3"/>
  <c r="K454" i="3"/>
  <c r="F454" i="3"/>
  <c r="I454" i="3"/>
  <c r="K632" i="3"/>
  <c r="I632" i="3"/>
  <c r="F632" i="3"/>
  <c r="J632" i="3"/>
  <c r="H632" i="3"/>
  <c r="J981" i="3"/>
  <c r="F981" i="3"/>
  <c r="K981" i="3"/>
  <c r="I981" i="3"/>
  <c r="H981" i="3"/>
  <c r="K624" i="3"/>
  <c r="I624" i="3"/>
  <c r="H624" i="3"/>
  <c r="J624" i="3"/>
  <c r="F624" i="3"/>
  <c r="H939" i="3"/>
  <c r="J939" i="3"/>
  <c r="I939" i="3"/>
  <c r="K939" i="3"/>
  <c r="F939" i="3"/>
  <c r="I890" i="3"/>
  <c r="F890" i="3"/>
  <c r="K890" i="3"/>
  <c r="H890" i="3"/>
  <c r="J890" i="3"/>
  <c r="K827" i="8"/>
  <c r="J827" i="8"/>
  <c r="F548" i="3"/>
  <c r="K548" i="3"/>
  <c r="I548" i="3"/>
  <c r="J548" i="3"/>
  <c r="H548" i="3"/>
  <c r="K584" i="3"/>
  <c r="J584" i="3"/>
  <c r="H584" i="3"/>
  <c r="I584" i="3"/>
  <c r="F584" i="3"/>
  <c r="K533" i="3"/>
  <c r="H533" i="3"/>
  <c r="J533" i="3"/>
  <c r="F533" i="3"/>
  <c r="I533" i="3"/>
  <c r="F591" i="3"/>
  <c r="I591" i="3"/>
  <c r="K591" i="3"/>
  <c r="J591" i="3"/>
  <c r="H591" i="3"/>
  <c r="H547" i="3"/>
  <c r="I547" i="3"/>
  <c r="F547" i="3"/>
  <c r="J547" i="3"/>
  <c r="K547" i="3"/>
  <c r="J793" i="3"/>
  <c r="I793" i="3"/>
  <c r="F793" i="3"/>
  <c r="K793" i="3"/>
  <c r="H793" i="3"/>
  <c r="J650" i="3"/>
  <c r="I650" i="3"/>
  <c r="F650" i="3"/>
  <c r="K650" i="3"/>
  <c r="H650" i="3"/>
  <c r="H875" i="3"/>
  <c r="F875" i="3"/>
  <c r="J875" i="3"/>
  <c r="K875" i="3"/>
  <c r="I875" i="3"/>
  <c r="J736" i="8"/>
  <c r="K736" i="8"/>
  <c r="K886" i="8"/>
  <c r="J886" i="8"/>
  <c r="I761" i="3"/>
  <c r="F761" i="3"/>
  <c r="J761" i="3"/>
  <c r="H761" i="3"/>
  <c r="K761" i="3"/>
  <c r="I564" i="3"/>
  <c r="F564" i="3"/>
  <c r="J564" i="3"/>
  <c r="H564" i="3"/>
  <c r="K564" i="3"/>
  <c r="J936" i="3"/>
  <c r="K936" i="3"/>
  <c r="F936" i="3"/>
  <c r="I936" i="3"/>
  <c r="H936" i="3"/>
  <c r="J479" i="3"/>
  <c r="F479" i="3"/>
  <c r="I479" i="3"/>
  <c r="H479" i="3"/>
  <c r="K479" i="3"/>
  <c r="F851" i="3"/>
  <c r="K851" i="3"/>
  <c r="J851" i="3"/>
  <c r="H851" i="3"/>
  <c r="I851" i="3"/>
  <c r="I666" i="3"/>
  <c r="K666" i="3"/>
  <c r="F666" i="3"/>
  <c r="H666" i="3"/>
  <c r="J666" i="3"/>
  <c r="K461" i="3"/>
  <c r="H461" i="3"/>
  <c r="I461" i="3"/>
  <c r="F461" i="3"/>
  <c r="J461" i="3"/>
  <c r="F783" i="3"/>
  <c r="J783" i="3"/>
  <c r="H783" i="3"/>
  <c r="I783" i="3"/>
  <c r="K783" i="3"/>
  <c r="J767" i="8"/>
  <c r="K767" i="8"/>
  <c r="J809" i="8"/>
  <c r="K809" i="8"/>
  <c r="H484" i="3"/>
  <c r="K484" i="3"/>
  <c r="F484" i="3"/>
  <c r="I484" i="3"/>
  <c r="J484" i="3"/>
  <c r="F598" i="3"/>
  <c r="K598" i="3"/>
  <c r="H598" i="3"/>
  <c r="J598" i="3"/>
  <c r="I598" i="3"/>
  <c r="F682" i="3"/>
  <c r="J682" i="3"/>
  <c r="H682" i="3"/>
  <c r="I682" i="3"/>
  <c r="K682" i="3"/>
  <c r="J889" i="3"/>
  <c r="K889" i="3"/>
  <c r="H889" i="3"/>
  <c r="I889" i="3"/>
  <c r="F889" i="3"/>
  <c r="H593" i="3"/>
  <c r="I593" i="3"/>
  <c r="J593" i="3"/>
  <c r="F593" i="3"/>
  <c r="K593" i="3"/>
  <c r="F760" i="3"/>
  <c r="I760" i="3"/>
  <c r="H760" i="3"/>
  <c r="J760" i="3"/>
  <c r="K760" i="3"/>
  <c r="J457" i="3"/>
  <c r="I457" i="3"/>
  <c r="H457" i="3"/>
  <c r="K457" i="3"/>
  <c r="F457" i="3"/>
  <c r="K554" i="3"/>
  <c r="F554" i="3"/>
  <c r="J554" i="3"/>
  <c r="I554" i="3"/>
  <c r="H554" i="3"/>
  <c r="J870" i="8"/>
  <c r="K870" i="8"/>
  <c r="K1001" i="8"/>
  <c r="J1001" i="8"/>
  <c r="J711" i="8"/>
  <c r="K711" i="8"/>
  <c r="H505" i="3"/>
  <c r="I505" i="3"/>
  <c r="K505" i="3"/>
  <c r="F505" i="3"/>
  <c r="J505" i="3"/>
  <c r="J667" i="3"/>
  <c r="H667" i="3"/>
  <c r="K667" i="3"/>
  <c r="F667" i="3"/>
  <c r="I667" i="3"/>
  <c r="H968" i="3"/>
  <c r="F968" i="3"/>
  <c r="K968" i="3"/>
  <c r="I968" i="3"/>
  <c r="J968" i="3"/>
  <c r="J539" i="3"/>
  <c r="I539" i="3"/>
  <c r="K539" i="3"/>
  <c r="F539" i="3"/>
  <c r="H539" i="3"/>
  <c r="H961" i="3"/>
  <c r="K961" i="3"/>
  <c r="I961" i="3"/>
  <c r="F961" i="3"/>
  <c r="J961" i="3"/>
  <c r="F861" i="3"/>
  <c r="H861" i="3"/>
  <c r="I861" i="3"/>
  <c r="K861" i="3"/>
  <c r="J861" i="3"/>
  <c r="F528" i="3"/>
  <c r="J528" i="3"/>
  <c r="K528" i="3"/>
  <c r="H528" i="3"/>
  <c r="I528" i="3"/>
  <c r="F551" i="3"/>
  <c r="I551" i="3"/>
  <c r="H551" i="3"/>
  <c r="K551" i="3"/>
  <c r="J551" i="3"/>
  <c r="J912" i="8"/>
  <c r="K912" i="8"/>
  <c r="J780" i="8"/>
  <c r="K780" i="8"/>
  <c r="H655" i="3"/>
  <c r="K655" i="3"/>
  <c r="J655" i="3"/>
  <c r="F655" i="3"/>
  <c r="I655" i="3"/>
  <c r="J836" i="3"/>
  <c r="F836" i="3"/>
  <c r="K836" i="3"/>
  <c r="H836" i="3"/>
  <c r="I836" i="3"/>
  <c r="J823" i="3"/>
  <c r="K823" i="3"/>
  <c r="F823" i="3"/>
  <c r="I823" i="3"/>
  <c r="H823" i="3"/>
  <c r="H921" i="3"/>
  <c r="I921" i="3"/>
  <c r="F921" i="3"/>
  <c r="J921" i="3"/>
  <c r="K921" i="3"/>
  <c r="I623" i="3"/>
  <c r="K623" i="3"/>
  <c r="F623" i="3"/>
  <c r="J623" i="3"/>
  <c r="H623" i="3"/>
  <c r="J893" i="3"/>
  <c r="I893" i="3"/>
  <c r="H893" i="3"/>
  <c r="K893" i="3"/>
  <c r="F893" i="3"/>
  <c r="H508" i="3"/>
  <c r="I508" i="3"/>
  <c r="F508" i="3"/>
  <c r="J508" i="3"/>
  <c r="K508" i="3"/>
  <c r="J902" i="8"/>
  <c r="K902" i="8"/>
  <c r="J807" i="8"/>
  <c r="K807" i="8"/>
  <c r="H975" i="3"/>
  <c r="K975" i="3"/>
  <c r="J975" i="3"/>
  <c r="F975" i="3"/>
  <c r="I975" i="3"/>
  <c r="K499" i="3"/>
  <c r="F499" i="3"/>
  <c r="I499" i="3"/>
  <c r="J499" i="3"/>
  <c r="H499" i="3"/>
  <c r="F801" i="3"/>
  <c r="K801" i="3"/>
  <c r="J801" i="3"/>
  <c r="H801" i="3"/>
  <c r="I801" i="3"/>
  <c r="J628" i="3"/>
  <c r="F628" i="3"/>
  <c r="I628" i="3"/>
  <c r="K628" i="3"/>
  <c r="H628" i="3"/>
  <c r="I874" i="3"/>
  <c r="K874" i="3"/>
  <c r="H874" i="3"/>
  <c r="J874" i="3"/>
  <c r="F874" i="3"/>
  <c r="I617" i="3"/>
  <c r="H617" i="3"/>
  <c r="K617" i="3"/>
  <c r="F617" i="3"/>
  <c r="J617" i="3"/>
  <c r="I453" i="3"/>
  <c r="F453" i="3"/>
  <c r="K453" i="3"/>
  <c r="H453" i="3"/>
  <c r="J453" i="3"/>
  <c r="K932" i="8"/>
  <c r="J932" i="8"/>
  <c r="J834" i="8"/>
  <c r="K834" i="8"/>
  <c r="K524" i="3"/>
  <c r="F524" i="3"/>
  <c r="I524" i="3"/>
  <c r="H524" i="3"/>
  <c r="J524" i="3"/>
  <c r="I777" i="3"/>
  <c r="F777" i="3"/>
  <c r="K777" i="3"/>
  <c r="H777" i="3"/>
  <c r="J777" i="3"/>
  <c r="K695" i="3"/>
  <c r="H695" i="3"/>
  <c r="J695" i="3"/>
  <c r="I695" i="3"/>
  <c r="F695" i="3"/>
  <c r="H755" i="3"/>
  <c r="K755" i="3"/>
  <c r="I755" i="3"/>
  <c r="F755" i="3"/>
  <c r="J755" i="3"/>
  <c r="I660" i="3"/>
  <c r="F660" i="3"/>
  <c r="K660" i="3"/>
  <c r="H660" i="3"/>
  <c r="J660" i="3"/>
  <c r="H930" i="3"/>
  <c r="F930" i="3"/>
  <c r="I930" i="3"/>
  <c r="K930" i="3"/>
  <c r="J930" i="3"/>
  <c r="H803" i="3"/>
  <c r="I803" i="3"/>
  <c r="K803" i="3"/>
  <c r="F803" i="3"/>
  <c r="J803" i="3"/>
  <c r="J938" i="8"/>
  <c r="K938" i="8"/>
  <c r="J844" i="8"/>
  <c r="K844" i="8"/>
  <c r="J946" i="8"/>
  <c r="K946" i="8"/>
  <c r="F970" i="3"/>
  <c r="I970" i="3"/>
  <c r="H970" i="3"/>
  <c r="K970" i="3"/>
  <c r="J970" i="3"/>
  <c r="K781" i="3"/>
  <c r="F781" i="3"/>
  <c r="J781" i="3"/>
  <c r="H781" i="3"/>
  <c r="I781" i="3"/>
  <c r="K922" i="3"/>
  <c r="I922" i="3"/>
  <c r="F922" i="3"/>
  <c r="H922" i="3"/>
  <c r="J922" i="3"/>
  <c r="I877" i="3"/>
  <c r="K877" i="3"/>
  <c r="H877" i="3"/>
  <c r="F877" i="3"/>
  <c r="J877" i="3"/>
  <c r="K986" i="3"/>
  <c r="J986" i="3"/>
  <c r="I986" i="3"/>
  <c r="H986" i="3"/>
  <c r="F986" i="3"/>
  <c r="I559" i="3"/>
  <c r="K559" i="3"/>
  <c r="F559" i="3"/>
  <c r="H559" i="3"/>
  <c r="J559" i="3"/>
  <c r="I545" i="3"/>
  <c r="H545" i="3"/>
  <c r="F545" i="3"/>
  <c r="K545" i="3"/>
  <c r="J545" i="3"/>
  <c r="F792" i="3"/>
  <c r="I792" i="3"/>
  <c r="K792" i="3"/>
  <c r="H792" i="3"/>
  <c r="J792" i="3"/>
  <c r="J910" i="8"/>
  <c r="K910" i="8"/>
  <c r="K642" i="3"/>
  <c r="H642" i="3"/>
  <c r="I642" i="3"/>
  <c r="J642" i="3"/>
  <c r="F642" i="3"/>
  <c r="K784" i="3"/>
  <c r="F784" i="3"/>
  <c r="H784" i="3"/>
  <c r="J784" i="3"/>
  <c r="I784" i="3"/>
  <c r="I469" i="3"/>
  <c r="J469" i="3"/>
  <c r="H469" i="3"/>
  <c r="K469" i="3"/>
  <c r="F469" i="3"/>
  <c r="F638" i="3"/>
  <c r="H638" i="3"/>
  <c r="J638" i="3"/>
  <c r="K638" i="3"/>
  <c r="I638" i="3"/>
  <c r="K462" i="3"/>
  <c r="J462" i="3"/>
  <c r="H462" i="3"/>
  <c r="I462" i="3"/>
  <c r="F462" i="3"/>
  <c r="I759" i="3"/>
  <c r="H759" i="3"/>
  <c r="F759" i="3"/>
  <c r="J759" i="3"/>
  <c r="K759" i="3"/>
  <c r="H942" i="3"/>
  <c r="I942" i="3"/>
  <c r="K942" i="3"/>
  <c r="J942" i="3"/>
  <c r="F942" i="3"/>
  <c r="J702" i="8"/>
  <c r="K702" i="8"/>
  <c r="J629" i="3"/>
  <c r="F629" i="3"/>
  <c r="K629" i="3"/>
  <c r="H629" i="3"/>
  <c r="I629" i="3"/>
  <c r="I807" i="3"/>
  <c r="H807" i="3"/>
  <c r="K807" i="3"/>
  <c r="F807" i="3"/>
  <c r="J807" i="3"/>
  <c r="H945" i="3"/>
  <c r="F945" i="3"/>
  <c r="I945" i="3"/>
  <c r="K945" i="3"/>
  <c r="J945" i="3"/>
  <c r="F929" i="3"/>
  <c r="K929" i="3"/>
  <c r="I929" i="3"/>
  <c r="J929" i="3"/>
  <c r="H929" i="3"/>
  <c r="H903" i="3"/>
  <c r="F903" i="3"/>
  <c r="I903" i="3"/>
  <c r="K903" i="3"/>
  <c r="J903" i="3"/>
  <c r="K575" i="3"/>
  <c r="F575" i="3"/>
  <c r="I575" i="3"/>
  <c r="H575" i="3"/>
  <c r="J575" i="3"/>
  <c r="K686" i="3"/>
  <c r="I686" i="3"/>
  <c r="F686" i="3"/>
  <c r="J686" i="3"/>
  <c r="H686" i="3"/>
  <c r="J703" i="8"/>
  <c r="K703" i="8"/>
  <c r="K451" i="3"/>
  <c r="F451" i="3"/>
  <c r="I451" i="3"/>
  <c r="H451" i="3"/>
  <c r="J451" i="3"/>
  <c r="H490" i="3"/>
  <c r="F490" i="3"/>
  <c r="J490" i="3"/>
  <c r="K490" i="3"/>
  <c r="I490" i="3"/>
  <c r="K852" i="3"/>
  <c r="H852" i="3"/>
  <c r="I852" i="3"/>
  <c r="F852" i="3"/>
  <c r="J852" i="3"/>
  <c r="H742" i="3"/>
  <c r="J742" i="3"/>
  <c r="K742" i="3"/>
  <c r="F742" i="3"/>
  <c r="I742" i="3"/>
  <c r="I839" i="3"/>
  <c r="H839" i="3"/>
  <c r="K839" i="3"/>
  <c r="J839" i="3"/>
  <c r="F839" i="3"/>
  <c r="K914" i="3"/>
  <c r="J914" i="3"/>
  <c r="H914" i="3"/>
  <c r="I914" i="3"/>
  <c r="F914" i="3"/>
  <c r="K622" i="3"/>
  <c r="F622" i="3"/>
  <c r="J622" i="3"/>
  <c r="I622" i="3"/>
  <c r="H622" i="3"/>
  <c r="J779" i="8"/>
  <c r="K779" i="8"/>
  <c r="K757" i="8"/>
  <c r="J757" i="8"/>
  <c r="J963" i="3"/>
  <c r="H963" i="3"/>
  <c r="K963" i="3"/>
  <c r="I963" i="3"/>
  <c r="F963" i="3"/>
  <c r="K978" i="3"/>
  <c r="H978" i="3"/>
  <c r="I978" i="3"/>
  <c r="F978" i="3"/>
  <c r="J978" i="3"/>
  <c r="J534" i="3"/>
  <c r="I534" i="3"/>
  <c r="F534" i="3"/>
  <c r="K534" i="3"/>
  <c r="H534" i="3"/>
  <c r="K965" i="3"/>
  <c r="F965" i="3"/>
  <c r="I965" i="3"/>
  <c r="J965" i="3"/>
  <c r="H965" i="3"/>
  <c r="I817" i="3"/>
  <c r="K817" i="3"/>
  <c r="J817" i="3"/>
  <c r="F817" i="3"/>
  <c r="H817" i="3"/>
  <c r="F795" i="3"/>
  <c r="H795" i="3"/>
  <c r="I795" i="3"/>
  <c r="J795" i="3"/>
  <c r="K795" i="3"/>
  <c r="K983" i="3"/>
  <c r="I983" i="3"/>
  <c r="H983" i="3"/>
  <c r="J983" i="3"/>
  <c r="F983" i="3"/>
  <c r="F510" i="3"/>
  <c r="J510" i="3"/>
  <c r="K510" i="3"/>
  <c r="H510" i="3"/>
  <c r="I510" i="3"/>
  <c r="K516" i="3"/>
  <c r="H516" i="3"/>
  <c r="I516" i="3"/>
  <c r="J516" i="3"/>
  <c r="F516" i="3"/>
  <c r="I988" i="3"/>
  <c r="J988" i="3"/>
  <c r="K988" i="3"/>
  <c r="H988" i="3"/>
  <c r="F988" i="3"/>
  <c r="J467" i="3"/>
  <c r="H467" i="3"/>
  <c r="I467" i="3"/>
  <c r="K467" i="3"/>
  <c r="F467" i="3"/>
  <c r="J621" i="3"/>
  <c r="F621" i="3"/>
  <c r="H621" i="3"/>
  <c r="I621" i="3"/>
  <c r="K621" i="3"/>
  <c r="K658" i="3"/>
  <c r="H658" i="3"/>
  <c r="J658" i="3"/>
  <c r="I658" i="3"/>
  <c r="F658" i="3"/>
  <c r="J522" i="3"/>
  <c r="H522" i="3"/>
  <c r="K522" i="3"/>
  <c r="I522" i="3"/>
  <c r="F522" i="3"/>
  <c r="J775" i="8"/>
  <c r="K775" i="8"/>
  <c r="K763" i="8"/>
  <c r="J763" i="8"/>
  <c r="J962" i="8"/>
  <c r="K962" i="8"/>
  <c r="I842" i="3"/>
  <c r="H842" i="3"/>
  <c r="K842" i="3"/>
  <c r="J842" i="3"/>
  <c r="F842" i="3"/>
  <c r="I959" i="3"/>
  <c r="K959" i="3"/>
  <c r="F959" i="3"/>
  <c r="J959" i="3"/>
  <c r="H959" i="3"/>
  <c r="K555" i="3"/>
  <c r="J555" i="3"/>
  <c r="H555" i="3"/>
  <c r="I555" i="3"/>
  <c r="F555" i="3"/>
  <c r="F827" i="3"/>
  <c r="H827" i="3"/>
  <c r="K827" i="3"/>
  <c r="I827" i="3"/>
  <c r="J827" i="3"/>
  <c r="H885" i="3"/>
  <c r="I885" i="3"/>
  <c r="F885" i="3"/>
  <c r="K885" i="3"/>
  <c r="J885" i="3"/>
  <c r="K883" i="3"/>
  <c r="H883" i="3"/>
  <c r="J883" i="3"/>
  <c r="I883" i="3"/>
  <c r="F883" i="3"/>
  <c r="F537" i="3"/>
  <c r="K537" i="3"/>
  <c r="I537" i="3"/>
  <c r="H537" i="3"/>
  <c r="J537" i="3"/>
  <c r="J800" i="8"/>
  <c r="K800" i="8"/>
  <c r="K774" i="8"/>
  <c r="J774" i="8"/>
  <c r="K863" i="8"/>
  <c r="J863" i="8"/>
  <c r="I446" i="3"/>
  <c r="F446" i="3"/>
  <c r="K446" i="3"/>
  <c r="H446" i="3"/>
  <c r="J446" i="3"/>
  <c r="I779" i="3"/>
  <c r="H779" i="3"/>
  <c r="J779" i="3"/>
  <c r="F779" i="3"/>
  <c r="K779" i="3"/>
  <c r="F829" i="3"/>
  <c r="J829" i="3"/>
  <c r="I829" i="3"/>
  <c r="K829" i="3"/>
  <c r="H829" i="3"/>
  <c r="H771" i="3"/>
  <c r="K771" i="3"/>
  <c r="I771" i="3"/>
  <c r="J771" i="3"/>
  <c r="F771" i="3"/>
  <c r="H940" i="3"/>
  <c r="F940" i="3"/>
  <c r="K940" i="3"/>
  <c r="I940" i="3"/>
  <c r="J940" i="3"/>
  <c r="F511" i="3"/>
  <c r="J511" i="3"/>
  <c r="K511" i="3"/>
  <c r="H511" i="3"/>
  <c r="I511" i="3"/>
  <c r="I762" i="3"/>
  <c r="J762" i="3"/>
  <c r="K762" i="3"/>
  <c r="H762" i="3"/>
  <c r="F762" i="3"/>
  <c r="I756" i="3"/>
  <c r="K756" i="3"/>
  <c r="F756" i="3"/>
  <c r="J756" i="3"/>
  <c r="H756" i="3"/>
  <c r="J893" i="8"/>
  <c r="K893" i="8"/>
  <c r="J865" i="8"/>
  <c r="K865" i="8"/>
  <c r="F780" i="3"/>
  <c r="J780" i="3"/>
  <c r="H780" i="3"/>
  <c r="K780" i="3"/>
  <c r="I780" i="3"/>
  <c r="F520" i="3"/>
  <c r="I520" i="3"/>
  <c r="K520" i="3"/>
  <c r="H520" i="3"/>
  <c r="J520" i="3"/>
  <c r="F886" i="3"/>
  <c r="H886" i="3"/>
  <c r="J886" i="3"/>
  <c r="K886" i="3"/>
  <c r="I886" i="3"/>
  <c r="K753" i="3"/>
  <c r="F753" i="3"/>
  <c r="I753" i="3"/>
  <c r="J753" i="3"/>
  <c r="H753" i="3"/>
  <c r="H518" i="3"/>
  <c r="I518" i="3"/>
  <c r="J518" i="3"/>
  <c r="F518" i="3"/>
  <c r="K518" i="3"/>
  <c r="F892" i="3"/>
  <c r="J892" i="3"/>
  <c r="H892" i="3"/>
  <c r="I892" i="3"/>
  <c r="K892" i="3"/>
  <c r="J778" i="3"/>
  <c r="H778" i="3"/>
  <c r="F778" i="3"/>
  <c r="I778" i="3"/>
  <c r="K778" i="3"/>
  <c r="K851" i="8"/>
  <c r="J851" i="8"/>
  <c r="H920" i="3"/>
  <c r="J920" i="3"/>
  <c r="F920" i="3"/>
  <c r="I920" i="3"/>
  <c r="K920" i="3"/>
  <c r="H982" i="3"/>
  <c r="I982" i="3"/>
  <c r="J982" i="3"/>
  <c r="K982" i="3"/>
  <c r="F982" i="3"/>
  <c r="H680" i="3"/>
  <c r="K680" i="3"/>
  <c r="F680" i="3"/>
  <c r="I680" i="3"/>
  <c r="J680" i="3"/>
  <c r="K907" i="3"/>
  <c r="H907" i="3"/>
  <c r="F907" i="3"/>
  <c r="J907" i="3"/>
  <c r="I907" i="3"/>
  <c r="H772" i="3"/>
  <c r="J772" i="3"/>
  <c r="F772" i="3"/>
  <c r="K772" i="3"/>
  <c r="I772" i="3"/>
  <c r="F745" i="3"/>
  <c r="I745" i="3"/>
  <c r="K745" i="3"/>
  <c r="H745" i="3"/>
  <c r="J745" i="3"/>
  <c r="H588" i="3"/>
  <c r="J588" i="3"/>
  <c r="F588" i="3"/>
  <c r="K588" i="3"/>
  <c r="I588" i="3"/>
  <c r="K826" i="8"/>
  <c r="J826" i="8"/>
  <c r="J957" i="8"/>
  <c r="K957" i="8"/>
  <c r="J754" i="3"/>
  <c r="F754" i="3"/>
  <c r="K754" i="3"/>
  <c r="H754" i="3"/>
  <c r="I754" i="3"/>
  <c r="J797" i="3"/>
  <c r="I797" i="3"/>
  <c r="F797" i="3"/>
  <c r="K797" i="3"/>
  <c r="H797" i="3"/>
  <c r="J602" i="3"/>
  <c r="H602" i="3"/>
  <c r="I602" i="3"/>
  <c r="F602" i="3"/>
  <c r="K602" i="3"/>
  <c r="J846" i="3"/>
  <c r="H846" i="3"/>
  <c r="F846" i="3"/>
  <c r="I846" i="3"/>
  <c r="K846" i="3"/>
  <c r="K612" i="3"/>
  <c r="F612" i="3"/>
  <c r="J612" i="3"/>
  <c r="I612" i="3"/>
  <c r="H612" i="3"/>
  <c r="K599" i="3"/>
  <c r="F599" i="3"/>
  <c r="J599" i="3"/>
  <c r="I599" i="3"/>
  <c r="H599" i="3"/>
  <c r="H706" i="3"/>
  <c r="I706" i="3"/>
  <c r="J706" i="3"/>
  <c r="F706" i="3"/>
  <c r="K706" i="3"/>
  <c r="J916" i="8"/>
  <c r="K916" i="8"/>
  <c r="I538" i="3"/>
  <c r="F538" i="3"/>
  <c r="K538" i="3"/>
  <c r="J538" i="3"/>
  <c r="H538" i="3"/>
  <c r="K673" i="3"/>
  <c r="I673" i="3"/>
  <c r="H673" i="3"/>
  <c r="J673" i="3"/>
  <c r="F673" i="3"/>
  <c r="F481" i="3"/>
  <c r="K481" i="3"/>
  <c r="I481" i="3"/>
  <c r="J481" i="3"/>
  <c r="H481" i="3"/>
  <c r="J819" i="3"/>
  <c r="I819" i="3"/>
  <c r="H819" i="3"/>
  <c r="K819" i="3"/>
  <c r="F819" i="3"/>
  <c r="O993" i="2"/>
  <c r="K1001" i="3"/>
  <c r="J1001" i="3"/>
  <c r="N993" i="2"/>
  <c r="F1001" i="3"/>
  <c r="H1001" i="3"/>
  <c r="I1001" i="3"/>
  <c r="H635" i="3"/>
  <c r="K635" i="3"/>
  <c r="F635" i="3"/>
  <c r="I635" i="3"/>
  <c r="J635" i="3"/>
  <c r="F456" i="3"/>
  <c r="J456" i="3"/>
  <c r="H456" i="3"/>
  <c r="K456" i="3"/>
  <c r="I456" i="3"/>
  <c r="J862" i="8"/>
  <c r="K862" i="8"/>
  <c r="J691" i="8"/>
  <c r="K691" i="8"/>
  <c r="K943" i="8"/>
  <c r="J943" i="8"/>
  <c r="K543" i="3"/>
  <c r="J543" i="3"/>
  <c r="F543" i="3"/>
  <c r="I543" i="3"/>
  <c r="H543" i="3"/>
  <c r="K691" i="3"/>
  <c r="I691" i="3"/>
  <c r="H691" i="3"/>
  <c r="F691" i="3"/>
  <c r="J691" i="3"/>
  <c r="I688" i="3"/>
  <c r="F688" i="3"/>
  <c r="K688" i="3"/>
  <c r="H688" i="3"/>
  <c r="J688" i="3"/>
  <c r="I865" i="3"/>
  <c r="F865" i="3"/>
  <c r="J865" i="3"/>
  <c r="K865" i="3"/>
  <c r="H865" i="3"/>
  <c r="I769" i="3"/>
  <c r="J769" i="3"/>
  <c r="F769" i="3"/>
  <c r="K769" i="3"/>
  <c r="H769" i="3"/>
  <c r="J521" i="3"/>
  <c r="I521" i="3"/>
  <c r="H521" i="3"/>
  <c r="K521" i="3"/>
  <c r="F521" i="3"/>
  <c r="J577" i="3"/>
  <c r="H577" i="3"/>
  <c r="I577" i="3"/>
  <c r="F577" i="3"/>
  <c r="K577" i="3"/>
  <c r="K995" i="3"/>
  <c r="H995" i="3"/>
  <c r="I995" i="3"/>
  <c r="J995" i="3"/>
  <c r="F995" i="3"/>
  <c r="H476" i="3"/>
  <c r="J476" i="3"/>
  <c r="F476" i="3"/>
  <c r="I476" i="3"/>
  <c r="K476" i="3"/>
  <c r="K993" i="3"/>
  <c r="H993" i="3"/>
  <c r="I993" i="3"/>
  <c r="J993" i="3"/>
  <c r="F993" i="3"/>
  <c r="K974" i="3"/>
  <c r="H974" i="3"/>
  <c r="F974" i="3"/>
  <c r="J974" i="3"/>
  <c r="I974" i="3"/>
  <c r="H768" i="3"/>
  <c r="K768" i="3"/>
  <c r="F768" i="3"/>
  <c r="I768" i="3"/>
  <c r="J768" i="3"/>
  <c r="J715" i="3"/>
  <c r="F715" i="3"/>
  <c r="K715" i="3"/>
  <c r="I715" i="3"/>
  <c r="H715" i="3"/>
  <c r="H960" i="3"/>
  <c r="F960" i="3"/>
  <c r="K960" i="3"/>
  <c r="J960" i="3"/>
  <c r="I960" i="3"/>
  <c r="I698" i="3"/>
  <c r="K698" i="3"/>
  <c r="H698" i="3"/>
  <c r="F698" i="3"/>
  <c r="J698" i="3"/>
  <c r="J854" i="8"/>
  <c r="K854" i="8"/>
  <c r="K786" i="8"/>
  <c r="J786" i="8"/>
  <c r="K585" i="3"/>
  <c r="I585" i="3"/>
  <c r="J585" i="3"/>
  <c r="H585" i="3"/>
  <c r="F585" i="3"/>
  <c r="J826" i="3"/>
  <c r="I826" i="3"/>
  <c r="K826" i="3"/>
  <c r="F826" i="3"/>
  <c r="H826" i="3"/>
  <c r="I848" i="3"/>
  <c r="H848" i="3"/>
  <c r="J848" i="3"/>
  <c r="K848" i="3"/>
  <c r="F848" i="3"/>
  <c r="H796" i="3"/>
  <c r="F796" i="3"/>
  <c r="K796" i="3"/>
  <c r="J796" i="3"/>
  <c r="I796" i="3"/>
  <c r="K956" i="3"/>
  <c r="I956" i="3"/>
  <c r="H956" i="3"/>
  <c r="J956" i="3"/>
  <c r="F956" i="3"/>
  <c r="K609" i="3"/>
  <c r="I609" i="3"/>
  <c r="J609" i="3"/>
  <c r="H609" i="3"/>
  <c r="F609" i="3"/>
  <c r="H641" i="3"/>
  <c r="K641" i="3"/>
  <c r="I641" i="3"/>
  <c r="F641" i="3"/>
  <c r="J641" i="3"/>
  <c r="K855" i="3"/>
  <c r="J855" i="3"/>
  <c r="F855" i="3"/>
  <c r="I855" i="3"/>
  <c r="H855" i="3"/>
  <c r="J989" i="8"/>
  <c r="K989" i="8"/>
  <c r="J778" i="8"/>
  <c r="K778" i="8"/>
  <c r="J721" i="8"/>
  <c r="K721" i="8"/>
  <c r="J942" i="8"/>
  <c r="K942" i="8"/>
  <c r="J818" i="8"/>
  <c r="K818" i="8"/>
  <c r="K874" i="8"/>
  <c r="J874" i="8"/>
  <c r="J961" i="8"/>
  <c r="K961" i="8"/>
  <c r="J931" i="8"/>
  <c r="K931" i="8"/>
  <c r="J789" i="8"/>
  <c r="K789" i="8"/>
  <c r="K829" i="8"/>
  <c r="J829" i="8"/>
  <c r="K709" i="8"/>
  <c r="J709" i="8"/>
  <c r="K794" i="8"/>
  <c r="J794" i="8"/>
  <c r="J797" i="8"/>
  <c r="K797" i="8"/>
  <c r="J871" i="8"/>
  <c r="K871" i="8"/>
  <c r="K725" i="8"/>
  <c r="J725" i="8"/>
  <c r="K747" i="8"/>
  <c r="J747" i="8"/>
  <c r="K719" i="8"/>
  <c r="J719" i="8"/>
  <c r="K875" i="8"/>
  <c r="J875" i="8"/>
  <c r="K952" i="8"/>
  <c r="J952" i="8"/>
  <c r="K802" i="8"/>
  <c r="J802" i="8"/>
  <c r="K788" i="8"/>
  <c r="J788" i="8"/>
  <c r="K696" i="8"/>
  <c r="J696" i="8"/>
  <c r="K752" i="8"/>
  <c r="J752" i="8"/>
  <c r="J806" i="8"/>
  <c r="K806" i="8"/>
  <c r="J746" i="8"/>
  <c r="K746" i="8"/>
  <c r="J993" i="8"/>
  <c r="K993" i="8"/>
  <c r="K948" i="8"/>
  <c r="J948" i="8"/>
  <c r="J940" i="8"/>
  <c r="K940" i="8"/>
  <c r="J833" i="8"/>
  <c r="K833" i="8"/>
  <c r="J750" i="8"/>
  <c r="K750" i="8"/>
  <c r="J853" i="8"/>
  <c r="K853" i="8"/>
  <c r="K845" i="8"/>
  <c r="J845" i="8"/>
  <c r="K888" i="8"/>
  <c r="J888" i="8"/>
  <c r="J945" i="8"/>
  <c r="K945" i="8"/>
  <c r="K999" i="8"/>
  <c r="J999" i="8"/>
  <c r="J887" i="8"/>
  <c r="K887" i="8"/>
  <c r="K769" i="8"/>
  <c r="J769" i="8"/>
  <c r="K921" i="8"/>
  <c r="J921" i="8"/>
  <c r="K926" i="8"/>
  <c r="J926" i="8"/>
  <c r="J930" i="8"/>
  <c r="K930" i="8"/>
  <c r="J974" i="8"/>
  <c r="K974" i="8"/>
  <c r="J927" i="8"/>
  <c r="K927" i="8"/>
  <c r="K997" i="8"/>
  <c r="J997" i="8"/>
  <c r="K843" i="8"/>
  <c r="J843" i="8"/>
  <c r="J717" i="8"/>
  <c r="K717" i="8"/>
  <c r="K1000" i="8"/>
  <c r="J1000" i="8"/>
  <c r="J878" i="8"/>
  <c r="K878" i="8"/>
  <c r="K860" i="8"/>
  <c r="J860" i="8"/>
  <c r="K839" i="8"/>
  <c r="J839" i="8"/>
  <c r="J713" i="8"/>
  <c r="K713" i="8"/>
  <c r="K710" i="8"/>
  <c r="J710" i="8"/>
  <c r="J693" i="8"/>
  <c r="K693" i="8"/>
  <c r="K699" i="8"/>
  <c r="J699" i="8"/>
  <c r="K949" i="8"/>
  <c r="J949" i="8"/>
  <c r="J808" i="8"/>
  <c r="K808" i="8"/>
  <c r="J723" i="8"/>
  <c r="K723" i="8"/>
  <c r="J956" i="8"/>
  <c r="K956" i="8"/>
  <c r="J852" i="8"/>
  <c r="K852" i="8"/>
  <c r="K841" i="8"/>
  <c r="J841" i="8"/>
  <c r="K986" i="8"/>
  <c r="J986" i="8"/>
  <c r="J733" i="8"/>
  <c r="K733" i="8"/>
  <c r="J891" i="8"/>
  <c r="K891" i="8"/>
  <c r="K773" i="8"/>
  <c r="J773" i="8"/>
  <c r="J776" i="8"/>
  <c r="K776" i="8"/>
  <c r="K754" i="8"/>
  <c r="J754" i="8"/>
  <c r="J695" i="8"/>
  <c r="K695" i="8"/>
  <c r="J804" i="8"/>
  <c r="K804" i="8"/>
  <c r="J770" i="8"/>
  <c r="K770" i="8"/>
  <c r="K965" i="8"/>
  <c r="J965" i="8"/>
  <c r="J975" i="8"/>
  <c r="K975" i="8"/>
  <c r="K995" i="8"/>
  <c r="J995" i="8"/>
  <c r="J708" i="8"/>
  <c r="K708" i="8"/>
  <c r="J726" i="8"/>
  <c r="K726" i="8"/>
  <c r="K903" i="8"/>
  <c r="J903" i="8"/>
  <c r="J873" i="8"/>
  <c r="K873" i="8"/>
  <c r="J968" i="8"/>
  <c r="K968" i="8"/>
  <c r="J698" i="8"/>
  <c r="K698" i="8"/>
  <c r="J955" i="8"/>
  <c r="K955" i="8"/>
  <c r="J866" i="8"/>
  <c r="K866" i="8"/>
  <c r="J831" i="8"/>
  <c r="K831" i="8"/>
  <c r="K715" i="8"/>
  <c r="J715" i="8"/>
  <c r="J741" i="8"/>
  <c r="K741" i="8"/>
  <c r="J877" i="8"/>
  <c r="K877" i="8"/>
  <c r="J884" i="8"/>
  <c r="K884" i="8"/>
  <c r="J840" i="8"/>
  <c r="K840" i="8"/>
  <c r="J879" i="8"/>
  <c r="K879" i="8"/>
  <c r="J768" i="8"/>
  <c r="K768" i="8"/>
  <c r="J815" i="8"/>
  <c r="K815" i="8"/>
  <c r="J895" i="8"/>
  <c r="K895" i="8"/>
  <c r="J953" i="8"/>
  <c r="K953" i="8"/>
  <c r="J971" i="8"/>
  <c r="K971" i="8"/>
  <c r="K785" i="8"/>
  <c r="J785" i="8"/>
  <c r="K937" i="8"/>
  <c r="J937" i="8"/>
  <c r="J828" i="8"/>
  <c r="K828" i="8"/>
  <c r="K923" i="8"/>
  <c r="J923" i="8"/>
  <c r="K790" i="8"/>
  <c r="J790" i="8"/>
  <c r="K934" i="8"/>
  <c r="J934" i="8"/>
  <c r="J748" i="8"/>
  <c r="K748" i="8"/>
  <c r="K911" i="8"/>
  <c r="J911" i="8"/>
  <c r="J771" i="8"/>
  <c r="K771" i="8"/>
  <c r="K739" i="8"/>
  <c r="J739" i="8"/>
  <c r="K970" i="8"/>
  <c r="J970" i="8"/>
  <c r="K864" i="8"/>
  <c r="J864" i="8"/>
  <c r="K869" i="8"/>
  <c r="J869" i="8"/>
  <c r="K755" i="8"/>
  <c r="J755" i="8"/>
  <c r="J850" i="8"/>
  <c r="K850" i="8"/>
  <c r="J704" i="8"/>
  <c r="K704" i="8"/>
  <c r="J838" i="8"/>
  <c r="K838" i="8"/>
  <c r="K915" i="8"/>
  <c r="J915" i="8"/>
  <c r="K960" i="8"/>
  <c r="J960" i="8"/>
  <c r="K761" i="8"/>
  <c r="J761" i="8"/>
  <c r="K783" i="8"/>
  <c r="J783" i="8"/>
  <c r="K817" i="8"/>
  <c r="J817" i="8"/>
  <c r="K707" i="8"/>
  <c r="J707" i="8"/>
  <c r="J732" i="8"/>
  <c r="K732" i="8"/>
  <c r="J855" i="8"/>
  <c r="K855" i="8"/>
  <c r="K692" i="8"/>
  <c r="J692" i="8"/>
  <c r="K705" i="8"/>
  <c r="J705" i="8"/>
  <c r="J998" i="8"/>
  <c r="K998" i="8"/>
  <c r="K918" i="8"/>
  <c r="J918" i="8"/>
  <c r="K963" i="8"/>
  <c r="J963" i="8"/>
  <c r="K951" i="8"/>
  <c r="J951" i="8"/>
  <c r="K967" i="8"/>
  <c r="J967" i="8"/>
  <c r="J969" i="8"/>
  <c r="K969" i="8"/>
  <c r="J701" i="8"/>
  <c r="K701" i="8"/>
  <c r="K759" i="8"/>
  <c r="J759" i="8"/>
  <c r="K958" i="8"/>
  <c r="J958" i="8"/>
  <c r="J992" i="8"/>
  <c r="K992" i="8"/>
  <c r="K706" i="8"/>
  <c r="J706" i="8"/>
  <c r="J928" i="8"/>
  <c r="K928" i="8"/>
  <c r="K751" i="8"/>
  <c r="J751" i="8"/>
  <c r="J735" i="8"/>
  <c r="K735" i="8"/>
  <c r="J899" i="8"/>
  <c r="K899" i="8"/>
  <c r="J830" i="8"/>
  <c r="K830" i="8"/>
  <c r="J858" i="8"/>
  <c r="K858" i="8"/>
  <c r="K764" i="8"/>
  <c r="J764" i="8"/>
  <c r="K966" i="8"/>
  <c r="J966" i="8"/>
  <c r="K881" i="8"/>
  <c r="J881" i="8"/>
  <c r="K982" i="8"/>
  <c r="J982" i="8"/>
  <c r="J947" i="8"/>
  <c r="K947" i="8"/>
  <c r="J3" i="8"/>
  <c r="K3" i="8"/>
  <c r="K897" i="8"/>
  <c r="J897" i="8"/>
  <c r="K882" i="8"/>
  <c r="J882" i="8"/>
  <c r="J980" i="8"/>
  <c r="K980" i="8"/>
  <c r="K950" i="8"/>
  <c r="J950" i="8"/>
  <c r="K819" i="8"/>
  <c r="J819" i="8"/>
  <c r="J979" i="8"/>
  <c r="K979" i="8"/>
  <c r="J765" i="8"/>
  <c r="K765" i="8"/>
  <c r="J810" i="8"/>
  <c r="K810" i="8"/>
  <c r="J990" i="8"/>
  <c r="K990" i="8"/>
  <c r="K842" i="8"/>
  <c r="J842" i="8"/>
  <c r="J738" i="8"/>
  <c r="K738" i="8"/>
  <c r="K847" i="8"/>
  <c r="J847" i="8"/>
  <c r="K914" i="8"/>
  <c r="J914" i="8"/>
  <c r="J824" i="8"/>
  <c r="K824" i="8"/>
  <c r="K832" i="8"/>
  <c r="J832" i="8"/>
  <c r="K913" i="8"/>
  <c r="J913" i="8"/>
  <c r="K846" i="8"/>
  <c r="J846" i="8"/>
  <c r="J876" i="8"/>
  <c r="K876" i="8"/>
  <c r="J714" i="8"/>
  <c r="K714" i="8"/>
  <c r="J729" i="8"/>
  <c r="K729" i="8"/>
  <c r="K749" i="8"/>
  <c r="J749" i="8"/>
  <c r="K753" i="8"/>
  <c r="J753" i="8"/>
  <c r="J920" i="8"/>
  <c r="K920" i="8"/>
  <c r="K856" i="8"/>
  <c r="J856" i="8"/>
  <c r="K724" i="8"/>
  <c r="J724" i="8"/>
  <c r="K777" i="8"/>
  <c r="J777" i="8"/>
  <c r="K821" i="8"/>
  <c r="J821" i="8"/>
  <c r="K836" i="8"/>
  <c r="J836" i="8"/>
  <c r="J811" i="8"/>
  <c r="K811" i="8"/>
  <c r="J892" i="8"/>
  <c r="K892" i="8"/>
  <c r="K816" i="8"/>
  <c r="J816" i="8"/>
  <c r="J740" i="8"/>
  <c r="K740" i="8"/>
  <c r="K694" i="8"/>
  <c r="J694" i="8"/>
  <c r="J925" i="8"/>
  <c r="K925" i="8"/>
  <c r="J801" i="8"/>
  <c r="K801" i="8"/>
  <c r="K919" i="8"/>
  <c r="J919" i="8"/>
  <c r="K813" i="8"/>
  <c r="J813" i="8"/>
  <c r="J867" i="8"/>
  <c r="K867" i="8"/>
  <c r="K712" i="8"/>
  <c r="J712" i="8"/>
  <c r="K933" i="8"/>
  <c r="J933" i="8"/>
  <c r="J781" i="8"/>
  <c r="K781" i="8"/>
  <c r="K981" i="8"/>
  <c r="J981" i="8"/>
  <c r="J798" i="8"/>
  <c r="K798" i="8"/>
  <c r="K814" i="8"/>
  <c r="J814" i="8"/>
  <c r="K697" i="8"/>
  <c r="J697" i="8"/>
  <c r="J730" i="8"/>
  <c r="K730" i="8"/>
  <c r="J978" i="8"/>
  <c r="K978" i="8"/>
  <c r="J822" i="8"/>
  <c r="K822" i="8"/>
  <c r="K718" i="8"/>
  <c r="J718" i="8"/>
  <c r="K906" i="8"/>
  <c r="J906" i="8"/>
  <c r="J917" i="8"/>
  <c r="K917" i="8"/>
  <c r="K909" i="8"/>
  <c r="J909" i="8"/>
  <c r="J745" i="8"/>
  <c r="K745" i="8"/>
  <c r="K996" i="8"/>
  <c r="J996" i="8"/>
  <c r="K983" i="8"/>
  <c r="J983" i="8"/>
  <c r="K766" i="8"/>
  <c r="J766" i="8"/>
  <c r="J941" i="8"/>
  <c r="K941" i="8"/>
  <c r="J1002" i="8"/>
  <c r="K1002" i="8"/>
  <c r="J782" i="8"/>
  <c r="K782" i="8"/>
  <c r="K994" i="8"/>
  <c r="J994" i="8"/>
  <c r="K868" i="8"/>
  <c r="J868" i="8"/>
  <c r="K812" i="8"/>
  <c r="J812" i="8"/>
  <c r="J905" i="8"/>
  <c r="K905" i="8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P466" i="4"/>
  <c r="AV466" i="4" s="1"/>
  <c r="AK967" i="4"/>
  <c r="AQ330" i="4"/>
  <c r="AW330" i="4" s="1"/>
  <c r="AI783" i="4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O783" i="4"/>
  <c r="AU783" i="4" s="1"/>
  <c r="AM176" i="4"/>
  <c r="AS176" i="4" s="1"/>
  <c r="AM762" i="4"/>
  <c r="AS762" i="4" s="1"/>
  <c r="AM783" i="4"/>
  <c r="AS783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Q908" i="4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P958" i="4" s="1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D59" i="4"/>
  <c r="H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L872" i="4" s="1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G422" i="4" s="1"/>
  <c r="AB674" i="4"/>
  <c r="AK674" i="4"/>
  <c r="AQ674" i="4" s="1"/>
  <c r="AW674" i="4" s="1"/>
  <c r="AE674" i="4"/>
  <c r="AF962" i="4"/>
  <c r="AL962" i="4" s="1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P876" i="4" s="1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E631" i="4"/>
  <c r="I631" i="4" s="1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Q411" i="4" s="1"/>
  <c r="AW411" i="4" s="1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B864" i="4"/>
  <c r="AH864" i="4"/>
  <c r="AC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AP621" i="4" s="1"/>
  <c r="AV621" i="4" s="1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P7" i="4" s="1"/>
  <c r="AV7" i="4" s="1"/>
  <c r="AE42" i="4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F388" i="4"/>
  <c r="J388" i="4" s="1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E417" i="4"/>
  <c r="I417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10" i="4" l="1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AL551" i="4"/>
  <c r="AR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F608" i="4"/>
  <c r="J608" i="4" s="1"/>
  <c r="F772" i="4"/>
  <c r="J772" i="4" s="1"/>
  <c r="AB870" i="4"/>
  <c r="AF870" i="4"/>
  <c r="AE870" i="4"/>
  <c r="AQ801" i="4"/>
  <c r="AW801" i="4" s="1"/>
  <c r="AL749" i="4"/>
  <c r="AR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L906" i="4"/>
  <c r="AN578" i="4"/>
  <c r="AT578" i="4" s="1"/>
  <c r="F651" i="4"/>
  <c r="J651" i="4" s="1"/>
  <c r="AS952" i="4"/>
  <c r="AV952" i="4"/>
  <c r="Z952" i="4"/>
  <c r="AT952" i="4"/>
  <c r="AL639" i="4"/>
  <c r="AR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AP906" i="4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Q906" i="4"/>
  <c r="AN295" i="4"/>
  <c r="AT295" i="4" s="1"/>
  <c r="AJ952" i="4"/>
  <c r="AF952" i="4"/>
  <c r="AC952" i="4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6" i="4" l="1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<sst xmlns="http://schemas.openxmlformats.org/spreadsheetml/2006/main" count="326" uniqueCount="149">
  <si>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</si>
  <si>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</si>
  <si>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</si>
  <si>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</si>
  <si>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</si>
  <si>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</si>
  <si>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</si>
  <si>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</si>
  <si>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</si>
  <si>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</si>
  <si>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</si>
  <si>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</si>
  <si>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</si>
  <si>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</si>
  <si>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</si>
  <si>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</si>
  <si>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</si>
  <si>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</si>
  <si>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</si>
  <si>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</si>
  <si>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</si>
  <si>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</si>
  <si>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</si>
  <si>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</si>
  <si>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</si>
  <si>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</si>
  <si>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</si>
  <si>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</si>
  <si>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</si>
  <si>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</si>
  <si>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</si>
  <si>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</si>
  <si>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</si>
  <si>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</si>
  <si>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</si>
  <si>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</si>
  <si>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</si>
  <si>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</si>
  <si>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</si>
  <si>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</si>
  <si>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</si>
  <si>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</si>
  <si>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</si>
  <si>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</si>
  <si>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</si>
  <si>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</si>
  <si>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</si>
  <si>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</si>
  <si>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</si>
  <si>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</si>
  <si>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</si>
  <si>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</si>
  <si>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</si>
  <si>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</si>
  <si>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</si>
  <si>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</si>
  <si>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</si>
  <si>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</si>
  <si>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</si>
  <si>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</si>
  <si>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</si>
  <si>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</si>
  <si>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</si>
  <si>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</si>
  <si>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</si>
  <si>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</si>
  <si>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</si>
  <si>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</si>
  <si>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</si>
  <si>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</si>
  <si>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</si>
  <si>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</si>
  <si>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</si>
  <si>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</si>
  <si>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</si>
  <si>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</si>
  <si>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</si>
  <si>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</si>
  <si>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</si>
  <si>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</si>
  <si>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</si>
  <si>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</si>
  <si>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</si>
  <si>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Brann</t>
  </si>
  <si>
    <t>Legia</t>
  </si>
  <si>
    <t>FC Botosani</t>
  </si>
  <si>
    <t>FC Voluntari</t>
  </si>
  <si>
    <t>Univ. Craiova</t>
  </si>
  <si>
    <t>FC Steaua Bucuresti</t>
  </si>
  <si>
    <t>Halmstad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</si>
  <si>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</si>
  <si>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</si>
  <si>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</si>
  <si>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</si>
  <si>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</si>
  <si>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</si>
  <si>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</si>
  <si>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</si>
  <si>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Eliteserien</t>
  </si>
  <si>
    <t>Swiss</t>
  </si>
  <si>
    <t>Allsvenskan</t>
  </si>
  <si>
    <t>Piast Gliwice</t>
  </si>
  <si>
    <t>Radomiak Radom</t>
  </si>
  <si>
    <t>Helsingborg</t>
  </si>
  <si>
    <t>Chongqing Liangjiang Athletic</t>
  </si>
  <si>
    <t>Dalian Pro</t>
  </si>
  <si>
    <t>Henan Songshan Longmen</t>
  </si>
  <si>
    <t>Tianjin Jinmen Tiger</t>
  </si>
  <si>
    <t>Cangzhou</t>
  </si>
  <si>
    <t>Shanghai Shenhua</t>
  </si>
  <si>
    <t>Qingdao FC</t>
  </si>
  <si>
    <t>Wuhan FC</t>
  </si>
  <si>
    <t>Jerv</t>
  </si>
  <si>
    <t>Guangzhou FC</t>
  </si>
  <si>
    <t>Hebei</t>
  </si>
  <si>
    <t>Shandong Taishan</t>
  </si>
  <si>
    <t>Beijing Guoan</t>
  </si>
  <si>
    <t>Changchun Yatai</t>
  </si>
  <si>
    <t>Shenzhen</t>
  </si>
  <si>
    <t>Shanghai Port</t>
  </si>
  <si>
    <t>Guangzhou City</t>
  </si>
  <si>
    <t>14/12/2021</t>
  </si>
  <si>
    <t>15/12/2021</t>
  </si>
  <si>
    <t>16/12/2021</t>
  </si>
  <si>
    <t>Super League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</si>
  <si>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</si>
  <si>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</si>
  <si>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</si>
  <si>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</si>
  <si>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</si>
  <si>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</si>
  <si>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</si>
  <si>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</si>
  <si>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</si>
  <si>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</si>
  <si>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</si>
  <si>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</si>
  <si>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</si>
  <si>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</si>
  <si>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</si>
  <si>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</si>
  <si>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</si>
  <si>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</si>
  <si>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</si>
  <si>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</si>
  <si>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17/12/2021</t>
  </si>
  <si>
    <t>18/12/2021</t>
  </si>
  <si>
    <t>19/12/2021</t>
  </si>
  <si>
    <t>20/12/2021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</si>
</sst>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1.0272651784326743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19.266034129776166</v>
      </c>
      <c r="I2" s="6">
        <f>IF('Log_working_3-way'!$D2="","",'True_Odds_Calculator_3-way'!O3/'True_Odds_Calculator_3-way'!B3-1)</f>
        <v>7.8182180187454158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2.8828533870418838E-2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1.0472371577597122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3.7351804752849063</v>
      </c>
      <c r="I3" s="6">
        <f>IF('Log_working_3-way'!$D3="","",'True_Odds_Calculator_3-way'!O4/'True_Odds_Calculator_3-way'!B4-1)</f>
        <v>7.506278627738137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4.7540401380741226E-2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1.0470168404568765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27.223200539922697</v>
      </c>
      <c r="I4" s="6">
        <f>IF('Log_working_3-way'!$D4="","",'True_Odds_Calculator_3-way'!O5/'True_Odds_Calculator_3-way'!B5-1)</f>
        <v>7.5654261310877313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4.6545446254396383E-2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0.95840229805291366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34.615683348413796</v>
      </c>
      <c r="I5" s="6">
        <f>IF('Log_working_3-way'!$D5="","",'True_Odds_Calculator_3-way'!O6/'True_Odds_Calculator_3-way'!B6-1)</f>
        <v>4.6324402206109685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-3.9789395970546648E-2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1.0458193625656089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3.9156309309674828</v>
      </c>
      <c r="I6" s="6">
        <f>IF('Log_working_3-way'!$D6="","",'True_Odds_Calculator_3-way'!O7/'True_Odds_Calculator_3-way'!B7-1)</f>
        <v>6.8940152190306447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4.6028585070614136E-2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1.0419186140879304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19.152923021570697</v>
      </c>
      <c r="I7" s="6">
        <f>IF('Log_working_3-way'!$D7="","",'True_Odds_Calculator_3-way'!O8/'True_Odds_Calculator_3-way'!B8-1)</f>
        <v>6.68602198618981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4.4116518935822802E-2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1.0261296629626173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0.52966625463535233</v>
      </c>
      <c r="I8" s="6">
        <f>IF('Log_working_3-way'!$D8="","",'True_Odds_Calculator_3-way'!O9/'True_Odds_Calculator_3-way'!B9-1)</f>
        <v>2.9954551697444156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2.1464646464646409E-2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1.0120677590089571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0.54715127701375255</v>
      </c>
      <c r="I9" s="6">
        <f>IF('Log_working_3-way'!$D9="","",'True_Odds_Calculator_3-way'!O10/'True_Odds_Calculator_3-way'!B10-1)</f>
        <v>2.5924782486668541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9.9206349206348854E-3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1.0366019734230012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31.267725422665279</v>
      </c>
      <c r="I10" s="6">
        <f>IF('Log_working_3-way'!$D10="","",'True_Odds_Calculator_3-way'!O11/'True_Odds_Calculator_3-way'!B11-1)</f>
        <v>4.8877656099676825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3.5474578117312028E-2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1.0425845952684658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29.993799726316045</v>
      </c>
      <c r="I11" s="6">
        <f>IF('Log_working_3-way'!$D11="","",'True_Odds_Calculator_3-way'!O12/'True_Odds_Calculator_3-way'!B12-1)</f>
        <v>5.4770716162750261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4.159729159729153E-2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1.0409242651918851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28.998525575590641</v>
      </c>
      <c r="I12" s="6">
        <f>IF('Log_working_3-way'!$D12="","",'True_Odds_Calculator_3-way'!O13/'True_Odds_Calculator_3-way'!B13-1)</f>
        <v>5.2233019182221936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4.0384871358473573E-2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1.0634649637192799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31.248882519987319</v>
      </c>
      <c r="I13" s="6">
        <f>IF('Log_working_3-way'!$D13="","",'True_Odds_Calculator_3-way'!O14/'True_Odds_Calculator_3-way'!B14-1)</f>
        <v>6.6106467407585665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6.0457111954389742E-2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1.0504431578533782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10.516687808498963</v>
      </c>
      <c r="I14" s="6">
        <f>IF('Log_working_3-way'!$D14="","",'True_Odds_Calculator_3-way'!O15/'True_Odds_Calculator_3-way'!B15-1)</f>
        <v>11.274443068400332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5.4165047210630979E-2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1.0650069097786825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33.634236784895975</v>
      </c>
      <c r="I15" s="6">
        <f>IF('Log_working_3-way'!$D15="","",'True_Odds_Calculator_3-way'!O16/'True_Odds_Calculator_3-way'!B16-1)</f>
        <v>6.077628796913439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6.0538623962786975E-2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1.0513366528821391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36.298842180736656</v>
      </c>
      <c r="I16" s="6">
        <f>IF('Log_working_3-way'!$D16="","",'True_Odds_Calculator_3-way'!O17/'True_Odds_Calculator_3-way'!B17-1)</f>
        <v>3.6325872801085719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4.7284519200818664E-2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1.0458343123154539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52.864522078997588</v>
      </c>
      <c r="I17" s="6">
        <f>IF('Log_working_3-way'!$D17="","",'True_Odds_Calculator_3-way'!O18/'True_Odds_Calculator_3-way'!B18-1)</f>
        <v>2.2562624642723033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3.3921561915194687E-2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0.98200513071293993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22.116042533518261</v>
      </c>
      <c r="I18" s="6">
        <f>IF('Log_working_3-way'!$D18="","",'True_Odds_Calculator_3-way'!O19/'True_Odds_Calculator_3-way'!B19-1)</f>
        <v>6.2491909385113269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-1.904761904761898E-2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1.0417769901433833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15.211669120641407</v>
      </c>
      <c r="I19" s="6">
        <f>IF('Log_working_3-way'!$D19="","",'True_Odds_Calculator_3-way'!O20/'True_Odds_Calculator_3-way'!B20-1)</f>
        <v>7.2809935112868036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4.4623331651137077E-2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1.0384437643386941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48.517491502565179</v>
      </c>
      <c r="I20" s="6">
        <f>IF('Log_working_3-way'!$D20="","",'True_Odds_Calculator_3-way'!O21/'True_Odds_Calculator_3-way'!B21-1)</f>
        <v>2.9770477857786446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3.035122771964871E-2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1.0541372723507718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17.699186991869922</v>
      </c>
      <c r="I21" s="6">
        <f>IF('Log_working_3-way'!$D21="","",'True_Odds_Calculator_3-way'!O22/'True_Odds_Calculator_3-way'!B22-1)</f>
        <v>11.985546522131886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5.6360708534621606E-2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1.0515965454408223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15.32048298495139</v>
      </c>
      <c r="I22" s="6">
        <f>IF('Log_working_3-way'!$D22="","",'True_Odds_Calculator_3-way'!O23/'True_Odds_Calculator_3-way'!B23-1)</f>
        <v>8.8004566976040568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5.4952505275845942E-2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1.056999454305934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3.7111993252229469</v>
      </c>
      <c r="I23" s="6">
        <f>IF('Log_working_3-way'!$D23="","",'True_Odds_Calculator_3-way'!O24/'True_Odds_Calculator_3-way'!B24-1)</f>
        <v>8.7761246199847687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5.757820689492732E-2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1.0291521259396135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24.536268520791229</v>
      </c>
      <c r="I24" s="6">
        <f>IF('Log_working_3-way'!$D24="","",'True_Odds_Calculator_3-way'!O25/'True_Odds_Calculator_3-way'!B25-1)</f>
        <v>6.3690823372954677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2.9848500204231465E-2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1.0261270534757538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10.974206694875786</v>
      </c>
      <c r="I25" s="6">
        <f>IF('Log_working_3-way'!$D25="","",'True_Odds_Calculator_3-way'!O26/'True_Odds_Calculator_3-way'!B26-1)</f>
        <v>7.0775103089576827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2.8166689388560595E-2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1.0406324581100812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10.712407458425899</v>
      </c>
      <c r="I26" s="6">
        <f>IF('Log_working_3-way'!$D26="","",'True_Odds_Calculator_3-way'!O27/'True_Odds_Calculator_3-way'!B27-1)</f>
        <v>11.39620206600855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4.3810740401294179E-2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1.0469890480093436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25.72726048479565</v>
      </c>
      <c r="I27" s="6">
        <f>IF('Log_working_3-way'!$D27="","",'True_Odds_Calculator_3-way'!O28/'True_Odds_Calculator_3-way'!B28-1)</f>
        <v>6.1271497490025482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4.7422612032062439E-2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1.0629052837373356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44.831864289754165</v>
      </c>
      <c r="I28" s="6">
        <f>IF('Log_working_3-way'!$D28="","",'True_Odds_Calculator_3-way'!O29/'True_Odds_Calculator_3-way'!B29-1)</f>
        <v>3.0071406377407772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5.2222277869595768E-2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1.0996805282132986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58.111615528187905</v>
      </c>
      <c r="I29" s="6">
        <f>IF('Log_working_3-way'!$D29="","",'True_Odds_Calculator_3-way'!O30/'True_Odds_Calculator_3-way'!B30-1)</f>
        <v>2.1711451399137354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6.5580049934804929E-2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1.0515948283639465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15.053214644521599</v>
      </c>
      <c r="I30" s="6">
        <f>IF('Log_working_3-way'!$D30="","",'True_Odds_Calculator_3-way'!O31/'True_Odds_Calculator_3-way'!B31-1)</f>
        <v>7.6520410688507408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5.4934365697878462E-2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1.0422832524532379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24.737762975628666</v>
      </c>
      <c r="I31" s="6">
        <f>IF('Log_working_3-way'!$D31="","",'True_Odds_Calculator_3-way'!O32/'True_Odds_Calculator_3-way'!B32-1)</f>
        <v>5.6392377637063174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4.3072714474790663E-2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1.0574456711045528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47.807068215192871</v>
      </c>
      <c r="I32" s="6">
        <f>IF('Log_working_3-way'!$D32="","",'True_Odds_Calculator_3-way'!O33/'True_Odds_Calculator_3-way'!B33-1)</f>
        <v>3.4241810013540528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4.5348758469033745E-2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1.0364952519252029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18.894271717073718</v>
      </c>
      <c r="I33" s="6">
        <f>IF('Log_working_3-way'!$D33="","",'True_Odds_Calculator_3-way'!O34/'True_Odds_Calculator_3-way'!B34-1)</f>
        <v>7.3786492556309824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3.8548046323380047E-2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1.0454722085505974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32.557297029186863</v>
      </c>
      <c r="I34" s="6">
        <f>IF('Log_working_3-way'!$D34="","",'True_Odds_Calculator_3-way'!O35/'True_Odds_Calculator_3-way'!B35-1)</f>
        <v>5.0505414033143481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4.3373059341602627E-2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1.0666383066101308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2.0773631685700984</v>
      </c>
      <c r="I35" s="6">
        <f>IF('Log_working_3-way'!$D35="","",'True_Odds_Calculator_3-way'!O36/'True_Odds_Calculator_3-way'!B36-1)</f>
        <v>6.7264172972081786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6.260287292894029E-2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1.0526981470477699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6.7785863018643537</v>
      </c>
      <c r="I36" s="6">
        <f>IF('Log_working_3-way'!$D36="","",'True_Odds_Calculator_3-way'!O37/'True_Odds_Calculator_3-way'!B37-1)</f>
        <v>8.7329017726144436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5.5476265075761422E-2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1.045112900389036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4.8330585627946672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4.5186079550340708E-2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1.0420680096131232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4.482573962185521E-2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1.0377074414560847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3.9763352414440289E-2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1.0491567826028292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39.356611616853577</v>
      </c>
      <c r="I42" s="6">
        <f>IF('Log_working_3-way'!$D42="","",'True_Odds_Calculator_3-way'!O41/'True_Odds_Calculator_3-way'!B41-1)</f>
        <v>4.7214949761497094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4.3326257947942759E-2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1.0398469221532458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22.570172172604703</v>
      </c>
      <c r="I43" s="6">
        <f>IF('Log_working_3-way'!$D43="","",'True_Odds_Calculator_3-way'!O42/'True_Odds_Calculator_3-way'!B42-1)</f>
        <v>9.0078803884595473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4.0844435826071113E-2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1.0684195823649585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6.1161932568894892</v>
      </c>
      <c r="I44" s="6">
        <f>IF('Log_working_3-way'!$D44="","",'True_Odds_Calculator_3-way'!O43/'True_Odds_Calculator_3-way'!B43-1)</f>
        <v>10.636331066022269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7.1362070232277031E-2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1.0937462060585668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42.862233681198255</v>
      </c>
      <c r="I45" s="6">
        <f>IF('Log_working_3-way'!$D45="","",'True_Odds_Calculator_3-way'!O44/'True_Odds_Calculator_3-way'!B44-1)</f>
        <v>5.2523321438526036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7.9366126596013942E-2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1.0665517131268574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9.3022181527812418</v>
      </c>
      <c r="I46" s="6">
        <f>IF('Log_working_3-way'!$D46="","",'True_Odds_Calculator_3-way'!O45/'True_Odds_Calculator_3-way'!B45-1)</f>
        <v>8.9682949598459256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7.0545932987033488E-2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1.0456452177165301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6.2287825703617932</v>
      </c>
      <c r="I47" s="6">
        <f>IF('Log_working_3-way'!$D47="","",'True_Odds_Calculator_3-way'!O46/'True_Odds_Calculator_3-way'!B46-1)</f>
        <v>4.9985476717094235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4.6603047967711753E-2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1.046828783212038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26.892825805669844</v>
      </c>
      <c r="I48" s="6">
        <f>IF('Log_working_3-way'!$D48="","",'True_Odds_Calculator_3-way'!O47/'True_Odds_Calculator_3-way'!B47-1)</f>
        <v>5.8232494039888785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4.6603415173228413E-2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1.0422748829364314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16.905813017579106</v>
      </c>
      <c r="I49" s="6">
        <f>IF('Log_working_3-way'!$D49="","",'True_Odds_Calculator_3-way'!O48/'True_Odds_Calculator_3-way'!B48-1)</f>
        <v>6.0554118061129376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4.4775617756984243E-2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1.0511800199788679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16.4496265833764</v>
      </c>
      <c r="I50" s="6">
        <f>IF('Log_working_3-way'!$D50="","",'True_Odds_Calculator_3-way'!O49/'True_Odds_Calculator_3-way'!B49-1)</f>
        <v>8.2727337001713668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5.4334320350417631E-2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1.067327252800591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1.9772194902850195</v>
      </c>
      <c r="I51" s="6">
        <f>IF('Log_working_3-way'!$D51="","",'True_Odds_Calculator_3-way'!O50/'True_Odds_Calculator_3-way'!B50-1)</f>
        <v>6.5100104097501017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6.2539493912042943E-2</v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9">
        <f>(K2/(AR2+K2-(AR2*K2)))</f>
        <v>0.44566912436358619</v>
      </c>
      <c r="E2" s="9">
        <f>(L2/(AR2+L2-(AR2*L2)))</f>
        <v>0.29197756118176799</v>
      </c>
      <c r="F2" s="9">
        <f>(M2/(AR2+M2-(AR2*M2)))</f>
        <v>0.26235331445464588</v>
      </c>
      <c r="G2" s="9">
        <f>AR2</f>
        <v>1.0452244496539427</v>
      </c>
      <c r="H2" s="9">
        <f>IF(A2="","",1/D2)</f>
        <v>2.2438170950881915</v>
      </c>
      <c r="I2" s="9">
        <f>IF(B2="","",1/E2)</f>
        <v>3.4249207231971468</v>
      </c>
      <c r="J2" s="9">
        <f>IF(C2="","",1/F2)</f>
        <v>3.811653769569106</v>
      </c>
      <c r="K2" s="11">
        <f>1/A2</f>
        <v>0.45662100456621008</v>
      </c>
      <c r="L2" s="11">
        <f>1/B2</f>
        <v>0.30120481927710846</v>
      </c>
      <c r="M2" s="11">
        <f>1/C2</f>
        <v>0.2710027100271003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-0.27680801537068567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0.23109104942620096</v>
      </c>
      <c r="Q2" s="11">
        <f>2*'OddsRatio_working_3-way'!K2*'OddsRatio_working_3-way'!L2*'OddsRatio_working_3-way'!M2</f>
        <v>7.4545499814903549E-2</v>
      </c>
      <c r="R2" s="11">
        <f>O2/N2</f>
        <v>0</v>
      </c>
      <c r="S2" s="11">
        <f>P2/N2</f>
        <v>-0.83484233329275837</v>
      </c>
      <c r="T2" s="11">
        <f>Q2/N2</f>
        <v>-0.26930397848153503</v>
      </c>
      <c r="U2" s="11">
        <f>'OddsRatio_working_3-way'!S2-'OddsRatio_working_3-way'!R2^2/3</f>
        <v>-0.83484233329275837</v>
      </c>
      <c r="V2" s="11">
        <f>'OddsRatio_working_3-way'!S2*'OddsRatio_working_3-way'!R2/3-2*'OddsRatio_working_3-way'!R2^3/27-'OddsRatio_working_3-way'!T2</f>
        <v>0.26930397848153503</v>
      </c>
      <c r="W2" s="11">
        <f>'OddsRatio_working_3-way'!V2^2+4*'OddsRatio_working_3-way'!U2^3/27</f>
        <v>-1.36758338047549E-2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0.14679957989614445</v>
      </c>
      <c r="Y2" s="11">
        <f>IF('OddsRatio_working_3-way'!W2&gt;=0,IF('OddsRatio_working_3-way'!V2+SQRT('OddsRatio_working_3-way'!W2)&gt;0,0,PI()),ACOS('OddsRatio_working_3-way'!V2/(2*'OddsRatio_working_3-way'!X2)))</f>
        <v>0.40967453394176712</v>
      </c>
      <c r="Z2" s="11">
        <f>'OddsRatio_working_3-way'!X2^(1/3)*COS('OddsRatio_working_3-way'!Y2/3)</f>
        <v>0.52261222482697145</v>
      </c>
      <c r="AA2" s="11">
        <f>'OddsRatio_working_3-way'!X2^(1/3)*COS(('OddsRatio_working_3-way'!Y2+2*PI())/3)</f>
        <v>-0.32349879823136873</v>
      </c>
      <c r="AB2" s="11">
        <f>'OddsRatio_working_3-way'!X2^(1/3)*COS(('OddsRatio_working_3-way'!Y2+4*PI())/3)</f>
        <v>-0.19911342659560288</v>
      </c>
      <c r="AC2" s="11">
        <f>'OddsRatio_working_3-way'!X2^(1/3)*SIN('OddsRatio_working_3-way'!Y2/3)</f>
        <v>7.1813927797161045E-2</v>
      </c>
      <c r="AD2" s="11">
        <f>'OddsRatio_working_3-way'!X2^(1/3)*SIN(('OddsRatio_working_3-way'!Y2+2*PI())/3)</f>
        <v>0.41668849912988132</v>
      </c>
      <c r="AE2" s="11">
        <f>'OddsRatio_working_3-way'!X2^(1/3)*SIN(('OddsRatio_working_3-way'!Y2+4*PI())/3)</f>
        <v>-0.48850242692704232</v>
      </c>
      <c r="AF2" s="11">
        <f>-'OddsRatio_working_3-way'!U2/(3*'OddsRatio_working_3-way'!X2^(1/3))*COS(('OddsRatio_working_3-way'!Y2)/3)</f>
        <v>0.52261222482697134</v>
      </c>
      <c r="AG2" s="11">
        <f>-'OddsRatio_working_3-way'!U2/(3*'OddsRatio_working_3-way'!X2^(1/3))*COS(('OddsRatio_working_3-way'!Y2+2*PI())/3)</f>
        <v>-0.32349879823136868</v>
      </c>
      <c r="AH2" s="11">
        <f>-'OddsRatio_working_3-way'!U2/(3*'OddsRatio_working_3-way'!X2^(1/3))*COS(('OddsRatio_working_3-way'!Y2+4*PI())/3)</f>
        <v>-0.19911342659560285</v>
      </c>
      <c r="AI2" s="11">
        <f>'OddsRatio_working_3-way'!U2/(3*'OddsRatio_working_3-way'!X2^(1/3))*SIN(('OddsRatio_working_3-way'!Y2)/3)</f>
        <v>-7.1813927797161031E-2</v>
      </c>
      <c r="AJ2" s="11">
        <f>'OddsRatio_working_3-way'!U2/(3*'OddsRatio_working_3-way'!X2^(1/3))*SIN(('OddsRatio_working_3-way'!Y2+2*PI())/3)</f>
        <v>-0.41668849912988121</v>
      </c>
      <c r="AK2" s="11">
        <f>'OddsRatio_working_3-way'!U2/(3*'OddsRatio_working_3-way'!X2^(1/3))*SIN(('OddsRatio_working_3-way'!Y2+4*PI())/3)</f>
        <v>0.48850242692704221</v>
      </c>
      <c r="AL2" s="11">
        <f>'OddsRatio_working_3-way'!Z2+'OddsRatio_working_3-way'!AF2</f>
        <v>1.0452244496539427</v>
      </c>
      <c r="AM2" s="11">
        <f>'OddsRatio_working_3-way'!AA2+'OddsRatio_working_3-way'!AG2</f>
        <v>-0.64699759646273747</v>
      </c>
      <c r="AN2" s="11">
        <f>'OddsRatio_working_3-way'!AB2+'OddsRatio_working_3-way'!AH2</f>
        <v>-0.39822685319120577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1.0452244496539427</v>
      </c>
      <c r="AS2" s="11">
        <f>IF(('OddsRatio_working_3-way'!X2=0),IF(Q2&gt;0,-Q2^(1/3),(-Q2)^(1/3)),'OddsRatio_working_3-way'!AM2-'OddsRatio_working_3-way'!R2/3)</f>
        <v>-0.64699759646273747</v>
      </c>
      <c r="AT2" s="11">
        <f>IF(('OddsRatio_working_3-way'!X2=0),IF(Q2&gt;0,-Q2^(1/3),(-Q2)^(1/3)),'OddsRatio_working_3-way'!AN2-'OddsRatio_working_3-way'!R2/3)</f>
        <v>-0.39822685319120577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9">
        <f t="shared" ref="D3" si="0">(K3/(AR3+K3-(AR3*K3)))</f>
        <v>0.209833212808542</v>
      </c>
      <c r="E3" s="9">
        <f t="shared" ref="E3" si="1">(L3/(AR3+L3-(AR3*L3)))</f>
        <v>0.28283451383347902</v>
      </c>
      <c r="F3" s="9">
        <f t="shared" ref="F3" si="2">(M3/(AR3+M3-(AR3*M3)))</f>
        <v>0.50733227335797915</v>
      </c>
      <c r="G3" s="9">
        <f t="shared" ref="G3" si="3">AR3</f>
        <v>1.0789942093266829</v>
      </c>
      <c r="H3" s="9">
        <f t="shared" ref="H3" si="4">IF(A3="","",1/D3)</f>
        <v>4.7656897905501232</v>
      </c>
      <c r="I3" s="9">
        <f t="shared" ref="I3" si="5">IF(B3="","",1/E3)</f>
        <v>3.5356363919177052</v>
      </c>
      <c r="J3" s="9">
        <f t="shared" ref="J3" si="6">IF(C3="","",1/F3)</f>
        <v>1.971094788394014</v>
      </c>
      <c r="K3" s="11">
        <f t="shared" ref="K3" si="7">1/A3</f>
        <v>0.22271714922048996</v>
      </c>
      <c r="L3" s="11">
        <f t="shared" ref="L3" si="8">1/B3</f>
        <v>0.29850746268656714</v>
      </c>
      <c r="M3" s="11">
        <f t="shared" ref="M3" si="9">1/C3</f>
        <v>0.52631578947368418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-0.25828016172799118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0.23583874088705459</v>
      </c>
      <c r="Q3" s="11">
        <f>2*'OddsRatio_working_3-way'!K3*'OddsRatio_working_3-way'!L3*'OddsRatio_working_3-way'!M3</f>
        <v>6.9981822221677897E-2</v>
      </c>
      <c r="R3" s="11">
        <f t="shared" ref="R3" si="10">O3/N3</f>
        <v>0</v>
      </c>
      <c r="S3" s="11">
        <f t="shared" ref="S3" si="11">P3/N3</f>
        <v>-0.9131121000900918</v>
      </c>
      <c r="T3" s="11">
        <f t="shared" ref="T3" si="12">Q3/N3</f>
        <v>-0.27095314542732685</v>
      </c>
      <c r="U3" s="11">
        <f>'OddsRatio_working_3-way'!S3-'OddsRatio_working_3-way'!R3^2/3</f>
        <v>-0.9131121000900918</v>
      </c>
      <c r="V3" s="11">
        <f>'OddsRatio_working_3-way'!S3*'OddsRatio_working_3-way'!R3/3-2*'OddsRatio_working_3-way'!R3^3/27-'OddsRatio_working_3-way'!T3</f>
        <v>0.27095314542732685</v>
      </c>
      <c r="W3" s="11">
        <f>'OddsRatio_working_3-way'!V3^2+4*'OddsRatio_working_3-way'!U3^3/27</f>
        <v>-3.9373853857238489E-2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0.16792071110661172</v>
      </c>
      <c r="Y3" s="11">
        <f>IF('OddsRatio_working_3-way'!W3&gt;=0,IF('OddsRatio_working_3-way'!V3+SQRT('OddsRatio_working_3-way'!W3)&gt;0,0,PI()),ACOS('OddsRatio_working_3-way'!V3/(2*'OddsRatio_working_3-way'!X3)))</f>
        <v>0.63209929314727031</v>
      </c>
      <c r="Z3" s="11">
        <f>'OddsRatio_working_3-way'!X3^(1/3)*COS('OddsRatio_working_3-way'!Y3/3)</f>
        <v>0.53949710466334144</v>
      </c>
      <c r="AA3" s="11">
        <f>'OddsRatio_working_3-way'!X3^(1/3)*COS(('OddsRatio_working_3-way'!Y3+2*PI())/3)</f>
        <v>-0.36967442769649628</v>
      </c>
      <c r="AB3" s="11">
        <f>'OddsRatio_working_3-way'!X3^(1/3)*COS(('OddsRatio_working_3-way'!Y3+4*PI())/3)</f>
        <v>-0.16982267696684511</v>
      </c>
      <c r="AC3" s="11">
        <f>'OddsRatio_working_3-way'!X3^(1/3)*SIN('OddsRatio_working_3-way'!Y3/3)</f>
        <v>0.1153844620817821</v>
      </c>
      <c r="AD3" s="11">
        <f>'OddsRatio_working_3-way'!X3^(1/3)*SIN(('OddsRatio_working_3-way'!Y3+2*PI())/3)</f>
        <v>0.40952596686571485</v>
      </c>
      <c r="AE3" s="11">
        <f>'OddsRatio_working_3-way'!X3^(1/3)*SIN(('OddsRatio_working_3-way'!Y3+4*PI())/3)</f>
        <v>-0.52491042894749695</v>
      </c>
      <c r="AF3" s="11">
        <f>-'OddsRatio_working_3-way'!U3/(3*'OddsRatio_working_3-way'!X3^(1/3))*COS(('OddsRatio_working_3-way'!Y3)/3)</f>
        <v>0.53949710466334133</v>
      </c>
      <c r="AG3" s="11">
        <f>-'OddsRatio_working_3-way'!U3/(3*'OddsRatio_working_3-way'!X3^(1/3))*COS(('OddsRatio_working_3-way'!Y3+2*PI())/3)</f>
        <v>-0.36967442769649617</v>
      </c>
      <c r="AH3" s="11">
        <f>-'OddsRatio_working_3-way'!U3/(3*'OddsRatio_working_3-way'!X3^(1/3))*COS(('OddsRatio_working_3-way'!Y3+4*PI())/3)</f>
        <v>-0.16982267696684508</v>
      </c>
      <c r="AI3" s="11">
        <f>'OddsRatio_working_3-way'!U3/(3*'OddsRatio_working_3-way'!X3^(1/3))*SIN(('OddsRatio_working_3-way'!Y3)/3)</f>
        <v>-0.11538446208178207</v>
      </c>
      <c r="AJ3" s="11">
        <f>'OddsRatio_working_3-way'!U3/(3*'OddsRatio_working_3-way'!X3^(1/3))*SIN(('OddsRatio_working_3-way'!Y3+2*PI())/3)</f>
        <v>-0.4095259668657148</v>
      </c>
      <c r="AK3" s="11">
        <f>'OddsRatio_working_3-way'!U3/(3*'OddsRatio_working_3-way'!X3^(1/3))*SIN(('OddsRatio_working_3-way'!Y3+4*PI())/3)</f>
        <v>0.52491042894749684</v>
      </c>
      <c r="AL3" s="11">
        <f>'OddsRatio_working_3-way'!Z3+'OddsRatio_working_3-way'!AF3</f>
        <v>1.0789942093266829</v>
      </c>
      <c r="AM3" s="11">
        <f>'OddsRatio_working_3-way'!AA3+'OddsRatio_working_3-way'!AG3</f>
        <v>-0.73934885539299244</v>
      </c>
      <c r="AN3" s="11">
        <f>'OddsRatio_working_3-way'!AB3+'OddsRatio_working_3-way'!AH3</f>
        <v>-0.33964535393369022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1.0789942093266829</v>
      </c>
      <c r="AS3" s="11">
        <f>IF(('OddsRatio_working_3-way'!X3=0),IF(Q3&gt;0,-Q3^(1/3),(-Q3)^(1/3)),'OddsRatio_working_3-way'!AM3-'OddsRatio_working_3-way'!R3/3)</f>
        <v>-0.73934885539299244</v>
      </c>
      <c r="AT3" s="11">
        <f>IF(('OddsRatio_working_3-way'!X3=0),IF(Q3&gt;0,-Q3^(1/3),(-Q3)^(1/3)),'OddsRatio_working_3-way'!AN3-'OddsRatio_working_3-way'!R3/3)</f>
        <v>-0.33964535393369022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9">
        <f t="shared" ref="D4:D67" si="13">(K4/(AR4+K4-(AR4*K4)))</f>
        <v>0.52461296041030459</v>
      </c>
      <c r="E4" s="9">
        <f t="shared" ref="E4:E67" si="14">(L4/(AR4+L4-(AR4*L4)))</f>
        <v>0.28374245243227253</v>
      </c>
      <c r="F4" s="9">
        <f t="shared" ref="F4:F67" si="15">(M4/(AR4+M4-(AR4*M4)))</f>
        <v>0.1916445871574228</v>
      </c>
      <c r="G4" s="9">
        <f t="shared" ref="G4:G67" si="16">AR4</f>
        <v>1.07877043573203</v>
      </c>
      <c r="H4" s="9">
        <f t="shared" ref="H4:H67" si="17">IF(A4="","",1/D4)</f>
        <v>1.9061671660149053</v>
      </c>
      <c r="I4" s="9">
        <f t="shared" ref="I4:I67" si="18">IF(B4="","",1/E4)</f>
        <v>3.5243228196129497</v>
      </c>
      <c r="J4" s="9">
        <f t="shared" ref="J4:J67" si="19">IF(C4="","",1/F4)</f>
        <v>5.2179924037122376</v>
      </c>
      <c r="K4" s="11">
        <f t="shared" ref="K4:K67" si="20">1/A4</f>
        <v>0.54347826086956519</v>
      </c>
      <c r="L4" s="11">
        <f t="shared" ref="L4:L67" si="21">1/B4</f>
        <v>0.29940119760479045</v>
      </c>
      <c r="M4" s="11">
        <f t="shared" ref="M4:M67" si="22">1/C4</f>
        <v>0.20366598778004072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-0.25469834262229096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0.23496352729765826</v>
      </c>
      <c r="Q4" s="11">
        <f>2*'OddsRatio_working_3-way'!K4*'OddsRatio_working_3-way'!L4*'OddsRatio_working_3-way'!M4</f>
        <v>6.6280261579029137E-2</v>
      </c>
      <c r="R4" s="11">
        <f t="shared" ref="R4:R67" si="23">O4/N4</f>
        <v>0</v>
      </c>
      <c r="S4" s="11">
        <f t="shared" ref="S4:S67" si="24">P4/N4</f>
        <v>-0.92251690717163892</v>
      </c>
      <c r="T4" s="11">
        <f t="shared" ref="T4:T67" si="25">Q4/N4</f>
        <v>-0.26023043925857237</v>
      </c>
      <c r="U4" s="11">
        <f>'OddsRatio_working_3-way'!S4-'OddsRatio_working_3-way'!R4^2/3</f>
        <v>-0.92251690717163892</v>
      </c>
      <c r="V4" s="11">
        <f>'OddsRatio_working_3-way'!S4*'OddsRatio_working_3-way'!R4/3-2*'OddsRatio_working_3-way'!R4^3/27-'OddsRatio_working_3-way'!T4</f>
        <v>0.26023043925857237</v>
      </c>
      <c r="W4" s="11">
        <f>'OddsRatio_working_3-way'!V4^2+4*'OddsRatio_working_3-way'!U4^3/27</f>
        <v>-4.859070081548382E-2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0.17052168654763045</v>
      </c>
      <c r="Y4" s="11">
        <f>IF('OddsRatio_working_3-way'!W4&gt;=0,IF('OddsRatio_working_3-way'!V4+SQRT('OddsRatio_working_3-way'!W4)&gt;0,0,PI()),ACOS('OddsRatio_working_3-way'!V4/(2*'OddsRatio_working_3-way'!X4)))</f>
        <v>0.70278966217521543</v>
      </c>
      <c r="Z4" s="11">
        <f>'OddsRatio_working_3-way'!X4^(1/3)*COS('OddsRatio_working_3-way'!Y4/3)</f>
        <v>0.53938521786601501</v>
      </c>
      <c r="AA4" s="11">
        <f>'OddsRatio_working_3-way'!X4^(1/3)*COS(('OddsRatio_working_3-way'!Y4+2*PI())/3)</f>
        <v>-0.38116869091310474</v>
      </c>
      <c r="AB4" s="11">
        <f>'OddsRatio_working_3-way'!X4^(1/3)*COS(('OddsRatio_working_3-way'!Y4+4*PI())/3)</f>
        <v>-0.15821652695291025</v>
      </c>
      <c r="AC4" s="11">
        <f>'OddsRatio_working_3-way'!X4^(1/3)*SIN('OddsRatio_working_3-way'!Y4/3)</f>
        <v>0.12872149187882787</v>
      </c>
      <c r="AD4" s="11">
        <f>'OddsRatio_working_3-way'!X4^(1/3)*SIN(('OddsRatio_working_3-way'!Y4+2*PI())/3)</f>
        <v>0.40276055515835918</v>
      </c>
      <c r="AE4" s="11">
        <f>'OddsRatio_working_3-way'!X4^(1/3)*SIN(('OddsRatio_working_3-way'!Y4+4*PI())/3)</f>
        <v>-0.53148204703718704</v>
      </c>
      <c r="AF4" s="11">
        <f>-'OddsRatio_working_3-way'!U4/(3*'OddsRatio_working_3-way'!X4^(1/3))*COS(('OddsRatio_working_3-way'!Y4)/3)</f>
        <v>0.5393852178660149</v>
      </c>
      <c r="AG4" s="11">
        <f>-'OddsRatio_working_3-way'!U4/(3*'OddsRatio_working_3-way'!X4^(1/3))*COS(('OddsRatio_working_3-way'!Y4+2*PI())/3)</f>
        <v>-0.38116869091310462</v>
      </c>
      <c r="AH4" s="11">
        <f>-'OddsRatio_working_3-way'!U4/(3*'OddsRatio_working_3-way'!X4^(1/3))*COS(('OddsRatio_working_3-way'!Y4+4*PI())/3)</f>
        <v>-0.15821652695291022</v>
      </c>
      <c r="AI4" s="11">
        <f>'OddsRatio_working_3-way'!U4/(3*'OddsRatio_working_3-way'!X4^(1/3))*SIN(('OddsRatio_working_3-way'!Y4)/3)</f>
        <v>-0.12872149187882784</v>
      </c>
      <c r="AJ4" s="11">
        <f>'OddsRatio_working_3-way'!U4/(3*'OddsRatio_working_3-way'!X4^(1/3))*SIN(('OddsRatio_working_3-way'!Y4+2*PI())/3)</f>
        <v>-0.40276055515835912</v>
      </c>
      <c r="AK4" s="11">
        <f>'OddsRatio_working_3-way'!U4/(3*'OddsRatio_working_3-way'!X4^(1/3))*SIN(('OddsRatio_working_3-way'!Y4+4*PI())/3)</f>
        <v>0.53148204703718693</v>
      </c>
      <c r="AL4" s="11">
        <f>'OddsRatio_working_3-way'!Z4+'OddsRatio_working_3-way'!AF4</f>
        <v>1.07877043573203</v>
      </c>
      <c r="AM4" s="11">
        <f>'OddsRatio_working_3-way'!AA4+'OddsRatio_working_3-way'!AG4</f>
        <v>-0.76233738182620936</v>
      </c>
      <c r="AN4" s="11">
        <f>'OddsRatio_working_3-way'!AB4+'OddsRatio_working_3-way'!AH4</f>
        <v>-0.31643305390582044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1.07877043573203</v>
      </c>
      <c r="AS4" s="11">
        <f>IF(('OddsRatio_working_3-way'!X4=0),IF(Q4&gt;0,-Q4^(1/3),(-Q4)^(1/3)),'OddsRatio_working_3-way'!AM4-'OddsRatio_working_3-way'!R4/3)</f>
        <v>-0.76233738182620936</v>
      </c>
      <c r="AT4" s="11">
        <f>IF(('OddsRatio_working_3-way'!X4=0),IF(Q4&gt;0,-Q4^(1/3),(-Q4)^(1/3)),'OddsRatio_working_3-way'!AN4-'OddsRatio_working_3-way'!R4/3)</f>
        <v>-0.31643305390582044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9">
        <f t="shared" si="13"/>
        <v>0.60228474036396806</v>
      </c>
      <c r="E5" s="9">
        <f t="shared" si="14"/>
        <v>0.24574821029438002</v>
      </c>
      <c r="F5" s="9">
        <f t="shared" si="15"/>
        <v>0.15196704934165192</v>
      </c>
      <c r="G5" s="9">
        <f t="shared" si="16"/>
        <v>0.93006231102090497</v>
      </c>
      <c r="H5" s="9">
        <f t="shared" si="17"/>
        <v>1.6603442408248426</v>
      </c>
      <c r="I5" s="9">
        <f t="shared" si="18"/>
        <v>4.0692056263689862</v>
      </c>
      <c r="J5" s="9">
        <f t="shared" si="19"/>
        <v>6.5803738661254298</v>
      </c>
      <c r="K5" s="11">
        <f t="shared" si="20"/>
        <v>0.58479532163742687</v>
      </c>
      <c r="L5" s="11">
        <f t="shared" si="21"/>
        <v>0.23255813953488372</v>
      </c>
      <c r="M5" s="11">
        <f t="shared" si="22"/>
        <v>0.14285714285714285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-0.27312467214548009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0.19447844417244664</v>
      </c>
      <c r="Q5" s="11">
        <f>2*'OddsRatio_working_3-way'!K5*'OddsRatio_working_3-way'!L5*'OddsRatio_working_3-way'!M5</f>
        <v>3.8856832002486831E-2</v>
      </c>
      <c r="R5" s="11">
        <f t="shared" si="23"/>
        <v>0</v>
      </c>
      <c r="S5" s="11">
        <f t="shared" si="24"/>
        <v>-0.71205007824726119</v>
      </c>
      <c r="T5" s="11">
        <f t="shared" si="25"/>
        <v>-0.14226774790155064</v>
      </c>
      <c r="U5" s="11">
        <f>'OddsRatio_working_3-way'!S5-'OddsRatio_working_3-way'!R5^2/3</f>
        <v>-0.71205007824726119</v>
      </c>
      <c r="V5" s="11">
        <f>'OddsRatio_working_3-way'!S5*'OddsRatio_working_3-way'!R5/3-2*'OddsRatio_working_3-way'!R5^3/27-'OddsRatio_working_3-way'!T5</f>
        <v>0.14226774790155064</v>
      </c>
      <c r="W5" s="11">
        <f>'OddsRatio_working_3-way'!V5^2+4*'OddsRatio_working_3-way'!U5^3/27</f>
        <v>-3.3244375900767648E-2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0.11563356778391258</v>
      </c>
      <c r="Y5" s="11">
        <f>IF('OddsRatio_working_3-way'!W5&gt;=0,IF('OddsRatio_working_3-way'!V5+SQRT('OddsRatio_working_3-way'!W5)&gt;0,0,PI()),ACOS('OddsRatio_working_3-way'!V5/(2*'OddsRatio_working_3-way'!X5)))</f>
        <v>0.90819944449112555</v>
      </c>
      <c r="Z5" s="11">
        <f>'OddsRatio_working_3-way'!X5^(1/3)*COS('OddsRatio_working_3-way'!Y5/3)</f>
        <v>0.46503115551045243</v>
      </c>
      <c r="AA5" s="11">
        <f>'OddsRatio_working_3-way'!X5^(1/3)*COS(('OddsRatio_working_3-way'!Y5+2*PI())/3)</f>
        <v>-0.35830126002978141</v>
      </c>
      <c r="AB5" s="11">
        <f>'OddsRatio_working_3-way'!X5^(1/3)*COS(('OddsRatio_working_3-way'!Y5+4*PI())/3)</f>
        <v>-0.10672989548067113</v>
      </c>
      <c r="AC5" s="11">
        <f>'OddsRatio_working_3-way'!X5^(1/3)*SIN('OddsRatio_working_3-way'!Y5/3)</f>
        <v>0.1452447950428303</v>
      </c>
      <c r="AD5" s="11">
        <f>'OddsRatio_working_3-way'!X5^(1/3)*SIN(('OddsRatio_working_3-way'!Y5+2*PI())/3)</f>
        <v>0.33010639670186848</v>
      </c>
      <c r="AE5" s="11">
        <f>'OddsRatio_working_3-way'!X5^(1/3)*SIN(('OddsRatio_working_3-way'!Y5+4*PI())/3)</f>
        <v>-0.47535119174469875</v>
      </c>
      <c r="AF5" s="11">
        <f>-'OddsRatio_working_3-way'!U5/(3*'OddsRatio_working_3-way'!X5^(1/3))*COS(('OddsRatio_working_3-way'!Y5)/3)</f>
        <v>0.46503115551045249</v>
      </c>
      <c r="AG5" s="11">
        <f>-'OddsRatio_working_3-way'!U5/(3*'OddsRatio_working_3-way'!X5^(1/3))*COS(('OddsRatio_working_3-way'!Y5+2*PI())/3)</f>
        <v>-0.35830126002978147</v>
      </c>
      <c r="AH5" s="11">
        <f>-'OddsRatio_working_3-way'!U5/(3*'OddsRatio_working_3-way'!X5^(1/3))*COS(('OddsRatio_working_3-way'!Y5+4*PI())/3)</f>
        <v>-0.10672989548067116</v>
      </c>
      <c r="AI5" s="11">
        <f>'OddsRatio_working_3-way'!U5/(3*'OddsRatio_working_3-way'!X5^(1/3))*SIN(('OddsRatio_working_3-way'!Y5)/3)</f>
        <v>-0.14524479504283033</v>
      </c>
      <c r="AJ5" s="11">
        <f>'OddsRatio_working_3-way'!U5/(3*'OddsRatio_working_3-way'!X5^(1/3))*SIN(('OddsRatio_working_3-way'!Y5+2*PI())/3)</f>
        <v>-0.33010639670186859</v>
      </c>
      <c r="AK5" s="11">
        <f>'OddsRatio_working_3-way'!U5/(3*'OddsRatio_working_3-way'!X5^(1/3))*SIN(('OddsRatio_working_3-way'!Y5+4*PI())/3)</f>
        <v>0.47535119174469886</v>
      </c>
      <c r="AL5" s="11">
        <f>'OddsRatio_working_3-way'!Z5+'OddsRatio_working_3-way'!AF5</f>
        <v>0.93006231102090497</v>
      </c>
      <c r="AM5" s="11">
        <f>'OddsRatio_working_3-way'!AA5+'OddsRatio_working_3-way'!AG5</f>
        <v>-0.71660252005956293</v>
      </c>
      <c r="AN5" s="11">
        <f>'OddsRatio_working_3-way'!AB5+'OddsRatio_working_3-way'!AH5</f>
        <v>-0.21345979096134229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0.93006231102090497</v>
      </c>
      <c r="AS5" s="11">
        <f>IF(('OddsRatio_working_3-way'!X5=0),IF(Q5&gt;0,-Q5^(1/3),(-Q5)^(1/3)),'OddsRatio_working_3-way'!AM5-'OddsRatio_working_3-way'!R5/3)</f>
        <v>-0.71660252005956293</v>
      </c>
      <c r="AT5" s="11">
        <f>IF(('OddsRatio_working_3-way'!X5=0),IF(Q5&gt;0,-Q5^(1/3),(-Q5)^(1/3)),'OddsRatio_working_3-way'!AN5-'OddsRatio_working_3-way'!R5/3)</f>
        <v>-0.21345979096134229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9">
        <f t="shared" si="13"/>
        <v>0.21406041740987342</v>
      </c>
      <c r="E6" s="9">
        <f t="shared" si="14"/>
        <v>0.27246183836992788</v>
      </c>
      <c r="F6" s="9">
        <f t="shared" si="15"/>
        <v>0.51347774422019865</v>
      </c>
      <c r="G6" s="9">
        <f t="shared" si="16"/>
        <v>1.0767091777062188</v>
      </c>
      <c r="H6" s="9">
        <f t="shared" si="17"/>
        <v>4.6715782959782066</v>
      </c>
      <c r="I6" s="9">
        <f t="shared" si="18"/>
        <v>3.6702387607114226</v>
      </c>
      <c r="J6" s="9">
        <f t="shared" si="19"/>
        <v>1.9475040763814726</v>
      </c>
      <c r="K6" s="11">
        <f t="shared" si="20"/>
        <v>0.22675736961451246</v>
      </c>
      <c r="L6" s="11">
        <f t="shared" si="21"/>
        <v>0.28735632183908044</v>
      </c>
      <c r="M6" s="11">
        <f t="shared" si="22"/>
        <v>0.53191489361702127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-0.25793664657515403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0.23464590857945844</v>
      </c>
      <c r="Q6" s="11">
        <f>2*'OddsRatio_working_3-way'!K6*'OddsRatio_working_3-way'!L6*'OddsRatio_working_3-way'!M6</f>
        <v>6.9319323066309738E-2</v>
      </c>
      <c r="R6" s="11">
        <f t="shared" si="23"/>
        <v>0</v>
      </c>
      <c r="S6" s="11">
        <f t="shared" si="24"/>
        <v>-0.90970364891942779</v>
      </c>
      <c r="T6" s="11">
        <f t="shared" si="25"/>
        <v>-0.2687455388240555</v>
      </c>
      <c r="U6" s="11">
        <f>'OddsRatio_working_3-way'!S6-'OddsRatio_working_3-way'!R6^2/3</f>
        <v>-0.90970364891942779</v>
      </c>
      <c r="V6" s="11">
        <f>'OddsRatio_working_3-way'!S6*'OddsRatio_working_3-way'!R6/3-2*'OddsRatio_working_3-way'!R6^3/27-'OddsRatio_working_3-way'!T6</f>
        <v>0.2687455388240555</v>
      </c>
      <c r="W6" s="11">
        <f>'OddsRatio_working_3-way'!V6^2+4*'OddsRatio_working_3-way'!U6^3/27</f>
        <v>-3.9306948657564622E-2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0.16698137118807335</v>
      </c>
      <c r="Y6" s="11">
        <f>IF('OddsRatio_working_3-way'!W6&gt;=0,IF('OddsRatio_working_3-way'!V6+SQRT('OddsRatio_working_3-way'!W6)&gt;0,0,PI()),ACOS('OddsRatio_working_3-way'!V6/(2*'OddsRatio_working_3-way'!X6)))</f>
        <v>0.63559750246118996</v>
      </c>
      <c r="Z6" s="11">
        <f>'OddsRatio_working_3-way'!X6^(1/3)*COS('OddsRatio_working_3-way'!Y6/3)</f>
        <v>0.53835458885310938</v>
      </c>
      <c r="AA6" s="11">
        <f>'OddsRatio_working_3-way'!X6^(1/3)*COS(('OddsRatio_working_3-way'!Y6+2*PI())/3)</f>
        <v>-0.3694602178255893</v>
      </c>
      <c r="AB6" s="11">
        <f>'OddsRatio_working_3-way'!X6^(1/3)*COS(('OddsRatio_working_3-way'!Y6+4*PI())/3)</f>
        <v>-0.16889437102751995</v>
      </c>
      <c r="AC6" s="11">
        <f>'OddsRatio_working_3-way'!X6^(1/3)*SIN('OddsRatio_working_3-way'!Y6/3)</f>
        <v>0.1157967456391106</v>
      </c>
      <c r="AD6" s="11">
        <f>'OddsRatio_working_3-way'!X6^(1/3)*SIN(('OddsRatio_working_3-way'!Y6+2*PI())/3)</f>
        <v>0.40833037737116429</v>
      </c>
      <c r="AE6" s="11">
        <f>'OddsRatio_working_3-way'!X6^(1/3)*SIN(('OddsRatio_working_3-way'!Y6+4*PI())/3)</f>
        <v>-0.52412712301027475</v>
      </c>
      <c r="AF6" s="11">
        <f>-'OddsRatio_working_3-way'!U6/(3*'OddsRatio_working_3-way'!X6^(1/3))*COS(('OddsRatio_working_3-way'!Y6)/3)</f>
        <v>0.53835458885310938</v>
      </c>
      <c r="AG6" s="11">
        <f>-'OddsRatio_working_3-way'!U6/(3*'OddsRatio_working_3-way'!X6^(1/3))*COS(('OddsRatio_working_3-way'!Y6+2*PI())/3)</f>
        <v>-0.3694602178255893</v>
      </c>
      <c r="AH6" s="11">
        <f>-'OddsRatio_working_3-way'!U6/(3*'OddsRatio_working_3-way'!X6^(1/3))*COS(('OddsRatio_working_3-way'!Y6+4*PI())/3)</f>
        <v>-0.16889437102751995</v>
      </c>
      <c r="AI6" s="11">
        <f>'OddsRatio_working_3-way'!U6/(3*'OddsRatio_working_3-way'!X6^(1/3))*SIN(('OddsRatio_working_3-way'!Y6)/3)</f>
        <v>-0.1157967456391106</v>
      </c>
      <c r="AJ6" s="11">
        <f>'OddsRatio_working_3-way'!U6/(3*'OddsRatio_working_3-way'!X6^(1/3))*SIN(('OddsRatio_working_3-way'!Y6+2*PI())/3)</f>
        <v>-0.40833037737116429</v>
      </c>
      <c r="AK6" s="11">
        <f>'OddsRatio_working_3-way'!U6/(3*'OddsRatio_working_3-way'!X6^(1/3))*SIN(('OddsRatio_working_3-way'!Y6+4*PI())/3)</f>
        <v>0.52412712301027475</v>
      </c>
      <c r="AL6" s="11">
        <f>'OddsRatio_working_3-way'!Z6+'OddsRatio_working_3-way'!AF6</f>
        <v>1.0767091777062188</v>
      </c>
      <c r="AM6" s="11">
        <f>'OddsRatio_working_3-way'!AA6+'OddsRatio_working_3-way'!AG6</f>
        <v>-0.7389204356511786</v>
      </c>
      <c r="AN6" s="11">
        <f>'OddsRatio_working_3-way'!AB6+'OddsRatio_working_3-way'!AH6</f>
        <v>-0.33778874205503989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1.0767091777062188</v>
      </c>
      <c r="AS6" s="11">
        <f>IF(('OddsRatio_working_3-way'!X6=0),IF(Q6&gt;0,-Q6^(1/3),(-Q6)^(1/3)),'OddsRatio_working_3-way'!AM6-'OddsRatio_working_3-way'!R6/3)</f>
        <v>-0.7389204356511786</v>
      </c>
      <c r="AT6" s="11">
        <f>IF(('OddsRatio_working_3-way'!X6=0),IF(Q6&gt;0,-Q6^(1/3),(-Q6)^(1/3)),'OddsRatio_working_3-way'!AN6-'OddsRatio_working_3-way'!R6/3)</f>
        <v>-0.33778874205503989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9">
        <f t="shared" si="13"/>
        <v>0.44205861694124071</v>
      </c>
      <c r="E7" s="9">
        <f t="shared" si="14"/>
        <v>0.26982388658220963</v>
      </c>
      <c r="F7" s="9">
        <f t="shared" si="15"/>
        <v>0.28811749647654972</v>
      </c>
      <c r="G7" s="9">
        <f t="shared" si="16"/>
        <v>1.0696130839614884</v>
      </c>
      <c r="H7" s="9">
        <f t="shared" si="17"/>
        <v>2.2621434390745558</v>
      </c>
      <c r="I7" s="9">
        <f t="shared" si="18"/>
        <v>3.7061211024225655</v>
      </c>
      <c r="J7" s="9">
        <f t="shared" si="19"/>
        <v>3.4708062239510378</v>
      </c>
      <c r="K7" s="11">
        <f t="shared" si="20"/>
        <v>0.4587155963302752</v>
      </c>
      <c r="L7" s="11">
        <f t="shared" si="21"/>
        <v>0.28328611898016998</v>
      </c>
      <c r="M7" s="11">
        <f t="shared" si="22"/>
        <v>0.30211480362537763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-0.27074180227886757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0.23634003662249825</v>
      </c>
      <c r="Q7" s="11">
        <f>2*'OddsRatio_working_3-way'!K7*'OddsRatio_working_3-way'!L7*'OddsRatio_working_3-way'!M7</f>
        <v>7.8518284592192122E-2</v>
      </c>
      <c r="R7" s="11">
        <f t="shared" si="23"/>
        <v>0</v>
      </c>
      <c r="S7" s="11">
        <f t="shared" si="24"/>
        <v>-0.87293515309861514</v>
      </c>
      <c r="T7" s="11">
        <f t="shared" si="25"/>
        <v>-0.29001167877030409</v>
      </c>
      <c r="U7" s="11">
        <f>'OddsRatio_working_3-way'!S7-'OddsRatio_working_3-way'!R7^2/3</f>
        <v>-0.87293515309861514</v>
      </c>
      <c r="V7" s="11">
        <f>'OddsRatio_working_3-way'!S7*'OddsRatio_working_3-way'!R7/3-2*'OddsRatio_working_3-way'!R7^3/27-'OddsRatio_working_3-way'!T7</f>
        <v>0.29001167877030409</v>
      </c>
      <c r="W7" s="11">
        <f>'OddsRatio_working_3-way'!V7^2+4*'OddsRatio_working_3-way'!U7^3/27</f>
        <v>-1.4439946606551665E-2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0.15696075976953741</v>
      </c>
      <c r="Y7" s="11">
        <f>IF('OddsRatio_working_3-way'!W7&gt;=0,IF('OddsRatio_working_3-way'!V7+SQRT('OddsRatio_working_3-way'!W7)&gt;0,0,PI()),ACOS('OddsRatio_working_3-way'!V7/(2*'OddsRatio_working_3-way'!X7)))</f>
        <v>0.39281550293120548</v>
      </c>
      <c r="Z7" s="11">
        <f>'OddsRatio_working_3-way'!X7^(1/3)*COS('OddsRatio_working_3-way'!Y7/3)</f>
        <v>0.53480654198074407</v>
      </c>
      <c r="AA7" s="11">
        <f>'OddsRatio_working_3-way'!X7^(1/3)*COS(('OddsRatio_working_3-way'!Y7+2*PI())/3)</f>
        <v>-0.32839720729229244</v>
      </c>
      <c r="AB7" s="11">
        <f>'OddsRatio_working_3-way'!X7^(1/3)*COS(('OddsRatio_working_3-way'!Y7+4*PI())/3)</f>
        <v>-0.20640933468845202</v>
      </c>
      <c r="AC7" s="11">
        <f>'OddsRatio_working_3-way'!X7^(1/3)*SIN('OddsRatio_working_3-way'!Y7/3)</f>
        <v>7.0429731085697223E-2</v>
      </c>
      <c r="AD7" s="11">
        <f>'OddsRatio_working_3-way'!X7^(1/3)*SIN(('OddsRatio_working_3-way'!Y7+2*PI())/3)</f>
        <v>0.42794118592258468</v>
      </c>
      <c r="AE7" s="11">
        <f>'OddsRatio_working_3-way'!X7^(1/3)*SIN(('OddsRatio_working_3-way'!Y7+4*PI())/3)</f>
        <v>-0.49837091700828173</v>
      </c>
      <c r="AF7" s="11">
        <f>-'OddsRatio_working_3-way'!U7/(3*'OddsRatio_working_3-way'!X7^(1/3))*COS(('OddsRatio_working_3-way'!Y7)/3)</f>
        <v>0.53480654198074418</v>
      </c>
      <c r="AG7" s="11">
        <f>-'OddsRatio_working_3-way'!U7/(3*'OddsRatio_working_3-way'!X7^(1/3))*COS(('OddsRatio_working_3-way'!Y7+2*PI())/3)</f>
        <v>-0.32839720729229249</v>
      </c>
      <c r="AH7" s="11">
        <f>-'OddsRatio_working_3-way'!U7/(3*'OddsRatio_working_3-way'!X7^(1/3))*COS(('OddsRatio_working_3-way'!Y7+4*PI())/3)</f>
        <v>-0.20640933468845207</v>
      </c>
      <c r="AI7" s="11">
        <f>'OddsRatio_working_3-way'!U7/(3*'OddsRatio_working_3-way'!X7^(1/3))*SIN(('OddsRatio_working_3-way'!Y7)/3)</f>
        <v>-7.0429731085697236E-2</v>
      </c>
      <c r="AJ7" s="11">
        <f>'OddsRatio_working_3-way'!U7/(3*'OddsRatio_working_3-way'!X7^(1/3))*SIN(('OddsRatio_working_3-way'!Y7+2*PI())/3)</f>
        <v>-0.42794118592258473</v>
      </c>
      <c r="AK7" s="11">
        <f>'OddsRatio_working_3-way'!U7/(3*'OddsRatio_working_3-way'!X7^(1/3))*SIN(('OddsRatio_working_3-way'!Y7+4*PI())/3)</f>
        <v>0.49837091700828179</v>
      </c>
      <c r="AL7" s="11">
        <f>'OddsRatio_working_3-way'!Z7+'OddsRatio_working_3-way'!AF7</f>
        <v>1.0696130839614884</v>
      </c>
      <c r="AM7" s="11">
        <f>'OddsRatio_working_3-way'!AA7+'OddsRatio_working_3-way'!AG7</f>
        <v>-0.65679441458458498</v>
      </c>
      <c r="AN7" s="11">
        <f>'OddsRatio_working_3-way'!AB7+'OddsRatio_working_3-way'!AH7</f>
        <v>-0.41281866937690409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1.0696130839614884</v>
      </c>
      <c r="AS7" s="11">
        <f>IF(('OddsRatio_working_3-way'!X7=0),IF(Q7&gt;0,-Q7^(1/3),(-Q7)^(1/3)),'OddsRatio_working_3-way'!AM7-'OddsRatio_working_3-way'!R7/3)</f>
        <v>-0.65679441458458498</v>
      </c>
      <c r="AT7" s="11">
        <f>IF(('OddsRatio_working_3-way'!X7=0),IF(Q7&gt;0,-Q7^(1/3),(-Q7)^(1/3)),'OddsRatio_working_3-way'!AN7-'OddsRatio_working_3-way'!R7/3)</f>
        <v>-0.41281866937690409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9">
        <f t="shared" si="13"/>
        <v>0.12019666883280859</v>
      </c>
      <c r="E8" s="9">
        <f t="shared" si="14"/>
        <v>0.19491653454755775</v>
      </c>
      <c r="F8" s="9">
        <f t="shared" si="15"/>
        <v>0.6848867966196337</v>
      </c>
      <c r="G8" s="9">
        <f t="shared" si="16"/>
        <v>1.0456711603344753</v>
      </c>
      <c r="H8" s="9">
        <f t="shared" si="17"/>
        <v>8.3196981223413271</v>
      </c>
      <c r="I8" s="9">
        <f t="shared" si="18"/>
        <v>5.1304010833211775</v>
      </c>
      <c r="J8" s="9">
        <f t="shared" si="19"/>
        <v>1.4600953105471692</v>
      </c>
      <c r="K8" s="11">
        <f t="shared" si="20"/>
        <v>0.125</v>
      </c>
      <c r="L8" s="11">
        <f t="shared" si="21"/>
        <v>0.20202020202020202</v>
      </c>
      <c r="M8" s="11">
        <f t="shared" si="22"/>
        <v>0.69444444444444442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-0.21334876543209891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0.19974046015712682</v>
      </c>
      <c r="Q8" s="11">
        <f>2*'OddsRatio_working_3-way'!K8*'OddsRatio_working_3-way'!L8*'OddsRatio_working_3-way'!M8</f>
        <v>3.5072951739618406E-2</v>
      </c>
      <c r="R8" s="11">
        <f t="shared" si="23"/>
        <v>0</v>
      </c>
      <c r="S8" s="11">
        <f t="shared" si="24"/>
        <v>-0.93621568305112546</v>
      </c>
      <c r="T8" s="11">
        <f t="shared" si="25"/>
        <v>-0.16439256945586048</v>
      </c>
      <c r="U8" s="11">
        <f>'OddsRatio_working_3-way'!S8-'OddsRatio_working_3-way'!R8^2/3</f>
        <v>-0.93621568305112546</v>
      </c>
      <c r="V8" s="11">
        <f>'OddsRatio_working_3-way'!S8*'OddsRatio_working_3-way'!R8/3-2*'OddsRatio_working_3-way'!R8^3/27-'OddsRatio_working_3-way'!T8</f>
        <v>0.16439256945586048</v>
      </c>
      <c r="W8" s="11">
        <f>'OddsRatio_working_3-way'!V8^2+4*'OddsRatio_working_3-way'!U8^3/27</f>
        <v>-9.4544396264879815E-2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0.17433395621420095</v>
      </c>
      <c r="Y8" s="11">
        <f>IF('OddsRatio_working_3-way'!W8&gt;=0,IF('OddsRatio_working_3-way'!V8+SQRT('OddsRatio_working_3-way'!W8)&gt;0,0,PI()),ACOS('OddsRatio_working_3-way'!V8/(2*'OddsRatio_working_3-way'!X8)))</f>
        <v>1.0798195334864555</v>
      </c>
      <c r="Z8" s="11">
        <f>'OddsRatio_working_3-way'!X8^(1/3)*COS('OddsRatio_working_3-way'!Y8/3)</f>
        <v>0.52283558016723763</v>
      </c>
      <c r="AA8" s="11">
        <f>'OddsRatio_working_3-way'!X8^(1/3)*COS(('OddsRatio_working_3-way'!Y8+2*PI())/3)</f>
        <v>-0.43181772507824379</v>
      </c>
      <c r="AB8" s="11">
        <f>'OddsRatio_working_3-way'!X8^(1/3)*COS(('OddsRatio_working_3-way'!Y8+4*PI())/3)</f>
        <v>-9.1017855088993752E-2</v>
      </c>
      <c r="AC8" s="11">
        <f>'OddsRatio_working_3-way'!X8^(1/3)*SIN('OddsRatio_working_3-way'!Y8/3)</f>
        <v>0.19676089667808291</v>
      </c>
      <c r="AD8" s="11">
        <f>'OddsRatio_working_3-way'!X8^(1/3)*SIN(('OddsRatio_working_3-way'!Y8+2*PI())/3)</f>
        <v>0.35440844608816174</v>
      </c>
      <c r="AE8" s="11">
        <f>'OddsRatio_working_3-way'!X8^(1/3)*SIN(('OddsRatio_working_3-way'!Y8+4*PI())/3)</f>
        <v>-0.55116934276624463</v>
      </c>
      <c r="AF8" s="11">
        <f>-'OddsRatio_working_3-way'!U8/(3*'OddsRatio_working_3-way'!X8^(1/3))*COS(('OddsRatio_working_3-way'!Y8)/3)</f>
        <v>0.52283558016723763</v>
      </c>
      <c r="AG8" s="11">
        <f>-'OddsRatio_working_3-way'!U8/(3*'OddsRatio_working_3-way'!X8^(1/3))*COS(('OddsRatio_working_3-way'!Y8+2*PI())/3)</f>
        <v>-0.43181772507824379</v>
      </c>
      <c r="AH8" s="11">
        <f>-'OddsRatio_working_3-way'!U8/(3*'OddsRatio_working_3-way'!X8^(1/3))*COS(('OddsRatio_working_3-way'!Y8+4*PI())/3)</f>
        <v>-9.1017855088993752E-2</v>
      </c>
      <c r="AI8" s="11">
        <f>'OddsRatio_working_3-way'!U8/(3*'OddsRatio_working_3-way'!X8^(1/3))*SIN(('OddsRatio_working_3-way'!Y8)/3)</f>
        <v>-0.19676089667808291</v>
      </c>
      <c r="AJ8" s="11">
        <f>'OddsRatio_working_3-way'!U8/(3*'OddsRatio_working_3-way'!X8^(1/3))*SIN(('OddsRatio_working_3-way'!Y8+2*PI())/3)</f>
        <v>-0.35440844608816174</v>
      </c>
      <c r="AK8" s="11">
        <f>'OddsRatio_working_3-way'!U8/(3*'OddsRatio_working_3-way'!X8^(1/3))*SIN(('OddsRatio_working_3-way'!Y8+4*PI())/3)</f>
        <v>0.55116934276624463</v>
      </c>
      <c r="AL8" s="11">
        <f>'OddsRatio_working_3-way'!Z8+'OddsRatio_working_3-way'!AF8</f>
        <v>1.0456711603344753</v>
      </c>
      <c r="AM8" s="11">
        <f>'OddsRatio_working_3-way'!AA8+'OddsRatio_working_3-way'!AG8</f>
        <v>-0.86363545015648757</v>
      </c>
      <c r="AN8" s="11">
        <f>'OddsRatio_working_3-way'!AB8+'OddsRatio_working_3-way'!AH8</f>
        <v>-0.1820357101779875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1.0456711603344753</v>
      </c>
      <c r="AS8" s="11">
        <f>IF(('OddsRatio_working_3-way'!X8=0),IF(Q8&gt;0,-Q8^(1/3),(-Q8)^(1/3)),'OddsRatio_working_3-way'!AM8-'OddsRatio_working_3-way'!R8/3)</f>
        <v>-0.86363545015648757</v>
      </c>
      <c r="AT8" s="11">
        <f>IF(('OddsRatio_working_3-way'!X8=0),IF(Q8&gt;0,-Q8^(1/3),(-Q8)^(1/3)),'OddsRatio_working_3-way'!AN8-'OddsRatio_working_3-way'!R8/3)</f>
        <v>-0.1820357101779875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9">
        <f t="shared" si="13"/>
        <v>0.12273238085968581</v>
      </c>
      <c r="E9" s="9">
        <f t="shared" si="14"/>
        <v>0.18727499407035758</v>
      </c>
      <c r="F9" s="9">
        <f t="shared" si="15"/>
        <v>0.68999262506995673</v>
      </c>
      <c r="G9" s="9">
        <f t="shared" si="16"/>
        <v>1.0211155745014877</v>
      </c>
      <c r="H9" s="9">
        <f t="shared" si="17"/>
        <v>8.1478090215104135</v>
      </c>
      <c r="I9" s="9">
        <f t="shared" si="18"/>
        <v>5.3397411916313224</v>
      </c>
      <c r="J9" s="9">
        <f t="shared" si="19"/>
        <v>1.4492908527806545</v>
      </c>
      <c r="K9" s="11">
        <f t="shared" si="20"/>
        <v>0.125</v>
      </c>
      <c r="L9" s="11">
        <f t="shared" si="21"/>
        <v>0.19047619047619047</v>
      </c>
      <c r="M9" s="11">
        <f t="shared" si="22"/>
        <v>0.69444444444444442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-0.21643518518518523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0.19328703703703703</v>
      </c>
      <c r="Q9" s="11">
        <f>2*'OddsRatio_working_3-way'!K9*'OddsRatio_working_3-way'!L9*'OddsRatio_working_3-way'!M9</f>
        <v>3.3068783068783067E-2</v>
      </c>
      <c r="R9" s="11">
        <f t="shared" si="23"/>
        <v>0</v>
      </c>
      <c r="S9" s="11">
        <f t="shared" si="24"/>
        <v>-0.89304812834224578</v>
      </c>
      <c r="T9" s="11">
        <f t="shared" si="25"/>
        <v>-0.15278838808250569</v>
      </c>
      <c r="U9" s="11">
        <f>'OddsRatio_working_3-way'!S9-'OddsRatio_working_3-way'!R9^2/3</f>
        <v>-0.89304812834224578</v>
      </c>
      <c r="V9" s="11">
        <f>'OddsRatio_working_3-way'!S9*'OddsRatio_working_3-way'!R9/3-2*'OddsRatio_working_3-way'!R9^3/27-'OddsRatio_working_3-way'!T9</f>
        <v>0.15278838808250569</v>
      </c>
      <c r="W9" s="11">
        <f>'OddsRatio_working_3-way'!V9^2+4*'OddsRatio_working_3-way'!U9^3/27</f>
        <v>-8.2172316304300122E-2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0.16241660001147548</v>
      </c>
      <c r="Y9" s="11">
        <f>IF('OddsRatio_working_3-way'!W9&gt;=0,IF('OddsRatio_working_3-way'!V9+SQRT('OddsRatio_working_3-way'!W9)&gt;0,0,PI()),ACOS('OddsRatio_working_3-way'!V9/(2*'OddsRatio_working_3-way'!X9)))</f>
        <v>1.0810981931575285</v>
      </c>
      <c r="Z9" s="11">
        <f>'OddsRatio_working_3-way'!X9^(1/3)*COS('OddsRatio_working_3-way'!Y9/3)</f>
        <v>0.51055778725074386</v>
      </c>
      <c r="AA9" s="11">
        <f>'OddsRatio_working_3-way'!X9^(1/3)*COS(('OddsRatio_working_3-way'!Y9+2*PI())/3)</f>
        <v>-0.42189249299162884</v>
      </c>
      <c r="AB9" s="11">
        <f>'OddsRatio_working_3-way'!X9^(1/3)*COS(('OddsRatio_working_3-way'!Y9+4*PI())/3)</f>
        <v>-8.8665294259114999E-2</v>
      </c>
      <c r="AC9" s="11">
        <f>'OddsRatio_working_3-way'!X9^(1/3)*SIN('OddsRatio_working_3-way'!Y9/3)</f>
        <v>0.19238881288952184</v>
      </c>
      <c r="AD9" s="11">
        <f>'OddsRatio_working_3-way'!X9^(1/3)*SIN(('OddsRatio_working_3-way'!Y9+2*PI())/3)</f>
        <v>0.34596160741435417</v>
      </c>
      <c r="AE9" s="11">
        <f>'OddsRatio_working_3-way'!X9^(1/3)*SIN(('OddsRatio_working_3-way'!Y9+4*PI())/3)</f>
        <v>-0.53835042030387592</v>
      </c>
      <c r="AF9" s="11">
        <f>-'OddsRatio_working_3-way'!U9/(3*'OddsRatio_working_3-way'!X9^(1/3))*COS(('OddsRatio_working_3-way'!Y9)/3)</f>
        <v>0.51055778725074374</v>
      </c>
      <c r="AG9" s="11">
        <f>-'OddsRatio_working_3-way'!U9/(3*'OddsRatio_working_3-way'!X9^(1/3))*COS(('OddsRatio_working_3-way'!Y9+2*PI())/3)</f>
        <v>-0.42189249299162873</v>
      </c>
      <c r="AH9" s="11">
        <f>-'OddsRatio_working_3-way'!U9/(3*'OddsRatio_working_3-way'!X9^(1/3))*COS(('OddsRatio_working_3-way'!Y9+4*PI())/3)</f>
        <v>-8.8665294259114985E-2</v>
      </c>
      <c r="AI9" s="11">
        <f>'OddsRatio_working_3-way'!U9/(3*'OddsRatio_working_3-way'!X9^(1/3))*SIN(('OddsRatio_working_3-way'!Y9)/3)</f>
        <v>-0.19238881288952181</v>
      </c>
      <c r="AJ9" s="11">
        <f>'OddsRatio_working_3-way'!U9/(3*'OddsRatio_working_3-way'!X9^(1/3))*SIN(('OddsRatio_working_3-way'!Y9+2*PI())/3)</f>
        <v>-0.34596160741435411</v>
      </c>
      <c r="AK9" s="11">
        <f>'OddsRatio_working_3-way'!U9/(3*'OddsRatio_working_3-way'!X9^(1/3))*SIN(('OddsRatio_working_3-way'!Y9+4*PI())/3)</f>
        <v>0.53835042030387581</v>
      </c>
      <c r="AL9" s="11">
        <f>'OddsRatio_working_3-way'!Z9+'OddsRatio_working_3-way'!AF9</f>
        <v>1.0211155745014877</v>
      </c>
      <c r="AM9" s="11">
        <f>'OddsRatio_working_3-way'!AA9+'OddsRatio_working_3-way'!AG9</f>
        <v>-0.84378498598325757</v>
      </c>
      <c r="AN9" s="11">
        <f>'OddsRatio_working_3-way'!AB9+'OddsRatio_working_3-way'!AH9</f>
        <v>-0.17733058851822997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1.0211155745014877</v>
      </c>
      <c r="AS9" s="11">
        <f>IF(('OddsRatio_working_3-way'!X9=0),IF(Q9&gt;0,-Q9^(1/3),(-Q9)^(1/3)),'OddsRatio_working_3-way'!AM9-'OddsRatio_working_3-way'!R9/3)</f>
        <v>-0.84378498598325757</v>
      </c>
      <c r="AT9" s="11">
        <f>IF(('OddsRatio_working_3-way'!X9=0),IF(Q9&gt;0,-Q9^(1/3),(-Q9)^(1/3)),'OddsRatio_working_3-way'!AN9-'OddsRatio_working_3-way'!R9/3)</f>
        <v>-0.17733058851822997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9">
        <f t="shared" si="13"/>
        <v>0.56333996876716275</v>
      </c>
      <c r="E10" s="9">
        <f t="shared" si="14"/>
        <v>0.23593005191384758</v>
      </c>
      <c r="F10" s="9">
        <f t="shared" si="15"/>
        <v>0.2007299793189897</v>
      </c>
      <c r="G10" s="9">
        <f t="shared" si="16"/>
        <v>1.061817835605382</v>
      </c>
      <c r="H10" s="9">
        <f t="shared" si="17"/>
        <v>1.7751270199919291</v>
      </c>
      <c r="I10" s="9">
        <f t="shared" si="18"/>
        <v>4.2385443985964146</v>
      </c>
      <c r="J10" s="9">
        <f t="shared" si="19"/>
        <v>4.9818168835201826</v>
      </c>
      <c r="K10" s="11">
        <f t="shared" si="20"/>
        <v>0.5780346820809249</v>
      </c>
      <c r="L10" s="11">
        <f t="shared" si="21"/>
        <v>0.24691358024691359</v>
      </c>
      <c r="M10" s="11">
        <f t="shared" si="22"/>
        <v>0.21052631578947367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-0.25087606620919678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0.2262560704909351</v>
      </c>
      <c r="Q10" s="11">
        <f>2*'OddsRatio_working_3-way'!K10*'OddsRatio_working_3-way'!L10*'OddsRatio_working_3-way'!M10</f>
        <v>6.009457383557374E-2</v>
      </c>
      <c r="R10" s="11">
        <f t="shared" si="23"/>
        <v>0</v>
      </c>
      <c r="S10" s="11">
        <f t="shared" si="24"/>
        <v>-0.90186391196945859</v>
      </c>
      <c r="T10" s="11">
        <f t="shared" si="25"/>
        <v>-0.2395388876412905</v>
      </c>
      <c r="U10" s="11">
        <f>'OddsRatio_working_3-way'!S10-'OddsRatio_working_3-way'!R10^2/3</f>
        <v>-0.90186391196945859</v>
      </c>
      <c r="V10" s="11">
        <f>'OddsRatio_working_3-way'!S10*'OddsRatio_working_3-way'!R10/3-2*'OddsRatio_working_3-way'!R10^3/27-'OddsRatio_working_3-way'!T10</f>
        <v>0.2395388876412905</v>
      </c>
      <c r="W10" s="11">
        <f>'OddsRatio_working_3-way'!V10^2+4*'OddsRatio_working_3-way'!U10^3/27</f>
        <v>-5.129352024304995E-2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0.16482748476473572</v>
      </c>
      <c r="Y10" s="11">
        <f>IF('OddsRatio_working_3-way'!W10&gt;=0,IF('OddsRatio_working_3-way'!V10+SQRT('OddsRatio_working_3-way'!W10)&gt;0,0,PI()),ACOS('OddsRatio_working_3-way'!V10/(2*'OddsRatio_working_3-way'!X10)))</f>
        <v>0.75738487156918233</v>
      </c>
      <c r="Z10" s="11">
        <f>'OddsRatio_working_3-way'!X10^(1/3)*COS('OddsRatio_working_3-way'!Y10/3)</f>
        <v>0.530908917802691</v>
      </c>
      <c r="AA10" s="11">
        <f>'OddsRatio_working_3-way'!X10^(1/3)*COS(('OddsRatio_working_3-way'!Y10+2*PI())/3)</f>
        <v>-0.384062084037954</v>
      </c>
      <c r="AB10" s="11">
        <f>'OddsRatio_working_3-way'!X10^(1/3)*COS(('OddsRatio_working_3-way'!Y10+4*PI())/3)</f>
        <v>-0.14684683376473714</v>
      </c>
      <c r="AC10" s="11">
        <f>'OddsRatio_working_3-way'!X10^(1/3)*SIN('OddsRatio_working_3-way'!Y10/3)</f>
        <v>0.13695628860112624</v>
      </c>
      <c r="AD10" s="11">
        <f>'OddsRatio_working_3-way'!X10^(1/3)*SIN(('OddsRatio_working_3-way'!Y10+2*PI())/3)</f>
        <v>0.39130246561227172</v>
      </c>
      <c r="AE10" s="11">
        <f>'OddsRatio_working_3-way'!X10^(1/3)*SIN(('OddsRatio_working_3-way'!Y10+4*PI())/3)</f>
        <v>-0.52825875421339796</v>
      </c>
      <c r="AF10" s="11">
        <f>-'OddsRatio_working_3-way'!U10/(3*'OddsRatio_working_3-way'!X10^(1/3))*COS(('OddsRatio_working_3-way'!Y10)/3)</f>
        <v>0.530908917802691</v>
      </c>
      <c r="AG10" s="11">
        <f>-'OddsRatio_working_3-way'!U10/(3*'OddsRatio_working_3-way'!X10^(1/3))*COS(('OddsRatio_working_3-way'!Y10+2*PI())/3)</f>
        <v>-0.384062084037954</v>
      </c>
      <c r="AH10" s="11">
        <f>-'OddsRatio_working_3-way'!U10/(3*'OddsRatio_working_3-way'!X10^(1/3))*COS(('OddsRatio_working_3-way'!Y10+4*PI())/3)</f>
        <v>-0.14684683376473714</v>
      </c>
      <c r="AI10" s="11">
        <f>'OddsRatio_working_3-way'!U10/(3*'OddsRatio_working_3-way'!X10^(1/3))*SIN(('OddsRatio_working_3-way'!Y10)/3)</f>
        <v>-0.13695628860112624</v>
      </c>
      <c r="AJ10" s="11">
        <f>'OddsRatio_working_3-way'!U10/(3*'OddsRatio_working_3-way'!X10^(1/3))*SIN(('OddsRatio_working_3-way'!Y10+2*PI())/3)</f>
        <v>-0.39130246561227172</v>
      </c>
      <c r="AK10" s="11">
        <f>'OddsRatio_working_3-way'!U10/(3*'OddsRatio_working_3-way'!X10^(1/3))*SIN(('OddsRatio_working_3-way'!Y10+4*PI())/3)</f>
        <v>0.52825875421339796</v>
      </c>
      <c r="AL10" s="11">
        <f>'OddsRatio_working_3-way'!Z10+'OddsRatio_working_3-way'!AF10</f>
        <v>1.061817835605382</v>
      </c>
      <c r="AM10" s="11">
        <f>'OddsRatio_working_3-way'!AA10+'OddsRatio_working_3-way'!AG10</f>
        <v>-0.768124168075908</v>
      </c>
      <c r="AN10" s="11">
        <f>'OddsRatio_working_3-way'!AB10+'OddsRatio_working_3-way'!AH10</f>
        <v>-0.29369366752947429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1.061817835605382</v>
      </c>
      <c r="AS10" s="11">
        <f>IF(('OddsRatio_working_3-way'!X10=0),IF(Q10&gt;0,-Q10^(1/3),(-Q10)^(1/3)),'OddsRatio_working_3-way'!AM10-'OddsRatio_working_3-way'!R10/3)</f>
        <v>-0.768124168075908</v>
      </c>
      <c r="AT10" s="11">
        <f>IF(('OddsRatio_working_3-way'!X10=0),IF(Q10&gt;0,-Q10^(1/3),(-Q10)^(1/3)),'OddsRatio_working_3-way'!AN10-'OddsRatio_working_3-way'!R10/3)</f>
        <v>-0.29369366752947429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9">
        <f t="shared" si="13"/>
        <v>0.55110235002550856</v>
      </c>
      <c r="E11" s="9">
        <f t="shared" si="14"/>
        <v>0.2466368806693523</v>
      </c>
      <c r="F11" s="9">
        <f t="shared" si="15"/>
        <v>0.20226076930513931</v>
      </c>
      <c r="G11" s="9">
        <f t="shared" si="16"/>
        <v>1.0717697040679934</v>
      </c>
      <c r="H11" s="9">
        <f t="shared" si="17"/>
        <v>1.8145449750916751</v>
      </c>
      <c r="I11" s="9">
        <f t="shared" si="18"/>
        <v>4.0545436565937827</v>
      </c>
      <c r="J11" s="9">
        <f t="shared" si="19"/>
        <v>4.9441125109702169</v>
      </c>
      <c r="K11" s="11">
        <f t="shared" si="20"/>
        <v>0.56818181818181823</v>
      </c>
      <c r="L11" s="11">
        <f t="shared" si="21"/>
        <v>0.25974025974025972</v>
      </c>
      <c r="M11" s="11">
        <f t="shared" si="22"/>
        <v>0.21367521367521369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-0.25135470590016062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0.22988375261102534</v>
      </c>
      <c r="Q11" s="11">
        <f>2*'OddsRatio_working_3-way'!K11*'OddsRatio_working_3-way'!L11*'OddsRatio_working_3-way'!M11</f>
        <v>6.3068244886426705E-2</v>
      </c>
      <c r="R11" s="11">
        <f t="shared" si="23"/>
        <v>0</v>
      </c>
      <c r="S11" s="11">
        <f t="shared" si="24"/>
        <v>-0.91457906780681619</v>
      </c>
      <c r="T11" s="11">
        <f t="shared" si="25"/>
        <v>-0.25091332450118414</v>
      </c>
      <c r="U11" s="11">
        <f>'OddsRatio_working_3-way'!S11-'OddsRatio_working_3-way'!R11^2/3</f>
        <v>-0.91457906780681619</v>
      </c>
      <c r="V11" s="11">
        <f>'OddsRatio_working_3-way'!S11*'OddsRatio_working_3-way'!R11/3-2*'OddsRatio_working_3-way'!R11^3/27-'OddsRatio_working_3-way'!T11</f>
        <v>0.25091332450118414</v>
      </c>
      <c r="W11" s="11">
        <f>'OddsRatio_working_3-way'!V11^2+4*'OddsRatio_working_3-way'!U11^3/27</f>
        <v>-5.0376446762421104E-2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0.16832553518009205</v>
      </c>
      <c r="Y11" s="11">
        <f>IF('OddsRatio_working_3-way'!W11&gt;=0,IF('OddsRatio_working_3-way'!V11+SQRT('OddsRatio_working_3-way'!W11)&gt;0,0,PI()),ACOS('OddsRatio_working_3-way'!V11/(2*'OddsRatio_working_3-way'!X11)))</f>
        <v>0.72977919849586415</v>
      </c>
      <c r="Z11" s="11">
        <f>'OddsRatio_working_3-way'!X11^(1/3)*COS('OddsRatio_working_3-way'!Y11/3)</f>
        <v>0.53588485203399683</v>
      </c>
      <c r="AA11" s="11">
        <f>'OddsRatio_working_3-way'!X11^(1/3)*COS(('OddsRatio_working_3-way'!Y11+2*PI())/3)</f>
        <v>-0.38311766629059218</v>
      </c>
      <c r="AB11" s="11">
        <f>'OddsRatio_working_3-way'!X11^(1/3)*COS(('OddsRatio_working_3-way'!Y11+4*PI())/3)</f>
        <v>-0.15276718574340453</v>
      </c>
      <c r="AC11" s="11">
        <f>'OddsRatio_working_3-way'!X11^(1/3)*SIN('OddsRatio_working_3-way'!Y11/3)</f>
        <v>0.13299291195187846</v>
      </c>
      <c r="AD11" s="11">
        <f>'OddsRatio_working_3-way'!X11^(1/3)*SIN(('OddsRatio_working_3-way'!Y11+2*PI())/3)</f>
        <v>0.39759343938876707</v>
      </c>
      <c r="AE11" s="11">
        <f>'OddsRatio_working_3-way'!X11^(1/3)*SIN(('OddsRatio_working_3-way'!Y11+4*PI())/3)</f>
        <v>-0.53058635134064547</v>
      </c>
      <c r="AF11" s="11">
        <f>-'OddsRatio_working_3-way'!U11/(3*'OddsRatio_working_3-way'!X11^(1/3))*COS(('OddsRatio_working_3-way'!Y11)/3)</f>
        <v>0.53588485203399672</v>
      </c>
      <c r="AG11" s="11">
        <f>-'OddsRatio_working_3-way'!U11/(3*'OddsRatio_working_3-way'!X11^(1/3))*COS(('OddsRatio_working_3-way'!Y11+2*PI())/3)</f>
        <v>-0.38311766629059207</v>
      </c>
      <c r="AH11" s="11">
        <f>-'OddsRatio_working_3-way'!U11/(3*'OddsRatio_working_3-way'!X11^(1/3))*COS(('OddsRatio_working_3-way'!Y11+4*PI())/3)</f>
        <v>-0.1527671857434045</v>
      </c>
      <c r="AI11" s="11">
        <f>'OddsRatio_working_3-way'!U11/(3*'OddsRatio_working_3-way'!X11^(1/3))*SIN(('OddsRatio_working_3-way'!Y11)/3)</f>
        <v>-0.13299291195187843</v>
      </c>
      <c r="AJ11" s="11">
        <f>'OddsRatio_working_3-way'!U11/(3*'OddsRatio_working_3-way'!X11^(1/3))*SIN(('OddsRatio_working_3-way'!Y11+2*PI())/3)</f>
        <v>-0.39759343938876696</v>
      </c>
      <c r="AK11" s="11">
        <f>'OddsRatio_working_3-way'!U11/(3*'OddsRatio_working_3-way'!X11^(1/3))*SIN(('OddsRatio_working_3-way'!Y11+4*PI())/3)</f>
        <v>0.53058635134064536</v>
      </c>
      <c r="AL11" s="11">
        <f>'OddsRatio_working_3-way'!Z11+'OddsRatio_working_3-way'!AF11</f>
        <v>1.0717697040679934</v>
      </c>
      <c r="AM11" s="11">
        <f>'OddsRatio_working_3-way'!AA11+'OddsRatio_working_3-way'!AG11</f>
        <v>-0.76623533258118426</v>
      </c>
      <c r="AN11" s="11">
        <f>'OddsRatio_working_3-way'!AB11+'OddsRatio_working_3-way'!AH11</f>
        <v>-0.30553437148680906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1.0717697040679934</v>
      </c>
      <c r="AS11" s="11">
        <f>IF(('OddsRatio_working_3-way'!X11=0),IF(Q11&gt;0,-Q11^(1/3),(-Q11)^(1/3)),'OddsRatio_working_3-way'!AM11-'OddsRatio_working_3-way'!R11/3)</f>
        <v>-0.76623533258118426</v>
      </c>
      <c r="AT11" s="11">
        <f>IF(('OddsRatio_working_3-way'!X11=0),IF(Q11&gt;0,-Q11^(1/3),(-Q11)^(1/3)),'OddsRatio_working_3-way'!AN11-'OddsRatio_working_3-way'!R11/3)</f>
        <v>-0.30553437148680906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9">
        <f t="shared" si="13"/>
        <v>0.54218189423901875</v>
      </c>
      <c r="E12" s="9">
        <f t="shared" si="14"/>
        <v>0.24202760636748225</v>
      </c>
      <c r="F12" s="9">
        <f t="shared" si="15"/>
        <v>0.21579049939349926</v>
      </c>
      <c r="G12" s="9">
        <f t="shared" si="16"/>
        <v>1.0688600923943521</v>
      </c>
      <c r="H12" s="9">
        <f t="shared" si="17"/>
        <v>1.8443994729915381</v>
      </c>
      <c r="I12" s="9">
        <f t="shared" si="18"/>
        <v>4.131760070715452</v>
      </c>
      <c r="J12" s="9">
        <f t="shared" si="19"/>
        <v>4.6341243141407977</v>
      </c>
      <c r="K12" s="11">
        <f t="shared" si="20"/>
        <v>0.55865921787709494</v>
      </c>
      <c r="L12" s="11">
        <f t="shared" si="21"/>
        <v>0.2544529262086514</v>
      </c>
      <c r="M12" s="11">
        <f t="shared" si="22"/>
        <v>0.22727272727272727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-0.25425843578003604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0.23002854680111703</v>
      </c>
      <c r="Q12" s="11">
        <f>2*'OddsRatio_working_3-way'!K12*'OddsRatio_working_3-way'!L12*'OddsRatio_working_3-way'!M12</f>
        <v>6.4614760337392427E-2</v>
      </c>
      <c r="R12" s="11">
        <f t="shared" si="23"/>
        <v>0</v>
      </c>
      <c r="S12" s="11">
        <f t="shared" si="24"/>
        <v>-0.90470369683277385</v>
      </c>
      <c r="T12" s="11">
        <f t="shared" si="25"/>
        <v>-0.25413025191931854</v>
      </c>
      <c r="U12" s="11">
        <f>'OddsRatio_working_3-way'!S12-'OddsRatio_working_3-way'!R12^2/3</f>
        <v>-0.90470369683277385</v>
      </c>
      <c r="V12" s="11">
        <f>'OddsRatio_working_3-way'!S12*'OddsRatio_working_3-way'!R12/3-2*'OddsRatio_working_3-way'!R12^3/27-'OddsRatio_working_3-way'!T12</f>
        <v>0.25413025191931854</v>
      </c>
      <c r="W12" s="11">
        <f>'OddsRatio_working_3-way'!V12^2+4*'OddsRatio_working_3-way'!U12^3/27</f>
        <v>-4.5120011242288566E-2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0.16560660930565607</v>
      </c>
      <c r="Y12" s="11">
        <f>IF('OddsRatio_working_3-way'!W12&gt;=0,IF('OddsRatio_working_3-way'!V12+SQRT('OddsRatio_working_3-way'!W12)&gt;0,0,PI()),ACOS('OddsRatio_working_3-way'!V12/(2*'OddsRatio_working_3-way'!X12)))</f>
        <v>0.69622155561655197</v>
      </c>
      <c r="Z12" s="11">
        <f>'OddsRatio_working_3-way'!X12^(1/3)*COS('OddsRatio_working_3-way'!Y12/3)</f>
        <v>0.53443004619717605</v>
      </c>
      <c r="AA12" s="11">
        <f>'OddsRatio_working_3-way'!X12^(1/3)*COS(('OddsRatio_working_3-way'!Y12+2*PI())/3)</f>
        <v>-0.37659655032991091</v>
      </c>
      <c r="AB12" s="11">
        <f>'OddsRatio_working_3-way'!X12^(1/3)*COS(('OddsRatio_working_3-way'!Y12+4*PI())/3)</f>
        <v>-0.15783349586726528</v>
      </c>
      <c r="AC12" s="11">
        <f>'OddsRatio_working_3-way'!X12^(1/3)*SIN('OddsRatio_working_3-way'!Y12/3)</f>
        <v>0.12630290838275335</v>
      </c>
      <c r="AD12" s="11">
        <f>'OddsRatio_working_3-way'!X12^(1/3)*SIN(('OddsRatio_working_3-way'!Y12+2*PI())/3)</f>
        <v>0.39967854236106892</v>
      </c>
      <c r="AE12" s="11">
        <f>'OddsRatio_working_3-way'!X12^(1/3)*SIN(('OddsRatio_working_3-way'!Y12+4*PI())/3)</f>
        <v>-0.52598145074382219</v>
      </c>
      <c r="AF12" s="11">
        <f>-'OddsRatio_working_3-way'!U12/(3*'OddsRatio_working_3-way'!X12^(1/3))*COS(('OddsRatio_working_3-way'!Y12)/3)</f>
        <v>0.53443004619717616</v>
      </c>
      <c r="AG12" s="11">
        <f>-'OddsRatio_working_3-way'!U12/(3*'OddsRatio_working_3-way'!X12^(1/3))*COS(('OddsRatio_working_3-way'!Y12+2*PI())/3)</f>
        <v>-0.37659655032991102</v>
      </c>
      <c r="AH12" s="11">
        <f>-'OddsRatio_working_3-way'!U12/(3*'OddsRatio_working_3-way'!X12^(1/3))*COS(('OddsRatio_working_3-way'!Y12+4*PI())/3)</f>
        <v>-0.15783349586726531</v>
      </c>
      <c r="AI12" s="11">
        <f>'OddsRatio_working_3-way'!U12/(3*'OddsRatio_working_3-way'!X12^(1/3))*SIN(('OddsRatio_working_3-way'!Y12)/3)</f>
        <v>-0.12630290838275338</v>
      </c>
      <c r="AJ12" s="11">
        <f>'OddsRatio_working_3-way'!U12/(3*'OddsRatio_working_3-way'!X12^(1/3))*SIN(('OddsRatio_working_3-way'!Y12+2*PI())/3)</f>
        <v>-0.39967854236106903</v>
      </c>
      <c r="AK12" s="11">
        <f>'OddsRatio_working_3-way'!U12/(3*'OddsRatio_working_3-way'!X12^(1/3))*SIN(('OddsRatio_working_3-way'!Y12+4*PI())/3)</f>
        <v>0.5259814507438223</v>
      </c>
      <c r="AL12" s="11">
        <f>'OddsRatio_working_3-way'!Z12+'OddsRatio_working_3-way'!AF12</f>
        <v>1.0688600923943521</v>
      </c>
      <c r="AM12" s="11">
        <f>'OddsRatio_working_3-way'!AA12+'OddsRatio_working_3-way'!AG12</f>
        <v>-0.75319310065982192</v>
      </c>
      <c r="AN12" s="11">
        <f>'OddsRatio_working_3-way'!AB12+'OddsRatio_working_3-way'!AH12</f>
        <v>-0.31566699173453061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1.0688600923943521</v>
      </c>
      <c r="AS12" s="11">
        <f>IF(('OddsRatio_working_3-way'!X12=0),IF(Q12&gt;0,-Q12^(1/3),(-Q12)^(1/3)),'OddsRatio_working_3-way'!AM12-'OddsRatio_working_3-way'!R12/3)</f>
        <v>-0.75319310065982192</v>
      </c>
      <c r="AT12" s="11">
        <f>IF(('OddsRatio_working_3-way'!X12=0),IF(Q12&gt;0,-Q12^(1/3),(-Q12)^(1/3)),'OddsRatio_working_3-way'!AN12-'OddsRatio_working_3-way'!R12/3)</f>
        <v>-0.31566699173453061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9">
        <f t="shared" si="13"/>
        <v>0.55987099673754759</v>
      </c>
      <c r="E13" s="9">
        <f t="shared" si="14"/>
        <v>0.26383882262280017</v>
      </c>
      <c r="F13" s="9">
        <f t="shared" si="15"/>
        <v>0.17629018063965202</v>
      </c>
      <c r="G13" s="9">
        <f t="shared" si="16"/>
        <v>1.1072193562575194</v>
      </c>
      <c r="H13" s="9">
        <f t="shared" si="17"/>
        <v>1.786125742942839</v>
      </c>
      <c r="I13" s="9">
        <f t="shared" si="18"/>
        <v>3.790192777768949</v>
      </c>
      <c r="J13" s="9">
        <f t="shared" si="19"/>
        <v>5.6724656834067329</v>
      </c>
      <c r="K13" s="11">
        <f t="shared" si="20"/>
        <v>0.58479532163742687</v>
      </c>
      <c r="L13" s="11">
        <f t="shared" si="21"/>
        <v>0.28409090909090912</v>
      </c>
      <c r="M13" s="11">
        <f t="shared" si="22"/>
        <v>0.19157088122605365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-0.24030458853507841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0.2371084305446072</v>
      </c>
      <c r="Q13" s="11">
        <f>2*'OddsRatio_working_3-way'!K13*'OddsRatio_working_3-way'!L13*'OddsRatio_working_3-way'!M13</f>
        <v>6.3653269944860993E-2</v>
      </c>
      <c r="R13" s="11">
        <f t="shared" si="23"/>
        <v>0</v>
      </c>
      <c r="S13" s="11">
        <f t="shared" si="24"/>
        <v>-0.98669955488592487</v>
      </c>
      <c r="T13" s="11">
        <f t="shared" si="25"/>
        <v>-0.26488578654655703</v>
      </c>
      <c r="U13" s="11">
        <f>'OddsRatio_working_3-way'!S13-'OddsRatio_working_3-way'!R13^2/3</f>
        <v>-0.98669955488592487</v>
      </c>
      <c r="V13" s="11">
        <f>'OddsRatio_working_3-way'!S13*'OddsRatio_working_3-way'!R13/3-2*'OddsRatio_working_3-way'!R13^3/27-'OddsRatio_working_3-way'!T13</f>
        <v>0.26488578654655703</v>
      </c>
      <c r="W13" s="11">
        <f>'OddsRatio_working_3-way'!V13^2+4*'OddsRatio_working_3-way'!U13^3/27</f>
        <v>-7.2150633760464489E-2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0.18862337717980018</v>
      </c>
      <c r="Y13" s="11">
        <f>IF('OddsRatio_working_3-way'!W13&gt;=0,IF('OddsRatio_working_3-way'!V13+SQRT('OddsRatio_working_3-way'!W13)&gt;0,0,PI()),ACOS('OddsRatio_working_3-way'!V13/(2*'OddsRatio_working_3-way'!X13)))</f>
        <v>0.79237640440977042</v>
      </c>
      <c r="Z13" s="11">
        <f>'OddsRatio_working_3-way'!X13^(1/3)*COS('OddsRatio_working_3-way'!Y13/3)</f>
        <v>0.55360967812875972</v>
      </c>
      <c r="AA13" s="11">
        <f>'OddsRatio_working_3-way'!X13^(1/3)*COS(('OddsRatio_working_3-way'!Y13+2*PI())/3)</f>
        <v>-0.40646644453457864</v>
      </c>
      <c r="AB13" s="11">
        <f>'OddsRatio_working_3-way'!X13^(1/3)*COS(('OddsRatio_working_3-way'!Y13+4*PI())/3)</f>
        <v>-0.14714323359418097</v>
      </c>
      <c r="AC13" s="11">
        <f>'OddsRatio_working_3-way'!X13^(1/3)*SIN('OddsRatio_working_3-way'!Y13/3)</f>
        <v>0.14972032564355664</v>
      </c>
      <c r="AD13" s="11">
        <f>'OddsRatio_working_3-way'!X13^(1/3)*SIN(('OddsRatio_working_3-way'!Y13+2*PI())/3)</f>
        <v>0.40457988221865393</v>
      </c>
      <c r="AE13" s="11">
        <f>'OddsRatio_working_3-way'!X13^(1/3)*SIN(('OddsRatio_working_3-way'!Y13+4*PI())/3)</f>
        <v>-0.55430020786221057</v>
      </c>
      <c r="AF13" s="11">
        <f>-'OddsRatio_working_3-way'!U13/(3*'OddsRatio_working_3-way'!X13^(1/3))*COS(('OddsRatio_working_3-way'!Y13)/3)</f>
        <v>0.55360967812875972</v>
      </c>
      <c r="AG13" s="11">
        <f>-'OddsRatio_working_3-way'!U13/(3*'OddsRatio_working_3-way'!X13^(1/3))*COS(('OddsRatio_working_3-way'!Y13+2*PI())/3)</f>
        <v>-0.40646644453457864</v>
      </c>
      <c r="AH13" s="11">
        <f>-'OddsRatio_working_3-way'!U13/(3*'OddsRatio_working_3-way'!X13^(1/3))*COS(('OddsRatio_working_3-way'!Y13+4*PI())/3)</f>
        <v>-0.14714323359418097</v>
      </c>
      <c r="AI13" s="11">
        <f>'OddsRatio_working_3-way'!U13/(3*'OddsRatio_working_3-way'!X13^(1/3))*SIN(('OddsRatio_working_3-way'!Y13)/3)</f>
        <v>-0.14972032564355664</v>
      </c>
      <c r="AJ13" s="11">
        <f>'OddsRatio_working_3-way'!U13/(3*'OddsRatio_working_3-way'!X13^(1/3))*SIN(('OddsRatio_working_3-way'!Y13+2*PI())/3)</f>
        <v>-0.40457988221865393</v>
      </c>
      <c r="AK13" s="11">
        <f>'OddsRatio_working_3-way'!U13/(3*'OddsRatio_working_3-way'!X13^(1/3))*SIN(('OddsRatio_working_3-way'!Y13+4*PI())/3)</f>
        <v>0.55430020786221057</v>
      </c>
      <c r="AL13" s="11">
        <f>'OddsRatio_working_3-way'!Z13+'OddsRatio_working_3-way'!AF13</f>
        <v>1.1072193562575194</v>
      </c>
      <c r="AM13" s="11">
        <f>'OddsRatio_working_3-way'!AA13+'OddsRatio_working_3-way'!AG13</f>
        <v>-0.81293288906915728</v>
      </c>
      <c r="AN13" s="11">
        <f>'OddsRatio_working_3-way'!AB13+'OddsRatio_working_3-way'!AH13</f>
        <v>-0.29428646718836193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1.1072193562575194</v>
      </c>
      <c r="AS13" s="11">
        <f>IF(('OddsRatio_working_3-way'!X13=0),IF(Q13&gt;0,-Q13^(1/3),(-Q13)^(1/3)),'OddsRatio_working_3-way'!AM13-'OddsRatio_working_3-way'!R13/3)</f>
        <v>-0.81293288906915728</v>
      </c>
      <c r="AT13" s="11">
        <f>IF(('OddsRatio_working_3-way'!X13=0),IF(Q13&gt;0,-Q13^(1/3),(-Q13)^(1/3)),'OddsRatio_working_3-way'!AN13-'OddsRatio_working_3-way'!R13/3)</f>
        <v>-0.29428646718836193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9">
        <f t="shared" si="13"/>
        <v>0.33044881084889766</v>
      </c>
      <c r="E14" s="9">
        <f t="shared" si="14"/>
        <v>0.34145188927962272</v>
      </c>
      <c r="F14" s="9">
        <f t="shared" si="15"/>
        <v>0.32809929987147962</v>
      </c>
      <c r="G14" s="9">
        <f t="shared" si="16"/>
        <v>1.0835226289122555</v>
      </c>
      <c r="H14" s="9">
        <f t="shared" si="17"/>
        <v>3.0261873160659185</v>
      </c>
      <c r="I14" s="9">
        <f t="shared" si="18"/>
        <v>2.9286702794638142</v>
      </c>
      <c r="J14" s="9">
        <f t="shared" si="19"/>
        <v>3.047857768644163</v>
      </c>
      <c r="K14" s="11">
        <f t="shared" si="20"/>
        <v>0.34843205574912889</v>
      </c>
      <c r="L14" s="11">
        <f t="shared" si="21"/>
        <v>0.35971223021582738</v>
      </c>
      <c r="M14" s="11">
        <f t="shared" si="22"/>
        <v>0.34602076124567471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-0.27283424336570916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0.24026207822187326</v>
      </c>
      <c r="Q14" s="11">
        <f>2*'OddsRatio_working_3-way'!K14*'OddsRatio_working_3-way'!L14*'OddsRatio_working_3-way'!M14</f>
        <v>8.6737212354466867E-2</v>
      </c>
      <c r="R14" s="11">
        <f t="shared" si="23"/>
        <v>0</v>
      </c>
      <c r="S14" s="11">
        <f t="shared" si="24"/>
        <v>-0.88061555345097975</v>
      </c>
      <c r="T14" s="11">
        <f t="shared" si="25"/>
        <v>-0.31791175214836809</v>
      </c>
      <c r="U14" s="11">
        <f>'OddsRatio_working_3-way'!S14-'OddsRatio_working_3-way'!R14^2/3</f>
        <v>-0.88061555345097975</v>
      </c>
      <c r="V14" s="11">
        <f>'OddsRatio_working_3-way'!S14*'OddsRatio_working_3-way'!R14/3-2*'OddsRatio_working_3-way'!R14^3/27-'OddsRatio_working_3-way'!T14</f>
        <v>0.31791175214836809</v>
      </c>
      <c r="W14" s="11">
        <f>'OddsRatio_working_3-way'!V14^2+4*'OddsRatio_working_3-way'!U14^3/27</f>
        <v>-1.0294070855126902E-4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0.15903680616652605</v>
      </c>
      <c r="Y14" s="11">
        <f>IF('OddsRatio_working_3-way'!W14&gt;=0,IF('OddsRatio_working_3-way'!V14+SQRT('OddsRatio_working_3-way'!W14)&gt;0,0,PI()),ACOS('OddsRatio_working_3-way'!V14/(2*'OddsRatio_working_3-way'!X14)))</f>
        <v>3.1903594126399648E-2</v>
      </c>
      <c r="Z14" s="11">
        <f>'OddsRatio_working_3-way'!X14^(1/3)*COS('OddsRatio_working_3-way'!Y14/3)</f>
        <v>0.54176131445612774</v>
      </c>
      <c r="AA14" s="11">
        <f>'OddsRatio_working_3-way'!X14^(1/3)*COS(('OddsRatio_working_3-way'!Y14+2*PI())/3)</f>
        <v>-0.27587034477553907</v>
      </c>
      <c r="AB14" s="11">
        <f>'OddsRatio_working_3-way'!X14^(1/3)*COS(('OddsRatio_working_3-way'!Y14+4*PI())/3)</f>
        <v>-0.26589096968058878</v>
      </c>
      <c r="AC14" s="11">
        <f>'OddsRatio_working_3-way'!X14^(1/3)*SIN('OddsRatio_working_3-way'!Y14/3)</f>
        <v>5.7615948974138855E-3</v>
      </c>
      <c r="AD14" s="11">
        <f>'OddsRatio_working_3-way'!X14^(1/3)*SIN(('OddsRatio_working_3-way'!Y14+2*PI())/3)</f>
        <v>0.4662982636579493</v>
      </c>
      <c r="AE14" s="11">
        <f>'OddsRatio_working_3-way'!X14^(1/3)*SIN(('OddsRatio_working_3-way'!Y14+4*PI())/3)</f>
        <v>-0.47205985855536314</v>
      </c>
      <c r="AF14" s="11">
        <f>-'OddsRatio_working_3-way'!U14/(3*'OddsRatio_working_3-way'!X14^(1/3))*COS(('OddsRatio_working_3-way'!Y14)/3)</f>
        <v>0.54176131445612785</v>
      </c>
      <c r="AG14" s="11">
        <f>-'OddsRatio_working_3-way'!U14/(3*'OddsRatio_working_3-way'!X14^(1/3))*COS(('OddsRatio_working_3-way'!Y14+2*PI())/3)</f>
        <v>-0.27587034477553912</v>
      </c>
      <c r="AH14" s="11">
        <f>-'OddsRatio_working_3-way'!U14/(3*'OddsRatio_working_3-way'!X14^(1/3))*COS(('OddsRatio_working_3-way'!Y14+4*PI())/3)</f>
        <v>-0.26589096968058884</v>
      </c>
      <c r="AI14" s="11">
        <f>'OddsRatio_working_3-way'!U14/(3*'OddsRatio_working_3-way'!X14^(1/3))*SIN(('OddsRatio_working_3-way'!Y14)/3)</f>
        <v>-5.7615948974138863E-3</v>
      </c>
      <c r="AJ14" s="11">
        <f>'OddsRatio_working_3-way'!U14/(3*'OddsRatio_working_3-way'!X14^(1/3))*SIN(('OddsRatio_working_3-way'!Y14+2*PI())/3)</f>
        <v>-0.46629826365794935</v>
      </c>
      <c r="AK14" s="11">
        <f>'OddsRatio_working_3-way'!U14/(3*'OddsRatio_working_3-way'!X14^(1/3))*SIN(('OddsRatio_working_3-way'!Y14+4*PI())/3)</f>
        <v>0.47205985855536325</v>
      </c>
      <c r="AL14" s="11">
        <f>'OddsRatio_working_3-way'!Z14+'OddsRatio_working_3-way'!AF14</f>
        <v>1.0835226289122555</v>
      </c>
      <c r="AM14" s="11">
        <f>'OddsRatio_working_3-way'!AA14+'OddsRatio_working_3-way'!AG14</f>
        <v>-0.55174068955107813</v>
      </c>
      <c r="AN14" s="11">
        <f>'OddsRatio_working_3-way'!AB14+'OddsRatio_working_3-way'!AH14</f>
        <v>-0.53178193936117757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1.0835226289122555</v>
      </c>
      <c r="AS14" s="11">
        <f>IF(('OddsRatio_working_3-way'!X14=0),IF(Q14&gt;0,-Q14^(1/3),(-Q14)^(1/3)),'OddsRatio_working_3-way'!AM14-'OddsRatio_working_3-way'!R14/3)</f>
        <v>-0.55174068955107813</v>
      </c>
      <c r="AT14" s="11">
        <f>IF(('OddsRatio_working_3-way'!X14=0),IF(Q14&gt;0,-Q14^(1/3),(-Q14)^(1/3)),'OddsRatio_working_3-way'!AN14-'OddsRatio_working_3-way'!R14/3)</f>
        <v>-0.53178193936117757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9">
        <f t="shared" si="13"/>
        <v>0.58081258373723477</v>
      </c>
      <c r="E15" s="9">
        <f t="shared" si="14"/>
        <v>0.25365127868266796</v>
      </c>
      <c r="F15" s="9">
        <f t="shared" si="15"/>
        <v>0.16553613758009725</v>
      </c>
      <c r="G15" s="9">
        <f t="shared" si="16"/>
        <v>1.1103473571073519</v>
      </c>
      <c r="H15" s="9">
        <f t="shared" si="17"/>
        <v>1.7217257821197787</v>
      </c>
      <c r="I15" s="9">
        <f t="shared" si="18"/>
        <v>3.9424204963344827</v>
      </c>
      <c r="J15" s="9">
        <f t="shared" si="19"/>
        <v>6.040977001267378</v>
      </c>
      <c r="K15" s="11">
        <f t="shared" si="20"/>
        <v>0.60606060606060608</v>
      </c>
      <c r="L15" s="11">
        <f t="shared" si="21"/>
        <v>0.27397260273972601</v>
      </c>
      <c r="M15" s="11">
        <f t="shared" si="22"/>
        <v>0.18050541516245489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-0.23438429595395127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0.23497923700683204</v>
      </c>
      <c r="Q15" s="11">
        <f>2*'OddsRatio_working_3-way'!K15*'OddsRatio_working_3-way'!L15*'OddsRatio_working_3-way'!M15</f>
        <v>5.9943682909906142E-2</v>
      </c>
      <c r="R15" s="11">
        <f t="shared" si="23"/>
        <v>0</v>
      </c>
      <c r="S15" s="11">
        <f t="shared" si="24"/>
        <v>-1.0025383144824587</v>
      </c>
      <c r="T15" s="11">
        <f t="shared" si="25"/>
        <v>-0.25574957002103538</v>
      </c>
      <c r="U15" s="11">
        <f>'OddsRatio_working_3-way'!S15-'OddsRatio_working_3-way'!R15^2/3</f>
        <v>-1.0025383144824587</v>
      </c>
      <c r="V15" s="11">
        <f>'OddsRatio_working_3-way'!S15*'OddsRatio_working_3-way'!R15/3-2*'OddsRatio_working_3-way'!R15^3/27-'OddsRatio_working_3-way'!T15</f>
        <v>0.25574957002103538</v>
      </c>
      <c r="W15" s="11">
        <f>'OddsRatio_working_3-way'!V15^2+4*'OddsRatio_working_3-way'!U15^3/27</f>
        <v>-8.3871311348585054E-2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0.19318330279460588</v>
      </c>
      <c r="Y15" s="11">
        <f>IF('OddsRatio_working_3-way'!W15&gt;=0,IF('OddsRatio_working_3-way'!V15+SQRT('OddsRatio_working_3-way'!W15)&gt;0,0,PI()),ACOS('OddsRatio_working_3-way'!V15/(2*'OddsRatio_working_3-way'!X15)))</f>
        <v>0.8473990199848499</v>
      </c>
      <c r="Z15" s="11">
        <f>'OddsRatio_working_3-way'!X15^(1/3)*COS('OddsRatio_working_3-way'!Y15/3)</f>
        <v>0.55517367855367594</v>
      </c>
      <c r="AA15" s="11">
        <f>'OddsRatio_working_3-way'!X15^(1/3)*COS(('OddsRatio_working_3-way'!Y15+2*PI())/3)</f>
        <v>-0.41712614772252088</v>
      </c>
      <c r="AB15" s="11">
        <f>'OddsRatio_working_3-way'!X15^(1/3)*COS(('OddsRatio_working_3-way'!Y15+4*PI())/3)</f>
        <v>-0.13804753083115479</v>
      </c>
      <c r="AC15" s="11">
        <f>'OddsRatio_working_3-way'!X15^(1/3)*SIN('OddsRatio_working_3-way'!Y15/3)</f>
        <v>0.16112611458729861</v>
      </c>
      <c r="AD15" s="11">
        <f>'OddsRatio_working_3-way'!X15^(1/3)*SIN(('OddsRatio_working_3-way'!Y15+2*PI())/3)</f>
        <v>0.40023145184629022</v>
      </c>
      <c r="AE15" s="11">
        <f>'OddsRatio_working_3-way'!X15^(1/3)*SIN(('OddsRatio_working_3-way'!Y15+4*PI())/3)</f>
        <v>-0.56135756643358869</v>
      </c>
      <c r="AF15" s="11">
        <f>-'OddsRatio_working_3-way'!U15/(3*'OddsRatio_working_3-way'!X15^(1/3))*COS(('OddsRatio_working_3-way'!Y15)/3)</f>
        <v>0.55517367855367594</v>
      </c>
      <c r="AG15" s="11">
        <f>-'OddsRatio_working_3-way'!U15/(3*'OddsRatio_working_3-way'!X15^(1/3))*COS(('OddsRatio_working_3-way'!Y15+2*PI())/3)</f>
        <v>-0.41712614772252088</v>
      </c>
      <c r="AH15" s="11">
        <f>-'OddsRatio_working_3-way'!U15/(3*'OddsRatio_working_3-way'!X15^(1/3))*COS(('OddsRatio_working_3-way'!Y15+4*PI())/3)</f>
        <v>-0.13804753083115479</v>
      </c>
      <c r="AI15" s="11">
        <f>'OddsRatio_working_3-way'!U15/(3*'OddsRatio_working_3-way'!X15^(1/3))*SIN(('OddsRatio_working_3-way'!Y15)/3)</f>
        <v>-0.16112611458729861</v>
      </c>
      <c r="AJ15" s="11">
        <f>'OddsRatio_working_3-way'!U15/(3*'OddsRatio_working_3-way'!X15^(1/3))*SIN(('OddsRatio_working_3-way'!Y15+2*PI())/3)</f>
        <v>-0.40023145184629022</v>
      </c>
      <c r="AK15" s="11">
        <f>'OddsRatio_working_3-way'!U15/(3*'OddsRatio_working_3-way'!X15^(1/3))*SIN(('OddsRatio_working_3-way'!Y15+4*PI())/3)</f>
        <v>0.56135756643358869</v>
      </c>
      <c r="AL15" s="11">
        <f>'OddsRatio_working_3-way'!Z15+'OddsRatio_working_3-way'!AF15</f>
        <v>1.1103473571073519</v>
      </c>
      <c r="AM15" s="11">
        <f>'OddsRatio_working_3-way'!AA15+'OddsRatio_working_3-way'!AG15</f>
        <v>-0.83425229544504176</v>
      </c>
      <c r="AN15" s="11">
        <f>'OddsRatio_working_3-way'!AB15+'OddsRatio_working_3-way'!AH15</f>
        <v>-0.27609506166230957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1.1103473571073519</v>
      </c>
      <c r="AS15" s="11">
        <f>IF(('OddsRatio_working_3-way'!X15=0),IF(Q15&gt;0,-Q15^(1/3),(-Q15)^(1/3)),'OddsRatio_working_3-way'!AM15-'OddsRatio_working_3-way'!R15/3)</f>
        <v>-0.83425229544504176</v>
      </c>
      <c r="AT15" s="11">
        <f>IF(('OddsRatio_working_3-way'!X15=0),IF(Q15&gt;0,-Q15^(1/3),(-Q15)^(1/3)),'OddsRatio_working_3-way'!AN15-'OddsRatio_working_3-way'!R15/3)</f>
        <v>-0.27609506166230957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9">
        <f t="shared" si="13"/>
        <v>0.60506846422093474</v>
      </c>
      <c r="E16" s="9">
        <f t="shared" si="14"/>
        <v>0.20614465015568428</v>
      </c>
      <c r="F16" s="9">
        <f t="shared" si="15"/>
        <v>0.18878688562338122</v>
      </c>
      <c r="G16" s="9">
        <f t="shared" si="16"/>
        <v>1.0878425586862184</v>
      </c>
      <c r="H16" s="9">
        <f t="shared" si="17"/>
        <v>1.6527055352117308</v>
      </c>
      <c r="I16" s="9">
        <f t="shared" si="18"/>
        <v>4.8509626577492133</v>
      </c>
      <c r="J16" s="9">
        <f t="shared" si="19"/>
        <v>5.2969781068105624</v>
      </c>
      <c r="K16" s="11">
        <f t="shared" si="20"/>
        <v>0.625</v>
      </c>
      <c r="L16" s="11">
        <f t="shared" si="21"/>
        <v>0.22026431718061673</v>
      </c>
      <c r="M16" s="11">
        <f t="shared" si="22"/>
        <v>0.20202020202020202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-0.23332999599519444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0.22499221287767543</v>
      </c>
      <c r="Q16" s="11">
        <f>2*'OddsRatio_working_3-way'!K16*'OddsRatio_working_3-way'!L16*'OddsRatio_working_3-way'!M16</f>
        <v>5.5622302318337556E-2</v>
      </c>
      <c r="R16" s="11">
        <f t="shared" si="23"/>
        <v>0</v>
      </c>
      <c r="S16" s="11">
        <f t="shared" si="24"/>
        <v>-0.96426613268492611</v>
      </c>
      <c r="T16" s="11">
        <f t="shared" si="25"/>
        <v>-0.23838470523731176</v>
      </c>
      <c r="U16" s="11">
        <f>'OddsRatio_working_3-way'!S16-'OddsRatio_working_3-way'!R16^2/3</f>
        <v>-0.96426613268492611</v>
      </c>
      <c r="V16" s="11">
        <f>'OddsRatio_working_3-way'!S16*'OddsRatio_working_3-way'!R16/3-2*'OddsRatio_working_3-way'!R16^3/27-'OddsRatio_working_3-way'!T16</f>
        <v>0.23838470523731176</v>
      </c>
      <c r="W16" s="11">
        <f>'OddsRatio_working_3-way'!V16^2+4*'OddsRatio_working_3-way'!U16^3/27</f>
        <v>-7.5999917044935833E-2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0.1822273200812764</v>
      </c>
      <c r="Y16" s="11">
        <f>IF('OddsRatio_working_3-way'!W16&gt;=0,IF('OddsRatio_working_3-way'!V16+SQRT('OddsRatio_working_3-way'!W16)&gt;0,0,PI()),ACOS('OddsRatio_working_3-way'!V16/(2*'OddsRatio_working_3-way'!X16)))</f>
        <v>0.85782256199582729</v>
      </c>
      <c r="Z16" s="11">
        <f>'OddsRatio_working_3-way'!X16^(1/3)*COS('OddsRatio_working_3-way'!Y16/3)</f>
        <v>0.54392127934310919</v>
      </c>
      <c r="AA16" s="11">
        <f>'OddsRatio_working_3-way'!X16^(1/3)*COS(('OddsRatio_working_3-way'!Y16+2*PI())/3)</f>
        <v>-0.41044805635461673</v>
      </c>
      <c r="AB16" s="11">
        <f>'OddsRatio_working_3-way'!X16^(1/3)*COS(('OddsRatio_working_3-way'!Y16+4*PI())/3)</f>
        <v>-0.13347322298849237</v>
      </c>
      <c r="AC16" s="11">
        <f>'OddsRatio_working_3-way'!X16^(1/3)*SIN('OddsRatio_working_3-way'!Y16/3)</f>
        <v>0.15991149460268361</v>
      </c>
      <c r="AD16" s="11">
        <f>'OddsRatio_working_3-way'!X16^(1/3)*SIN(('OddsRatio_working_3-way'!Y16+2*PI())/3)</f>
        <v>0.39109389826872282</v>
      </c>
      <c r="AE16" s="11">
        <f>'OddsRatio_working_3-way'!X16^(1/3)*SIN(('OddsRatio_working_3-way'!Y16+4*PI())/3)</f>
        <v>-0.55100539287140649</v>
      </c>
      <c r="AF16" s="11">
        <f>-'OddsRatio_working_3-way'!U16/(3*'OddsRatio_working_3-way'!X16^(1/3))*COS(('OddsRatio_working_3-way'!Y16)/3)</f>
        <v>0.54392127934310908</v>
      </c>
      <c r="AG16" s="11">
        <f>-'OddsRatio_working_3-way'!U16/(3*'OddsRatio_working_3-way'!X16^(1/3))*COS(('OddsRatio_working_3-way'!Y16+2*PI())/3)</f>
        <v>-0.41044805635461667</v>
      </c>
      <c r="AH16" s="11">
        <f>-'OddsRatio_working_3-way'!U16/(3*'OddsRatio_working_3-way'!X16^(1/3))*COS(('OddsRatio_working_3-way'!Y16+4*PI())/3)</f>
        <v>-0.13347322298849235</v>
      </c>
      <c r="AI16" s="11">
        <f>'OddsRatio_working_3-way'!U16/(3*'OddsRatio_working_3-way'!X16^(1/3))*SIN(('OddsRatio_working_3-way'!Y16)/3)</f>
        <v>-0.15991149460268356</v>
      </c>
      <c r="AJ16" s="11">
        <f>'OddsRatio_working_3-way'!U16/(3*'OddsRatio_working_3-way'!X16^(1/3))*SIN(('OddsRatio_working_3-way'!Y16+2*PI())/3)</f>
        <v>-0.39109389826872276</v>
      </c>
      <c r="AK16" s="11">
        <f>'OddsRatio_working_3-way'!U16/(3*'OddsRatio_working_3-way'!X16^(1/3))*SIN(('OddsRatio_working_3-way'!Y16+4*PI())/3)</f>
        <v>0.55100539287140637</v>
      </c>
      <c r="AL16" s="11">
        <f>'OddsRatio_working_3-way'!Z16+'OddsRatio_working_3-way'!AF16</f>
        <v>1.0878425586862184</v>
      </c>
      <c r="AM16" s="11">
        <f>'OddsRatio_working_3-way'!AA16+'OddsRatio_working_3-way'!AG16</f>
        <v>-0.82089611270923335</v>
      </c>
      <c r="AN16" s="11">
        <f>'OddsRatio_working_3-way'!AB16+'OddsRatio_working_3-way'!AH16</f>
        <v>-0.26694644597698469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1.0878425586862184</v>
      </c>
      <c r="AS16" s="11">
        <f>IF(('OddsRatio_working_3-way'!X16=0),IF(Q16&gt;0,-Q16^(1/3),(-Q16)^(1/3)),'OddsRatio_working_3-way'!AM16-'OddsRatio_working_3-way'!R16/3)</f>
        <v>-0.82089611270923335</v>
      </c>
      <c r="AT16" s="11">
        <f>IF(('OddsRatio_working_3-way'!X16=0),IF(Q16&gt;0,-Q16^(1/3),(-Q16)^(1/3)),'OddsRatio_working_3-way'!AN16-'OddsRatio_working_3-way'!R16/3)</f>
        <v>-0.26694644597698469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9">
        <f t="shared" si="13"/>
        <v>0.73102663135934831</v>
      </c>
      <c r="E17" s="9">
        <f t="shared" si="14"/>
        <v>0.17194908330138378</v>
      </c>
      <c r="F17" s="9">
        <f t="shared" si="15"/>
        <v>9.7024285339267755E-2</v>
      </c>
      <c r="G17" s="9">
        <f t="shared" si="16"/>
        <v>1.0821741768691637</v>
      </c>
      <c r="H17" s="9">
        <f t="shared" si="17"/>
        <v>1.3679392201355156</v>
      </c>
      <c r="I17" s="9">
        <f t="shared" si="18"/>
        <v>5.8156750870677794</v>
      </c>
      <c r="J17" s="9">
        <f t="shared" si="19"/>
        <v>10.306697921074809</v>
      </c>
      <c r="K17" s="11">
        <f t="shared" si="20"/>
        <v>0.74626865671641784</v>
      </c>
      <c r="L17" s="11">
        <f t="shared" si="21"/>
        <v>0.18348623853211007</v>
      </c>
      <c r="M17" s="11">
        <f t="shared" si="22"/>
        <v>0.10416666666666667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-0.18559439043315518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0.19098886302432788</v>
      </c>
      <c r="Q17" s="11">
        <f>2*'OddsRatio_working_3-way'!K17*'OddsRatio_working_3-way'!L17*'OddsRatio_working_3-way'!M17</f>
        <v>2.8527089324022089E-2</v>
      </c>
      <c r="R17" s="11">
        <f t="shared" si="23"/>
        <v>0</v>
      </c>
      <c r="S17" s="11">
        <f t="shared" si="24"/>
        <v>-1.0290659247759733</v>
      </c>
      <c r="T17" s="11">
        <f t="shared" si="25"/>
        <v>-0.15370663551545533</v>
      </c>
      <c r="U17" s="11">
        <f>'OddsRatio_working_3-way'!S17-'OddsRatio_working_3-way'!R17^2/3</f>
        <v>-1.0290659247759733</v>
      </c>
      <c r="V17" s="11">
        <f>'OddsRatio_working_3-way'!S17*'OddsRatio_working_3-way'!R17/3-2*'OddsRatio_working_3-way'!R17^3/27-'OddsRatio_working_3-way'!T17</f>
        <v>0.15370663551545533</v>
      </c>
      <c r="W17" s="11">
        <f>'OddsRatio_working_3-way'!V17^2+4*'OddsRatio_working_3-way'!U17^3/27</f>
        <v>-0.1378197241220408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0.20090137749871317</v>
      </c>
      <c r="Y17" s="11">
        <f>IF('OddsRatio_working_3-way'!W17&gt;=0,IF('OddsRatio_working_3-way'!V17+SQRT('OddsRatio_working_3-way'!W17)&gt;0,0,PI()),ACOS('OddsRatio_working_3-way'!V17/(2*'OddsRatio_working_3-way'!X17)))</f>
        <v>1.1782497706008568</v>
      </c>
      <c r="Z17" s="11">
        <f>'OddsRatio_working_3-way'!X17^(1/3)*COS('OddsRatio_working_3-way'!Y17/3)</f>
        <v>0.54108708843458186</v>
      </c>
      <c r="AA17" s="11">
        <f>'OddsRatio_working_3-way'!X17^(1/3)*COS(('OddsRatio_working_3-way'!Y17+2*PI())/3)</f>
        <v>-0.4646699289284722</v>
      </c>
      <c r="AB17" s="11">
        <f>'OddsRatio_working_3-way'!X17^(1/3)*COS(('OddsRatio_working_3-way'!Y17+4*PI())/3)</f>
        <v>-7.6417159506109542E-2</v>
      </c>
      <c r="AC17" s="11">
        <f>'OddsRatio_working_3-way'!X17^(1/3)*SIN('OddsRatio_working_3-way'!Y17/3)</f>
        <v>0.22415784093961871</v>
      </c>
      <c r="AD17" s="11">
        <f>'OddsRatio_working_3-way'!X17^(1/3)*SIN(('OddsRatio_working_3-way'!Y17+2*PI())/3)</f>
        <v>0.35651624377429564</v>
      </c>
      <c r="AE17" s="11">
        <f>'OddsRatio_working_3-way'!X17^(1/3)*SIN(('OddsRatio_working_3-way'!Y17+4*PI())/3)</f>
        <v>-0.58067408471391435</v>
      </c>
      <c r="AF17" s="11">
        <f>-'OddsRatio_working_3-way'!U17/(3*'OddsRatio_working_3-way'!X17^(1/3))*COS(('OddsRatio_working_3-way'!Y17)/3)</f>
        <v>0.54108708843458186</v>
      </c>
      <c r="AG17" s="11">
        <f>-'OddsRatio_working_3-way'!U17/(3*'OddsRatio_working_3-way'!X17^(1/3))*COS(('OddsRatio_working_3-way'!Y17+2*PI())/3)</f>
        <v>-0.4646699289284722</v>
      </c>
      <c r="AH17" s="11">
        <f>-'OddsRatio_working_3-way'!U17/(3*'OddsRatio_working_3-way'!X17^(1/3))*COS(('OddsRatio_working_3-way'!Y17+4*PI())/3)</f>
        <v>-7.6417159506109542E-2</v>
      </c>
      <c r="AI17" s="11">
        <f>'OddsRatio_working_3-way'!U17/(3*'OddsRatio_working_3-way'!X17^(1/3))*SIN(('OddsRatio_working_3-way'!Y17)/3)</f>
        <v>-0.22415784093961871</v>
      </c>
      <c r="AJ17" s="11">
        <f>'OddsRatio_working_3-way'!U17/(3*'OddsRatio_working_3-way'!X17^(1/3))*SIN(('OddsRatio_working_3-way'!Y17+2*PI())/3)</f>
        <v>-0.35651624377429564</v>
      </c>
      <c r="AK17" s="11">
        <f>'OddsRatio_working_3-way'!U17/(3*'OddsRatio_working_3-way'!X17^(1/3))*SIN(('OddsRatio_working_3-way'!Y17+4*PI())/3)</f>
        <v>0.58067408471391435</v>
      </c>
      <c r="AL17" s="11">
        <f>'OddsRatio_working_3-way'!Z17+'OddsRatio_working_3-way'!AF17</f>
        <v>1.0821741768691637</v>
      </c>
      <c r="AM17" s="11">
        <f>'OddsRatio_working_3-way'!AA17+'OddsRatio_working_3-way'!AG17</f>
        <v>-0.9293398578569444</v>
      </c>
      <c r="AN17" s="11">
        <f>'OddsRatio_working_3-way'!AB17+'OddsRatio_working_3-way'!AH17</f>
        <v>-0.15283431901221908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1.0821741768691637</v>
      </c>
      <c r="AS17" s="11">
        <f>IF(('OddsRatio_working_3-way'!X17=0),IF(Q17&gt;0,-Q17^(1/3),(-Q17)^(1/3)),'OddsRatio_working_3-way'!AM17-'OddsRatio_working_3-way'!R17/3)</f>
        <v>-0.9293398578569444</v>
      </c>
      <c r="AT17" s="11">
        <f>IF(('OddsRatio_working_3-way'!X17=0),IF(Q17&gt;0,-Q17^(1/3),(-Q17)^(1/3)),'OddsRatio_working_3-way'!AN17-'OddsRatio_working_3-way'!R17/3)</f>
        <v>-0.15283431901221908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9">
        <f t="shared" si="13"/>
        <v>0.48374437503926326</v>
      </c>
      <c r="E18" s="9">
        <f t="shared" si="14"/>
        <v>0.27262674167928802</v>
      </c>
      <c r="F18" s="9">
        <f t="shared" si="15"/>
        <v>0.24362888328144852</v>
      </c>
      <c r="G18" s="9">
        <f t="shared" si="16"/>
        <v>0.97018863605547612</v>
      </c>
      <c r="H18" s="9">
        <f t="shared" si="17"/>
        <v>2.0672074996610239</v>
      </c>
      <c r="I18" s="9">
        <f t="shared" si="18"/>
        <v>3.6680187491525595</v>
      </c>
      <c r="J18" s="9">
        <f t="shared" si="19"/>
        <v>4.1046036353775239</v>
      </c>
      <c r="K18" s="11">
        <f t="shared" si="20"/>
        <v>0.47619047619047616</v>
      </c>
      <c r="L18" s="11">
        <f t="shared" si="21"/>
        <v>0.26666666666666666</v>
      </c>
      <c r="M18" s="11">
        <f t="shared" si="22"/>
        <v>0.23809523809523808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-0.29266817838246395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0.21315192743764172</v>
      </c>
      <c r="Q18" s="11">
        <f>2*'OddsRatio_working_3-way'!K18*'OddsRatio_working_3-way'!L18*'OddsRatio_working_3-way'!M18</f>
        <v>6.046863189720332E-2</v>
      </c>
      <c r="R18" s="11">
        <f t="shared" si="23"/>
        <v>0</v>
      </c>
      <c r="S18" s="11">
        <f t="shared" si="24"/>
        <v>-0.72830578512396726</v>
      </c>
      <c r="T18" s="11">
        <f t="shared" si="25"/>
        <v>-0.20661157024793397</v>
      </c>
      <c r="U18" s="11">
        <f>'OddsRatio_working_3-way'!S18-'OddsRatio_working_3-way'!R18^2/3</f>
        <v>-0.72830578512396726</v>
      </c>
      <c r="V18" s="11">
        <f>'OddsRatio_working_3-way'!S18*'OddsRatio_working_3-way'!R18/3-2*'OddsRatio_working_3-way'!R18^3/27-'OddsRatio_working_3-way'!T18</f>
        <v>0.20661157024793397</v>
      </c>
      <c r="W18" s="11">
        <f>'OddsRatio_working_3-way'!V18^2+4*'OddsRatio_working_3-way'!U18^3/27</f>
        <v>-1.4543472359969577E-2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0.11961585735207365</v>
      </c>
      <c r="Y18" s="11">
        <f>IF('OddsRatio_working_3-way'!W18&gt;=0,IF('OddsRatio_working_3-way'!V18+SQRT('OddsRatio_working_3-way'!W18)&gt;0,0,PI()),ACOS('OddsRatio_working_3-way'!V18/(2*'OddsRatio_working_3-way'!X18)))</f>
        <v>0.52833767783251817</v>
      </c>
      <c r="Z18" s="11">
        <f>'OddsRatio_working_3-way'!X18^(1/3)*COS('OddsRatio_working_3-way'!Y18/3)</f>
        <v>0.485094318027738</v>
      </c>
      <c r="AA18" s="11">
        <f>'OddsRatio_working_3-way'!X18^(1/3)*COS(('OddsRatio_working_3-way'!Y18+2*PI())/3)</f>
        <v>-0.31730726364123429</v>
      </c>
      <c r="AB18" s="11">
        <f>'OddsRatio_working_3-way'!X18^(1/3)*COS(('OddsRatio_working_3-way'!Y18+4*PI())/3)</f>
        <v>-0.16778705438650385</v>
      </c>
      <c r="AC18" s="11">
        <f>'OddsRatio_working_3-way'!X18^(1/3)*SIN('OddsRatio_working_3-way'!Y18/3)</f>
        <v>8.6325533062508022E-2</v>
      </c>
      <c r="AD18" s="11">
        <f>'OddsRatio_working_3-way'!X18^(1/3)*SIN(('OddsRatio_working_3-way'!Y18+2*PI())/3)</f>
        <v>0.37694123611225477</v>
      </c>
      <c r="AE18" s="11">
        <f>'OddsRatio_working_3-way'!X18^(1/3)*SIN(('OddsRatio_working_3-way'!Y18+4*PI())/3)</f>
        <v>-0.46326676917476262</v>
      </c>
      <c r="AF18" s="11">
        <f>-'OddsRatio_working_3-way'!U18/(3*'OddsRatio_working_3-way'!X18^(1/3))*COS(('OddsRatio_working_3-way'!Y18)/3)</f>
        <v>0.48509431802773811</v>
      </c>
      <c r="AG18" s="11">
        <f>-'OddsRatio_working_3-way'!U18/(3*'OddsRatio_working_3-way'!X18^(1/3))*COS(('OddsRatio_working_3-way'!Y18+2*PI())/3)</f>
        <v>-0.31730726364123435</v>
      </c>
      <c r="AH18" s="11">
        <f>-'OddsRatio_working_3-way'!U18/(3*'OddsRatio_working_3-way'!X18^(1/3))*COS(('OddsRatio_working_3-way'!Y18+4*PI())/3)</f>
        <v>-0.1677870543865039</v>
      </c>
      <c r="AI18" s="11">
        <f>'OddsRatio_working_3-way'!U18/(3*'OddsRatio_working_3-way'!X18^(1/3))*SIN(('OddsRatio_working_3-way'!Y18)/3)</f>
        <v>-8.6325533062508036E-2</v>
      </c>
      <c r="AJ18" s="11">
        <f>'OddsRatio_working_3-way'!U18/(3*'OddsRatio_working_3-way'!X18^(1/3))*SIN(('OddsRatio_working_3-way'!Y18+2*PI())/3)</f>
        <v>-0.37694123611225488</v>
      </c>
      <c r="AK18" s="11">
        <f>'OddsRatio_working_3-way'!U18/(3*'OddsRatio_working_3-way'!X18^(1/3))*SIN(('OddsRatio_working_3-way'!Y18+4*PI())/3)</f>
        <v>0.46326676917476273</v>
      </c>
      <c r="AL18" s="11">
        <f>'OddsRatio_working_3-way'!Z18+'OddsRatio_working_3-way'!AF18</f>
        <v>0.97018863605547612</v>
      </c>
      <c r="AM18" s="11">
        <f>'OddsRatio_working_3-way'!AA18+'OddsRatio_working_3-way'!AG18</f>
        <v>-0.63461452728246859</v>
      </c>
      <c r="AN18" s="11">
        <f>'OddsRatio_working_3-way'!AB18+'OddsRatio_working_3-way'!AH18</f>
        <v>-0.33557410877300775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0.97018863605547612</v>
      </c>
      <c r="AS18" s="11">
        <f>IF(('OddsRatio_working_3-way'!X18=0),IF(Q18&gt;0,-Q18^(1/3),(-Q18)^(1/3)),'OddsRatio_working_3-way'!AM18-'OddsRatio_working_3-way'!R18/3)</f>
        <v>-0.63461452728246859</v>
      </c>
      <c r="AT18" s="11">
        <f>IF(('OddsRatio_working_3-way'!X18=0),IF(Q18&gt;0,-Q18^(1/3),(-Q18)^(1/3)),'OddsRatio_working_3-way'!AN18-'OddsRatio_working_3-way'!R18/3)</f>
        <v>-0.33557410877300775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9">
        <f t="shared" si="13"/>
        <v>0.39542173234595634</v>
      </c>
      <c r="E19" s="9">
        <f t="shared" si="14"/>
        <v>0.28042134622026893</v>
      </c>
      <c r="F19" s="9">
        <f t="shared" si="15"/>
        <v>0.32415692143377473</v>
      </c>
      <c r="G19" s="9">
        <f t="shared" si="16"/>
        <v>1.0691926385638917</v>
      </c>
      <c r="H19" s="9">
        <f t="shared" si="17"/>
        <v>2.5289454731463654</v>
      </c>
      <c r="I19" s="9">
        <f t="shared" si="18"/>
        <v>3.56606233255334</v>
      </c>
      <c r="J19" s="9">
        <f t="shared" si="19"/>
        <v>3.084925645199589</v>
      </c>
      <c r="K19" s="11">
        <f t="shared" si="20"/>
        <v>0.41152263374485593</v>
      </c>
      <c r="L19" s="11">
        <f t="shared" si="21"/>
        <v>0.29411764705882354</v>
      </c>
      <c r="M19" s="11">
        <f t="shared" si="22"/>
        <v>0.33898305084745761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-0.27458365643809313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0.23714863639534067</v>
      </c>
      <c r="Q19" s="11">
        <f>2*'OddsRatio_working_3-way'!K19*'OddsRatio_working_3-way'!L19*'OddsRatio_working_3-way'!M19</f>
        <v>8.2058351693889517E-2</v>
      </c>
      <c r="R19" s="11">
        <f t="shared" si="23"/>
        <v>0</v>
      </c>
      <c r="S19" s="11">
        <f t="shared" si="24"/>
        <v>-0.86366624828163274</v>
      </c>
      <c r="T19" s="11">
        <f t="shared" si="25"/>
        <v>-0.29884645269260651</v>
      </c>
      <c r="U19" s="11">
        <f>'OddsRatio_working_3-way'!S19-'OddsRatio_working_3-way'!R19^2/3</f>
        <v>-0.86366624828163274</v>
      </c>
      <c r="V19" s="11">
        <f>'OddsRatio_working_3-way'!S19*'OddsRatio_working_3-way'!R19/3-2*'OddsRatio_working_3-way'!R19^3/27-'OddsRatio_working_3-way'!T19</f>
        <v>0.29884645269260651</v>
      </c>
      <c r="W19" s="11">
        <f>'OddsRatio_working_3-way'!V19^2+4*'OddsRatio_working_3-way'!U19^3/27</f>
        <v>-6.1315976712654902E-3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0.15446747227023219</v>
      </c>
      <c r="Y19" s="11">
        <f>IF('OddsRatio_working_3-way'!W19&gt;=0,IF('OddsRatio_working_3-way'!V19+SQRT('OddsRatio_working_3-way'!W19)&gt;0,0,PI()),ACOS('OddsRatio_working_3-way'!V19/(2*'OddsRatio_working_3-way'!X19)))</f>
        <v>0.25626163550944359</v>
      </c>
      <c r="Z19" s="11">
        <f>'OddsRatio_working_3-way'!X19^(1/3)*COS('OddsRatio_working_3-way'!Y19/3)</f>
        <v>0.53459631928194584</v>
      </c>
      <c r="AA19" s="11">
        <f>'OddsRatio_working_3-way'!X19^(1/3)*COS(('OddsRatio_working_3-way'!Y19+2*PI())/3)</f>
        <v>-0.30694212044277774</v>
      </c>
      <c r="AB19" s="11">
        <f>'OddsRatio_working_3-way'!X19^(1/3)*COS(('OddsRatio_working_3-way'!Y19+4*PI())/3)</f>
        <v>-0.22765419883916846</v>
      </c>
      <c r="AC19" s="11">
        <f>'OddsRatio_working_3-way'!X19^(1/3)*SIN('OddsRatio_working_3-way'!Y19/3)</f>
        <v>4.5776902881329996E-2</v>
      </c>
      <c r="AD19" s="11">
        <f>'OddsRatio_working_3-way'!X19^(1/3)*SIN(('OddsRatio_working_3-way'!Y19+2*PI())/3)</f>
        <v>0.44008554182715692</v>
      </c>
      <c r="AE19" s="11">
        <f>'OddsRatio_working_3-way'!X19^(1/3)*SIN(('OddsRatio_working_3-way'!Y19+4*PI())/3)</f>
        <v>-0.48586244470848666</v>
      </c>
      <c r="AF19" s="11">
        <f>-'OddsRatio_working_3-way'!U19/(3*'OddsRatio_working_3-way'!X19^(1/3))*COS(('OddsRatio_working_3-way'!Y19)/3)</f>
        <v>0.53459631928194584</v>
      </c>
      <c r="AG19" s="11">
        <f>-'OddsRatio_working_3-way'!U19/(3*'OddsRatio_working_3-way'!X19^(1/3))*COS(('OddsRatio_working_3-way'!Y19+2*PI())/3)</f>
        <v>-0.30694212044277774</v>
      </c>
      <c r="AH19" s="11">
        <f>-'OddsRatio_working_3-way'!U19/(3*'OddsRatio_working_3-way'!X19^(1/3))*COS(('OddsRatio_working_3-way'!Y19+4*PI())/3)</f>
        <v>-0.22765419883916846</v>
      </c>
      <c r="AI19" s="11">
        <f>'OddsRatio_working_3-way'!U19/(3*'OddsRatio_working_3-way'!X19^(1/3))*SIN(('OddsRatio_working_3-way'!Y19)/3)</f>
        <v>-4.5776902881329996E-2</v>
      </c>
      <c r="AJ19" s="11">
        <f>'OddsRatio_working_3-way'!U19/(3*'OddsRatio_working_3-way'!X19^(1/3))*SIN(('OddsRatio_working_3-way'!Y19+2*PI())/3)</f>
        <v>-0.44008554182715692</v>
      </c>
      <c r="AK19" s="11">
        <f>'OddsRatio_working_3-way'!U19/(3*'OddsRatio_working_3-way'!X19^(1/3))*SIN(('OddsRatio_working_3-way'!Y19+4*PI())/3)</f>
        <v>0.48586244470848666</v>
      </c>
      <c r="AL19" s="11">
        <f>'OddsRatio_working_3-way'!Z19+'OddsRatio_working_3-way'!AF19</f>
        <v>1.0691926385638917</v>
      </c>
      <c r="AM19" s="11">
        <f>'OddsRatio_working_3-way'!AA19+'OddsRatio_working_3-way'!AG19</f>
        <v>-0.61388424088555549</v>
      </c>
      <c r="AN19" s="11">
        <f>'OddsRatio_working_3-way'!AB19+'OddsRatio_working_3-way'!AH19</f>
        <v>-0.45530839767833692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1.0691926385638917</v>
      </c>
      <c r="AS19" s="11">
        <f>IF(('OddsRatio_working_3-way'!X19=0),IF(Q19&gt;0,-Q19^(1/3),(-Q19)^(1/3)),'OddsRatio_working_3-way'!AM19-'OddsRatio_working_3-way'!R19/3)</f>
        <v>-0.61388424088555549</v>
      </c>
      <c r="AT19" s="11">
        <f>IF(('OddsRatio_working_3-way'!X19=0),IF(Q19&gt;0,-Q19^(1/3),(-Q19)^(1/3)),'OddsRatio_working_3-way'!AN19-'OddsRatio_working_3-way'!R19/3)</f>
        <v>-0.45530839767833692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9">
        <f t="shared" si="13"/>
        <v>0.70073437785427761</v>
      </c>
      <c r="E20" s="9">
        <f t="shared" si="14"/>
        <v>0.19206091069157702</v>
      </c>
      <c r="F20" s="9">
        <f t="shared" si="15"/>
        <v>0.10720471145414531</v>
      </c>
      <c r="G20" s="9">
        <f t="shared" si="16"/>
        <v>1.0676856723588508</v>
      </c>
      <c r="H20" s="9">
        <f t="shared" si="17"/>
        <v>1.4270742689435407</v>
      </c>
      <c r="I20" s="9">
        <f t="shared" si="18"/>
        <v>5.2066815490938714</v>
      </c>
      <c r="J20" s="9">
        <f t="shared" si="19"/>
        <v>9.3279482443990354</v>
      </c>
      <c r="K20" s="11">
        <f t="shared" si="20"/>
        <v>0.7142857142857143</v>
      </c>
      <c r="L20" s="11">
        <f t="shared" si="21"/>
        <v>0.20242914979757085</v>
      </c>
      <c r="M20" s="11">
        <f t="shared" si="22"/>
        <v>0.11363636363636363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-0.20198222829801793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0.19947158105052842</v>
      </c>
      <c r="Q20" s="11">
        <f>2*'OddsRatio_working_3-way'!K20*'OddsRatio_working_3-way'!L20*'OddsRatio_working_3-way'!M20</f>
        <v>3.2861874967138126E-2</v>
      </c>
      <c r="R20" s="11">
        <f t="shared" si="23"/>
        <v>0</v>
      </c>
      <c r="S20" s="11">
        <f t="shared" si="24"/>
        <v>-0.98756995965117722</v>
      </c>
      <c r="T20" s="11">
        <f t="shared" si="25"/>
        <v>-0.16269686320447729</v>
      </c>
      <c r="U20" s="11">
        <f>'OddsRatio_working_3-way'!S20-'OddsRatio_working_3-way'!R20^2/3</f>
        <v>-0.98756995965117722</v>
      </c>
      <c r="V20" s="11">
        <f>'OddsRatio_working_3-way'!S20*'OddsRatio_working_3-way'!R20/3-2*'OddsRatio_working_3-way'!R20^3/27-'OddsRatio_working_3-way'!T20</f>
        <v>0.16269686320447729</v>
      </c>
      <c r="W20" s="11">
        <f>'OddsRatio_working_3-way'!V20^2+4*'OddsRatio_working_3-way'!U20^3/27</f>
        <v>-0.11622180124388914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0.18887301987080204</v>
      </c>
      <c r="Y20" s="11">
        <f>IF('OddsRatio_working_3-way'!W20&gt;=0,IF('OddsRatio_working_3-way'!V20+SQRT('OddsRatio_working_3-way'!W20)&gt;0,0,PI()),ACOS('OddsRatio_working_3-way'!V20/(2*'OddsRatio_working_3-way'!X20)))</f>
        <v>1.1255232438418781</v>
      </c>
      <c r="Z20" s="11">
        <f>'OddsRatio_working_3-way'!X20^(1/3)*COS('OddsRatio_working_3-way'!Y20/3)</f>
        <v>0.5338428361794253</v>
      </c>
      <c r="AA20" s="11">
        <f>'OddsRatio_working_3-way'!X20^(1/3)*COS(('OddsRatio_working_3-way'!Y20+2*PI())/3)</f>
        <v>-0.44899656633275192</v>
      </c>
      <c r="AB20" s="11">
        <f>'OddsRatio_working_3-way'!X20^(1/3)*COS(('OddsRatio_working_3-way'!Y20+4*PI())/3)</f>
        <v>-8.4846269846673483E-2</v>
      </c>
      <c r="AC20" s="11">
        <f>'OddsRatio_working_3-way'!X20^(1/3)*SIN('OddsRatio_working_3-way'!Y20/3)</f>
        <v>0.21024227170171952</v>
      </c>
      <c r="AD20" s="11">
        <f>'OddsRatio_working_3-way'!X20^(1/3)*SIN(('OddsRatio_working_3-way'!Y20+2*PI())/3)</f>
        <v>0.35720032190885698</v>
      </c>
      <c r="AE20" s="11">
        <f>'OddsRatio_working_3-way'!X20^(1/3)*SIN(('OddsRatio_working_3-way'!Y20+4*PI())/3)</f>
        <v>-0.56744259361057647</v>
      </c>
      <c r="AF20" s="11">
        <f>-'OddsRatio_working_3-way'!U20/(3*'OddsRatio_working_3-way'!X20^(1/3))*COS(('OddsRatio_working_3-way'!Y20)/3)</f>
        <v>0.53384283617942541</v>
      </c>
      <c r="AG20" s="11">
        <f>-'OddsRatio_working_3-way'!U20/(3*'OddsRatio_working_3-way'!X20^(1/3))*COS(('OddsRatio_working_3-way'!Y20+2*PI())/3)</f>
        <v>-0.44899656633275203</v>
      </c>
      <c r="AH20" s="11">
        <f>-'OddsRatio_working_3-way'!U20/(3*'OddsRatio_working_3-way'!X20^(1/3))*COS(('OddsRatio_working_3-way'!Y20+4*PI())/3)</f>
        <v>-8.4846269846673511E-2</v>
      </c>
      <c r="AI20" s="11">
        <f>'OddsRatio_working_3-way'!U20/(3*'OddsRatio_working_3-way'!X20^(1/3))*SIN(('OddsRatio_working_3-way'!Y20)/3)</f>
        <v>-0.21024227170171958</v>
      </c>
      <c r="AJ20" s="11">
        <f>'OddsRatio_working_3-way'!U20/(3*'OddsRatio_working_3-way'!X20^(1/3))*SIN(('OddsRatio_working_3-way'!Y20+2*PI())/3)</f>
        <v>-0.35720032190885709</v>
      </c>
      <c r="AK20" s="11">
        <f>'OddsRatio_working_3-way'!U20/(3*'OddsRatio_working_3-way'!X20^(1/3))*SIN(('OddsRatio_working_3-way'!Y20+4*PI())/3)</f>
        <v>0.56744259361057658</v>
      </c>
      <c r="AL20" s="11">
        <f>'OddsRatio_working_3-way'!Z20+'OddsRatio_working_3-way'!AF20</f>
        <v>1.0676856723588508</v>
      </c>
      <c r="AM20" s="11">
        <f>'OddsRatio_working_3-way'!AA20+'OddsRatio_working_3-way'!AG20</f>
        <v>-0.89799313266550396</v>
      </c>
      <c r="AN20" s="11">
        <f>'OddsRatio_working_3-way'!AB20+'OddsRatio_working_3-way'!AH20</f>
        <v>-0.16969253969334699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1.0676856723588508</v>
      </c>
      <c r="AS20" s="11">
        <f>IF(('OddsRatio_working_3-way'!X20=0),IF(Q20&gt;0,-Q20^(1/3),(-Q20)^(1/3)),'OddsRatio_working_3-way'!AM20-'OddsRatio_working_3-way'!R20/3)</f>
        <v>-0.89799313266550396</v>
      </c>
      <c r="AT20" s="11">
        <f>IF(('OddsRatio_working_3-way'!X20=0),IF(Q20&gt;0,-Q20^(1/3),(-Q20)^(1/3)),'OddsRatio_working_3-way'!AN20-'OddsRatio_working_3-way'!R20/3)</f>
        <v>-0.16969253969334699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9">
        <f t="shared" si="13"/>
        <v>0.42331816844648312</v>
      </c>
      <c r="E21" s="9">
        <f t="shared" si="14"/>
        <v>0.35054343715130948</v>
      </c>
      <c r="F21" s="9">
        <f t="shared" si="15"/>
        <v>0.22613839440220732</v>
      </c>
      <c r="G21" s="9">
        <f t="shared" si="16"/>
        <v>1.0898314781429888</v>
      </c>
      <c r="H21" s="9">
        <f t="shared" si="17"/>
        <v>2.3622893476787361</v>
      </c>
      <c r="I21" s="9">
        <f t="shared" si="18"/>
        <v>2.8527135128430814</v>
      </c>
      <c r="J21" s="9">
        <f t="shared" si="19"/>
        <v>4.422070841368984</v>
      </c>
      <c r="K21" s="11">
        <f t="shared" si="20"/>
        <v>0.44444444444444442</v>
      </c>
      <c r="L21" s="11">
        <f t="shared" si="21"/>
        <v>0.37037037037037035</v>
      </c>
      <c r="M21" s="11">
        <f t="shared" si="22"/>
        <v>0.24154589371980678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-0.26530287668237207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0.24214230333392972</v>
      </c>
      <c r="Q21" s="11">
        <f>2*'OddsRatio_working_3-way'!K21*'OddsRatio_working_3-way'!L21*'OddsRatio_working_3-way'!M21</f>
        <v>7.9521281883063941E-2</v>
      </c>
      <c r="R21" s="11">
        <f t="shared" si="23"/>
        <v>0</v>
      </c>
      <c r="S21" s="11">
        <f t="shared" si="24"/>
        <v>-0.91270138628699893</v>
      </c>
      <c r="T21" s="11">
        <f t="shared" si="25"/>
        <v>-0.29973772948669913</v>
      </c>
      <c r="U21" s="11">
        <f>'OddsRatio_working_3-way'!S21-'OddsRatio_working_3-way'!R21^2/3</f>
        <v>-0.91270138628699893</v>
      </c>
      <c r="V21" s="11">
        <f>'OddsRatio_working_3-way'!S21*'OddsRatio_working_3-way'!R21/3-2*'OddsRatio_working_3-way'!R21^3/27-'OddsRatio_working_3-way'!T21</f>
        <v>0.29973772948669913</v>
      </c>
      <c r="W21" s="11">
        <f>'OddsRatio_working_3-way'!V21^2+4*'OddsRatio_working_3-way'!U21^3/27</f>
        <v>-2.2794626234456827E-2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0.16780742885246352</v>
      </c>
      <c r="Y21" s="11">
        <f>IF('OddsRatio_working_3-way'!W21&gt;=0,IF('OddsRatio_working_3-way'!V21+SQRT('OddsRatio_working_3-way'!W21)&gt;0,0,PI()),ACOS('OddsRatio_working_3-way'!V21/(2*'OddsRatio_working_3-way'!X21)))</f>
        <v>0.46660588449370533</v>
      </c>
      <c r="Z21" s="11">
        <f>'OddsRatio_working_3-way'!X21^(1/3)*COS('OddsRatio_working_3-way'!Y21/3)</f>
        <v>0.54491573907149438</v>
      </c>
      <c r="AA21" s="11">
        <f>'OddsRatio_working_3-way'!X21^(1/3)*COS(('OddsRatio_working_3-way'!Y21+2*PI())/3)</f>
        <v>-0.34645431915243502</v>
      </c>
      <c r="AB21" s="11">
        <f>'OddsRatio_working_3-way'!X21^(1/3)*COS(('OddsRatio_working_3-way'!Y21+4*PI())/3)</f>
        <v>-0.19846141991905947</v>
      </c>
      <c r="AC21" s="11">
        <f>'OddsRatio_working_3-way'!X21^(1/3)*SIN('OddsRatio_working_3-way'!Y21/3)</f>
        <v>8.544374021054256E-2</v>
      </c>
      <c r="AD21" s="11">
        <f>'OddsRatio_working_3-way'!X21^(1/3)*SIN(('OddsRatio_working_3-way'!Y21+2*PI())/3)</f>
        <v>0.42918900285261541</v>
      </c>
      <c r="AE21" s="11">
        <f>'OddsRatio_working_3-way'!X21^(1/3)*SIN(('OddsRatio_working_3-way'!Y21+4*PI())/3)</f>
        <v>-0.51463274306315809</v>
      </c>
      <c r="AF21" s="11">
        <f>-'OddsRatio_working_3-way'!U21/(3*'OddsRatio_working_3-way'!X21^(1/3))*COS(('OddsRatio_working_3-way'!Y21)/3)</f>
        <v>0.54491573907149438</v>
      </c>
      <c r="AG21" s="11">
        <f>-'OddsRatio_working_3-way'!U21/(3*'OddsRatio_working_3-way'!X21^(1/3))*COS(('OddsRatio_working_3-way'!Y21+2*PI())/3)</f>
        <v>-0.34645431915243502</v>
      </c>
      <c r="AH21" s="11">
        <f>-'OddsRatio_working_3-way'!U21/(3*'OddsRatio_working_3-way'!X21^(1/3))*COS(('OddsRatio_working_3-way'!Y21+4*PI())/3)</f>
        <v>-0.19846141991905947</v>
      </c>
      <c r="AI21" s="11">
        <f>'OddsRatio_working_3-way'!U21/(3*'OddsRatio_working_3-way'!X21^(1/3))*SIN(('OddsRatio_working_3-way'!Y21)/3)</f>
        <v>-8.544374021054256E-2</v>
      </c>
      <c r="AJ21" s="11">
        <f>'OddsRatio_working_3-way'!U21/(3*'OddsRatio_working_3-way'!X21^(1/3))*SIN(('OddsRatio_working_3-way'!Y21+2*PI())/3)</f>
        <v>-0.42918900285261541</v>
      </c>
      <c r="AK21" s="11">
        <f>'OddsRatio_working_3-way'!U21/(3*'OddsRatio_working_3-way'!X21^(1/3))*SIN(('OddsRatio_working_3-way'!Y21+4*PI())/3)</f>
        <v>0.51463274306315809</v>
      </c>
      <c r="AL21" s="11">
        <f>'OddsRatio_working_3-way'!Z21+'OddsRatio_working_3-way'!AF21</f>
        <v>1.0898314781429888</v>
      </c>
      <c r="AM21" s="11">
        <f>'OddsRatio_working_3-way'!AA21+'OddsRatio_working_3-way'!AG21</f>
        <v>-0.69290863830487004</v>
      </c>
      <c r="AN21" s="11">
        <f>'OddsRatio_working_3-way'!AB21+'OddsRatio_working_3-way'!AH21</f>
        <v>-0.39692283983811893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1.0898314781429888</v>
      </c>
      <c r="AS21" s="11">
        <f>IF(('OddsRatio_working_3-way'!X21=0),IF(Q21&gt;0,-Q21^(1/3),(-Q21)^(1/3)),'OddsRatio_working_3-way'!AM21-'OddsRatio_working_3-way'!R21/3)</f>
        <v>-0.69290863830487004</v>
      </c>
      <c r="AT21" s="11">
        <f>IF(('OddsRatio_working_3-way'!X21=0),IF(Q21&gt;0,-Q21^(1/3),(-Q21)^(1/3)),'OddsRatio_working_3-way'!AN21-'OddsRatio_working_3-way'!R21/3)</f>
        <v>-0.39692283983811893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9">
        <f t="shared" si="13"/>
        <v>0.39516307137548762</v>
      </c>
      <c r="E22" s="9">
        <f t="shared" si="14"/>
        <v>0.3039076202252487</v>
      </c>
      <c r="F22" s="9">
        <f t="shared" si="15"/>
        <v>0.30092930839926374</v>
      </c>
      <c r="G22" s="9">
        <f t="shared" si="16"/>
        <v>1.0855325099925655</v>
      </c>
      <c r="H22" s="9">
        <f t="shared" si="17"/>
        <v>2.5306008390895181</v>
      </c>
      <c r="I22" s="9">
        <f t="shared" si="18"/>
        <v>3.2904735960843139</v>
      </c>
      <c r="J22" s="9">
        <f t="shared" si="19"/>
        <v>3.3230395713840899</v>
      </c>
      <c r="K22" s="11">
        <f t="shared" si="20"/>
        <v>0.41493775933609955</v>
      </c>
      <c r="L22" s="11">
        <f t="shared" si="21"/>
        <v>0.32154340836012862</v>
      </c>
      <c r="M22" s="11">
        <f t="shared" si="22"/>
        <v>0.31847133757961782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-0.2705255331572467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0.24049682735395614</v>
      </c>
      <c r="Q22" s="11">
        <f>2*'OddsRatio_working_3-way'!K22*'OddsRatio_working_3-way'!L22*'OddsRatio_working_3-way'!M22</f>
        <v>8.4981211079136462E-2</v>
      </c>
      <c r="R22" s="11">
        <f t="shared" si="23"/>
        <v>0</v>
      </c>
      <c r="S22" s="11">
        <f t="shared" si="24"/>
        <v>-0.88899862629293491</v>
      </c>
      <c r="T22" s="11">
        <f t="shared" si="25"/>
        <v>-0.3141337902095177</v>
      </c>
      <c r="U22" s="11">
        <f>'OddsRatio_working_3-way'!S22-'OddsRatio_working_3-way'!R22^2/3</f>
        <v>-0.88899862629293491</v>
      </c>
      <c r="V22" s="11">
        <f>'OddsRatio_working_3-way'!S22*'OddsRatio_working_3-way'!R22/3-2*'OddsRatio_working_3-way'!R22^3/27-'OddsRatio_working_3-way'!T22</f>
        <v>0.3141337902095177</v>
      </c>
      <c r="W22" s="11">
        <f>'OddsRatio_working_3-way'!V22^2+4*'OddsRatio_working_3-way'!U22^3/27</f>
        <v>-5.4076821443669737E-3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0.16131314290516152</v>
      </c>
      <c r="Y22" s="11">
        <f>IF('OddsRatio_working_3-way'!W22&gt;=0,IF('OddsRatio_working_3-way'!V22+SQRT('OddsRatio_working_3-way'!W22)&gt;0,0,PI()),ACOS('OddsRatio_working_3-way'!V22/(2*'OddsRatio_working_3-way'!X22)))</f>
        <v>0.22995353041281485</v>
      </c>
      <c r="Z22" s="11">
        <f>'OddsRatio_working_3-way'!X22^(1/3)*COS('OddsRatio_working_3-way'!Y22/3)</f>
        <v>0.54276625499628273</v>
      </c>
      <c r="AA22" s="11">
        <f>'OddsRatio_working_3-way'!X22^(1/3)*COS(('OddsRatio_working_3-way'!Y22+2*PI())/3)</f>
        <v>-0.30748369399253789</v>
      </c>
      <c r="AB22" s="11">
        <f>'OddsRatio_working_3-way'!X22^(1/3)*COS(('OddsRatio_working_3-way'!Y22+4*PI())/3)</f>
        <v>-0.23528256100374495</v>
      </c>
      <c r="AC22" s="11">
        <f>'OddsRatio_working_3-way'!X22^(1/3)*SIN('OddsRatio_working_3-way'!Y22/3)</f>
        <v>4.1685343566875734E-2</v>
      </c>
      <c r="AD22" s="11">
        <f>'OddsRatio_working_3-way'!X22^(1/3)*SIN(('OddsRatio_working_3-way'!Y22+2*PI())/3)</f>
        <v>0.44920669336028557</v>
      </c>
      <c r="AE22" s="11">
        <f>'OddsRatio_working_3-way'!X22^(1/3)*SIN(('OddsRatio_working_3-way'!Y22+4*PI())/3)</f>
        <v>-0.49089203692716116</v>
      </c>
      <c r="AF22" s="11">
        <f>-'OddsRatio_working_3-way'!U22/(3*'OddsRatio_working_3-way'!X22^(1/3))*COS(('OddsRatio_working_3-way'!Y22)/3)</f>
        <v>0.54276625499628273</v>
      </c>
      <c r="AG22" s="11">
        <f>-'OddsRatio_working_3-way'!U22/(3*'OddsRatio_working_3-way'!X22^(1/3))*COS(('OddsRatio_working_3-way'!Y22+2*PI())/3)</f>
        <v>-0.30748369399253789</v>
      </c>
      <c r="AH22" s="11">
        <f>-'OddsRatio_working_3-way'!U22/(3*'OddsRatio_working_3-way'!X22^(1/3))*COS(('OddsRatio_working_3-way'!Y22+4*PI())/3)</f>
        <v>-0.23528256100374495</v>
      </c>
      <c r="AI22" s="11">
        <f>'OddsRatio_working_3-way'!U22/(3*'OddsRatio_working_3-way'!X22^(1/3))*SIN(('OddsRatio_working_3-way'!Y22)/3)</f>
        <v>-4.1685343566875734E-2</v>
      </c>
      <c r="AJ22" s="11">
        <f>'OddsRatio_working_3-way'!U22/(3*'OddsRatio_working_3-way'!X22^(1/3))*SIN(('OddsRatio_working_3-way'!Y22+2*PI())/3)</f>
        <v>-0.44920669336028557</v>
      </c>
      <c r="AK22" s="11">
        <f>'OddsRatio_working_3-way'!U22/(3*'OddsRatio_working_3-way'!X22^(1/3))*SIN(('OddsRatio_working_3-way'!Y22+4*PI())/3)</f>
        <v>0.49089203692716116</v>
      </c>
      <c r="AL22" s="11">
        <f>'OddsRatio_working_3-way'!Z22+'OddsRatio_working_3-way'!AF22</f>
        <v>1.0855325099925655</v>
      </c>
      <c r="AM22" s="11">
        <f>'OddsRatio_working_3-way'!AA22+'OddsRatio_working_3-way'!AG22</f>
        <v>-0.61496738798507578</v>
      </c>
      <c r="AN22" s="11">
        <f>'OddsRatio_working_3-way'!AB22+'OddsRatio_working_3-way'!AH22</f>
        <v>-0.4705651220074899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1.0855325099925655</v>
      </c>
      <c r="AS22" s="11">
        <f>IF(('OddsRatio_working_3-way'!X22=0),IF(Q22&gt;0,-Q22^(1/3),(-Q22)^(1/3)),'OddsRatio_working_3-way'!AM22-'OddsRatio_working_3-way'!R22/3)</f>
        <v>-0.61496738798507578</v>
      </c>
      <c r="AT22" s="11">
        <f>IF(('OddsRatio_working_3-way'!X22=0),IF(Q22&gt;0,-Q22^(1/3),(-Q22)^(1/3)),'OddsRatio_working_3-way'!AN22-'OddsRatio_working_3-way'!R22/3)</f>
        <v>-0.4705651220074899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9">
        <f t="shared" si="13"/>
        <v>0.20785215423704095</v>
      </c>
      <c r="E23" s="9">
        <f t="shared" si="14"/>
        <v>0.30204541021505538</v>
      </c>
      <c r="F23" s="9">
        <f t="shared" si="15"/>
        <v>0.49010243554790356</v>
      </c>
      <c r="G23" s="9">
        <f t="shared" si="16"/>
        <v>1.0951471354566786</v>
      </c>
      <c r="H23" s="9">
        <f t="shared" si="17"/>
        <v>4.811112031389241</v>
      </c>
      <c r="I23" s="9">
        <f t="shared" si="18"/>
        <v>3.3107604558135915</v>
      </c>
      <c r="J23" s="9">
        <f t="shared" si="19"/>
        <v>2.0403897786838443</v>
      </c>
      <c r="K23" s="11">
        <f t="shared" si="20"/>
        <v>0.2232142857142857</v>
      </c>
      <c r="L23" s="11">
        <f t="shared" si="21"/>
        <v>0.32154340836012862</v>
      </c>
      <c r="M23" s="11">
        <f t="shared" si="22"/>
        <v>0.51282051282051289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-0.25675108653404466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0.2407158757641073</v>
      </c>
      <c r="Q23" s="11">
        <f>2*'OddsRatio_working_3-way'!K23*'OddsRatio_working_3-way'!L23*'OddsRatio_working_3-way'!M23</f>
        <v>7.3613417664864622E-2</v>
      </c>
      <c r="R23" s="11">
        <f t="shared" si="23"/>
        <v>0</v>
      </c>
      <c r="S23" s="11">
        <f t="shared" si="24"/>
        <v>-0.93754569460094139</v>
      </c>
      <c r="T23" s="11">
        <f t="shared" si="25"/>
        <v>-0.28671122159050194</v>
      </c>
      <c r="U23" s="11">
        <f>'OddsRatio_working_3-way'!S23-'OddsRatio_working_3-way'!R23^2/3</f>
        <v>-0.93754569460094139</v>
      </c>
      <c r="V23" s="11">
        <f>'OddsRatio_working_3-way'!S23*'OddsRatio_working_3-way'!R23/3-2*'OddsRatio_working_3-way'!R23^3/27-'OddsRatio_working_3-way'!T23</f>
        <v>0.28671122159050194</v>
      </c>
      <c r="W23" s="11">
        <f>'OddsRatio_working_3-way'!V23^2+4*'OddsRatio_working_3-way'!U23^3/27</f>
        <v>-3.9884838237587525E-2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0.17470558292703858</v>
      </c>
      <c r="Y23" s="11">
        <f>IF('OddsRatio_working_3-way'!W23&gt;=0,IF('OddsRatio_working_3-way'!V23+SQRT('OddsRatio_working_3-way'!W23)&gt;0,0,PI()),ACOS('OddsRatio_working_3-way'!V23/(2*'OddsRatio_working_3-way'!X23)))</f>
        <v>0.6084142569494122</v>
      </c>
      <c r="Z23" s="11">
        <f>'OddsRatio_working_3-way'!X23^(1/3)*COS('OddsRatio_working_3-way'!Y23/3)</f>
        <v>0.54757356772833932</v>
      </c>
      <c r="AA23" s="11">
        <f>'OddsRatio_working_3-way'!X23^(1/3)*COS(('OddsRatio_working_3-way'!Y23+2*PI())/3)</f>
        <v>-0.37129993474228851</v>
      </c>
      <c r="AB23" s="11">
        <f>'OddsRatio_working_3-way'!X23^(1/3)*COS(('OddsRatio_working_3-way'!Y23+4*PI())/3)</f>
        <v>-0.17627363298605087</v>
      </c>
      <c r="AC23" s="11">
        <f>'OddsRatio_working_3-way'!X23^(1/3)*SIN('OddsRatio_working_3-way'!Y23/3)</f>
        <v>0.11259848781802113</v>
      </c>
      <c r="AD23" s="11">
        <f>'OddsRatio_working_3-way'!X23^(1/3)*SIN(('OddsRatio_working_3-way'!Y23+2*PI())/3)</f>
        <v>0.41791337618461011</v>
      </c>
      <c r="AE23" s="11">
        <f>'OddsRatio_working_3-way'!X23^(1/3)*SIN(('OddsRatio_working_3-way'!Y23+4*PI())/3)</f>
        <v>-0.53051186400263117</v>
      </c>
      <c r="AF23" s="11">
        <f>-'OddsRatio_working_3-way'!U23/(3*'OddsRatio_working_3-way'!X23^(1/3))*COS(('OddsRatio_working_3-way'!Y23)/3)</f>
        <v>0.54757356772833921</v>
      </c>
      <c r="AG23" s="11">
        <f>-'OddsRatio_working_3-way'!U23/(3*'OddsRatio_working_3-way'!X23^(1/3))*COS(('OddsRatio_working_3-way'!Y23+2*PI())/3)</f>
        <v>-0.37129993474228845</v>
      </c>
      <c r="AH23" s="11">
        <f>-'OddsRatio_working_3-way'!U23/(3*'OddsRatio_working_3-way'!X23^(1/3))*COS(('OddsRatio_working_3-way'!Y23+4*PI())/3)</f>
        <v>-0.17627363298605081</v>
      </c>
      <c r="AI23" s="11">
        <f>'OddsRatio_working_3-way'!U23/(3*'OddsRatio_working_3-way'!X23^(1/3))*SIN(('OddsRatio_working_3-way'!Y23)/3)</f>
        <v>-0.11259848781802112</v>
      </c>
      <c r="AJ23" s="11">
        <f>'OddsRatio_working_3-way'!U23/(3*'OddsRatio_working_3-way'!X23^(1/3))*SIN(('OddsRatio_working_3-way'!Y23+2*PI())/3)</f>
        <v>-0.41791337618461005</v>
      </c>
      <c r="AK23" s="11">
        <f>'OddsRatio_working_3-way'!U23/(3*'OddsRatio_working_3-way'!X23^(1/3))*SIN(('OddsRatio_working_3-way'!Y23+4*PI())/3)</f>
        <v>0.53051186400263106</v>
      </c>
      <c r="AL23" s="11">
        <f>'OddsRatio_working_3-way'!Z23+'OddsRatio_working_3-way'!AF23</f>
        <v>1.0951471354566786</v>
      </c>
      <c r="AM23" s="11">
        <f>'OddsRatio_working_3-way'!AA23+'OddsRatio_working_3-way'!AG23</f>
        <v>-0.74259986948457701</v>
      </c>
      <c r="AN23" s="11">
        <f>'OddsRatio_working_3-way'!AB23+'OddsRatio_working_3-way'!AH23</f>
        <v>-0.35254726597210168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1.0951471354566786</v>
      </c>
      <c r="AS23" s="11">
        <f>IF(('OddsRatio_working_3-way'!X23=0),IF(Q23&gt;0,-Q23^(1/3),(-Q23)^(1/3)),'OddsRatio_working_3-way'!AM23-'OddsRatio_working_3-way'!R23/3)</f>
        <v>-0.74259986948457701</v>
      </c>
      <c r="AT23" s="11">
        <f>IF(('OddsRatio_working_3-way'!X23=0),IF(Q23&gt;0,-Q23^(1/3),(-Q23)^(1/3)),'OddsRatio_working_3-way'!AN23-'OddsRatio_working_3-way'!R23/3)</f>
        <v>-0.35254726597210168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9">
        <f t="shared" si="13"/>
        <v>0.50094730053880421</v>
      </c>
      <c r="E24" s="9">
        <f t="shared" si="14"/>
        <v>0.2661024738884033</v>
      </c>
      <c r="F24" s="9">
        <f t="shared" si="15"/>
        <v>0.23295022557279274</v>
      </c>
      <c r="G24" s="9">
        <f t="shared" si="16"/>
        <v>1.0486504876795781</v>
      </c>
      <c r="H24" s="9">
        <f t="shared" si="17"/>
        <v>1.996217963295599</v>
      </c>
      <c r="I24" s="9">
        <f t="shared" si="18"/>
        <v>3.7579507825972898</v>
      </c>
      <c r="J24" s="9">
        <f t="shared" si="19"/>
        <v>4.2927625313138753</v>
      </c>
      <c r="K24" s="11">
        <f t="shared" si="20"/>
        <v>0.51282051282051289</v>
      </c>
      <c r="L24" s="11">
        <f t="shared" si="21"/>
        <v>0.27548209366391185</v>
      </c>
      <c r="M24" s="11">
        <f t="shared" si="22"/>
        <v>0.24154589371980678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-0.26771174465509118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0.22931248227690915</v>
      </c>
      <c r="Q24" s="11">
        <f>2*'OddsRatio_working_3-way'!K24*'OddsRatio_working_3-way'!L24*'OddsRatio_working_3-way'!M24</f>
        <v>6.8247762582413454E-2</v>
      </c>
      <c r="R24" s="11">
        <f t="shared" si="23"/>
        <v>0</v>
      </c>
      <c r="S24" s="11">
        <f t="shared" si="24"/>
        <v>-0.856564894350623</v>
      </c>
      <c r="T24" s="11">
        <f t="shared" si="25"/>
        <v>-0.25493002808054266</v>
      </c>
      <c r="U24" s="11">
        <f>'OddsRatio_working_3-way'!S24-'OddsRatio_working_3-way'!R24^2/3</f>
        <v>-0.856564894350623</v>
      </c>
      <c r="V24" s="11">
        <f>'OddsRatio_working_3-way'!S24*'OddsRatio_working_3-way'!R24/3-2*'OddsRatio_working_3-way'!R24^3/27-'OddsRatio_working_3-way'!T24</f>
        <v>0.25493002808054266</v>
      </c>
      <c r="W24" s="11">
        <f>'OddsRatio_working_3-way'!V24^2+4*'OddsRatio_working_3-way'!U24^3/27</f>
        <v>-2.8116546104958381E-2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0.15256626865243234</v>
      </c>
      <c r="Y24" s="11">
        <f>IF('OddsRatio_working_3-way'!W24&gt;=0,IF('OddsRatio_working_3-way'!V24+SQRT('OddsRatio_working_3-way'!W24)&gt;0,0,PI()),ACOS('OddsRatio_working_3-way'!V24/(2*'OddsRatio_working_3-way'!X24)))</f>
        <v>0.58180318139022824</v>
      </c>
      <c r="Z24" s="11">
        <f>'OddsRatio_working_3-way'!X24^(1/3)*COS('OddsRatio_working_3-way'!Y24/3)</f>
        <v>0.52432524383978907</v>
      </c>
      <c r="AA24" s="11">
        <f>'OddsRatio_working_3-way'!X24^(1/3)*COS(('OddsRatio_working_3-way'!Y24+2*PI())/3)</f>
        <v>-0.35134503381772886</v>
      </c>
      <c r="AB24" s="11">
        <f>'OddsRatio_working_3-way'!X24^(1/3)*COS(('OddsRatio_working_3-way'!Y24+4*PI())/3)</f>
        <v>-0.17298021002206015</v>
      </c>
      <c r="AC24" s="11">
        <f>'OddsRatio_working_3-way'!X24^(1/3)*SIN('OddsRatio_working_3-way'!Y24/3)</f>
        <v>0.10297897903238952</v>
      </c>
      <c r="AD24" s="11">
        <f>'OddsRatio_working_3-way'!X24^(1/3)*SIN(('OddsRatio_working_3-way'!Y24+2*PI())/3)</f>
        <v>0.40258949149453294</v>
      </c>
      <c r="AE24" s="11">
        <f>'OddsRatio_working_3-way'!X24^(1/3)*SIN(('OddsRatio_working_3-way'!Y24+4*PI())/3)</f>
        <v>-0.50556847052692244</v>
      </c>
      <c r="AF24" s="11">
        <f>-'OddsRatio_working_3-way'!U24/(3*'OddsRatio_working_3-way'!X24^(1/3))*COS(('OddsRatio_working_3-way'!Y24)/3)</f>
        <v>0.52432524383978907</v>
      </c>
      <c r="AG24" s="11">
        <f>-'OddsRatio_working_3-way'!U24/(3*'OddsRatio_working_3-way'!X24^(1/3))*COS(('OddsRatio_working_3-way'!Y24+2*PI())/3)</f>
        <v>-0.35134503381772886</v>
      </c>
      <c r="AH24" s="11">
        <f>-'OddsRatio_working_3-way'!U24/(3*'OddsRatio_working_3-way'!X24^(1/3))*COS(('OddsRatio_working_3-way'!Y24+4*PI())/3)</f>
        <v>-0.17298021002206015</v>
      </c>
      <c r="AI24" s="11">
        <f>'OddsRatio_working_3-way'!U24/(3*'OddsRatio_working_3-way'!X24^(1/3))*SIN(('OddsRatio_working_3-way'!Y24)/3)</f>
        <v>-0.10297897903238952</v>
      </c>
      <c r="AJ24" s="11">
        <f>'OddsRatio_working_3-way'!U24/(3*'OddsRatio_working_3-way'!X24^(1/3))*SIN(('OddsRatio_working_3-way'!Y24+2*PI())/3)</f>
        <v>-0.40258949149453294</v>
      </c>
      <c r="AK24" s="11">
        <f>'OddsRatio_working_3-way'!U24/(3*'OddsRatio_working_3-way'!X24^(1/3))*SIN(('OddsRatio_working_3-way'!Y24+4*PI())/3)</f>
        <v>0.50556847052692244</v>
      </c>
      <c r="AL24" s="11">
        <f>'OddsRatio_working_3-way'!Z24+'OddsRatio_working_3-way'!AF24</f>
        <v>1.0486504876795781</v>
      </c>
      <c r="AM24" s="11">
        <f>'OddsRatio_working_3-way'!AA24+'OddsRatio_working_3-way'!AG24</f>
        <v>-0.70269006763545772</v>
      </c>
      <c r="AN24" s="11">
        <f>'OddsRatio_working_3-way'!AB24+'OddsRatio_working_3-way'!AH24</f>
        <v>-0.34596042004412031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1.0486504876795781</v>
      </c>
      <c r="AS24" s="11">
        <f>IF(('OddsRatio_working_3-way'!X24=0),IF(Q24&gt;0,-Q24^(1/3),(-Q24)^(1/3)),'OddsRatio_working_3-way'!AM24-'OddsRatio_working_3-way'!R24/3)</f>
        <v>-0.70269006763545772</v>
      </c>
      <c r="AT24" s="11">
        <f>IF(('OddsRatio_working_3-way'!X24=0),IF(Q24&gt;0,-Q24^(1/3),(-Q24)^(1/3)),'OddsRatio_working_3-way'!AN24-'OddsRatio_working_3-way'!R24/3)</f>
        <v>-0.34596042004412031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9">
        <f t="shared" si="13"/>
        <v>0.34130841753316743</v>
      </c>
      <c r="E25" s="9">
        <f t="shared" si="14"/>
        <v>0.27958896081682705</v>
      </c>
      <c r="F25" s="9">
        <f t="shared" si="15"/>
        <v>0.37910262165000574</v>
      </c>
      <c r="G25" s="9">
        <f t="shared" si="16"/>
        <v>1.0431899295349953</v>
      </c>
      <c r="H25" s="9">
        <f t="shared" si="17"/>
        <v>2.9299013696397416</v>
      </c>
      <c r="I25" s="9">
        <f t="shared" si="18"/>
        <v>3.5766791259514386</v>
      </c>
      <c r="J25" s="9">
        <f t="shared" si="19"/>
        <v>2.6378081893699425</v>
      </c>
      <c r="K25" s="11">
        <f t="shared" si="20"/>
        <v>0.35087719298245612</v>
      </c>
      <c r="L25" s="11">
        <f t="shared" si="21"/>
        <v>0.28818443804034583</v>
      </c>
      <c r="M25" s="11">
        <f t="shared" si="22"/>
        <v>0.38910505836575876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-0.28226749944867446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0.23174364667317038</v>
      </c>
      <c r="Q25" s="11">
        <f>2*'OddsRatio_working_3-way'!K25*'OddsRatio_working_3-way'!L25*'OddsRatio_working_3-way'!M25</f>
        <v>7.8690542164064667E-2</v>
      </c>
      <c r="R25" s="11">
        <f t="shared" si="23"/>
        <v>0</v>
      </c>
      <c r="S25" s="11">
        <f t="shared" si="24"/>
        <v>-0.82100719043394155</v>
      </c>
      <c r="T25" s="11">
        <f t="shared" si="25"/>
        <v>-0.27878003070762031</v>
      </c>
      <c r="U25" s="11">
        <f>'OddsRatio_working_3-way'!S25-'OddsRatio_working_3-way'!R25^2/3</f>
        <v>-0.82100719043394155</v>
      </c>
      <c r="V25" s="11">
        <f>'OddsRatio_working_3-way'!S25*'OddsRatio_working_3-way'!R25/3-2*'OddsRatio_working_3-way'!R25^3/27-'OddsRatio_working_3-way'!T25</f>
        <v>0.27878003070762031</v>
      </c>
      <c r="W25" s="11">
        <f>'OddsRatio_working_3-way'!V25^2+4*'OddsRatio_working_3-way'!U25^3/27</f>
        <v>-4.2672057481688702E-3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0.1431655608635598</v>
      </c>
      <c r="Y25" s="11">
        <f>IF('OddsRatio_working_3-way'!W25&gt;=0,IF('OddsRatio_working_3-way'!V25+SQRT('OddsRatio_working_3-way'!W25)&gt;0,0,PI()),ACOS('OddsRatio_working_3-way'!V25/(2*'OddsRatio_working_3-way'!X25)))</f>
        <v>0.23016784510923949</v>
      </c>
      <c r="Z25" s="11">
        <f>'OddsRatio_working_3-way'!X25^(1/3)*COS('OddsRatio_working_3-way'!Y25/3)</f>
        <v>0.52159496476749778</v>
      </c>
      <c r="AA25" s="11">
        <f>'OddsRatio_working_3-way'!X25^(1/3)*COS(('OddsRatio_working_3-way'!Y25+2*PI())/3)</f>
        <v>-0.2955223604307628</v>
      </c>
      <c r="AB25" s="11">
        <f>'OddsRatio_working_3-way'!X25^(1/3)*COS(('OddsRatio_working_3-way'!Y25+4*PI())/3)</f>
        <v>-0.22607260433673509</v>
      </c>
      <c r="AC25" s="11">
        <f>'OddsRatio_working_3-way'!X25^(1/3)*SIN('OddsRatio_working_3-way'!Y25/3)</f>
        <v>4.0096835376040987E-2</v>
      </c>
      <c r="AD25" s="11">
        <f>'OddsRatio_working_3-way'!X25^(1/3)*SIN(('OddsRatio_working_3-way'!Y25+2*PI())/3)</f>
        <v>0.43166607228668191</v>
      </c>
      <c r="AE25" s="11">
        <f>'OddsRatio_working_3-way'!X25^(1/3)*SIN(('OddsRatio_working_3-way'!Y25+4*PI())/3)</f>
        <v>-0.47176290766272272</v>
      </c>
      <c r="AF25" s="11">
        <f>-'OddsRatio_working_3-way'!U25/(3*'OddsRatio_working_3-way'!X25^(1/3))*COS(('OddsRatio_working_3-way'!Y25)/3)</f>
        <v>0.52159496476749756</v>
      </c>
      <c r="AG25" s="11">
        <f>-'OddsRatio_working_3-way'!U25/(3*'OddsRatio_working_3-way'!X25^(1/3))*COS(('OddsRatio_working_3-way'!Y25+2*PI())/3)</f>
        <v>-0.29552236043076269</v>
      </c>
      <c r="AH25" s="11">
        <f>-'OddsRatio_working_3-way'!U25/(3*'OddsRatio_working_3-way'!X25^(1/3))*COS(('OddsRatio_working_3-way'!Y25+4*PI())/3)</f>
        <v>-0.22607260433673498</v>
      </c>
      <c r="AI25" s="11">
        <f>'OddsRatio_working_3-way'!U25/(3*'OddsRatio_working_3-way'!X25^(1/3))*SIN(('OddsRatio_working_3-way'!Y25)/3)</f>
        <v>-4.0096835376040967E-2</v>
      </c>
      <c r="AJ25" s="11">
        <f>'OddsRatio_working_3-way'!U25/(3*'OddsRatio_working_3-way'!X25^(1/3))*SIN(('OddsRatio_working_3-way'!Y25+2*PI())/3)</f>
        <v>-0.43166607228668175</v>
      </c>
      <c r="AK25" s="11">
        <f>'OddsRatio_working_3-way'!U25/(3*'OddsRatio_working_3-way'!X25^(1/3))*SIN(('OddsRatio_working_3-way'!Y25+4*PI())/3)</f>
        <v>0.4717629076627225</v>
      </c>
      <c r="AL25" s="11">
        <f>'OddsRatio_working_3-way'!Z25+'OddsRatio_working_3-way'!AF25</f>
        <v>1.0431899295349953</v>
      </c>
      <c r="AM25" s="11">
        <f>'OddsRatio_working_3-way'!AA25+'OddsRatio_working_3-way'!AG25</f>
        <v>-0.59104472086152549</v>
      </c>
      <c r="AN25" s="11">
        <f>'OddsRatio_working_3-way'!AB25+'OddsRatio_working_3-way'!AH25</f>
        <v>-0.45214520867347008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1.0431899295349953</v>
      </c>
      <c r="AS25" s="11">
        <f>IF(('OddsRatio_working_3-way'!X25=0),IF(Q25&gt;0,-Q25^(1/3),(-Q25)^(1/3)),'OddsRatio_working_3-way'!AM25-'OddsRatio_working_3-way'!R25/3)</f>
        <v>-0.59104472086152549</v>
      </c>
      <c r="AT25" s="11">
        <f>IF(('OddsRatio_working_3-way'!X25=0),IF(Q25&gt;0,-Q25^(1/3),(-Q25)^(1/3)),'OddsRatio_working_3-way'!AN25-'OddsRatio_working_3-way'!R25/3)</f>
        <v>-0.45214520867347008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9">
        <f t="shared" si="13"/>
        <v>0.33500498336320644</v>
      </c>
      <c r="E26" s="9">
        <f t="shared" si="14"/>
        <v>0.34486890168640938</v>
      </c>
      <c r="F26" s="9">
        <f t="shared" si="15"/>
        <v>0.32012611495038418</v>
      </c>
      <c r="G26" s="9">
        <f t="shared" si="16"/>
        <v>1.067220549687401</v>
      </c>
      <c r="H26" s="9">
        <f t="shared" si="17"/>
        <v>2.9850302224185654</v>
      </c>
      <c r="I26" s="9">
        <f t="shared" si="18"/>
        <v>2.8996525784435727</v>
      </c>
      <c r="J26" s="9">
        <f t="shared" si="19"/>
        <v>3.1237688938779278</v>
      </c>
      <c r="K26" s="11">
        <f t="shared" si="20"/>
        <v>0.34965034965034969</v>
      </c>
      <c r="L26" s="11">
        <f t="shared" si="21"/>
        <v>0.35971223021582738</v>
      </c>
      <c r="M26" s="11">
        <f t="shared" si="22"/>
        <v>0.33444816053511706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-0.27714305857276422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0.23682436280785696</v>
      </c>
      <c r="Q26" s="11">
        <f>2*'OddsRatio_working_3-way'!K26*'OddsRatio_working_3-way'!L26*'OddsRatio_working_3-way'!M26</f>
        <v>8.4129436166201416E-2</v>
      </c>
      <c r="R26" s="11">
        <f t="shared" si="23"/>
        <v>0</v>
      </c>
      <c r="S26" s="11">
        <f t="shared" si="24"/>
        <v>-0.85452027565640243</v>
      </c>
      <c r="T26" s="11">
        <f t="shared" si="25"/>
        <v>-0.30355960058842008</v>
      </c>
      <c r="U26" s="11">
        <f>'OddsRatio_working_3-way'!S26-'OddsRatio_working_3-way'!R26^2/3</f>
        <v>-0.85452027565640243</v>
      </c>
      <c r="V26" s="11">
        <f>'OddsRatio_working_3-way'!S26*'OddsRatio_working_3-way'!R26/3-2*'OddsRatio_working_3-way'!R26^3/27-'OddsRatio_working_3-way'!T26</f>
        <v>0.30355960058842008</v>
      </c>
      <c r="W26" s="11">
        <f>'OddsRatio_working_3-way'!V26^2+4*'OddsRatio_working_3-way'!U26^3/27</f>
        <v>-2.9229388647764032E-4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0.15202033169602575</v>
      </c>
      <c r="Y26" s="11">
        <f>IF('OddsRatio_working_3-way'!W26&gt;=0,IF('OddsRatio_working_3-way'!V26+SQRT('OddsRatio_working_3-way'!W26)&gt;0,0,PI()),ACOS('OddsRatio_working_3-way'!V26/(2*'OddsRatio_working_3-way'!X26)))</f>
        <v>5.6260984898678812E-2</v>
      </c>
      <c r="Z26" s="11">
        <f>'OddsRatio_working_3-way'!X26^(1/3)*COS('OddsRatio_working_3-way'!Y26/3)</f>
        <v>0.53361027484370049</v>
      </c>
      <c r="AA26" s="11">
        <f>'OddsRatio_working_3-way'!X26^(1/3)*COS(('OddsRatio_working_3-way'!Y26+2*PI())/3)</f>
        <v>-0.27547259668183072</v>
      </c>
      <c r="AB26" s="11">
        <f>'OddsRatio_working_3-way'!X26^(1/3)*COS(('OddsRatio_working_3-way'!Y26+4*PI())/3)</f>
        <v>-0.25813767816187005</v>
      </c>
      <c r="AC26" s="11">
        <f>'OddsRatio_working_3-way'!X26^(1/3)*SIN('OddsRatio_working_3-way'!Y26/3)</f>
        <v>1.0008319873879698E-2</v>
      </c>
      <c r="AD26" s="11">
        <f>'OddsRatio_working_3-way'!X26^(1/3)*SIN(('OddsRatio_working_3-way'!Y26+2*PI())/3)</f>
        <v>0.45711589379810114</v>
      </c>
      <c r="AE26" s="11">
        <f>'OddsRatio_working_3-way'!X26^(1/3)*SIN(('OddsRatio_working_3-way'!Y26+4*PI())/3)</f>
        <v>-0.46712421367198065</v>
      </c>
      <c r="AF26" s="11">
        <f>-'OddsRatio_working_3-way'!U26/(3*'OddsRatio_working_3-way'!X26^(1/3))*COS(('OddsRatio_working_3-way'!Y26)/3)</f>
        <v>0.53361027484370049</v>
      </c>
      <c r="AG26" s="11">
        <f>-'OddsRatio_working_3-way'!U26/(3*'OddsRatio_working_3-way'!X26^(1/3))*COS(('OddsRatio_working_3-way'!Y26+2*PI())/3)</f>
        <v>-0.27547259668183072</v>
      </c>
      <c r="AH26" s="11">
        <f>-'OddsRatio_working_3-way'!U26/(3*'OddsRatio_working_3-way'!X26^(1/3))*COS(('OddsRatio_working_3-way'!Y26+4*PI())/3)</f>
        <v>-0.25813767816187005</v>
      </c>
      <c r="AI26" s="11">
        <f>'OddsRatio_working_3-way'!U26/(3*'OddsRatio_working_3-way'!X26^(1/3))*SIN(('OddsRatio_working_3-way'!Y26)/3)</f>
        <v>-1.0008319873879698E-2</v>
      </c>
      <c r="AJ26" s="11">
        <f>'OddsRatio_working_3-way'!U26/(3*'OddsRatio_working_3-way'!X26^(1/3))*SIN(('OddsRatio_working_3-way'!Y26+2*PI())/3)</f>
        <v>-0.45711589379810114</v>
      </c>
      <c r="AK26" s="11">
        <f>'OddsRatio_working_3-way'!U26/(3*'OddsRatio_working_3-way'!X26^(1/3))*SIN(('OddsRatio_working_3-way'!Y26+4*PI())/3)</f>
        <v>0.46712421367198065</v>
      </c>
      <c r="AL26" s="11">
        <f>'OddsRatio_working_3-way'!Z26+'OddsRatio_working_3-way'!AF26</f>
        <v>1.067220549687401</v>
      </c>
      <c r="AM26" s="11">
        <f>'OddsRatio_working_3-way'!AA26+'OddsRatio_working_3-way'!AG26</f>
        <v>-0.55094519336366143</v>
      </c>
      <c r="AN26" s="11">
        <f>'OddsRatio_working_3-way'!AB26+'OddsRatio_working_3-way'!AH26</f>
        <v>-0.51627535632374011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1.067220549687401</v>
      </c>
      <c r="AS26" s="11">
        <f>IF(('OddsRatio_working_3-way'!X26=0),IF(Q26&gt;0,-Q26^(1/3),(-Q26)^(1/3)),'OddsRatio_working_3-way'!AM26-'OddsRatio_working_3-way'!R26/3)</f>
        <v>-0.55094519336366143</v>
      </c>
      <c r="AT26" s="11">
        <f>IF(('OddsRatio_working_3-way'!X26=0),IF(Q26&gt;0,-Q26^(1/3),(-Q26)^(1/3)),'OddsRatio_working_3-way'!AN26-'OddsRatio_working_3-way'!R26/3)</f>
        <v>-0.51627535632374011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9">
        <f t="shared" si="13"/>
        <v>0.51019775867744555</v>
      </c>
      <c r="E27" s="9">
        <f t="shared" si="14"/>
        <v>0.25844560955929929</v>
      </c>
      <c r="F27" s="9">
        <f t="shared" si="15"/>
        <v>0.23135663176325505</v>
      </c>
      <c r="G27" s="9">
        <f t="shared" si="16"/>
        <v>1.0786789781637733</v>
      </c>
      <c r="H27" s="9">
        <f t="shared" si="17"/>
        <v>1.9600242905657579</v>
      </c>
      <c r="I27" s="9">
        <f t="shared" si="18"/>
        <v>3.8692860819156385</v>
      </c>
      <c r="J27" s="9">
        <f t="shared" si="19"/>
        <v>4.3223312527444211</v>
      </c>
      <c r="K27" s="11">
        <f t="shared" si="20"/>
        <v>0.52910052910052918</v>
      </c>
      <c r="L27" s="11">
        <f t="shared" si="21"/>
        <v>0.27322404371584696</v>
      </c>
      <c r="M27" s="11">
        <f t="shared" si="22"/>
        <v>0.24509803921568626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-0.25835644923826639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0.23491485240119125</v>
      </c>
      <c r="Q27" s="11">
        <f>2*'OddsRatio_working_3-way'!K27*'OddsRatio_working_3-way'!L27*'OddsRatio_working_3-way'!M27</f>
        <v>7.0864208869137621E-2</v>
      </c>
      <c r="R27" s="11">
        <f t="shared" si="23"/>
        <v>0</v>
      </c>
      <c r="S27" s="11">
        <f t="shared" si="24"/>
        <v>-0.90926645374562964</v>
      </c>
      <c r="T27" s="11">
        <f t="shared" si="25"/>
        <v>-0.27428852300018985</v>
      </c>
      <c r="U27" s="11">
        <f>'OddsRatio_working_3-way'!S27-'OddsRatio_working_3-way'!R27^2/3</f>
        <v>-0.90926645374562964</v>
      </c>
      <c r="V27" s="11">
        <f>'OddsRatio_working_3-way'!S27*'OddsRatio_working_3-way'!R27/3-2*'OddsRatio_working_3-way'!R27^3/27-'OddsRatio_working_3-way'!T27</f>
        <v>0.27428852300018985</v>
      </c>
      <c r="W27" s="11">
        <f>'OddsRatio_working_3-way'!V27^2+4*'OddsRatio_working_3-way'!U27^3/27</f>
        <v>-3.6136194243936784E-2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0.1668610110942356</v>
      </c>
      <c r="Y27" s="11">
        <f>IF('OddsRatio_working_3-way'!W27&gt;=0,IF('OddsRatio_working_3-way'!V27+SQRT('OddsRatio_working_3-way'!W27)&gt;0,0,PI()),ACOS('OddsRatio_working_3-way'!V27/(2*'OddsRatio_working_3-way'!X27)))</f>
        <v>0.60604521373028475</v>
      </c>
      <c r="Z27" s="11">
        <f>'OddsRatio_working_3-way'!X27^(1/3)*COS('OddsRatio_working_3-way'!Y27/3)</f>
        <v>0.53933948908188667</v>
      </c>
      <c r="AA27" s="11">
        <f>'OddsRatio_working_3-way'!X27^(1/3)*COS(('OddsRatio_working_3-way'!Y27+2*PI())/3)</f>
        <v>-0.36533217224416697</v>
      </c>
      <c r="AB27" s="11">
        <f>'OddsRatio_working_3-way'!X27^(1/3)*COS(('OddsRatio_working_3-way'!Y27+4*PI())/3)</f>
        <v>-0.17400731683771981</v>
      </c>
      <c r="AC27" s="11">
        <f>'OddsRatio_working_3-way'!X27^(1/3)*SIN('OddsRatio_working_3-way'!Y27/3)</f>
        <v>0.11046145677157865</v>
      </c>
      <c r="AD27" s="11">
        <f>'OddsRatio_working_3-way'!X27^(1/3)*SIN(('OddsRatio_working_3-way'!Y27+2*PI())/3)</f>
        <v>0.41185097042324448</v>
      </c>
      <c r="AE27" s="11">
        <f>'OddsRatio_working_3-way'!X27^(1/3)*SIN(('OddsRatio_working_3-way'!Y27+4*PI())/3)</f>
        <v>-0.52231242719482296</v>
      </c>
      <c r="AF27" s="11">
        <f>-'OddsRatio_working_3-way'!U27/(3*'OddsRatio_working_3-way'!X27^(1/3))*COS(('OddsRatio_working_3-way'!Y27)/3)</f>
        <v>0.53933948908188667</v>
      </c>
      <c r="AG27" s="11">
        <f>-'OddsRatio_working_3-way'!U27/(3*'OddsRatio_working_3-way'!X27^(1/3))*COS(('OddsRatio_working_3-way'!Y27+2*PI())/3)</f>
        <v>-0.36533217224416697</v>
      </c>
      <c r="AH27" s="11">
        <f>-'OddsRatio_working_3-way'!U27/(3*'OddsRatio_working_3-way'!X27^(1/3))*COS(('OddsRatio_working_3-way'!Y27+4*PI())/3)</f>
        <v>-0.17400731683771981</v>
      </c>
      <c r="AI27" s="11">
        <f>'OddsRatio_working_3-way'!U27/(3*'OddsRatio_working_3-way'!X27^(1/3))*SIN(('OddsRatio_working_3-way'!Y27)/3)</f>
        <v>-0.11046145677157865</v>
      </c>
      <c r="AJ27" s="11">
        <f>'OddsRatio_working_3-way'!U27/(3*'OddsRatio_working_3-way'!X27^(1/3))*SIN(('OddsRatio_working_3-way'!Y27+2*PI())/3)</f>
        <v>-0.41185097042324448</v>
      </c>
      <c r="AK27" s="11">
        <f>'OddsRatio_working_3-way'!U27/(3*'OddsRatio_working_3-way'!X27^(1/3))*SIN(('OddsRatio_working_3-way'!Y27+4*PI())/3)</f>
        <v>0.52231242719482296</v>
      </c>
      <c r="AL27" s="11">
        <f>'OddsRatio_working_3-way'!Z27+'OddsRatio_working_3-way'!AF27</f>
        <v>1.0786789781637733</v>
      </c>
      <c r="AM27" s="11">
        <f>'OddsRatio_working_3-way'!AA27+'OddsRatio_working_3-way'!AG27</f>
        <v>-0.73066434448833395</v>
      </c>
      <c r="AN27" s="11">
        <f>'OddsRatio_working_3-way'!AB27+'OddsRatio_working_3-way'!AH27</f>
        <v>-0.34801463367543961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1.0786789781637733</v>
      </c>
      <c r="AS27" s="11">
        <f>IF(('OddsRatio_working_3-way'!X27=0),IF(Q27&gt;0,-Q27^(1/3),(-Q27)^(1/3)),'OddsRatio_working_3-way'!AM27-'OddsRatio_working_3-way'!R27/3)</f>
        <v>-0.73066434448833395</v>
      </c>
      <c r="AT27" s="11">
        <f>IF(('OddsRatio_working_3-way'!X27=0),IF(Q27&gt;0,-Q27^(1/3),(-Q27)^(1/3)),'OddsRatio_working_3-way'!AN27-'OddsRatio_working_3-way'!R27/3)</f>
        <v>-0.34801463367543961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9">
        <f t="shared" si="13"/>
        <v>0.67180266381214282</v>
      </c>
      <c r="E28" s="9">
        <f t="shared" si="14"/>
        <v>0.18879094875908395</v>
      </c>
      <c r="F28" s="9">
        <f t="shared" si="15"/>
        <v>0.13940638742877337</v>
      </c>
      <c r="G28" s="9">
        <f t="shared" si="16"/>
        <v>1.1103008025570476</v>
      </c>
      <c r="H28" s="9">
        <f t="shared" si="17"/>
        <v>1.4885323531251009</v>
      </c>
      <c r="I28" s="9">
        <f t="shared" si="18"/>
        <v>5.2968641058957733</v>
      </c>
      <c r="J28" s="9">
        <f t="shared" si="19"/>
        <v>7.1732724622171853</v>
      </c>
      <c r="K28" s="11">
        <f t="shared" si="20"/>
        <v>0.69444444444444442</v>
      </c>
      <c r="L28" s="11">
        <f t="shared" si="21"/>
        <v>0.20533880903490759</v>
      </c>
      <c r="M28" s="11">
        <f t="shared" si="22"/>
        <v>0.1524390243902439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-0.20579894325637316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0.21454671040550241</v>
      </c>
      <c r="Q28" s="11">
        <f>2*'OddsRatio_working_3-way'!K28*'OddsRatio_working_3-way'!L28*'OddsRatio_working_3-way'!M28</f>
        <v>4.3474510720466548E-2</v>
      </c>
      <c r="R28" s="11">
        <f t="shared" si="23"/>
        <v>0</v>
      </c>
      <c r="S28" s="11">
        <f t="shared" si="24"/>
        <v>-1.0425063754493227</v>
      </c>
      <c r="T28" s="11">
        <f t="shared" si="25"/>
        <v>-0.21124749249226399</v>
      </c>
      <c r="U28" s="11">
        <f>'OddsRatio_working_3-way'!S28-'OddsRatio_working_3-way'!R28^2/3</f>
        <v>-1.0425063754493227</v>
      </c>
      <c r="V28" s="11">
        <f>'OddsRatio_working_3-way'!S28*'OddsRatio_working_3-way'!R28/3-2*'OddsRatio_working_3-way'!R28^3/27-'OddsRatio_working_3-way'!T28</f>
        <v>0.21124749249226399</v>
      </c>
      <c r="W28" s="11">
        <f>'OddsRatio_working_3-way'!V28^2+4*'OddsRatio_working_3-way'!U28^3/27</f>
        <v>-0.12322876393597276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0.20485010801818113</v>
      </c>
      <c r="Y28" s="11">
        <f>IF('OddsRatio_working_3-way'!W28&gt;=0,IF('OddsRatio_working_3-way'!V28+SQRT('OddsRatio_working_3-way'!W28)&gt;0,0,PI()),ACOS('OddsRatio_working_3-way'!V28/(2*'OddsRatio_working_3-way'!X28)))</f>
        <v>1.0290713028220515</v>
      </c>
      <c r="Z28" s="11">
        <f>'OddsRatio_working_3-way'!X28^(1/3)*COS('OddsRatio_working_3-way'!Y28/3)</f>
        <v>0.55515040127852378</v>
      </c>
      <c r="AA28" s="11">
        <f>'OddsRatio_working_3-way'!X28^(1/3)*COS(('OddsRatio_working_3-way'!Y28+2*PI())/3)</f>
        <v>-0.44928023211053592</v>
      </c>
      <c r="AB28" s="11">
        <f>'OddsRatio_working_3-way'!X28^(1/3)*COS(('OddsRatio_working_3-way'!Y28+4*PI())/3)</f>
        <v>-0.10587016916798794</v>
      </c>
      <c r="AC28" s="11">
        <f>'OddsRatio_working_3-way'!X28^(1/3)*SIN('OddsRatio_working_3-way'!Y28/3)</f>
        <v>0.19826789228230651</v>
      </c>
      <c r="AD28" s="11">
        <f>'OddsRatio_working_3-way'!X28^(1/3)*SIN(('OddsRatio_working_3-way'!Y28+2*PI())/3)</f>
        <v>0.38164040428717344</v>
      </c>
      <c r="AE28" s="11">
        <f>'OddsRatio_working_3-way'!X28^(1/3)*SIN(('OddsRatio_working_3-way'!Y28+4*PI())/3)</f>
        <v>-0.57990829656947984</v>
      </c>
      <c r="AF28" s="11">
        <f>-'OddsRatio_working_3-way'!U28/(3*'OddsRatio_working_3-way'!X28^(1/3))*COS(('OddsRatio_working_3-way'!Y28)/3)</f>
        <v>0.55515040127852378</v>
      </c>
      <c r="AG28" s="11">
        <f>-'OddsRatio_working_3-way'!U28/(3*'OddsRatio_working_3-way'!X28^(1/3))*COS(('OddsRatio_working_3-way'!Y28+2*PI())/3)</f>
        <v>-0.44928023211053592</v>
      </c>
      <c r="AH28" s="11">
        <f>-'OddsRatio_working_3-way'!U28/(3*'OddsRatio_working_3-way'!X28^(1/3))*COS(('OddsRatio_working_3-way'!Y28+4*PI())/3)</f>
        <v>-0.10587016916798794</v>
      </c>
      <c r="AI28" s="11">
        <f>'OddsRatio_working_3-way'!U28/(3*'OddsRatio_working_3-way'!X28^(1/3))*SIN(('OddsRatio_working_3-way'!Y28)/3)</f>
        <v>-0.19826789228230651</v>
      </c>
      <c r="AJ28" s="11">
        <f>'OddsRatio_working_3-way'!U28/(3*'OddsRatio_working_3-way'!X28^(1/3))*SIN(('OddsRatio_working_3-way'!Y28+2*PI())/3)</f>
        <v>-0.38164040428717344</v>
      </c>
      <c r="AK28" s="11">
        <f>'OddsRatio_working_3-way'!U28/(3*'OddsRatio_working_3-way'!X28^(1/3))*SIN(('OddsRatio_working_3-way'!Y28+4*PI())/3)</f>
        <v>0.57990829656947984</v>
      </c>
      <c r="AL28" s="11">
        <f>'OddsRatio_working_3-way'!Z28+'OddsRatio_working_3-way'!AF28</f>
        <v>1.1103008025570476</v>
      </c>
      <c r="AM28" s="11">
        <f>'OddsRatio_working_3-way'!AA28+'OddsRatio_working_3-way'!AG28</f>
        <v>-0.89856046422107183</v>
      </c>
      <c r="AN28" s="11">
        <f>'OddsRatio_working_3-way'!AB28+'OddsRatio_working_3-way'!AH28</f>
        <v>-0.21174033833597589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1.1103008025570476</v>
      </c>
      <c r="AS28" s="11">
        <f>IF(('OddsRatio_working_3-way'!X28=0),IF(Q28&gt;0,-Q28^(1/3),(-Q28)^(1/3)),'OddsRatio_working_3-way'!AM28-'OddsRatio_working_3-way'!R28/3)</f>
        <v>-0.89856046422107183</v>
      </c>
      <c r="AT28" s="11">
        <f>IF(('OddsRatio_working_3-way'!X28=0),IF(Q28&gt;0,-Q28^(1/3),(-Q28)^(1/3)),'OddsRatio_working_3-way'!AN28-'OddsRatio_working_3-way'!R28/3)</f>
        <v>-0.21174033833597589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9">
        <f t="shared" si="13"/>
        <v>0.76467192215876012</v>
      </c>
      <c r="E29" s="9">
        <f t="shared" si="14"/>
        <v>0.15986112191391397</v>
      </c>
      <c r="F29" s="9">
        <f t="shared" si="15"/>
        <v>7.5466955927325788E-2</v>
      </c>
      <c r="G29" s="9">
        <f t="shared" si="16"/>
        <v>1.1836553238960936</v>
      </c>
      <c r="H29" s="9">
        <f t="shared" si="17"/>
        <v>1.3077503842129845</v>
      </c>
      <c r="I29" s="9">
        <f t="shared" si="18"/>
        <v>6.255429638098656</v>
      </c>
      <c r="J29" s="9">
        <f t="shared" si="19"/>
        <v>13.25083260232457</v>
      </c>
      <c r="K29" s="11">
        <f t="shared" si="20"/>
        <v>0.79365079365079361</v>
      </c>
      <c r="L29" s="11">
        <f t="shared" si="21"/>
        <v>0.18382352941176469</v>
      </c>
      <c r="M29" s="11">
        <f t="shared" si="22"/>
        <v>8.8105726872246701E-2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-0.15357883241402293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0.19345109556304169</v>
      </c>
      <c r="Q29" s="11">
        <f>2*'OddsRatio_working_3-way'!K29*'OddsRatio_working_3-way'!L29*'OddsRatio_working_3-way'!M29</f>
        <v>2.5707786785786266E-2</v>
      </c>
      <c r="R29" s="11">
        <f t="shared" si="23"/>
        <v>0</v>
      </c>
      <c r="S29" s="11">
        <f t="shared" si="24"/>
        <v>-1.2596208248382159</v>
      </c>
      <c r="T29" s="11">
        <f t="shared" si="25"/>
        <v>-0.16739147173929778</v>
      </c>
      <c r="U29" s="11">
        <f>'OddsRatio_working_3-way'!S29-'OddsRatio_working_3-way'!R29^2/3</f>
        <v>-1.2596208248382159</v>
      </c>
      <c r="V29" s="11">
        <f>'OddsRatio_working_3-way'!S29*'OddsRatio_working_3-way'!R29/3-2*'OddsRatio_working_3-way'!R29^3/27-'OddsRatio_working_3-way'!T29</f>
        <v>0.16739147173929778</v>
      </c>
      <c r="W29" s="11">
        <f>'OddsRatio_working_3-way'!V29^2+4*'OddsRatio_working_3-way'!U29^3/27</f>
        <v>-0.26806462970005057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0.27206825178211197</v>
      </c>
      <c r="Y29" s="11">
        <f>IF('OddsRatio_working_3-way'!W29&gt;=0,IF('OddsRatio_working_3-way'!V29+SQRT('OddsRatio_working_3-way'!W29)&gt;0,0,PI()),ACOS('OddsRatio_working_3-way'!V29/(2*'OddsRatio_working_3-way'!X29)))</f>
        <v>1.2580974854058404</v>
      </c>
      <c r="Z29" s="11">
        <f>'OddsRatio_working_3-way'!X29^(1/3)*COS('OddsRatio_working_3-way'!Y29/3)</f>
        <v>0.59182766194804681</v>
      </c>
      <c r="AA29" s="11">
        <f>'OddsRatio_working_3-way'!X29^(1/3)*COS(('OddsRatio_working_3-way'!Y29+2*PI())/3)</f>
        <v>-0.52440938918990054</v>
      </c>
      <c r="AB29" s="11">
        <f>'OddsRatio_working_3-way'!X29^(1/3)*COS(('OddsRatio_working_3-way'!Y29+4*PI())/3)</f>
        <v>-6.741827275814645E-2</v>
      </c>
      <c r="AC29" s="11">
        <f>'OddsRatio_working_3-way'!X29^(1/3)*SIN('OddsRatio_working_3-way'!Y29/3)</f>
        <v>0.26384394408914091</v>
      </c>
      <c r="AD29" s="11">
        <f>'OddsRatio_working_3-way'!X29^(1/3)*SIN(('OddsRatio_working_3-way'!Y29+2*PI())/3)</f>
        <v>0.3806158178647871</v>
      </c>
      <c r="AE29" s="11">
        <f>'OddsRatio_working_3-way'!X29^(1/3)*SIN(('OddsRatio_working_3-way'!Y29+4*PI())/3)</f>
        <v>-0.64445976195392796</v>
      </c>
      <c r="AF29" s="11">
        <f>-'OddsRatio_working_3-way'!U29/(3*'OddsRatio_working_3-way'!X29^(1/3))*COS(('OddsRatio_working_3-way'!Y29)/3)</f>
        <v>0.59182766194804681</v>
      </c>
      <c r="AG29" s="11">
        <f>-'OddsRatio_working_3-way'!U29/(3*'OddsRatio_working_3-way'!X29^(1/3))*COS(('OddsRatio_working_3-way'!Y29+2*PI())/3)</f>
        <v>-0.52440938918990054</v>
      </c>
      <c r="AH29" s="11">
        <f>-'OddsRatio_working_3-way'!U29/(3*'OddsRatio_working_3-way'!X29^(1/3))*COS(('OddsRatio_working_3-way'!Y29+4*PI())/3)</f>
        <v>-6.741827275814645E-2</v>
      </c>
      <c r="AI29" s="11">
        <f>'OddsRatio_working_3-way'!U29/(3*'OddsRatio_working_3-way'!X29^(1/3))*SIN(('OddsRatio_working_3-way'!Y29)/3)</f>
        <v>-0.26384394408914091</v>
      </c>
      <c r="AJ29" s="11">
        <f>'OddsRatio_working_3-way'!U29/(3*'OddsRatio_working_3-way'!X29^(1/3))*SIN(('OddsRatio_working_3-way'!Y29+2*PI())/3)</f>
        <v>-0.3806158178647871</v>
      </c>
      <c r="AK29" s="11">
        <f>'OddsRatio_working_3-way'!U29/(3*'OddsRatio_working_3-way'!X29^(1/3))*SIN(('OddsRatio_working_3-way'!Y29+4*PI())/3)</f>
        <v>0.64445976195392796</v>
      </c>
      <c r="AL29" s="11">
        <f>'OddsRatio_working_3-way'!Z29+'OddsRatio_working_3-way'!AF29</f>
        <v>1.1836553238960936</v>
      </c>
      <c r="AM29" s="11">
        <f>'OddsRatio_working_3-way'!AA29+'OddsRatio_working_3-way'!AG29</f>
        <v>-1.0488187783798011</v>
      </c>
      <c r="AN29" s="11">
        <f>'OddsRatio_working_3-way'!AB29+'OddsRatio_working_3-way'!AH29</f>
        <v>-0.1348365455162929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1.1836553238960936</v>
      </c>
      <c r="AS29" s="11">
        <f>IF(('OddsRatio_working_3-way'!X29=0),IF(Q29&gt;0,-Q29^(1/3),(-Q29)^(1/3)),'OddsRatio_working_3-way'!AM29-'OddsRatio_working_3-way'!R29/3)</f>
        <v>-1.0488187783798011</v>
      </c>
      <c r="AT29" s="11">
        <f>IF(('OddsRatio_working_3-way'!X29=0),IF(Q29&gt;0,-Q29^(1/3),(-Q29)^(1/3)),'OddsRatio_working_3-way'!AN29-'OddsRatio_working_3-way'!R29/3)</f>
        <v>-0.1348365455162929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9">
        <f t="shared" si="13"/>
        <v>0.39180451740845545</v>
      </c>
      <c r="E30" s="9">
        <f t="shared" si="14"/>
        <v>0.28509924265559261</v>
      </c>
      <c r="F30" s="9">
        <f t="shared" si="15"/>
        <v>0.32309623993595199</v>
      </c>
      <c r="G30" s="9">
        <f t="shared" si="16"/>
        <v>1.0855197104437848</v>
      </c>
      <c r="H30" s="9">
        <f t="shared" si="17"/>
        <v>2.5522931859346123</v>
      </c>
      <c r="I30" s="9">
        <f t="shared" si="18"/>
        <v>3.5075505311251436</v>
      </c>
      <c r="J30" s="9">
        <f t="shared" si="19"/>
        <v>3.0950530411565049</v>
      </c>
      <c r="K30" s="11">
        <f t="shared" si="20"/>
        <v>0.41152263374485593</v>
      </c>
      <c r="L30" s="11">
        <f t="shared" si="21"/>
        <v>0.30211480362537763</v>
      </c>
      <c r="M30" s="11">
        <f t="shared" si="22"/>
        <v>0.34129692832764502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-0.2705225288942712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0.2405919937858525</v>
      </c>
      <c r="Q30" s="11">
        <f>2*'OddsRatio_working_3-way'!K30*'OddsRatio_working_3-way'!L30*'OddsRatio_working_3-way'!M30</f>
        <v>8.4864900806297161E-2</v>
      </c>
      <c r="R30" s="11">
        <f t="shared" si="23"/>
        <v>0</v>
      </c>
      <c r="S30" s="11">
        <f t="shared" si="24"/>
        <v>-0.88936028643989018</v>
      </c>
      <c r="T30" s="11">
        <f t="shared" si="25"/>
        <v>-0.31370733207756263</v>
      </c>
      <c r="U30" s="11">
        <f>'OddsRatio_working_3-way'!S30-'OddsRatio_working_3-way'!R30^2/3</f>
        <v>-0.88936028643989018</v>
      </c>
      <c r="V30" s="11">
        <f>'OddsRatio_working_3-way'!S30*'OddsRatio_working_3-way'!R30/3-2*'OddsRatio_working_3-way'!R30^3/27-'OddsRatio_working_3-way'!T30</f>
        <v>0.31370733207756263</v>
      </c>
      <c r="W30" s="11">
        <f>'OddsRatio_working_3-way'!V30^2+4*'OddsRatio_working_3-way'!U30^3/27</f>
        <v>-5.8025158835335461E-3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0.16141159041620562</v>
      </c>
      <c r="Y30" s="11">
        <f>IF('OddsRatio_working_3-way'!W30&gt;=0,IF('OddsRatio_working_3-way'!V30+SQRT('OddsRatio_working_3-way'!W30)&gt;0,0,PI()),ACOS('OddsRatio_working_3-way'!V30/(2*'OddsRatio_working_3-way'!X30)))</f>
        <v>0.23820917940807629</v>
      </c>
      <c r="Z30" s="11">
        <f>'OddsRatio_working_3-way'!X30^(1/3)*COS('OddsRatio_working_3-way'!Y30/3)</f>
        <v>0.5427598552218923</v>
      </c>
      <c r="AA30" s="11">
        <f>'OddsRatio_working_3-way'!X30^(1/3)*COS(('OddsRatio_working_3-way'!Y30+2*PI())/3)</f>
        <v>-0.30878148211881917</v>
      </c>
      <c r="AB30" s="11">
        <f>'OddsRatio_working_3-way'!X30^(1/3)*COS(('OddsRatio_working_3-way'!Y30+4*PI())/3)</f>
        <v>-0.23397837310307298</v>
      </c>
      <c r="AC30" s="11">
        <f>'OddsRatio_working_3-way'!X30^(1/3)*SIN('OddsRatio_working_3-way'!Y30/3)</f>
        <v>4.3187595126461989E-2</v>
      </c>
      <c r="AD30" s="11">
        <f>'OddsRatio_working_3-way'!X30^(1/3)*SIN(('OddsRatio_working_3-way'!Y30+2*PI())/3)</f>
        <v>0.44845002521329175</v>
      </c>
      <c r="AE30" s="11">
        <f>'OddsRatio_working_3-way'!X30^(1/3)*SIN(('OddsRatio_working_3-way'!Y30+4*PI())/3)</f>
        <v>-0.49163762033975378</v>
      </c>
      <c r="AF30" s="11">
        <f>-'OddsRatio_working_3-way'!U30/(3*'OddsRatio_working_3-way'!X30^(1/3))*COS(('OddsRatio_working_3-way'!Y30)/3)</f>
        <v>0.54275985522189241</v>
      </c>
      <c r="AG30" s="11">
        <f>-'OddsRatio_working_3-way'!U30/(3*'OddsRatio_working_3-way'!X30^(1/3))*COS(('OddsRatio_working_3-way'!Y30+2*PI())/3)</f>
        <v>-0.30878148211881928</v>
      </c>
      <c r="AH30" s="11">
        <f>-'OddsRatio_working_3-way'!U30/(3*'OddsRatio_working_3-way'!X30^(1/3))*COS(('OddsRatio_working_3-way'!Y30+4*PI())/3)</f>
        <v>-0.23397837310307304</v>
      </c>
      <c r="AI30" s="11">
        <f>'OddsRatio_working_3-way'!U30/(3*'OddsRatio_working_3-way'!X30^(1/3))*SIN(('OddsRatio_working_3-way'!Y30)/3)</f>
        <v>-4.3187595126462003E-2</v>
      </c>
      <c r="AJ30" s="11">
        <f>'OddsRatio_working_3-way'!U30/(3*'OddsRatio_working_3-way'!X30^(1/3))*SIN(('OddsRatio_working_3-way'!Y30+2*PI())/3)</f>
        <v>-0.44845002521329186</v>
      </c>
      <c r="AK30" s="11">
        <f>'OddsRatio_working_3-way'!U30/(3*'OddsRatio_working_3-way'!X30^(1/3))*SIN(('OddsRatio_working_3-way'!Y30+4*PI())/3)</f>
        <v>0.49163762033975389</v>
      </c>
      <c r="AL30" s="11">
        <f>'OddsRatio_working_3-way'!Z30+'OddsRatio_working_3-way'!AF30</f>
        <v>1.0855197104437848</v>
      </c>
      <c r="AM30" s="11">
        <f>'OddsRatio_working_3-way'!AA30+'OddsRatio_working_3-way'!AG30</f>
        <v>-0.61756296423763846</v>
      </c>
      <c r="AN30" s="11">
        <f>'OddsRatio_working_3-way'!AB30+'OddsRatio_working_3-way'!AH30</f>
        <v>-0.46795674620614602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1.0855197104437848</v>
      </c>
      <c r="AS30" s="11">
        <f>IF(('OddsRatio_working_3-way'!X30=0),IF(Q30&gt;0,-Q30^(1/3),(-Q30)^(1/3)),'OddsRatio_working_3-way'!AM30-'OddsRatio_working_3-way'!R30/3)</f>
        <v>-0.61756296423763846</v>
      </c>
      <c r="AT30" s="11">
        <f>IF(('OddsRatio_working_3-way'!X30=0),IF(Q30&gt;0,-Q30^(1/3),(-Q30)^(1/3)),'OddsRatio_working_3-way'!AN30-'OddsRatio_working_3-way'!R30/3)</f>
        <v>-0.46795674620614602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9">
        <f t="shared" si="13"/>
        <v>0.50106970072303225</v>
      </c>
      <c r="E31" s="9">
        <f t="shared" si="14"/>
        <v>0.25013145829585598</v>
      </c>
      <c r="F31" s="9">
        <f t="shared" si="15"/>
        <v>0.24879884098111177</v>
      </c>
      <c r="G31" s="9">
        <f t="shared" si="16"/>
        <v>1.0706777759597088</v>
      </c>
      <c r="H31" s="9">
        <f t="shared" si="17"/>
        <v>1.9957303316425292</v>
      </c>
      <c r="I31" s="9">
        <f t="shared" si="18"/>
        <v>3.9978977726871845</v>
      </c>
      <c r="J31" s="9">
        <f t="shared" si="19"/>
        <v>4.0193113282063786</v>
      </c>
      <c r="K31" s="11">
        <f t="shared" si="20"/>
        <v>0.5181347150259068</v>
      </c>
      <c r="L31" s="11">
        <f t="shared" si="21"/>
        <v>0.26315789473684209</v>
      </c>
      <c r="M31" s="11">
        <f t="shared" si="22"/>
        <v>0.26178010471204188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-0.26211134542266745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0.23379597571091826</v>
      </c>
      <c r="Q31" s="11">
        <f>2*'OddsRatio_working_3-way'!K31*'OddsRatio_working_3-way'!L31*'OddsRatio_working_3-way'!M31</f>
        <v>7.1388084186539927E-2</v>
      </c>
      <c r="R31" s="11">
        <f t="shared" si="23"/>
        <v>0</v>
      </c>
      <c r="S31" s="11">
        <f t="shared" si="24"/>
        <v>-0.89197197982373</v>
      </c>
      <c r="T31" s="11">
        <f t="shared" si="25"/>
        <v>-0.27235785643472671</v>
      </c>
      <c r="U31" s="11">
        <f>'OddsRatio_working_3-way'!S31-'OddsRatio_working_3-way'!R31^2/3</f>
        <v>-0.89197197982373</v>
      </c>
      <c r="V31" s="11">
        <f>'OddsRatio_working_3-way'!S31*'OddsRatio_working_3-way'!R31/3-2*'OddsRatio_working_3-way'!R31^3/27-'OddsRatio_working_3-way'!T31</f>
        <v>0.27235785643472671</v>
      </c>
      <c r="W31" s="11">
        <f>'OddsRatio_working_3-way'!V31^2+4*'OddsRatio_working_3-way'!U31^3/27</f>
        <v>-3.0956813766338798E-2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0.16212311350333272</v>
      </c>
      <c r="Y31" s="11">
        <f>IF('OddsRatio_working_3-way'!W31&gt;=0,IF('OddsRatio_working_3-way'!V31+SQRT('OddsRatio_working_3-way'!W31)&gt;0,0,PI()),ACOS('OddsRatio_working_3-way'!V31/(2*'OddsRatio_working_3-way'!X31)))</f>
        <v>0.57356411229736037</v>
      </c>
      <c r="Z31" s="11">
        <f>'OddsRatio_working_3-way'!X31^(1/3)*COS('OddsRatio_working_3-way'!Y31/3)</f>
        <v>0.53533888797985441</v>
      </c>
      <c r="AA31" s="11">
        <f>'OddsRatio_working_3-way'!X31^(1/3)*COS(('OddsRatio_working_3-way'!Y31+2*PI())/3)</f>
        <v>-0.3574035022861069</v>
      </c>
      <c r="AB31" s="11">
        <f>'OddsRatio_working_3-way'!X31^(1/3)*COS(('OddsRatio_working_3-way'!Y31+4*PI())/3)</f>
        <v>-0.17793538569374748</v>
      </c>
      <c r="AC31" s="11">
        <f>'OddsRatio_working_3-way'!X31^(1/3)*SIN('OddsRatio_working_3-way'!Y31/3)</f>
        <v>0.10361596542555387</v>
      </c>
      <c r="AD31" s="11">
        <f>'OddsRatio_working_3-way'!X31^(1/3)*SIN(('OddsRatio_working_3-way'!Y31+2*PI())/3)</f>
        <v>0.41180909391148895</v>
      </c>
      <c r="AE31" s="11">
        <f>'OddsRatio_working_3-way'!X31^(1/3)*SIN(('OddsRatio_working_3-way'!Y31+4*PI())/3)</f>
        <v>-0.51542505933704275</v>
      </c>
      <c r="AF31" s="11">
        <f>-'OddsRatio_working_3-way'!U31/(3*'OddsRatio_working_3-way'!X31^(1/3))*COS(('OddsRatio_working_3-way'!Y31)/3)</f>
        <v>0.53533888797985441</v>
      </c>
      <c r="AG31" s="11">
        <f>-'OddsRatio_working_3-way'!U31/(3*'OddsRatio_working_3-way'!X31^(1/3))*COS(('OddsRatio_working_3-way'!Y31+2*PI())/3)</f>
        <v>-0.3574035022861069</v>
      </c>
      <c r="AH31" s="11">
        <f>-'OddsRatio_working_3-way'!U31/(3*'OddsRatio_working_3-way'!X31^(1/3))*COS(('OddsRatio_working_3-way'!Y31+4*PI())/3)</f>
        <v>-0.17793538569374748</v>
      </c>
      <c r="AI31" s="11">
        <f>'OddsRatio_working_3-way'!U31/(3*'OddsRatio_working_3-way'!X31^(1/3))*SIN(('OddsRatio_working_3-way'!Y31)/3)</f>
        <v>-0.10361596542555387</v>
      </c>
      <c r="AJ31" s="11">
        <f>'OddsRatio_working_3-way'!U31/(3*'OddsRatio_working_3-way'!X31^(1/3))*SIN(('OddsRatio_working_3-way'!Y31+2*PI())/3)</f>
        <v>-0.41180909391148895</v>
      </c>
      <c r="AK31" s="11">
        <f>'OddsRatio_working_3-way'!U31/(3*'OddsRatio_working_3-way'!X31^(1/3))*SIN(('OddsRatio_working_3-way'!Y31+4*PI())/3)</f>
        <v>0.51542505933704275</v>
      </c>
      <c r="AL31" s="11">
        <f>'OddsRatio_working_3-way'!Z31+'OddsRatio_working_3-way'!AF31</f>
        <v>1.0706777759597088</v>
      </c>
      <c r="AM31" s="11">
        <f>'OddsRatio_working_3-way'!AA31+'OddsRatio_working_3-way'!AG31</f>
        <v>-0.7148070045722138</v>
      </c>
      <c r="AN31" s="11">
        <f>'OddsRatio_working_3-way'!AB31+'OddsRatio_working_3-way'!AH31</f>
        <v>-0.35587077138749496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1.0706777759597088</v>
      </c>
      <c r="AS31" s="11">
        <f>IF(('OddsRatio_working_3-way'!X31=0),IF(Q31&gt;0,-Q31^(1/3),(-Q31)^(1/3)),'OddsRatio_working_3-way'!AM31-'OddsRatio_working_3-way'!R31/3)</f>
        <v>-0.7148070045722138</v>
      </c>
      <c r="AT31" s="11">
        <f>IF(('OddsRatio_working_3-way'!X31=0),IF(Q31&gt;0,-Q31^(1/3),(-Q31)^(1/3)),'OddsRatio_working_3-way'!AN31-'OddsRatio_working_3-way'!R31/3)</f>
        <v>-0.35587077138749496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9">
        <f t="shared" si="13"/>
        <v>0.69424752778927679</v>
      </c>
      <c r="E32" s="9">
        <f t="shared" si="14"/>
        <v>0.19925371374495038</v>
      </c>
      <c r="F32" s="9">
        <f t="shared" si="15"/>
        <v>0.10649875846577299</v>
      </c>
      <c r="G32" s="9">
        <f t="shared" si="16"/>
        <v>1.1010211054850432</v>
      </c>
      <c r="H32" s="9">
        <f t="shared" si="17"/>
        <v>1.4404084421940175</v>
      </c>
      <c r="I32" s="9">
        <f t="shared" si="18"/>
        <v>5.0187270350204081</v>
      </c>
      <c r="J32" s="9">
        <f t="shared" si="19"/>
        <v>9.389780823796027</v>
      </c>
      <c r="K32" s="11">
        <f t="shared" si="20"/>
        <v>0.7142857142857143</v>
      </c>
      <c r="L32" s="11">
        <f t="shared" si="21"/>
        <v>0.21505376344086019</v>
      </c>
      <c r="M32" s="11">
        <f t="shared" si="22"/>
        <v>0.11600928074245941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-0.19825291092411834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0.20796133736781891</v>
      </c>
      <c r="Q32" s="11">
        <f>2*'OddsRatio_working_3-way'!K32*'OddsRatio_working_3-way'!L32*'OddsRatio_working_3-way'!M32</f>
        <v>3.5640332025333149E-2</v>
      </c>
      <c r="R32" s="11">
        <f t="shared" si="23"/>
        <v>0</v>
      </c>
      <c r="S32" s="11">
        <f t="shared" si="24"/>
        <v>-1.0489699061589894</v>
      </c>
      <c r="T32" s="11">
        <f t="shared" si="25"/>
        <v>-0.17977204904181482</v>
      </c>
      <c r="U32" s="11">
        <f>'OddsRatio_working_3-way'!S32-'OddsRatio_working_3-way'!R32^2/3</f>
        <v>-1.0489699061589894</v>
      </c>
      <c r="V32" s="11">
        <f>'OddsRatio_working_3-way'!S32*'OddsRatio_working_3-way'!R32/3-2*'OddsRatio_working_3-way'!R32^3/27-'OddsRatio_working_3-way'!T32</f>
        <v>0.17977204904181482</v>
      </c>
      <c r="W32" s="11">
        <f>'OddsRatio_working_3-way'!V32^2+4*'OddsRatio_working_3-way'!U32^3/27</f>
        <v>-0.13867775941616567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0.20675816128563002</v>
      </c>
      <c r="Y32" s="11">
        <f>IF('OddsRatio_working_3-way'!W32&gt;=0,IF('OddsRatio_working_3-way'!V32+SQRT('OddsRatio_working_3-way'!W32)&gt;0,0,PI()),ACOS('OddsRatio_working_3-way'!V32/(2*'OddsRatio_working_3-way'!X32)))</f>
        <v>1.1210468801210878</v>
      </c>
      <c r="Z32" s="11">
        <f>'OddsRatio_working_3-way'!X32^(1/3)*COS('OddsRatio_working_3-way'!Y32/3)</f>
        <v>0.5505105527425217</v>
      </c>
      <c r="AA32" s="11">
        <f>'OddsRatio_working_3-way'!X32^(1/3)*COS(('OddsRatio_working_3-way'!Y32+2*PI())/3)</f>
        <v>-0.46219396960808068</v>
      </c>
      <c r="AB32" s="11">
        <f>'OddsRatio_working_3-way'!X32^(1/3)*COS(('OddsRatio_working_3-way'!Y32+4*PI())/3)</f>
        <v>-8.8316583134440865E-2</v>
      </c>
      <c r="AC32" s="11">
        <f>'OddsRatio_working_3-way'!X32^(1/3)*SIN('OddsRatio_working_3-way'!Y32/3)</f>
        <v>0.21585820972446967</v>
      </c>
      <c r="AD32" s="11">
        <f>'OddsRatio_working_3-way'!X32^(1/3)*SIN(('OddsRatio_working_3-way'!Y32+2*PI())/3)</f>
        <v>0.36882701886420205</v>
      </c>
      <c r="AE32" s="11">
        <f>'OddsRatio_working_3-way'!X32^(1/3)*SIN(('OddsRatio_working_3-way'!Y32+4*PI())/3)</f>
        <v>-0.58468522858867167</v>
      </c>
      <c r="AF32" s="11">
        <f>-'OddsRatio_working_3-way'!U32/(3*'OddsRatio_working_3-way'!X32^(1/3))*COS(('OddsRatio_working_3-way'!Y32)/3)</f>
        <v>0.55051055274252159</v>
      </c>
      <c r="AG32" s="11">
        <f>-'OddsRatio_working_3-way'!U32/(3*'OddsRatio_working_3-way'!X32^(1/3))*COS(('OddsRatio_working_3-way'!Y32+2*PI())/3)</f>
        <v>-0.46219396960808062</v>
      </c>
      <c r="AH32" s="11">
        <f>-'OddsRatio_working_3-way'!U32/(3*'OddsRatio_working_3-way'!X32^(1/3))*COS(('OddsRatio_working_3-way'!Y32+4*PI())/3)</f>
        <v>-8.8316583134440838E-2</v>
      </c>
      <c r="AI32" s="11">
        <f>'OddsRatio_working_3-way'!U32/(3*'OddsRatio_working_3-way'!X32^(1/3))*SIN(('OddsRatio_working_3-way'!Y32)/3)</f>
        <v>-0.21585820972446965</v>
      </c>
      <c r="AJ32" s="11">
        <f>'OddsRatio_working_3-way'!U32/(3*'OddsRatio_working_3-way'!X32^(1/3))*SIN(('OddsRatio_working_3-way'!Y32+2*PI())/3)</f>
        <v>-0.36882701886420199</v>
      </c>
      <c r="AK32" s="11">
        <f>'OddsRatio_working_3-way'!U32/(3*'OddsRatio_working_3-way'!X32^(1/3))*SIN(('OddsRatio_working_3-way'!Y32+4*PI())/3)</f>
        <v>0.58468522858867156</v>
      </c>
      <c r="AL32" s="11">
        <f>'OddsRatio_working_3-way'!Z32+'OddsRatio_working_3-way'!AF32</f>
        <v>1.1010211054850432</v>
      </c>
      <c r="AM32" s="11">
        <f>'OddsRatio_working_3-way'!AA32+'OddsRatio_working_3-way'!AG32</f>
        <v>-0.92438793921616136</v>
      </c>
      <c r="AN32" s="11">
        <f>'OddsRatio_working_3-way'!AB32+'OddsRatio_working_3-way'!AH32</f>
        <v>-0.1766331662688817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1.1010211054850432</v>
      </c>
      <c r="AS32" s="11">
        <f>IF(('OddsRatio_working_3-way'!X32=0),IF(Q32&gt;0,-Q32^(1/3),(-Q32)^(1/3)),'OddsRatio_working_3-way'!AM32-'OddsRatio_working_3-way'!R32/3)</f>
        <v>-0.92438793921616136</v>
      </c>
      <c r="AT32" s="11">
        <f>IF(('OddsRatio_working_3-way'!X32=0),IF(Q32&gt;0,-Q32^(1/3),(-Q32)^(1/3)),'OddsRatio_working_3-way'!AN32-'OddsRatio_working_3-way'!R32/3)</f>
        <v>-0.1766331662688817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9">
        <f t="shared" si="13"/>
        <v>0.44000923943482556</v>
      </c>
      <c r="E33" s="9">
        <f t="shared" si="14"/>
        <v>0.28290516386816361</v>
      </c>
      <c r="F33" s="9">
        <f t="shared" si="15"/>
        <v>0.27708559669701077</v>
      </c>
      <c r="G33" s="9">
        <f t="shared" si="16"/>
        <v>1.0605662911466363</v>
      </c>
      <c r="H33" s="9">
        <f t="shared" si="17"/>
        <v>2.2726795493759639</v>
      </c>
      <c r="I33" s="9">
        <f t="shared" si="18"/>
        <v>3.5347534358404613</v>
      </c>
      <c r="J33" s="9">
        <f t="shared" si="19"/>
        <v>3.6089930762207247</v>
      </c>
      <c r="K33" s="11">
        <f t="shared" si="20"/>
        <v>0.45454545454545453</v>
      </c>
      <c r="L33" s="11">
        <f t="shared" si="21"/>
        <v>0.29498525073746312</v>
      </c>
      <c r="M33" s="11">
        <f t="shared" si="22"/>
        <v>0.28901734104046245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-0.27341086965620198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0.23445359523931317</v>
      </c>
      <c r="Q33" s="11">
        <f>2*'OddsRatio_working_3-way'!K33*'OddsRatio_working_3-way'!L33*'OddsRatio_working_3-way'!M33</f>
        <v>7.7505320740268821E-2</v>
      </c>
      <c r="R33" s="11">
        <f t="shared" si="23"/>
        <v>0</v>
      </c>
      <c r="S33" s="11">
        <f t="shared" si="24"/>
        <v>-0.85751380526357535</v>
      </c>
      <c r="T33" s="11">
        <f t="shared" si="25"/>
        <v>-0.28347563810366128</v>
      </c>
      <c r="U33" s="11">
        <f>'OddsRatio_working_3-way'!S33-'OddsRatio_working_3-way'!R33^2/3</f>
        <v>-0.85751380526357535</v>
      </c>
      <c r="V33" s="11">
        <f>'OddsRatio_working_3-way'!S33*'OddsRatio_working_3-way'!R33/3-2*'OddsRatio_working_3-way'!R33^3/27-'OddsRatio_working_3-way'!T33</f>
        <v>0.28347563810366128</v>
      </c>
      <c r="W33" s="11">
        <f>'OddsRatio_working_3-way'!V33^2+4*'OddsRatio_working_3-way'!U33^3/27</f>
        <v>-1.3057201587655817E-2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0.15281986044517723</v>
      </c>
      <c r="Y33" s="11">
        <f>IF('OddsRatio_working_3-way'!W33&gt;=0,IF('OddsRatio_working_3-way'!V33+SQRT('OddsRatio_working_3-way'!W33)&gt;0,0,PI()),ACOS('OddsRatio_working_3-way'!V33/(2*'OddsRatio_working_3-way'!X33)))</f>
        <v>0.38317314824703241</v>
      </c>
      <c r="Z33" s="11">
        <f>'OddsRatio_working_3-way'!X33^(1/3)*COS('OddsRatio_working_3-way'!Y33/3)</f>
        <v>0.53028314557331813</v>
      </c>
      <c r="AA33" s="11">
        <f>'OddsRatio_working_3-way'!X33^(1/3)*COS(('OddsRatio_working_3-way'!Y33+2*PI())/3)</f>
        <v>-0.3241186060839028</v>
      </c>
      <c r="AB33" s="11">
        <f>'OddsRatio_working_3-way'!X33^(1/3)*COS(('OddsRatio_working_3-way'!Y33+4*PI())/3)</f>
        <v>-0.20616453948941549</v>
      </c>
      <c r="AC33" s="11">
        <f>'OddsRatio_working_3-way'!X33^(1/3)*SIN('OddsRatio_working_3-way'!Y33/3)</f>
        <v>6.8100812100338429E-2</v>
      </c>
      <c r="AD33" s="11">
        <f>'OddsRatio_working_3-way'!X33^(1/3)*SIN(('OddsRatio_working_3-way'!Y33+2*PI())/3)</f>
        <v>0.42518826921504593</v>
      </c>
      <c r="AE33" s="11">
        <f>'OddsRatio_working_3-way'!X33^(1/3)*SIN(('OddsRatio_working_3-way'!Y33+4*PI())/3)</f>
        <v>-0.49328908131538424</v>
      </c>
      <c r="AF33" s="11">
        <f>-'OddsRatio_working_3-way'!U33/(3*'OddsRatio_working_3-way'!X33^(1/3))*COS(('OddsRatio_working_3-way'!Y33)/3)</f>
        <v>0.53028314557331802</v>
      </c>
      <c r="AG33" s="11">
        <f>-'OddsRatio_working_3-way'!U33/(3*'OddsRatio_working_3-way'!X33^(1/3))*COS(('OddsRatio_working_3-way'!Y33+2*PI())/3)</f>
        <v>-0.32411860608390275</v>
      </c>
      <c r="AH33" s="11">
        <f>-'OddsRatio_working_3-way'!U33/(3*'OddsRatio_working_3-way'!X33^(1/3))*COS(('OddsRatio_working_3-way'!Y33+4*PI())/3)</f>
        <v>-0.20616453948941543</v>
      </c>
      <c r="AI33" s="11">
        <f>'OddsRatio_working_3-way'!U33/(3*'OddsRatio_working_3-way'!X33^(1/3))*SIN(('OddsRatio_working_3-way'!Y33)/3)</f>
        <v>-6.8100812100338415E-2</v>
      </c>
      <c r="AJ33" s="11">
        <f>'OddsRatio_working_3-way'!U33/(3*'OddsRatio_working_3-way'!X33^(1/3))*SIN(('OddsRatio_working_3-way'!Y33+2*PI())/3)</f>
        <v>-0.42518826921504582</v>
      </c>
      <c r="AK33" s="11">
        <f>'OddsRatio_working_3-way'!U33/(3*'OddsRatio_working_3-way'!X33^(1/3))*SIN(('OddsRatio_working_3-way'!Y33+4*PI())/3)</f>
        <v>0.49328908131538413</v>
      </c>
      <c r="AL33" s="11">
        <f>'OddsRatio_working_3-way'!Z33+'OddsRatio_working_3-way'!AF33</f>
        <v>1.0605662911466363</v>
      </c>
      <c r="AM33" s="11">
        <f>'OddsRatio_working_3-way'!AA33+'OddsRatio_working_3-way'!AG33</f>
        <v>-0.6482372121678055</v>
      </c>
      <c r="AN33" s="11">
        <f>'OddsRatio_working_3-way'!AB33+'OddsRatio_working_3-way'!AH33</f>
        <v>-0.41232907897883092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1.0605662911466363</v>
      </c>
      <c r="AS33" s="11">
        <f>IF(('OddsRatio_working_3-way'!X33=0),IF(Q33&gt;0,-Q33^(1/3),(-Q33)^(1/3)),'OddsRatio_working_3-way'!AM33-'OddsRatio_working_3-way'!R33/3)</f>
        <v>-0.6482372121678055</v>
      </c>
      <c r="AT33" s="11">
        <f>IF(('OddsRatio_working_3-way'!X33=0),IF(Q33&gt;0,-Q33^(1/3),(-Q33)^(1/3)),'OddsRatio_working_3-way'!AN33-'OddsRatio_working_3-way'!R33/3)</f>
        <v>-0.41232907897883092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9">
        <f t="shared" si="13"/>
        <v>0.57367275619631342</v>
      </c>
      <c r="E34" s="9">
        <f t="shared" si="14"/>
        <v>0.23755429552175081</v>
      </c>
      <c r="F34" s="9">
        <f t="shared" si="15"/>
        <v>0.18877294828193564</v>
      </c>
      <c r="G34" s="9">
        <f t="shared" si="16"/>
        <v>1.0770348845336213</v>
      </c>
      <c r="H34" s="9">
        <f t="shared" si="17"/>
        <v>1.7431540703281985</v>
      </c>
      <c r="I34" s="9">
        <f t="shared" si="18"/>
        <v>4.2095639559101912</v>
      </c>
      <c r="J34" s="9">
        <f t="shared" si="19"/>
        <v>5.2973691892891495</v>
      </c>
      <c r="K34" s="11">
        <f t="shared" si="20"/>
        <v>0.59171597633136097</v>
      </c>
      <c r="L34" s="11">
        <f t="shared" si="21"/>
        <v>0.25125628140703515</v>
      </c>
      <c r="M34" s="11">
        <f t="shared" si="22"/>
        <v>0.20040080160320639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-0.2444375534095754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0.22822249416915363</v>
      </c>
      <c r="Q34" s="11">
        <f>2*'OddsRatio_working_3-way'!K34*'OddsRatio_working_3-way'!L34*'OddsRatio_working_3-way'!M34</f>
        <v>5.9588118582024438E-2</v>
      </c>
      <c r="R34" s="11">
        <f t="shared" si="23"/>
        <v>0</v>
      </c>
      <c r="S34" s="11">
        <f t="shared" si="24"/>
        <v>-0.93366379668654231</v>
      </c>
      <c r="T34" s="11">
        <f t="shared" si="25"/>
        <v>-0.24377644822102928</v>
      </c>
      <c r="U34" s="11">
        <f>'OddsRatio_working_3-way'!S34-'OddsRatio_working_3-way'!R34^2/3</f>
        <v>-0.93366379668654231</v>
      </c>
      <c r="V34" s="11">
        <f>'OddsRatio_working_3-way'!S34*'OddsRatio_working_3-way'!R34/3-2*'OddsRatio_working_3-way'!R34^3/27-'OddsRatio_working_3-way'!T34</f>
        <v>0.24377644822102928</v>
      </c>
      <c r="W34" s="11">
        <f>'OddsRatio_working_3-way'!V34^2+4*'OddsRatio_working_3-way'!U34^3/27</f>
        <v>-6.1150962366279052E-2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0.17362165696820431</v>
      </c>
      <c r="Y34" s="11">
        <f>IF('OddsRatio_working_3-way'!W34&gt;=0,IF('OddsRatio_working_3-way'!V34+SQRT('OddsRatio_working_3-way'!W34)&gt;0,0,PI()),ACOS('OddsRatio_working_3-way'!V34/(2*'OddsRatio_working_3-way'!X34)))</f>
        <v>0.79254733472597283</v>
      </c>
      <c r="Z34" s="11">
        <f>'OddsRatio_working_3-way'!X34^(1/3)*COS('OddsRatio_working_3-way'!Y34/3)</f>
        <v>0.53851744226681075</v>
      </c>
      <c r="AA34" s="11">
        <f>'OddsRatio_working_3-way'!X34^(1/3)*COS(('OddsRatio_working_3-way'!Y34+2*PI())/3)</f>
        <v>-0.39541407160434178</v>
      </c>
      <c r="AB34" s="11">
        <f>'OddsRatio_working_3-way'!X34^(1/3)*COS(('OddsRatio_working_3-way'!Y34+4*PI())/3)</f>
        <v>-0.14310337066246931</v>
      </c>
      <c r="AC34" s="11">
        <f>'OddsRatio_working_3-way'!X34^(1/3)*SIN('OddsRatio_working_3-way'!Y34/3)</f>
        <v>0.14567165110821345</v>
      </c>
      <c r="AD34" s="11">
        <f>'OddsRatio_working_3-way'!X34^(1/3)*SIN(('OddsRatio_working_3-way'!Y34+2*PI())/3)</f>
        <v>0.39353395982997119</v>
      </c>
      <c r="AE34" s="11">
        <f>'OddsRatio_working_3-way'!X34^(1/3)*SIN(('OddsRatio_working_3-way'!Y34+4*PI())/3)</f>
        <v>-0.53920561093818453</v>
      </c>
      <c r="AF34" s="11">
        <f>-'OddsRatio_working_3-way'!U34/(3*'OddsRatio_working_3-way'!X34^(1/3))*COS(('OddsRatio_working_3-way'!Y34)/3)</f>
        <v>0.53851744226681053</v>
      </c>
      <c r="AG34" s="11">
        <f>-'OddsRatio_working_3-way'!U34/(3*'OddsRatio_working_3-way'!X34^(1/3))*COS(('OddsRatio_working_3-way'!Y34+2*PI())/3)</f>
        <v>-0.39541407160434161</v>
      </c>
      <c r="AH34" s="11">
        <f>-'OddsRatio_working_3-way'!U34/(3*'OddsRatio_working_3-way'!X34^(1/3))*COS(('OddsRatio_working_3-way'!Y34+4*PI())/3)</f>
        <v>-0.14310337066246925</v>
      </c>
      <c r="AI34" s="11">
        <f>'OddsRatio_working_3-way'!U34/(3*'OddsRatio_working_3-way'!X34^(1/3))*SIN(('OddsRatio_working_3-way'!Y34)/3)</f>
        <v>-0.1456716511082134</v>
      </c>
      <c r="AJ34" s="11">
        <f>'OddsRatio_working_3-way'!U34/(3*'OddsRatio_working_3-way'!X34^(1/3))*SIN(('OddsRatio_working_3-way'!Y34+2*PI())/3)</f>
        <v>-0.39353395982997103</v>
      </c>
      <c r="AK34" s="11">
        <f>'OddsRatio_working_3-way'!U34/(3*'OddsRatio_working_3-way'!X34^(1/3))*SIN(('OddsRatio_working_3-way'!Y34+4*PI())/3)</f>
        <v>0.53920561093818431</v>
      </c>
      <c r="AL34" s="11">
        <f>'OddsRatio_working_3-way'!Z34+'OddsRatio_working_3-way'!AF34</f>
        <v>1.0770348845336213</v>
      </c>
      <c r="AM34" s="11">
        <f>'OddsRatio_working_3-way'!AA34+'OddsRatio_working_3-way'!AG34</f>
        <v>-0.79082814320868344</v>
      </c>
      <c r="AN34" s="11">
        <f>'OddsRatio_working_3-way'!AB34+'OddsRatio_working_3-way'!AH34</f>
        <v>-0.28620674132493856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1.0770348845336213</v>
      </c>
      <c r="AS34" s="11">
        <f>IF(('OddsRatio_working_3-way'!X34=0),IF(Q34&gt;0,-Q34^(1/3),(-Q34)^(1/3)),'OddsRatio_working_3-way'!AM34-'OddsRatio_working_3-way'!R34/3)</f>
        <v>-0.79082814320868344</v>
      </c>
      <c r="AT34" s="11">
        <f>IF(('OddsRatio_working_3-way'!X34=0),IF(Q34&gt;0,-Q34^(1/3),(-Q34)^(1/3)),'OddsRatio_working_3-way'!AN34-'OddsRatio_working_3-way'!R34/3)</f>
        <v>-0.28620674132493856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9">
        <f t="shared" si="13"/>
        <v>0.16554204720657598</v>
      </c>
      <c r="E35" s="9">
        <f t="shared" si="14"/>
        <v>0.26519925804538658</v>
      </c>
      <c r="F35" s="9">
        <f t="shared" si="15"/>
        <v>0.56925869474803725</v>
      </c>
      <c r="G35" s="9">
        <f t="shared" si="16"/>
        <v>1.112750849135717</v>
      </c>
      <c r="H35" s="9">
        <f t="shared" si="17"/>
        <v>6.0407613465847971</v>
      </c>
      <c r="I35" s="9">
        <f t="shared" si="18"/>
        <v>3.7707496143479351</v>
      </c>
      <c r="J35" s="9">
        <f t="shared" si="19"/>
        <v>1.7566705774122879</v>
      </c>
      <c r="K35" s="11">
        <f t="shared" si="20"/>
        <v>0.18083182640144665</v>
      </c>
      <c r="L35" s="11">
        <f t="shared" si="21"/>
        <v>0.28653295128939826</v>
      </c>
      <c r="M35" s="11">
        <f t="shared" si="22"/>
        <v>0.59523809523809523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-0.23656289253941021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0.23748210248518542</v>
      </c>
      <c r="Q35" s="11">
        <f>2*'OddsRatio_working_3-way'!K35*'OddsRatio_working_3-way'!L35*'OddsRatio_working_3-way'!M35</f>
        <v>6.1683662983165043E-2</v>
      </c>
      <c r="R35" s="11">
        <f t="shared" si="23"/>
        <v>0</v>
      </c>
      <c r="S35" s="11">
        <f t="shared" si="24"/>
        <v>-1.0038856894921593</v>
      </c>
      <c r="T35" s="11">
        <f t="shared" si="25"/>
        <v>-0.26074952973822318</v>
      </c>
      <c r="U35" s="11">
        <f>'OddsRatio_working_3-way'!S35-'OddsRatio_working_3-way'!R35^2/3</f>
        <v>-1.0038856894921593</v>
      </c>
      <c r="V35" s="11">
        <f>'OddsRatio_working_3-way'!S35*'OddsRatio_working_3-way'!R35/3-2*'OddsRatio_working_3-way'!R35^3/27-'OddsRatio_working_3-way'!T35</f>
        <v>0.26074952973822318</v>
      </c>
      <c r="W35" s="11">
        <f>'OddsRatio_working_3-way'!V35^2+4*'OddsRatio_working_3-way'!U35^3/27</f>
        <v>-8.189152316994304E-2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0.19357288060873065</v>
      </c>
      <c r="Y35" s="11">
        <f>IF('OddsRatio_working_3-way'!W35&gt;=0,IF('OddsRatio_working_3-way'!V35+SQRT('OddsRatio_working_3-way'!W35)&gt;0,0,PI()),ACOS('OddsRatio_working_3-way'!V35/(2*'OddsRatio_working_3-way'!X35)))</f>
        <v>0.83183879108154624</v>
      </c>
      <c r="Z35" s="11">
        <f>'OddsRatio_working_3-way'!X35^(1/3)*COS('OddsRatio_working_3-way'!Y35/3)</f>
        <v>0.55637542456785849</v>
      </c>
      <c r="AA35" s="11">
        <f>'OddsRatio_working_3-way'!X35^(1/3)*COS(('OddsRatio_working_3-way'!Y35+2*PI())/3)</f>
        <v>-0.4153234573533357</v>
      </c>
      <c r="AB35" s="11">
        <f>'OddsRatio_working_3-way'!X35^(1/3)*COS(('OddsRatio_working_3-way'!Y35+4*PI())/3)</f>
        <v>-0.14105196721452296</v>
      </c>
      <c r="AC35" s="11">
        <f>'OddsRatio_working_3-way'!X35^(1/3)*SIN('OddsRatio_working_3-way'!Y35/3)</f>
        <v>0.15835071866268333</v>
      </c>
      <c r="AD35" s="11">
        <f>'OddsRatio_working_3-way'!X35^(1/3)*SIN(('OddsRatio_working_3-way'!Y35+2*PI())/3)</f>
        <v>0.40265989238577649</v>
      </c>
      <c r="AE35" s="11">
        <f>'OddsRatio_working_3-way'!X35^(1/3)*SIN(('OddsRatio_working_3-way'!Y35+4*PI())/3)</f>
        <v>-0.56101061104845984</v>
      </c>
      <c r="AF35" s="11">
        <f>-'OddsRatio_working_3-way'!U35/(3*'OddsRatio_working_3-way'!X35^(1/3))*COS(('OddsRatio_working_3-way'!Y35)/3)</f>
        <v>0.55637542456785849</v>
      </c>
      <c r="AG35" s="11">
        <f>-'OddsRatio_working_3-way'!U35/(3*'OddsRatio_working_3-way'!X35^(1/3))*COS(('OddsRatio_working_3-way'!Y35+2*PI())/3)</f>
        <v>-0.4153234573533357</v>
      </c>
      <c r="AH35" s="11">
        <f>-'OddsRatio_working_3-way'!U35/(3*'OddsRatio_working_3-way'!X35^(1/3))*COS(('OddsRatio_working_3-way'!Y35+4*PI())/3)</f>
        <v>-0.14105196721452296</v>
      </c>
      <c r="AI35" s="11">
        <f>'OddsRatio_working_3-way'!U35/(3*'OddsRatio_working_3-way'!X35^(1/3))*SIN(('OddsRatio_working_3-way'!Y35)/3)</f>
        <v>-0.15835071866268333</v>
      </c>
      <c r="AJ35" s="11">
        <f>'OddsRatio_working_3-way'!U35/(3*'OddsRatio_working_3-way'!X35^(1/3))*SIN(('OddsRatio_working_3-way'!Y35+2*PI())/3)</f>
        <v>-0.40265989238577649</v>
      </c>
      <c r="AK35" s="11">
        <f>'OddsRatio_working_3-way'!U35/(3*'OddsRatio_working_3-way'!X35^(1/3))*SIN(('OddsRatio_working_3-way'!Y35+4*PI())/3)</f>
        <v>0.56101061104845984</v>
      </c>
      <c r="AL35" s="11">
        <f>'OddsRatio_working_3-way'!Z35+'OddsRatio_working_3-way'!AF35</f>
        <v>1.112750849135717</v>
      </c>
      <c r="AM35" s="11">
        <f>'OddsRatio_working_3-way'!AA35+'OddsRatio_working_3-way'!AG35</f>
        <v>-0.8306469147066714</v>
      </c>
      <c r="AN35" s="11">
        <f>'OddsRatio_working_3-way'!AB35+'OddsRatio_working_3-way'!AH35</f>
        <v>-0.28210393442904591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1.112750849135717</v>
      </c>
      <c r="AS35" s="11">
        <f>IF(('OddsRatio_working_3-way'!X35=0),IF(Q35&gt;0,-Q35^(1/3),(-Q35)^(1/3)),'OddsRatio_working_3-way'!AM35-'OddsRatio_working_3-way'!R35/3)</f>
        <v>-0.8306469147066714</v>
      </c>
      <c r="AT35" s="11">
        <f>IF(('OddsRatio_working_3-way'!X35=0),IF(Q35&gt;0,-Q35^(1/3),(-Q35)^(1/3)),'OddsRatio_working_3-way'!AN35-'OddsRatio_working_3-way'!R35/3)</f>
        <v>-0.28210393442904591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9">
        <f t="shared" si="13"/>
        <v>0.26969415511658268</v>
      </c>
      <c r="E36" s="9">
        <f t="shared" si="14"/>
        <v>0.30252384369885238</v>
      </c>
      <c r="F36" s="9">
        <f t="shared" si="15"/>
        <v>0.42778200118456511</v>
      </c>
      <c r="G36" s="9">
        <f t="shared" si="16"/>
        <v>1.0875115921838052</v>
      </c>
      <c r="H36" s="9">
        <f t="shared" si="17"/>
        <v>3.7079038645376747</v>
      </c>
      <c r="I36" s="9">
        <f t="shared" si="18"/>
        <v>3.3055245754296672</v>
      </c>
      <c r="J36" s="9">
        <f t="shared" si="19"/>
        <v>2.3376392583860799</v>
      </c>
      <c r="K36" s="11">
        <f t="shared" si="20"/>
        <v>0.28653295128939826</v>
      </c>
      <c r="L36" s="11">
        <f t="shared" si="21"/>
        <v>0.32051282051282048</v>
      </c>
      <c r="M36" s="11">
        <f t="shared" si="22"/>
        <v>0.44843049327354262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-0.26739632577580841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0.24050713400167956</v>
      </c>
      <c r="Q36" s="11">
        <f>2*'OddsRatio_working_3-way'!K36*'OddsRatio_working_3-way'!L36*'OddsRatio_working_3-way'!M36</f>
        <v>8.2365456849890259E-2</v>
      </c>
      <c r="R36" s="11">
        <f t="shared" si="23"/>
        <v>0</v>
      </c>
      <c r="S36" s="11">
        <f t="shared" si="24"/>
        <v>-0.89944068342706618</v>
      </c>
      <c r="T36" s="11">
        <f t="shared" si="25"/>
        <v>-0.30802763131063909</v>
      </c>
      <c r="U36" s="11">
        <f>'OddsRatio_working_3-way'!S36-'OddsRatio_working_3-way'!R36^2/3</f>
        <v>-0.89944068342706618</v>
      </c>
      <c r="V36" s="11">
        <f>'OddsRatio_working_3-way'!S36*'OddsRatio_working_3-way'!R36/3-2*'OddsRatio_working_3-way'!R36^3/27-'OddsRatio_working_3-way'!T36</f>
        <v>0.30802763131063909</v>
      </c>
      <c r="W36" s="11">
        <f>'OddsRatio_working_3-way'!V36^2+4*'OddsRatio_working_3-way'!U36^3/27</f>
        <v>-1.2917749490990268E-2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0.16416361590029113</v>
      </c>
      <c r="Y36" s="11">
        <f>IF('OddsRatio_working_3-way'!W36&gt;=0,IF('OddsRatio_working_3-way'!V36+SQRT('OddsRatio_working_3-way'!W36)&gt;0,0,PI()),ACOS('OddsRatio_working_3-way'!V36/(2*'OddsRatio_working_3-way'!X36)))</f>
        <v>0.35348313764511352</v>
      </c>
      <c r="Z36" s="11">
        <f>'OddsRatio_working_3-way'!X36^(1/3)*COS('OddsRatio_working_3-way'!Y36/3)</f>
        <v>0.54375579609190261</v>
      </c>
      <c r="AA36" s="11">
        <f>'OddsRatio_working_3-way'!X36^(1/3)*COS(('OddsRatio_working_3-way'!Y36+2*PI())/3)</f>
        <v>-0.32762192480319596</v>
      </c>
      <c r="AB36" s="11">
        <f>'OddsRatio_working_3-way'!X36^(1/3)*COS(('OddsRatio_working_3-way'!Y36+4*PI())/3)</f>
        <v>-0.21613387128870679</v>
      </c>
      <c r="AC36" s="11">
        <f>'OddsRatio_working_3-way'!X36^(1/3)*SIN('OddsRatio_working_3-way'!Y36/3)</f>
        <v>6.436765770801775E-2</v>
      </c>
      <c r="AD36" s="11">
        <f>'OddsRatio_working_3-way'!X36^(1/3)*SIN(('OddsRatio_working_3-way'!Y36+2*PI())/3)</f>
        <v>0.43872250401661</v>
      </c>
      <c r="AE36" s="11">
        <f>'OddsRatio_working_3-way'!X36^(1/3)*SIN(('OddsRatio_working_3-way'!Y36+4*PI())/3)</f>
        <v>-0.50309016172462773</v>
      </c>
      <c r="AF36" s="11">
        <f>-'OddsRatio_working_3-way'!U36/(3*'OddsRatio_working_3-way'!X36^(1/3))*COS(('OddsRatio_working_3-way'!Y36)/3)</f>
        <v>0.54375579609190272</v>
      </c>
      <c r="AG36" s="11">
        <f>-'OddsRatio_working_3-way'!U36/(3*'OddsRatio_working_3-way'!X36^(1/3))*COS(('OddsRatio_working_3-way'!Y36+2*PI())/3)</f>
        <v>-0.32762192480319607</v>
      </c>
      <c r="AH36" s="11">
        <f>-'OddsRatio_working_3-way'!U36/(3*'OddsRatio_working_3-way'!X36^(1/3))*COS(('OddsRatio_working_3-way'!Y36+4*PI())/3)</f>
        <v>-0.21613387128870681</v>
      </c>
      <c r="AI36" s="11">
        <f>'OddsRatio_working_3-way'!U36/(3*'OddsRatio_working_3-way'!X36^(1/3))*SIN(('OddsRatio_working_3-way'!Y36)/3)</f>
        <v>-6.4367657708017764E-2</v>
      </c>
      <c r="AJ36" s="11">
        <f>'OddsRatio_working_3-way'!U36/(3*'OddsRatio_working_3-way'!X36^(1/3))*SIN(('OddsRatio_working_3-way'!Y36+2*PI())/3)</f>
        <v>-0.43872250401661006</v>
      </c>
      <c r="AK36" s="11">
        <f>'OddsRatio_working_3-way'!U36/(3*'OddsRatio_working_3-way'!X36^(1/3))*SIN(('OddsRatio_working_3-way'!Y36+4*PI())/3)</f>
        <v>0.50309016172462784</v>
      </c>
      <c r="AL36" s="11">
        <f>'OddsRatio_working_3-way'!Z36+'OddsRatio_working_3-way'!AF36</f>
        <v>1.0875115921838052</v>
      </c>
      <c r="AM36" s="11">
        <f>'OddsRatio_working_3-way'!AA36+'OddsRatio_working_3-way'!AG36</f>
        <v>-0.65524384960639204</v>
      </c>
      <c r="AN36" s="11">
        <f>'OddsRatio_working_3-way'!AB36+'OddsRatio_working_3-way'!AH36</f>
        <v>-0.43226774257741363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1.0875115921838052</v>
      </c>
      <c r="AS36" s="11">
        <f>IF(('OddsRatio_working_3-way'!X36=0),IF(Q36&gt;0,-Q36^(1/3),(-Q36)^(1/3)),'OddsRatio_working_3-way'!AM36-'OddsRatio_working_3-way'!R36/3)</f>
        <v>-0.65524384960639204</v>
      </c>
      <c r="AT36" s="11">
        <f>IF(('OddsRatio_working_3-way'!X36=0),IF(Q36&gt;0,-Q36^(1/3),(-Q36)^(1/3)),'OddsRatio_working_3-way'!AN36-'OddsRatio_working_3-way'!R36/3)</f>
        <v>-0.43226774257741363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9">
        <f t="shared" si="13"/>
        <v>0.52237637490291422</v>
      </c>
      <c r="E37" s="9">
        <f t="shared" si="14"/>
        <v>0.23359978180317131</v>
      </c>
      <c r="F37" s="9">
        <f t="shared" si="15"/>
        <v>0.24402384329391441</v>
      </c>
      <c r="G37" s="9">
        <f t="shared" si="16"/>
        <v>1.075680628316078</v>
      </c>
      <c r="H37" s="9">
        <f t="shared" si="17"/>
        <v>1.9143285340686667</v>
      </c>
      <c r="I37" s="9">
        <f t="shared" si="18"/>
        <v>4.2808259163640372</v>
      </c>
      <c r="J37" s="9">
        <f t="shared" si="19"/>
        <v>4.0979602095503038</v>
      </c>
      <c r="K37" s="11">
        <f t="shared" si="20"/>
        <v>0.54054054054054046</v>
      </c>
      <c r="L37" s="11">
        <f t="shared" si="21"/>
        <v>0.24691358024691359</v>
      </c>
      <c r="M37" s="11">
        <f t="shared" si="22"/>
        <v>0.25773195876288663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-0.2568341537413702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0.2332229136352848</v>
      </c>
      <c r="Q37" s="11">
        <f>2*'OddsRatio_working_3-way'!K37*'OddsRatio_working_3-way'!L37*'OddsRatio_working_3-way'!M37</f>
        <v>6.8797319656426187E-2</v>
      </c>
      <c r="R37" s="11">
        <f t="shared" si="23"/>
        <v>0</v>
      </c>
      <c r="S37" s="11">
        <f t="shared" si="24"/>
        <v>-0.90806814529090352</v>
      </c>
      <c r="T37" s="11">
        <f t="shared" si="25"/>
        <v>-0.26786670952534025</v>
      </c>
      <c r="U37" s="11">
        <f>'OddsRatio_working_3-way'!S37-'OddsRatio_working_3-way'!R37^2/3</f>
        <v>-0.90806814529090352</v>
      </c>
      <c r="V37" s="11">
        <f>'OddsRatio_working_3-way'!S37*'OddsRatio_working_3-way'!R37/3-2*'OddsRatio_working_3-way'!R37^3/27-'OddsRatio_working_3-way'!T37</f>
        <v>0.26786670952534025</v>
      </c>
      <c r="W37" s="11">
        <f>'OddsRatio_working_3-way'!V37^2+4*'OddsRatio_working_3-way'!U37^3/27</f>
        <v>-3.9178074026931201E-2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0.16653126440616506</v>
      </c>
      <c r="Y37" s="11">
        <f>IF('OddsRatio_working_3-way'!W37&gt;=0,IF('OddsRatio_working_3-way'!V37+SQRT('OddsRatio_working_3-way'!W37)&gt;0,0,PI()),ACOS('OddsRatio_working_3-way'!V37/(2*'OddsRatio_working_3-way'!X37)))</f>
        <v>0.6363780314812435</v>
      </c>
      <c r="Z37" s="11">
        <f>'OddsRatio_working_3-way'!X37^(1/3)*COS('OddsRatio_working_3-way'!Y37/3)</f>
        <v>0.53784031415803901</v>
      </c>
      <c r="AA37" s="11">
        <f>'OddsRatio_working_3-way'!X37^(1/3)*COS(('OddsRatio_working_3-way'!Y37+2*PI())/3)</f>
        <v>-0.36923408269511865</v>
      </c>
      <c r="AB37" s="11">
        <f>'OddsRatio_working_3-way'!X37^(1/3)*COS(('OddsRatio_working_3-way'!Y37+4*PI())/3)</f>
        <v>-0.16860623146292061</v>
      </c>
      <c r="AC37" s="11">
        <f>'OddsRatio_working_3-way'!X37^(1/3)*SIN('OddsRatio_working_3-way'!Y37/3)</f>
        <v>0.11583254391584601</v>
      </c>
      <c r="AD37" s="11">
        <f>'OddsRatio_working_3-way'!X37^(1/3)*SIN(('OddsRatio_working_3-way'!Y37+2*PI())/3)</f>
        <v>0.40786710328234227</v>
      </c>
      <c r="AE37" s="11">
        <f>'OddsRatio_working_3-way'!X37^(1/3)*SIN(('OddsRatio_working_3-way'!Y37+4*PI())/3)</f>
        <v>-0.52369964719818807</v>
      </c>
      <c r="AF37" s="11">
        <f>-'OddsRatio_working_3-way'!U37/(3*'OddsRatio_working_3-way'!X37^(1/3))*COS(('OddsRatio_working_3-way'!Y37)/3)</f>
        <v>0.5378403141580389</v>
      </c>
      <c r="AG37" s="11">
        <f>-'OddsRatio_working_3-way'!U37/(3*'OddsRatio_working_3-way'!X37^(1/3))*COS(('OddsRatio_working_3-way'!Y37+2*PI())/3)</f>
        <v>-0.36923408269511859</v>
      </c>
      <c r="AH37" s="11">
        <f>-'OddsRatio_working_3-way'!U37/(3*'OddsRatio_working_3-way'!X37^(1/3))*COS(('OddsRatio_working_3-way'!Y37+4*PI())/3)</f>
        <v>-0.16860623146292056</v>
      </c>
      <c r="AI37" s="11">
        <f>'OddsRatio_working_3-way'!U37/(3*'OddsRatio_working_3-way'!X37^(1/3))*SIN(('OddsRatio_working_3-way'!Y37)/3)</f>
        <v>-0.11583254391584598</v>
      </c>
      <c r="AJ37" s="11">
        <f>'OddsRatio_working_3-way'!U37/(3*'OddsRatio_working_3-way'!X37^(1/3))*SIN(('OddsRatio_working_3-way'!Y37+2*PI())/3)</f>
        <v>-0.40786710328234216</v>
      </c>
      <c r="AK37" s="11">
        <f>'OddsRatio_working_3-way'!U37/(3*'OddsRatio_working_3-way'!X37^(1/3))*SIN(('OddsRatio_working_3-way'!Y37+4*PI())/3)</f>
        <v>0.52369964719818796</v>
      </c>
      <c r="AL37" s="11">
        <f>'OddsRatio_working_3-way'!Z37+'OddsRatio_working_3-way'!AF37</f>
        <v>1.075680628316078</v>
      </c>
      <c r="AM37" s="11">
        <f>'OddsRatio_working_3-way'!AA37+'OddsRatio_working_3-way'!AG37</f>
        <v>-0.73846816539023719</v>
      </c>
      <c r="AN37" s="11">
        <f>'OddsRatio_working_3-way'!AB37+'OddsRatio_working_3-way'!AH37</f>
        <v>-0.33721246292584117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1.075680628316078</v>
      </c>
      <c r="AS37" s="11">
        <f>IF(('OddsRatio_working_3-way'!X37=0),IF(Q37&gt;0,-Q37^(1/3),(-Q37)^(1/3)),'OddsRatio_working_3-way'!AM37-'OddsRatio_working_3-way'!R37/3)</f>
        <v>-0.73846816539023719</v>
      </c>
      <c r="AT37" s="11">
        <f>IF(('OddsRatio_working_3-way'!X37=0),IF(Q37&gt;0,-Q37^(1/3),(-Q37)^(1/3)),'OddsRatio_working_3-way'!AN37-'OddsRatio_working_3-way'!R37/3)</f>
        <v>-0.33721246292584117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9">
        <f t="shared" si="13"/>
        <v>0.36449398915030112</v>
      </c>
      <c r="E40" s="9">
        <f t="shared" si="14"/>
        <v>0.26078526712775624</v>
      </c>
      <c r="F40" s="9">
        <f t="shared" si="15"/>
        <v>0.37472074372194253</v>
      </c>
      <c r="G40" s="9">
        <f t="shared" si="16"/>
        <v>1.0696499801278736</v>
      </c>
      <c r="H40" s="9">
        <f t="shared" si="17"/>
        <v>2.7435294676084343</v>
      </c>
      <c r="I40" s="9">
        <f t="shared" si="18"/>
        <v>3.8345724473388656</v>
      </c>
      <c r="J40" s="9">
        <f t="shared" si="19"/>
        <v>2.6686539689994828</v>
      </c>
      <c r="K40" s="11">
        <f t="shared" si="20"/>
        <v>0.38022813688212931</v>
      </c>
      <c r="L40" s="11">
        <f t="shared" si="21"/>
        <v>0.27397260273972601</v>
      </c>
      <c r="M40" s="11">
        <f t="shared" si="22"/>
        <v>0.390625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-0.27420129303609564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0.23764258555133086</v>
      </c>
      <c r="Q40" s="11">
        <f>2*'OddsRatio_working_3-way'!K40*'OddsRatio_working_3-way'!L40*'OddsRatio_working_3-way'!M40</f>
        <v>8.1384447106620142E-2</v>
      </c>
      <c r="R40" s="11">
        <f t="shared" si="23"/>
        <v>0</v>
      </c>
      <c r="S40" s="11">
        <f t="shared" si="24"/>
        <v>-0.86667200916535347</v>
      </c>
      <c r="T40" s="11">
        <f t="shared" si="25"/>
        <v>-0.29680548259087441</v>
      </c>
      <c r="U40" s="11">
        <f>'OddsRatio_working_3-way'!S40-'OddsRatio_working_3-way'!R40^2/3</f>
        <v>-0.86667200916535347</v>
      </c>
      <c r="V40" s="11">
        <f>'OddsRatio_working_3-way'!S40*'OddsRatio_working_3-way'!R40/3-2*'OddsRatio_working_3-way'!R40^3/27-'OddsRatio_working_3-way'!T40</f>
        <v>0.29680548259087441</v>
      </c>
      <c r="W40" s="11">
        <f>'OddsRatio_working_3-way'!V40^2+4*'OddsRatio_working_3-way'!U40^3/27</f>
        <v>-8.3472464621533043E-3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0.1552745479450473</v>
      </c>
      <c r="Y40" s="11">
        <f>IF('OddsRatio_working_3-way'!W40&gt;=0,IF('OddsRatio_working_3-way'!V40+SQRT('OddsRatio_working_3-way'!W40)&gt;0,0,PI()),ACOS('OddsRatio_working_3-way'!V40/(2*'OddsRatio_working_3-way'!X40)))</f>
        <v>0.29861743131587559</v>
      </c>
      <c r="Z40" s="11">
        <f>'OddsRatio_working_3-way'!X40^(1/3)*COS('OddsRatio_working_3-way'!Y40/3)</f>
        <v>0.5348249900639368</v>
      </c>
      <c r="AA40" s="11">
        <f>'OddsRatio_working_3-way'!X40^(1/3)*COS(('OddsRatio_working_3-way'!Y40+2*PI())/3)</f>
        <v>-0.31366911394938174</v>
      </c>
      <c r="AB40" s="11">
        <f>'OddsRatio_working_3-way'!X40^(1/3)*COS(('OddsRatio_working_3-way'!Y40+4*PI())/3)</f>
        <v>-0.22115587611455514</v>
      </c>
      <c r="AC40" s="11">
        <f>'OddsRatio_working_3-way'!X40^(1/3)*SIN('OddsRatio_working_3-way'!Y40/3)</f>
        <v>5.3412542767541045E-2</v>
      </c>
      <c r="AD40" s="11">
        <f>'OddsRatio_working_3-way'!X40^(1/3)*SIN(('OddsRatio_working_3-way'!Y40+2*PI())/3)</f>
        <v>0.43646575659035869</v>
      </c>
      <c r="AE40" s="11">
        <f>'OddsRatio_working_3-way'!X40^(1/3)*SIN(('OddsRatio_working_3-way'!Y40+4*PI())/3)</f>
        <v>-0.48987829935789973</v>
      </c>
      <c r="AF40" s="11">
        <f>-'OddsRatio_working_3-way'!U40/(3*'OddsRatio_working_3-way'!X40^(1/3))*COS(('OddsRatio_working_3-way'!Y40)/3)</f>
        <v>0.5348249900639368</v>
      </c>
      <c r="AG40" s="11">
        <f>-'OddsRatio_working_3-way'!U40/(3*'OddsRatio_working_3-way'!X40^(1/3))*COS(('OddsRatio_working_3-way'!Y40+2*PI())/3)</f>
        <v>-0.31366911394938174</v>
      </c>
      <c r="AH40" s="11">
        <f>-'OddsRatio_working_3-way'!U40/(3*'OddsRatio_working_3-way'!X40^(1/3))*COS(('OddsRatio_working_3-way'!Y40+4*PI())/3)</f>
        <v>-0.22115587611455514</v>
      </c>
      <c r="AI40" s="11">
        <f>'OddsRatio_working_3-way'!U40/(3*'OddsRatio_working_3-way'!X40^(1/3))*SIN(('OddsRatio_working_3-way'!Y40)/3)</f>
        <v>-5.3412542767541045E-2</v>
      </c>
      <c r="AJ40" s="11">
        <f>'OddsRatio_working_3-way'!U40/(3*'OddsRatio_working_3-way'!X40^(1/3))*SIN(('OddsRatio_working_3-way'!Y40+2*PI())/3)</f>
        <v>-0.43646575659035869</v>
      </c>
      <c r="AK40" s="11">
        <f>'OddsRatio_working_3-way'!U40/(3*'OddsRatio_working_3-way'!X40^(1/3))*SIN(('OddsRatio_working_3-way'!Y40+4*PI())/3)</f>
        <v>0.48987829935789973</v>
      </c>
      <c r="AL40" s="11">
        <f>'OddsRatio_working_3-way'!Z40+'OddsRatio_working_3-way'!AF40</f>
        <v>1.0696499801278736</v>
      </c>
      <c r="AM40" s="11">
        <f>'OddsRatio_working_3-way'!AA40+'OddsRatio_working_3-way'!AG40</f>
        <v>-0.62733822789876348</v>
      </c>
      <c r="AN40" s="11">
        <f>'OddsRatio_working_3-way'!AB40+'OddsRatio_working_3-way'!AH40</f>
        <v>-0.44231175222911029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1.0696499801278736</v>
      </c>
      <c r="AS40" s="11">
        <f>IF(('OddsRatio_working_3-way'!X40=0),IF(Q40&gt;0,-Q40^(1/3),(-Q40)^(1/3)),'OddsRatio_working_3-way'!AM40-'OddsRatio_working_3-way'!R40/3)</f>
        <v>-0.62733822789876348</v>
      </c>
      <c r="AT40" s="11">
        <f>IF(('OddsRatio_working_3-way'!X40=0),IF(Q40&gt;0,-Q40^(1/3),(-Q40)^(1/3)),'OddsRatio_working_3-way'!AN40-'OddsRatio_working_3-way'!R40/3)</f>
        <v>-0.44231175222911029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9">
        <f t="shared" si="13"/>
        <v>0.26803476062477039</v>
      </c>
      <c r="E41" s="9">
        <f t="shared" si="14"/>
        <v>0.29036343962877709</v>
      </c>
      <c r="F41" s="9">
        <f t="shared" si="15"/>
        <v>0.44160179974645264</v>
      </c>
      <c r="G41" s="9">
        <f t="shared" si="16"/>
        <v>1.0625911972198299</v>
      </c>
      <c r="H41" s="9">
        <f t="shared" si="17"/>
        <v>3.7308593768549629</v>
      </c>
      <c r="I41" s="9">
        <f t="shared" si="18"/>
        <v>3.4439597536056081</v>
      </c>
      <c r="J41" s="9">
        <f t="shared" si="19"/>
        <v>2.2644835246915975</v>
      </c>
      <c r="K41" s="11">
        <f t="shared" si="20"/>
        <v>0.28011204481792717</v>
      </c>
      <c r="L41" s="11">
        <f t="shared" si="21"/>
        <v>0.30303030303030304</v>
      </c>
      <c r="M41" s="11">
        <f t="shared" si="22"/>
        <v>0.45662100456621008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-0.27263502605968359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0.2348801704160286</v>
      </c>
      <c r="Q41" s="11">
        <f>2*'OddsRatio_working_3-way'!K41*'OddsRatio_working_3-way'!L41*'OddsRatio_working_3-way'!M41</f>
        <v>7.7518208058095256E-2</v>
      </c>
      <c r="R41" s="11">
        <f t="shared" si="23"/>
        <v>0</v>
      </c>
      <c r="S41" s="11">
        <f t="shared" si="24"/>
        <v>-0.86151868969546885</v>
      </c>
      <c r="T41" s="11">
        <f t="shared" si="25"/>
        <v>-0.28432960055956069</v>
      </c>
      <c r="U41" s="11">
        <f>'OddsRatio_working_3-way'!S41-'OddsRatio_working_3-way'!R41^2/3</f>
        <v>-0.86151868969546885</v>
      </c>
      <c r="V41" s="11">
        <f>'OddsRatio_working_3-way'!S41*'OddsRatio_working_3-way'!R41/3-2*'OddsRatio_working_3-way'!R41^3/27-'OddsRatio_working_3-way'!T41</f>
        <v>0.28432960055956069</v>
      </c>
      <c r="W41" s="11">
        <f>'OddsRatio_working_3-way'!V41^2+4*'OddsRatio_working_3-way'!U41^3/27</f>
        <v>-1.3887289024676105E-2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0.15389169144160728</v>
      </c>
      <c r="Y41" s="11">
        <f>IF('OddsRatio_working_3-way'!W41&gt;=0,IF('OddsRatio_working_3-way'!V41+SQRT('OddsRatio_working_3-way'!W41)&gt;0,0,PI()),ACOS('OddsRatio_working_3-way'!V41/(2*'OddsRatio_working_3-way'!X41)))</f>
        <v>0.39291270095653186</v>
      </c>
      <c r="Z41" s="11">
        <f>'OddsRatio_working_3-way'!X41^(1/3)*COS('OddsRatio_working_3-way'!Y41/3)</f>
        <v>0.53129559860991493</v>
      </c>
      <c r="AA41" s="11">
        <f>'OddsRatio_working_3-way'!X41^(1/3)*COS(('OddsRatio_working_3-way'!Y41+2*PI())/3)</f>
        <v>-0.32625648347782399</v>
      </c>
      <c r="AB41" s="11">
        <f>'OddsRatio_working_3-way'!X41^(1/3)*COS(('OddsRatio_working_3-way'!Y41+4*PI())/3)</f>
        <v>-0.20503911513209064</v>
      </c>
      <c r="AC41" s="11">
        <f>'OddsRatio_working_3-way'!X41^(1/3)*SIN('OddsRatio_working_3-way'!Y41/3)</f>
        <v>6.9984880244867112E-2</v>
      </c>
      <c r="AD41" s="11">
        <f>'OddsRatio_working_3-way'!X41^(1/3)*SIN(('OddsRatio_working_3-way'!Y41+2*PI())/3)</f>
        <v>0.42512304519261312</v>
      </c>
      <c r="AE41" s="11">
        <f>'OddsRatio_working_3-way'!X41^(1/3)*SIN(('OddsRatio_working_3-way'!Y41+4*PI())/3)</f>
        <v>-0.49510792543748033</v>
      </c>
      <c r="AF41" s="11">
        <f>-'OddsRatio_working_3-way'!U41/(3*'OddsRatio_working_3-way'!X41^(1/3))*COS(('OddsRatio_working_3-way'!Y41)/3)</f>
        <v>0.53129559860991493</v>
      </c>
      <c r="AG41" s="11">
        <f>-'OddsRatio_working_3-way'!U41/(3*'OddsRatio_working_3-way'!X41^(1/3))*COS(('OddsRatio_working_3-way'!Y41+2*PI())/3)</f>
        <v>-0.32625648347782399</v>
      </c>
      <c r="AH41" s="11">
        <f>-'OddsRatio_working_3-way'!U41/(3*'OddsRatio_working_3-way'!X41^(1/3))*COS(('OddsRatio_working_3-way'!Y41+4*PI())/3)</f>
        <v>-0.20503911513209064</v>
      </c>
      <c r="AI41" s="11">
        <f>'OddsRatio_working_3-way'!U41/(3*'OddsRatio_working_3-way'!X41^(1/3))*SIN(('OddsRatio_working_3-way'!Y41)/3)</f>
        <v>-6.9984880244867112E-2</v>
      </c>
      <c r="AJ41" s="11">
        <f>'OddsRatio_working_3-way'!U41/(3*'OddsRatio_working_3-way'!X41^(1/3))*SIN(('OddsRatio_working_3-way'!Y41+2*PI())/3)</f>
        <v>-0.42512304519261312</v>
      </c>
      <c r="AK41" s="11">
        <f>'OddsRatio_working_3-way'!U41/(3*'OddsRatio_working_3-way'!X41^(1/3))*SIN(('OddsRatio_working_3-way'!Y41+4*PI())/3)</f>
        <v>0.49510792543748033</v>
      </c>
      <c r="AL41" s="11">
        <f>'OddsRatio_working_3-way'!Z41+'OddsRatio_working_3-way'!AF41</f>
        <v>1.0625911972198299</v>
      </c>
      <c r="AM41" s="11">
        <f>'OddsRatio_working_3-way'!AA41+'OddsRatio_working_3-way'!AG41</f>
        <v>-0.65251296695564798</v>
      </c>
      <c r="AN41" s="11">
        <f>'OddsRatio_working_3-way'!AB41+'OddsRatio_working_3-way'!AH41</f>
        <v>-0.41007823026418128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1.0625911972198299</v>
      </c>
      <c r="AS41" s="11">
        <f>IF(('OddsRatio_working_3-way'!X41=0),IF(Q41&gt;0,-Q41^(1/3),(-Q41)^(1/3)),'OddsRatio_working_3-way'!AM41-'OddsRatio_working_3-way'!R41/3)</f>
        <v>-0.65251296695564798</v>
      </c>
      <c r="AT41" s="11">
        <f>IF(('OddsRatio_working_3-way'!X41=0),IF(Q41&gt;0,-Q41^(1/3),(-Q41)^(1/3)),'OddsRatio_working_3-way'!AN41-'OddsRatio_working_3-way'!R41/3)</f>
        <v>-0.41007823026418128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9">
        <f t="shared" si="13"/>
        <v>0.63068824463399731</v>
      </c>
      <c r="E42" s="9">
        <f t="shared" si="14"/>
        <v>0.22984498518740137</v>
      </c>
      <c r="F42" s="9">
        <f t="shared" si="15"/>
        <v>0.13946677017860137</v>
      </c>
      <c r="G42" s="9">
        <f t="shared" si="16"/>
        <v>1.0843878317124478</v>
      </c>
      <c r="H42" s="9">
        <f t="shared" si="17"/>
        <v>1.5855694291247218</v>
      </c>
      <c r="I42" s="9">
        <f t="shared" si="18"/>
        <v>4.350758399991463</v>
      </c>
      <c r="J42" s="9">
        <f t="shared" si="19"/>
        <v>7.1701667624438308</v>
      </c>
      <c r="K42" s="11">
        <f t="shared" si="20"/>
        <v>0.64935064935064934</v>
      </c>
      <c r="L42" s="11">
        <f t="shared" si="21"/>
        <v>0.24449877750611249</v>
      </c>
      <c r="M42" s="11">
        <f t="shared" si="22"/>
        <v>0.14947683109118085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-0.22531720694142443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0.221179955191599</v>
      </c>
      <c r="Q42" s="11">
        <f>2*'OddsRatio_working_3-way'!K42*'OddsRatio_working_3-way'!L42*'OddsRatio_working_3-way'!M42</f>
        <v>4.7463509697768032E-2</v>
      </c>
      <c r="R42" s="11">
        <f t="shared" si="23"/>
        <v>0</v>
      </c>
      <c r="S42" s="11">
        <f t="shared" si="24"/>
        <v>-0.98163810120857309</v>
      </c>
      <c r="T42" s="11">
        <f t="shared" si="25"/>
        <v>-0.21065195304905004</v>
      </c>
      <c r="U42" s="11">
        <f>'OddsRatio_working_3-way'!S42-'OddsRatio_working_3-way'!R42^2/3</f>
        <v>-0.98163810120857309</v>
      </c>
      <c r="V42" s="11">
        <f>'OddsRatio_working_3-way'!S42*'OddsRatio_working_3-way'!R42/3-2*'OddsRatio_working_3-way'!R42^3/27-'OddsRatio_working_3-way'!T42</f>
        <v>0.21065195304905004</v>
      </c>
      <c r="W42" s="11">
        <f>'OddsRatio_working_3-way'!V42^2+4*'OddsRatio_working_3-way'!U42^3/27</f>
        <v>-9.5761990339132796E-2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0.18717387348566572</v>
      </c>
      <c r="Y42" s="11">
        <f>IF('OddsRatio_working_3-way'!W42&gt;=0,IF('OddsRatio_working_3-way'!V42+SQRT('OddsRatio_working_3-way'!W42)&gt;0,0,PI()),ACOS('OddsRatio_working_3-way'!V42/(2*'OddsRatio_working_3-way'!X42)))</f>
        <v>0.97312706652221537</v>
      </c>
      <c r="Z42" s="11">
        <f>'OddsRatio_working_3-way'!X42^(1/3)*COS('OddsRatio_working_3-way'!Y42/3)</f>
        <v>0.5421939158562239</v>
      </c>
      <c r="AA42" s="11">
        <f>'OddsRatio_working_3-way'!X42^(1/3)*COS(('OddsRatio_working_3-way'!Y42+2*PI())/3)</f>
        <v>-0.42898566401095289</v>
      </c>
      <c r="AB42" s="11">
        <f>'OddsRatio_working_3-way'!X42^(1/3)*COS(('OddsRatio_working_3-way'!Y42+4*PI())/3)</f>
        <v>-0.11320825184527086</v>
      </c>
      <c r="AC42" s="11">
        <f>'OddsRatio_working_3-way'!X42^(1/3)*SIN('OddsRatio_working_3-way'!Y42/3)</f>
        <v>0.18231417391785998</v>
      </c>
      <c r="AD42" s="11">
        <f>'OddsRatio_working_3-way'!X42^(1/3)*SIN(('OddsRatio_working_3-way'!Y42+2*PI())/3)</f>
        <v>0.3783966179499223</v>
      </c>
      <c r="AE42" s="11">
        <f>'OddsRatio_working_3-way'!X42^(1/3)*SIN(('OddsRatio_working_3-way'!Y42+4*PI())/3)</f>
        <v>-0.56071079186778228</v>
      </c>
      <c r="AF42" s="11">
        <f>-'OddsRatio_working_3-way'!U42/(3*'OddsRatio_working_3-way'!X42^(1/3))*COS(('OddsRatio_working_3-way'!Y42)/3)</f>
        <v>0.5421939158562239</v>
      </c>
      <c r="AG42" s="11">
        <f>-'OddsRatio_working_3-way'!U42/(3*'OddsRatio_working_3-way'!X42^(1/3))*COS(('OddsRatio_working_3-way'!Y42+2*PI())/3)</f>
        <v>-0.42898566401095289</v>
      </c>
      <c r="AH42" s="11">
        <f>-'OddsRatio_working_3-way'!U42/(3*'OddsRatio_working_3-way'!X42^(1/3))*COS(('OddsRatio_working_3-way'!Y42+4*PI())/3)</f>
        <v>-0.11320825184527086</v>
      </c>
      <c r="AI42" s="11">
        <f>'OddsRatio_working_3-way'!U42/(3*'OddsRatio_working_3-way'!X42^(1/3))*SIN(('OddsRatio_working_3-way'!Y42)/3)</f>
        <v>-0.18231417391785998</v>
      </c>
      <c r="AJ42" s="11">
        <f>'OddsRatio_working_3-way'!U42/(3*'OddsRatio_working_3-way'!X42^(1/3))*SIN(('OddsRatio_working_3-way'!Y42+2*PI())/3)</f>
        <v>-0.3783966179499223</v>
      </c>
      <c r="AK42" s="11">
        <f>'OddsRatio_working_3-way'!U42/(3*'OddsRatio_working_3-way'!X42^(1/3))*SIN(('OddsRatio_working_3-way'!Y42+4*PI())/3)</f>
        <v>0.56071079186778228</v>
      </c>
      <c r="AL42" s="11">
        <f>'OddsRatio_working_3-way'!Z42+'OddsRatio_working_3-way'!AF42</f>
        <v>1.0843878317124478</v>
      </c>
      <c r="AM42" s="11">
        <f>'OddsRatio_working_3-way'!AA42+'OddsRatio_working_3-way'!AG42</f>
        <v>-0.85797132802190579</v>
      </c>
      <c r="AN42" s="11">
        <f>'OddsRatio_working_3-way'!AB42+'OddsRatio_working_3-way'!AH42</f>
        <v>-0.22641650369054173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1.0843878317124478</v>
      </c>
      <c r="AS42" s="11">
        <f>IF(('OddsRatio_working_3-way'!X42=0),IF(Q42&gt;0,-Q42^(1/3),(-Q42)^(1/3)),'OddsRatio_working_3-way'!AM42-'OddsRatio_working_3-way'!R42/3)</f>
        <v>-0.85797132802190579</v>
      </c>
      <c r="AT42" s="11">
        <f>IF(('OddsRatio_working_3-way'!X42=0),IF(Q42&gt;0,-Q42^(1/3),(-Q42)^(1/3)),'OddsRatio_working_3-way'!AN42-'OddsRatio_working_3-way'!R42/3)</f>
        <v>-0.22641650369054173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9">
        <f t="shared" si="13"/>
        <v>0.47900906687338507</v>
      </c>
      <c r="E43" s="9">
        <f t="shared" si="14"/>
        <v>0.3087119766392763</v>
      </c>
      <c r="F43" s="9">
        <f t="shared" si="15"/>
        <v>0.21227895648733866</v>
      </c>
      <c r="G43" s="9">
        <f t="shared" si="16"/>
        <v>1.066316819361893</v>
      </c>
      <c r="H43" s="9">
        <f t="shared" si="17"/>
        <v>2.0876431557491308</v>
      </c>
      <c r="I43" s="9">
        <f t="shared" si="18"/>
        <v>3.2392653206599746</v>
      </c>
      <c r="J43" s="9">
        <f t="shared" si="19"/>
        <v>4.7107825313793876</v>
      </c>
      <c r="K43" s="11">
        <f t="shared" si="20"/>
        <v>0.49504950495049505</v>
      </c>
      <c r="L43" s="11">
        <f t="shared" si="21"/>
        <v>0.32258064516129031</v>
      </c>
      <c r="M43" s="11">
        <f t="shared" si="22"/>
        <v>0.2232142857142857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-0.26570983711274343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0.23526258155769492</v>
      </c>
      <c r="Q43" s="11">
        <f>2*'OddsRatio_working_3-way'!K43*'OddsRatio_working_3-way'!L43*'OddsRatio_working_3-way'!M43</f>
        <v>7.1291691381119668E-2</v>
      </c>
      <c r="R43" s="11">
        <f t="shared" si="23"/>
        <v>0</v>
      </c>
      <c r="S43" s="11">
        <f t="shared" si="24"/>
        <v>-0.88541163591873562</v>
      </c>
      <c r="T43" s="11">
        <f t="shared" si="25"/>
        <v>-0.26830655633901074</v>
      </c>
      <c r="U43" s="11">
        <f>'OddsRatio_working_3-way'!S43-'OddsRatio_working_3-way'!R43^2/3</f>
        <v>-0.88541163591873562</v>
      </c>
      <c r="V43" s="11">
        <f>'OddsRatio_working_3-way'!S43*'OddsRatio_working_3-way'!R43/3-2*'OddsRatio_working_3-way'!R43^3/27-'OddsRatio_working_3-way'!T43</f>
        <v>0.26830655633901074</v>
      </c>
      <c r="W43" s="11">
        <f>'OddsRatio_working_3-way'!V43^2+4*'OddsRatio_working_3-way'!U43^3/27</f>
        <v>-3.0844448947170658E-2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0.16033781300871405</v>
      </c>
      <c r="Y43" s="11">
        <f>IF('OddsRatio_working_3-way'!W43&gt;=0,IF('OddsRatio_working_3-way'!V43+SQRT('OddsRatio_working_3-way'!W43)&gt;0,0,PI()),ACOS('OddsRatio_working_3-way'!V43/(2*'OddsRatio_working_3-way'!X43)))</f>
        <v>0.57958235631066213</v>
      </c>
      <c r="Z43" s="11">
        <f>'OddsRatio_working_3-way'!X43^(1/3)*COS('OddsRatio_working_3-way'!Y43/3)</f>
        <v>0.53315840968094652</v>
      </c>
      <c r="AA43" s="11">
        <f>'OddsRatio_working_3-way'!X43^(1/3)*COS(('OddsRatio_working_3-way'!Y43+2*PI())/3)</f>
        <v>-0.35690910918862861</v>
      </c>
      <c r="AB43" s="11">
        <f>'OddsRatio_working_3-way'!X43^(1/3)*COS(('OddsRatio_working_3-way'!Y43+4*PI())/3)</f>
        <v>-0.1762493004923178</v>
      </c>
      <c r="AC43" s="11">
        <f>'OddsRatio_working_3-way'!X43^(1/3)*SIN('OddsRatio_working_3-way'!Y43/3)</f>
        <v>0.10430398918256134</v>
      </c>
      <c r="AD43" s="11">
        <f>'OddsRatio_working_3-way'!X43^(1/3)*SIN(('OddsRatio_working_3-way'!Y43+2*PI())/3)</f>
        <v>0.40957673243373022</v>
      </c>
      <c r="AE43" s="11">
        <f>'OddsRatio_working_3-way'!X43^(1/3)*SIN(('OddsRatio_working_3-way'!Y43+4*PI())/3)</f>
        <v>-0.51388072161629161</v>
      </c>
      <c r="AF43" s="11">
        <f>-'OddsRatio_working_3-way'!U43/(3*'OddsRatio_working_3-way'!X43^(1/3))*COS(('OddsRatio_working_3-way'!Y43)/3)</f>
        <v>0.53315840968094652</v>
      </c>
      <c r="AG43" s="11">
        <f>-'OddsRatio_working_3-way'!U43/(3*'OddsRatio_working_3-way'!X43^(1/3))*COS(('OddsRatio_working_3-way'!Y43+2*PI())/3)</f>
        <v>-0.35690910918862861</v>
      </c>
      <c r="AH43" s="11">
        <f>-'OddsRatio_working_3-way'!U43/(3*'OddsRatio_working_3-way'!X43^(1/3))*COS(('OddsRatio_working_3-way'!Y43+4*PI())/3)</f>
        <v>-0.1762493004923178</v>
      </c>
      <c r="AI43" s="11">
        <f>'OddsRatio_working_3-way'!U43/(3*'OddsRatio_working_3-way'!X43^(1/3))*SIN(('OddsRatio_working_3-way'!Y43)/3)</f>
        <v>-0.10430398918256134</v>
      </c>
      <c r="AJ43" s="11">
        <f>'OddsRatio_working_3-way'!U43/(3*'OddsRatio_working_3-way'!X43^(1/3))*SIN(('OddsRatio_working_3-way'!Y43+2*PI())/3)</f>
        <v>-0.40957673243373022</v>
      </c>
      <c r="AK43" s="11">
        <f>'OddsRatio_working_3-way'!U43/(3*'OddsRatio_working_3-way'!X43^(1/3))*SIN(('OddsRatio_working_3-way'!Y43+4*PI())/3)</f>
        <v>0.51388072161629161</v>
      </c>
      <c r="AL43" s="11">
        <f>'OddsRatio_working_3-way'!Z43+'OddsRatio_working_3-way'!AF43</f>
        <v>1.066316819361893</v>
      </c>
      <c r="AM43" s="11">
        <f>'OddsRatio_working_3-way'!AA43+'OddsRatio_working_3-way'!AG43</f>
        <v>-0.71381821837725723</v>
      </c>
      <c r="AN43" s="11">
        <f>'OddsRatio_working_3-way'!AB43+'OddsRatio_working_3-way'!AH43</f>
        <v>-0.35249860098463559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1.066316819361893</v>
      </c>
      <c r="AS43" s="11">
        <f>IF(('OddsRatio_working_3-way'!X43=0),IF(Q43&gt;0,-Q43^(1/3),(-Q43)^(1/3)),'OddsRatio_working_3-way'!AM43-'OddsRatio_working_3-way'!R43/3)</f>
        <v>-0.71381821837725723</v>
      </c>
      <c r="AT43" s="11">
        <f>IF(('OddsRatio_working_3-way'!X43=0),IF(Q43&gt;0,-Q43^(1/3),(-Q43)^(1/3)),'OddsRatio_working_3-way'!AN43-'OddsRatio_working_3-way'!R43/3)</f>
        <v>-0.35249860098463559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9">
        <f t="shared" si="13"/>
        <v>0.25165604822576337</v>
      </c>
      <c r="E44" s="9">
        <f t="shared" si="14"/>
        <v>0.32439221325768819</v>
      </c>
      <c r="F44" s="9">
        <f t="shared" si="15"/>
        <v>0.42395173851654827</v>
      </c>
      <c r="G44" s="9">
        <f t="shared" si="16"/>
        <v>1.1137369262505015</v>
      </c>
      <c r="H44" s="9">
        <f t="shared" si="17"/>
        <v>3.9736775930888384</v>
      </c>
      <c r="I44" s="9">
        <f t="shared" si="18"/>
        <v>3.0826880520884381</v>
      </c>
      <c r="J44" s="9">
        <f t="shared" si="19"/>
        <v>2.3587590500256117</v>
      </c>
      <c r="K44" s="11">
        <f t="shared" si="20"/>
        <v>0.27247956403269757</v>
      </c>
      <c r="L44" s="11">
        <f t="shared" si="21"/>
        <v>0.34843205574912889</v>
      </c>
      <c r="M44" s="11">
        <f t="shared" si="22"/>
        <v>0.4504504504504504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-0.26050242060077888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0.24633240556680439</v>
      </c>
      <c r="Q44" s="11">
        <f>2*'OddsRatio_working_3-way'!K44*'OddsRatio_working_3-way'!L44*'OddsRatio_working_3-way'!M44</f>
        <v>8.5532085266251529E-2</v>
      </c>
      <c r="R44" s="11">
        <f t="shared" si="23"/>
        <v>0</v>
      </c>
      <c r="S44" s="11">
        <f t="shared" si="24"/>
        <v>-0.94560505425901542</v>
      </c>
      <c r="T44" s="11">
        <f t="shared" si="25"/>
        <v>-0.32833508828438041</v>
      </c>
      <c r="U44" s="11">
        <f>'OddsRatio_working_3-way'!S44-'OddsRatio_working_3-way'!R44^2/3</f>
        <v>-0.94560505425901542</v>
      </c>
      <c r="V44" s="11">
        <f>'OddsRatio_working_3-way'!S44*'OddsRatio_working_3-way'!R44/3-2*'OddsRatio_working_3-way'!R44^3/27-'OddsRatio_working_3-way'!T44</f>
        <v>0.32833508828438041</v>
      </c>
      <c r="W44" s="11">
        <f>'OddsRatio_working_3-way'!V44^2+4*'OddsRatio_working_3-way'!U44^3/27</f>
        <v>-1.745986962758253E-2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0.17696313163078234</v>
      </c>
      <c r="Y44" s="11">
        <f>IF('OddsRatio_working_3-way'!W44&gt;=0,IF('OddsRatio_working_3-way'!V44+SQRT('OddsRatio_working_3-way'!W44)&gt;0,0,PI()),ACOS('OddsRatio_working_3-way'!V44/(2*'OddsRatio_working_3-way'!X44)))</f>
        <v>0.38260969749155205</v>
      </c>
      <c r="Z44" s="11">
        <f>'OddsRatio_working_3-way'!X44^(1/3)*COS('OddsRatio_working_3-way'!Y44/3)</f>
        <v>0.55686846312525073</v>
      </c>
      <c r="AA44" s="11">
        <f>'OddsRatio_working_3-way'!X44^(1/3)*COS(('OddsRatio_working_3-way'!Y44+2*PI())/3)</f>
        <v>-0.34027596219126172</v>
      </c>
      <c r="AB44" s="11">
        <f>'OddsRatio_working_3-way'!X44^(1/3)*COS(('OddsRatio_working_3-way'!Y44+4*PI())/3)</f>
        <v>-0.21659250093398913</v>
      </c>
      <c r="AC44" s="11">
        <f>'OddsRatio_working_3-way'!X44^(1/3)*SIN('OddsRatio_working_3-way'!Y44/3)</f>
        <v>7.1408679651191007E-2</v>
      </c>
      <c r="AD44" s="11">
        <f>'OddsRatio_working_3-way'!X44^(1/3)*SIN(('OddsRatio_working_3-way'!Y44+2*PI())/3)</f>
        <v>0.44655789580726951</v>
      </c>
      <c r="AE44" s="11">
        <f>'OddsRatio_working_3-way'!X44^(1/3)*SIN(('OddsRatio_working_3-way'!Y44+4*PI())/3)</f>
        <v>-0.51796657545846059</v>
      </c>
      <c r="AF44" s="11">
        <f>-'OddsRatio_working_3-way'!U44/(3*'OddsRatio_working_3-way'!X44^(1/3))*COS(('OddsRatio_working_3-way'!Y44)/3)</f>
        <v>0.55686846312525073</v>
      </c>
      <c r="AG44" s="11">
        <f>-'OddsRatio_working_3-way'!U44/(3*'OddsRatio_working_3-way'!X44^(1/3))*COS(('OddsRatio_working_3-way'!Y44+2*PI())/3)</f>
        <v>-0.34027596219126166</v>
      </c>
      <c r="AH44" s="11">
        <f>-'OddsRatio_working_3-way'!U44/(3*'OddsRatio_working_3-way'!X44^(1/3))*COS(('OddsRatio_working_3-way'!Y44+4*PI())/3)</f>
        <v>-0.2165925009339891</v>
      </c>
      <c r="AI44" s="11">
        <f>'OddsRatio_working_3-way'!U44/(3*'OddsRatio_working_3-way'!X44^(1/3))*SIN(('OddsRatio_working_3-way'!Y44)/3)</f>
        <v>-7.1408679651190993E-2</v>
      </c>
      <c r="AJ44" s="11">
        <f>'OddsRatio_working_3-way'!U44/(3*'OddsRatio_working_3-way'!X44^(1/3))*SIN(('OddsRatio_working_3-way'!Y44+2*PI())/3)</f>
        <v>-0.44655789580726946</v>
      </c>
      <c r="AK44" s="11">
        <f>'OddsRatio_working_3-way'!U44/(3*'OddsRatio_working_3-way'!X44^(1/3))*SIN(('OddsRatio_working_3-way'!Y44+4*PI())/3)</f>
        <v>0.51796657545846048</v>
      </c>
      <c r="AL44" s="11">
        <f>'OddsRatio_working_3-way'!Z44+'OddsRatio_working_3-way'!AF44</f>
        <v>1.1137369262505015</v>
      </c>
      <c r="AM44" s="11">
        <f>'OddsRatio_working_3-way'!AA44+'OddsRatio_working_3-way'!AG44</f>
        <v>-0.68055192438252332</v>
      </c>
      <c r="AN44" s="11">
        <f>'OddsRatio_working_3-way'!AB44+'OddsRatio_working_3-way'!AH44</f>
        <v>-0.43318500186797826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1.1137369262505015</v>
      </c>
      <c r="AS44" s="11">
        <f>IF(('OddsRatio_working_3-way'!X44=0),IF(Q44&gt;0,-Q44^(1/3),(-Q44)^(1/3)),'OddsRatio_working_3-way'!AM44-'OddsRatio_working_3-way'!R44/3)</f>
        <v>-0.68055192438252332</v>
      </c>
      <c r="AT44" s="11">
        <f>IF(('OddsRatio_working_3-way'!X44=0),IF(Q44&gt;0,-Q44^(1/3),(-Q44)^(1/3)),'OddsRatio_working_3-way'!AN44-'OddsRatio_working_3-way'!R44/3)</f>
        <v>-0.43318500186797826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9">
        <f t="shared" si="13"/>
        <v>0.6418773803190384</v>
      </c>
      <c r="E45" s="9">
        <f t="shared" si="14"/>
        <v>0.22757923980459796</v>
      </c>
      <c r="F45" s="9">
        <f t="shared" si="15"/>
        <v>0.13054337987636366</v>
      </c>
      <c r="G45" s="9">
        <f t="shared" si="16"/>
        <v>1.1623540786421971</v>
      </c>
      <c r="H45" s="9">
        <f t="shared" si="17"/>
        <v>1.5579299577482548</v>
      </c>
      <c r="I45" s="9">
        <f t="shared" si="18"/>
        <v>4.3940739096352157</v>
      </c>
      <c r="J45" s="9">
        <f t="shared" si="19"/>
        <v>7.66028887061979</v>
      </c>
      <c r="K45" s="11">
        <f t="shared" si="20"/>
        <v>0.67567567567567566</v>
      </c>
      <c r="L45" s="11">
        <f t="shared" si="21"/>
        <v>0.25510204081632654</v>
      </c>
      <c r="M45" s="11">
        <f t="shared" si="22"/>
        <v>0.14858841010401189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-0.2056912721315185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0.23383414648538831</v>
      </c>
      <c r="Q45" s="11">
        <f>2*'OddsRatio_working_3-way'!K45*'OddsRatio_working_3-way'!L45*'OddsRatio_working_3-way'!M45</f>
        <v>5.1223252242144197E-2</v>
      </c>
      <c r="R45" s="11">
        <f t="shared" si="23"/>
        <v>0</v>
      </c>
      <c r="S45" s="11">
        <f t="shared" si="24"/>
        <v>-1.1368209455959577</v>
      </c>
      <c r="T45" s="11">
        <f t="shared" si="25"/>
        <v>-0.24902977997720863</v>
      </c>
      <c r="U45" s="11">
        <f>'OddsRatio_working_3-way'!S45-'OddsRatio_working_3-way'!R45^2/3</f>
        <v>-1.1368209455959577</v>
      </c>
      <c r="V45" s="11">
        <f>'OddsRatio_working_3-way'!S45*'OddsRatio_working_3-way'!R45/3-2*'OddsRatio_working_3-way'!R45^3/27-'OddsRatio_working_3-way'!T45</f>
        <v>0.24902977997720863</v>
      </c>
      <c r="W45" s="11">
        <f>'OddsRatio_working_3-way'!V45^2+4*'OddsRatio_working_3-way'!U45^3/27</f>
        <v>-0.15564106267027744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0.23326856516994227</v>
      </c>
      <c r="Y45" s="11">
        <f>IF('OddsRatio_working_3-way'!W45&gt;=0,IF('OddsRatio_working_3-way'!V45+SQRT('OddsRatio_working_3-way'!W45)&gt;0,0,PI()),ACOS('OddsRatio_working_3-way'!V45/(2*'OddsRatio_working_3-way'!X45)))</f>
        <v>1.0077279286756848</v>
      </c>
      <c r="Z45" s="11">
        <f>'OddsRatio_working_3-way'!X45^(1/3)*COS('OddsRatio_working_3-way'!Y45/3)</f>
        <v>0.58117703932109854</v>
      </c>
      <c r="AA45" s="11">
        <f>'OddsRatio_working_3-way'!X45^(1/3)*COS(('OddsRatio_working_3-way'!Y45+2*PI())/3)</f>
        <v>-0.46631607334369007</v>
      </c>
      <c r="AB45" s="11">
        <f>'OddsRatio_working_3-way'!X45^(1/3)*COS(('OddsRatio_working_3-way'!Y45+4*PI())/3)</f>
        <v>-0.11486096597740865</v>
      </c>
      <c r="AC45" s="11">
        <f>'OddsRatio_working_3-way'!X45^(1/3)*SIN('OddsRatio_working_3-way'!Y45/3)</f>
        <v>0.20291270084599144</v>
      </c>
      <c r="AD45" s="11">
        <f>'OddsRatio_working_3-way'!X45^(1/3)*SIN(('OddsRatio_working_3-way'!Y45+2*PI())/3)</f>
        <v>0.40185772972530326</v>
      </c>
      <c r="AE45" s="11">
        <f>'OddsRatio_working_3-way'!X45^(1/3)*SIN(('OddsRatio_working_3-way'!Y45+4*PI())/3)</f>
        <v>-0.60477043057129465</v>
      </c>
      <c r="AF45" s="11">
        <f>-'OddsRatio_working_3-way'!U45/(3*'OddsRatio_working_3-way'!X45^(1/3))*COS(('OddsRatio_working_3-way'!Y45)/3)</f>
        <v>0.58117703932109854</v>
      </c>
      <c r="AG45" s="11">
        <f>-'OddsRatio_working_3-way'!U45/(3*'OddsRatio_working_3-way'!X45^(1/3))*COS(('OddsRatio_working_3-way'!Y45+2*PI())/3)</f>
        <v>-0.46631607334369007</v>
      </c>
      <c r="AH45" s="11">
        <f>-'OddsRatio_working_3-way'!U45/(3*'OddsRatio_working_3-way'!X45^(1/3))*COS(('OddsRatio_working_3-way'!Y45+4*PI())/3)</f>
        <v>-0.11486096597740865</v>
      </c>
      <c r="AI45" s="11">
        <f>'OddsRatio_working_3-way'!U45/(3*'OddsRatio_working_3-way'!X45^(1/3))*SIN(('OddsRatio_working_3-way'!Y45)/3)</f>
        <v>-0.20291270084599144</v>
      </c>
      <c r="AJ45" s="11">
        <f>'OddsRatio_working_3-way'!U45/(3*'OddsRatio_working_3-way'!X45^(1/3))*SIN(('OddsRatio_working_3-way'!Y45+2*PI())/3)</f>
        <v>-0.40185772972530326</v>
      </c>
      <c r="AK45" s="11">
        <f>'OddsRatio_working_3-way'!U45/(3*'OddsRatio_working_3-way'!X45^(1/3))*SIN(('OddsRatio_working_3-way'!Y45+4*PI())/3)</f>
        <v>0.60477043057129465</v>
      </c>
      <c r="AL45" s="11">
        <f>'OddsRatio_working_3-way'!Z45+'OddsRatio_working_3-way'!AF45</f>
        <v>1.1623540786421971</v>
      </c>
      <c r="AM45" s="11">
        <f>'OddsRatio_working_3-way'!AA45+'OddsRatio_working_3-way'!AG45</f>
        <v>-0.93263214668738015</v>
      </c>
      <c r="AN45" s="11">
        <f>'OddsRatio_working_3-way'!AB45+'OddsRatio_working_3-way'!AH45</f>
        <v>-0.2297219319548173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1.1623540786421971</v>
      </c>
      <c r="AS45" s="11">
        <f>IF(('OddsRatio_working_3-way'!X45=0),IF(Q45&gt;0,-Q45^(1/3),(-Q45)^(1/3)),'OddsRatio_working_3-way'!AM45-'OddsRatio_working_3-way'!R45/3)</f>
        <v>-0.93263214668738015</v>
      </c>
      <c r="AT45" s="11">
        <f>IF(('OddsRatio_working_3-way'!X45=0),IF(Q45&gt;0,-Q45^(1/3),(-Q45)^(1/3)),'OddsRatio_working_3-way'!AN45-'OddsRatio_working_3-way'!R45/3)</f>
        <v>-0.2297219319548173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9">
        <f t="shared" si="13"/>
        <v>0.30940785790387171</v>
      </c>
      <c r="E46" s="9">
        <f t="shared" si="14"/>
        <v>0.30418233721127125</v>
      </c>
      <c r="F46" s="9">
        <f t="shared" si="15"/>
        <v>0.38640980488485704</v>
      </c>
      <c r="G46" s="9">
        <f t="shared" si="16"/>
        <v>1.1104377971359474</v>
      </c>
      <c r="H46" s="9">
        <f t="shared" si="17"/>
        <v>3.2319799722432543</v>
      </c>
      <c r="I46" s="9">
        <f t="shared" si="18"/>
        <v>3.2875018621000516</v>
      </c>
      <c r="J46" s="9">
        <f t="shared" si="19"/>
        <v>2.587926049904405</v>
      </c>
      <c r="K46" s="11">
        <f t="shared" si="20"/>
        <v>0.33222591362126247</v>
      </c>
      <c r="L46" s="11">
        <f t="shared" si="21"/>
        <v>0.32679738562091504</v>
      </c>
      <c r="M46" s="11">
        <f t="shared" si="22"/>
        <v>0.41152263374485593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-0.26454838802206693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0.24573583540667354</v>
      </c>
      <c r="Q46" s="11">
        <f>2*'OddsRatio_working_3-way'!K46*'OddsRatio_working_3-way'!L46*'OddsRatio_working_3-way'!M46</f>
        <v>8.9358485602426763E-2</v>
      </c>
      <c r="R46" s="11">
        <f t="shared" si="23"/>
        <v>0</v>
      </c>
      <c r="S46" s="11">
        <f t="shared" si="24"/>
        <v>-0.9288880466970596</v>
      </c>
      <c r="T46" s="11">
        <f t="shared" si="25"/>
        <v>-0.33777747152620358</v>
      </c>
      <c r="U46" s="11">
        <f>'OddsRatio_working_3-way'!S46-'OddsRatio_working_3-way'!R46^2/3</f>
        <v>-0.9288880466970596</v>
      </c>
      <c r="V46" s="11">
        <f>'OddsRatio_working_3-way'!S46*'OddsRatio_working_3-way'!R46/3-2*'OddsRatio_working_3-way'!R46^3/27-'OddsRatio_working_3-way'!T46</f>
        <v>0.33777747152620358</v>
      </c>
      <c r="W46" s="11">
        <f>'OddsRatio_working_3-way'!V46^2+4*'OddsRatio_working_3-way'!U46^3/27</f>
        <v>-4.6434557379587404E-3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0.17229123309718491</v>
      </c>
      <c r="Y46" s="11">
        <f>IF('OddsRatio_working_3-way'!W46&gt;=0,IF('OddsRatio_working_3-way'!V46+SQRT('OddsRatio_working_3-way'!W46)&gt;0,0,PI()),ACOS('OddsRatio_working_3-way'!V46/(2*'OddsRatio_working_3-way'!X46)))</f>
        <v>0.19906716418157244</v>
      </c>
      <c r="Z46" s="11">
        <f>'OddsRatio_working_3-way'!X46^(1/3)*COS('OddsRatio_working_3-way'!Y46/3)</f>
        <v>0.5552188985679738</v>
      </c>
      <c r="AA46" s="11">
        <f>'OddsRatio_working_3-way'!X46^(1/3)*COS(('OddsRatio_working_3-way'!Y46+2*PI())/3)</f>
        <v>-0.30956242534240019</v>
      </c>
      <c r="AB46" s="11">
        <f>'OddsRatio_working_3-way'!X46^(1/3)*COS(('OddsRatio_working_3-way'!Y46+4*PI())/3)</f>
        <v>-0.24565647322557344</v>
      </c>
      <c r="AC46" s="11">
        <f>'OddsRatio_working_3-way'!X46^(1/3)*SIN('OddsRatio_working_3-way'!Y46/3)</f>
        <v>3.6896118657469237E-2</v>
      </c>
      <c r="AD46" s="11">
        <f>'OddsRatio_working_3-way'!X46^(1/3)*SIN(('OddsRatio_working_3-way'!Y46+2*PI())/3)</f>
        <v>0.46238561149234614</v>
      </c>
      <c r="AE46" s="11">
        <f>'OddsRatio_working_3-way'!X46^(1/3)*SIN(('OddsRatio_working_3-way'!Y46+4*PI())/3)</f>
        <v>-0.49928173014981542</v>
      </c>
      <c r="AF46" s="11">
        <f>-'OddsRatio_working_3-way'!U46/(3*'OddsRatio_working_3-way'!X46^(1/3))*COS(('OddsRatio_working_3-way'!Y46)/3)</f>
        <v>0.55521889856797357</v>
      </c>
      <c r="AG46" s="11">
        <f>-'OddsRatio_working_3-way'!U46/(3*'OddsRatio_working_3-way'!X46^(1/3))*COS(('OddsRatio_working_3-way'!Y46+2*PI())/3)</f>
        <v>-0.30956242534240008</v>
      </c>
      <c r="AH46" s="11">
        <f>-'OddsRatio_working_3-way'!U46/(3*'OddsRatio_working_3-way'!X46^(1/3))*COS(('OddsRatio_working_3-way'!Y46+4*PI())/3)</f>
        <v>-0.24565647322557332</v>
      </c>
      <c r="AI46" s="11">
        <f>'OddsRatio_working_3-way'!U46/(3*'OddsRatio_working_3-way'!X46^(1/3))*SIN(('OddsRatio_working_3-way'!Y46)/3)</f>
        <v>-3.6896118657469223E-2</v>
      </c>
      <c r="AJ46" s="11">
        <f>'OddsRatio_working_3-way'!U46/(3*'OddsRatio_working_3-way'!X46^(1/3))*SIN(('OddsRatio_working_3-way'!Y46+2*PI())/3)</f>
        <v>-0.46238561149234592</v>
      </c>
      <c r="AK46" s="11">
        <f>'OddsRatio_working_3-way'!U46/(3*'OddsRatio_working_3-way'!X46^(1/3))*SIN(('OddsRatio_working_3-way'!Y46+4*PI())/3)</f>
        <v>0.49928173014981519</v>
      </c>
      <c r="AL46" s="11">
        <f>'OddsRatio_working_3-way'!Z46+'OddsRatio_working_3-way'!AF46</f>
        <v>1.1104377971359474</v>
      </c>
      <c r="AM46" s="11">
        <f>'OddsRatio_working_3-way'!AA46+'OddsRatio_working_3-way'!AG46</f>
        <v>-0.61912485068480028</v>
      </c>
      <c r="AN46" s="11">
        <f>'OddsRatio_working_3-way'!AB46+'OddsRatio_working_3-way'!AH46</f>
        <v>-0.49131294645114676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1.1104377971359474</v>
      </c>
      <c r="AS46" s="11">
        <f>IF(('OddsRatio_working_3-way'!X46=0),IF(Q46&gt;0,-Q46^(1/3),(-Q46)^(1/3)),'OddsRatio_working_3-way'!AM46-'OddsRatio_working_3-way'!R46/3)</f>
        <v>-0.61912485068480028</v>
      </c>
      <c r="AT46" s="11">
        <f>IF(('OddsRatio_working_3-way'!X46=0),IF(Q46&gt;0,-Q46^(1/3),(-Q46)^(1/3)),'OddsRatio_working_3-way'!AN46-'OddsRatio_working_3-way'!R46/3)</f>
        <v>-0.49131294645114676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9">
        <f t="shared" si="13"/>
        <v>0.26478016555950162</v>
      </c>
      <c r="E47" s="9">
        <f t="shared" si="14"/>
        <v>0.2407663413821948</v>
      </c>
      <c r="F47" s="9">
        <f t="shared" si="15"/>
        <v>0.49445349305830355</v>
      </c>
      <c r="G47" s="9">
        <f t="shared" si="16"/>
        <v>1.0762472614802943</v>
      </c>
      <c r="H47" s="9">
        <f t="shared" si="17"/>
        <v>3.7767179346191591</v>
      </c>
      <c r="I47" s="9">
        <f t="shared" si="18"/>
        <v>4.1534044761372622</v>
      </c>
      <c r="J47" s="9">
        <f t="shared" si="19"/>
        <v>2.0224348984062792</v>
      </c>
      <c r="K47" s="11">
        <f t="shared" si="20"/>
        <v>0.27932960893854747</v>
      </c>
      <c r="L47" s="11">
        <f t="shared" si="21"/>
        <v>0.2544529262086514</v>
      </c>
      <c r="M47" s="11">
        <f t="shared" si="22"/>
        <v>0.51282051282051289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-0.2617584698270442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0.23546281382436449</v>
      </c>
      <c r="Q47" s="11">
        <f>2*'OddsRatio_working_3-way'!K47*'OddsRatio_working_3-way'!L47*'OddsRatio_working_3-way'!M47</f>
        <v>7.2898703970391457E-2</v>
      </c>
      <c r="R47" s="11">
        <f t="shared" si="23"/>
        <v>0</v>
      </c>
      <c r="S47" s="11">
        <f t="shared" si="24"/>
        <v>-0.89954229171627398</v>
      </c>
      <c r="T47" s="11">
        <f t="shared" si="25"/>
        <v>-0.27849606554683393</v>
      </c>
      <c r="U47" s="11">
        <f>'OddsRatio_working_3-way'!S47-'OddsRatio_working_3-way'!R47^2/3</f>
        <v>-0.89954229171627398</v>
      </c>
      <c r="V47" s="11">
        <f>'OddsRatio_working_3-way'!S47*'OddsRatio_working_3-way'!R47/3-2*'OddsRatio_working_3-way'!R47^3/27-'OddsRatio_working_3-way'!T47</f>
        <v>0.27849606554683393</v>
      </c>
      <c r="W47" s="11">
        <f>'OddsRatio_working_3-way'!V47^2+4*'OddsRatio_working_3-way'!U47^3/27</f>
        <v>-3.02752502773357E-2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0.16419143461399116</v>
      </c>
      <c r="Y47" s="11">
        <f>IF('OddsRatio_working_3-way'!W47&gt;=0,IF('OddsRatio_working_3-way'!V47+SQRT('OddsRatio_working_3-way'!W47)&gt;0,0,PI()),ACOS('OddsRatio_working_3-way'!V47/(2*'OddsRatio_working_3-way'!X47)))</f>
        <v>0.55843870539335372</v>
      </c>
      <c r="Z47" s="11">
        <f>'OddsRatio_working_3-way'!X47^(1/3)*COS('OddsRatio_working_3-way'!Y47/3)</f>
        <v>0.53812363074014713</v>
      </c>
      <c r="AA47" s="11">
        <f>'OddsRatio_working_3-way'!X47^(1/3)*COS(('OddsRatio_working_3-way'!Y47+2*PI())/3)</f>
        <v>-0.35682736361282019</v>
      </c>
      <c r="AB47" s="11">
        <f>'OddsRatio_working_3-way'!X47^(1/3)*COS(('OddsRatio_working_3-way'!Y47+4*PI())/3)</f>
        <v>-0.18129626712732702</v>
      </c>
      <c r="AC47" s="11">
        <f>'OddsRatio_working_3-way'!X47^(1/3)*SIN('OddsRatio_working_3-way'!Y47/3)</f>
        <v>0.10134292580704975</v>
      </c>
      <c r="AD47" s="11">
        <f>'OddsRatio_working_3-way'!X47^(1/3)*SIN(('OddsRatio_working_3-way'!Y47+2*PI())/3)</f>
        <v>0.41535727169415915</v>
      </c>
      <c r="AE47" s="11">
        <f>'OddsRatio_working_3-way'!X47^(1/3)*SIN(('OddsRatio_working_3-way'!Y47+4*PI())/3)</f>
        <v>-0.51670019750120877</v>
      </c>
      <c r="AF47" s="11">
        <f>-'OddsRatio_working_3-way'!U47/(3*'OddsRatio_working_3-way'!X47^(1/3))*COS(('OddsRatio_working_3-way'!Y47)/3)</f>
        <v>0.53812363074014713</v>
      </c>
      <c r="AG47" s="11">
        <f>-'OddsRatio_working_3-way'!U47/(3*'OddsRatio_working_3-way'!X47^(1/3))*COS(('OddsRatio_working_3-way'!Y47+2*PI())/3)</f>
        <v>-0.35682736361282019</v>
      </c>
      <c r="AH47" s="11">
        <f>-'OddsRatio_working_3-way'!U47/(3*'OddsRatio_working_3-way'!X47^(1/3))*COS(('OddsRatio_working_3-way'!Y47+4*PI())/3)</f>
        <v>-0.18129626712732702</v>
      </c>
      <c r="AI47" s="11">
        <f>'OddsRatio_working_3-way'!U47/(3*'OddsRatio_working_3-way'!X47^(1/3))*SIN(('OddsRatio_working_3-way'!Y47)/3)</f>
        <v>-0.10134292580704975</v>
      </c>
      <c r="AJ47" s="11">
        <f>'OddsRatio_working_3-way'!U47/(3*'OddsRatio_working_3-way'!X47^(1/3))*SIN(('OddsRatio_working_3-way'!Y47+2*PI())/3)</f>
        <v>-0.41535727169415915</v>
      </c>
      <c r="AK47" s="11">
        <f>'OddsRatio_working_3-way'!U47/(3*'OddsRatio_working_3-way'!X47^(1/3))*SIN(('OddsRatio_working_3-way'!Y47+4*PI())/3)</f>
        <v>0.51670019750120877</v>
      </c>
      <c r="AL47" s="11">
        <f>'OddsRatio_working_3-way'!Z47+'OddsRatio_working_3-way'!AF47</f>
        <v>1.0762472614802943</v>
      </c>
      <c r="AM47" s="11">
        <f>'OddsRatio_working_3-way'!AA47+'OddsRatio_working_3-way'!AG47</f>
        <v>-0.71365472722564038</v>
      </c>
      <c r="AN47" s="11">
        <f>'OddsRatio_working_3-way'!AB47+'OddsRatio_working_3-way'!AH47</f>
        <v>-0.36259253425465404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1.0762472614802943</v>
      </c>
      <c r="AS47" s="11">
        <f>IF(('OddsRatio_working_3-way'!X47=0),IF(Q47&gt;0,-Q47^(1/3),(-Q47)^(1/3)),'OddsRatio_working_3-way'!AM47-'OddsRatio_working_3-way'!R47/3)</f>
        <v>-0.71365472722564038</v>
      </c>
      <c r="AT47" s="11">
        <f>IF(('OddsRatio_working_3-way'!X47=0),IF(Q47&gt;0,-Q47^(1/3),(-Q47)^(1/3)),'OddsRatio_working_3-way'!AN47-'OddsRatio_working_3-way'!R47/3)</f>
        <v>-0.36259253425465404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9">
        <f t="shared" si="13"/>
        <v>0.52763344503948673</v>
      </c>
      <c r="E48" s="9">
        <f t="shared" si="14"/>
        <v>0.25560570374714464</v>
      </c>
      <c r="F48" s="9">
        <f t="shared" si="15"/>
        <v>0.21676085121336888</v>
      </c>
      <c r="G48" s="9">
        <f t="shared" si="16"/>
        <v>1.0786206534635716</v>
      </c>
      <c r="H48" s="9">
        <f t="shared" si="17"/>
        <v>1.8952551423747648</v>
      </c>
      <c r="I48" s="9">
        <f t="shared" si="18"/>
        <v>3.9122757643516435</v>
      </c>
      <c r="J48" s="9">
        <f t="shared" si="19"/>
        <v>4.6133791891029645</v>
      </c>
      <c r="K48" s="11">
        <f t="shared" si="20"/>
        <v>0.54644808743169393</v>
      </c>
      <c r="L48" s="11">
        <f t="shared" si="21"/>
        <v>0.27027027027027023</v>
      </c>
      <c r="M48" s="11">
        <f t="shared" si="22"/>
        <v>0.22988505747126439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-0.25488518478908539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0.23358576213296392</v>
      </c>
      <c r="Q48" s="11">
        <f>2*'OddsRatio_working_3-way'!K48*'OddsRatio_working_3-way'!L48*'OddsRatio_working_3-way'!M48</f>
        <v>6.7902837829349971E-2</v>
      </c>
      <c r="R48" s="11">
        <f t="shared" si="23"/>
        <v>0</v>
      </c>
      <c r="S48" s="11">
        <f t="shared" si="24"/>
        <v>-0.91643522681105805</v>
      </c>
      <c r="T48" s="11">
        <f t="shared" si="25"/>
        <v>-0.26640558918926105</v>
      </c>
      <c r="U48" s="11">
        <f>'OddsRatio_working_3-way'!S48-'OddsRatio_working_3-way'!R48^2/3</f>
        <v>-0.91643522681105805</v>
      </c>
      <c r="V48" s="11">
        <f>'OddsRatio_working_3-way'!S48*'OddsRatio_working_3-way'!R48/3-2*'OddsRatio_working_3-way'!R48^3/27-'OddsRatio_working_3-way'!T48</f>
        <v>0.26640558918926105</v>
      </c>
      <c r="W48" s="11">
        <f>'OddsRatio_working_3-way'!V48^2+4*'OddsRatio_working_3-way'!U48^3/27</f>
        <v>-4.3053448066007305E-2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0.16883822583858538</v>
      </c>
      <c r="Y48" s="11">
        <f>IF('OddsRatio_working_3-way'!W48&gt;=0,IF('OddsRatio_working_3-way'!V48+SQRT('OddsRatio_working_3-way'!W48)&gt;0,0,PI()),ACOS('OddsRatio_working_3-way'!V48/(2*'OddsRatio_working_3-way'!X48)))</f>
        <v>0.66171850388209075</v>
      </c>
      <c r="Z48" s="11">
        <f>'OddsRatio_working_3-way'!X48^(1/3)*COS('OddsRatio_working_3-way'!Y48/3)</f>
        <v>0.53931032673178592</v>
      </c>
      <c r="AA48" s="11">
        <f>'OddsRatio_working_3-way'!X48^(1/3)*COS(('OddsRatio_working_3-way'!Y48+2*PI())/3)</f>
        <v>-0.37437901601229445</v>
      </c>
      <c r="AB48" s="11">
        <f>'OddsRatio_working_3-way'!X48^(1/3)*COS(('OddsRatio_working_3-way'!Y48+4*PI())/3)</f>
        <v>-0.16493131071949171</v>
      </c>
      <c r="AC48" s="11">
        <f>'OddsRatio_working_3-way'!X48^(1/3)*SIN('OddsRatio_working_3-way'!Y48/3)</f>
        <v>0.12092468903194932</v>
      </c>
      <c r="AD48" s="11">
        <f>'OddsRatio_working_3-way'!X48^(1/3)*SIN(('OddsRatio_working_3-way'!Y48+2*PI())/3)</f>
        <v>0.40659409895703796</v>
      </c>
      <c r="AE48" s="11">
        <f>'OddsRatio_working_3-way'!X48^(1/3)*SIN(('OddsRatio_working_3-way'!Y48+4*PI())/3)</f>
        <v>-0.52751878798898699</v>
      </c>
      <c r="AF48" s="11">
        <f>-'OddsRatio_working_3-way'!U48/(3*'OddsRatio_working_3-way'!X48^(1/3))*COS(('OddsRatio_working_3-way'!Y48)/3)</f>
        <v>0.53931032673178581</v>
      </c>
      <c r="AG48" s="11">
        <f>-'OddsRatio_working_3-way'!U48/(3*'OddsRatio_working_3-way'!X48^(1/3))*COS(('OddsRatio_working_3-way'!Y48+2*PI())/3)</f>
        <v>-0.37437901601229434</v>
      </c>
      <c r="AH48" s="11">
        <f>-'OddsRatio_working_3-way'!U48/(3*'OddsRatio_working_3-way'!X48^(1/3))*COS(('OddsRatio_working_3-way'!Y48+4*PI())/3)</f>
        <v>-0.16493131071949169</v>
      </c>
      <c r="AI48" s="11">
        <f>'OddsRatio_working_3-way'!U48/(3*'OddsRatio_working_3-way'!X48^(1/3))*SIN(('OddsRatio_working_3-way'!Y48)/3)</f>
        <v>-0.12092468903194929</v>
      </c>
      <c r="AJ48" s="11">
        <f>'OddsRatio_working_3-way'!U48/(3*'OddsRatio_working_3-way'!X48^(1/3))*SIN(('OddsRatio_working_3-way'!Y48+2*PI())/3)</f>
        <v>-0.40659409895703785</v>
      </c>
      <c r="AK48" s="11">
        <f>'OddsRatio_working_3-way'!U48/(3*'OddsRatio_working_3-way'!X48^(1/3))*SIN(('OddsRatio_working_3-way'!Y48+4*PI())/3)</f>
        <v>0.52751878798898688</v>
      </c>
      <c r="AL48" s="11">
        <f>'OddsRatio_working_3-way'!Z48+'OddsRatio_working_3-way'!AF48</f>
        <v>1.0786206534635716</v>
      </c>
      <c r="AM48" s="11">
        <f>'OddsRatio_working_3-way'!AA48+'OddsRatio_working_3-way'!AG48</f>
        <v>-0.74875803202458879</v>
      </c>
      <c r="AN48" s="11">
        <f>'OddsRatio_working_3-way'!AB48+'OddsRatio_working_3-way'!AH48</f>
        <v>-0.32986262143898337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1.0786206534635716</v>
      </c>
      <c r="AS48" s="11">
        <f>IF(('OddsRatio_working_3-way'!X48=0),IF(Q48&gt;0,-Q48^(1/3),(-Q48)^(1/3)),'OddsRatio_working_3-way'!AM48-'OddsRatio_working_3-way'!R48/3)</f>
        <v>-0.74875803202458879</v>
      </c>
      <c r="AT48" s="11">
        <f>IF(('OddsRatio_working_3-way'!X48=0),IF(Q48&gt;0,-Q48^(1/3),(-Q48)^(1/3)),'OddsRatio_working_3-way'!AN48-'OddsRatio_working_3-way'!R48/3)</f>
        <v>-0.32986262143898337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9">
        <f t="shared" si="13"/>
        <v>0.41635365065022667</v>
      </c>
      <c r="E49" s="9">
        <f t="shared" si="14"/>
        <v>0.25854401126252996</v>
      </c>
      <c r="F49" s="9">
        <f t="shared" si="15"/>
        <v>0.32510233808724337</v>
      </c>
      <c r="G49" s="9">
        <f t="shared" si="16"/>
        <v>1.0700796394924019</v>
      </c>
      <c r="H49" s="9">
        <f t="shared" si="17"/>
        <v>2.4018043277350465</v>
      </c>
      <c r="I49" s="9">
        <f t="shared" si="18"/>
        <v>3.8678134338396379</v>
      </c>
      <c r="J49" s="9">
        <f t="shared" si="19"/>
        <v>3.0759545006152598</v>
      </c>
      <c r="K49" s="11">
        <f t="shared" si="20"/>
        <v>0.4329004329004329</v>
      </c>
      <c r="L49" s="11">
        <f t="shared" si="21"/>
        <v>0.27173913043478259</v>
      </c>
      <c r="M49" s="11">
        <f t="shared" si="22"/>
        <v>0.3401360544217687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-0.27252144976191117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0.23727258642964055</v>
      </c>
      <c r="Q49" s="11">
        <f>2*'OddsRatio_working_3-way'!K49*'OddsRatio_working_3-way'!L49*'OddsRatio_working_3-way'!M49</f>
        <v>8.002448108925482E-2</v>
      </c>
      <c r="R49" s="11">
        <f t="shared" si="23"/>
        <v>0</v>
      </c>
      <c r="S49" s="11">
        <f t="shared" si="24"/>
        <v>-0.87065655432603251</v>
      </c>
      <c r="T49" s="11">
        <f t="shared" si="25"/>
        <v>-0.29364470634942075</v>
      </c>
      <c r="U49" s="11">
        <f>'OddsRatio_working_3-way'!S49-'OddsRatio_working_3-way'!R49^2/3</f>
        <v>-0.87065655432603251</v>
      </c>
      <c r="V49" s="11">
        <f>'OddsRatio_working_3-way'!S49*'OddsRatio_working_3-way'!R49/3-2*'OddsRatio_working_3-way'!R49^3/27-'OddsRatio_working_3-way'!T49</f>
        <v>0.29364470634942075</v>
      </c>
      <c r="W49" s="11">
        <f>'OddsRatio_working_3-way'!V49^2+4*'OddsRatio_working_3-way'!U49^3/27</f>
        <v>-1.1549818028086967E-2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0.15634659541794035</v>
      </c>
      <c r="Y49" s="11">
        <f>IF('OddsRatio_working_3-way'!W49&gt;=0,IF('OddsRatio_working_3-way'!V49+SQRT('OddsRatio_working_3-way'!W49)&gt;0,0,PI()),ACOS('OddsRatio_working_3-way'!V49/(2*'OddsRatio_working_3-way'!X49)))</f>
        <v>0.35084534734781592</v>
      </c>
      <c r="Z49" s="11">
        <f>'OddsRatio_working_3-way'!X49^(1/3)*COS('OddsRatio_working_3-way'!Y49/3)</f>
        <v>0.53503981974620096</v>
      </c>
      <c r="AA49" s="11">
        <f>'OddsRatio_working_3-way'!X49^(1/3)*COS(('OddsRatio_working_3-way'!Y49+2*PI())/3)</f>
        <v>-0.32195732390033666</v>
      </c>
      <c r="AB49" s="11">
        <f>'OddsRatio_working_3-way'!X49^(1/3)*COS(('OddsRatio_working_3-way'!Y49+4*PI())/3)</f>
        <v>-0.21308249584586447</v>
      </c>
      <c r="AC49" s="11">
        <f>'OddsRatio_working_3-way'!X49^(1/3)*SIN('OddsRatio_working_3-way'!Y49/3)</f>
        <v>6.2858911285223751E-2</v>
      </c>
      <c r="AD49" s="11">
        <f>'OddsRatio_working_3-way'!X49^(1/3)*SIN(('OddsRatio_working_3-way'!Y49+2*PI())/3)</f>
        <v>0.43192862029384504</v>
      </c>
      <c r="AE49" s="11">
        <f>'OddsRatio_working_3-way'!X49^(1/3)*SIN(('OddsRatio_working_3-way'!Y49+4*PI())/3)</f>
        <v>-0.49478753157906885</v>
      </c>
      <c r="AF49" s="11">
        <f>-'OddsRatio_working_3-way'!U49/(3*'OddsRatio_working_3-way'!X49^(1/3))*COS(('OddsRatio_working_3-way'!Y49)/3)</f>
        <v>0.53503981974620085</v>
      </c>
      <c r="AG49" s="11">
        <f>-'OddsRatio_working_3-way'!U49/(3*'OddsRatio_working_3-way'!X49^(1/3))*COS(('OddsRatio_working_3-way'!Y49+2*PI())/3)</f>
        <v>-0.32195732390033655</v>
      </c>
      <c r="AH49" s="11">
        <f>-'OddsRatio_working_3-way'!U49/(3*'OddsRatio_working_3-way'!X49^(1/3))*COS(('OddsRatio_working_3-way'!Y49+4*PI())/3)</f>
        <v>-0.21308249584586442</v>
      </c>
      <c r="AI49" s="11">
        <f>'OddsRatio_working_3-way'!U49/(3*'OddsRatio_working_3-way'!X49^(1/3))*SIN(('OddsRatio_working_3-way'!Y49)/3)</f>
        <v>-6.2858911285223737E-2</v>
      </c>
      <c r="AJ49" s="11">
        <f>'OddsRatio_working_3-way'!U49/(3*'OddsRatio_working_3-way'!X49^(1/3))*SIN(('OddsRatio_working_3-way'!Y49+2*PI())/3)</f>
        <v>-0.43192862029384499</v>
      </c>
      <c r="AK49" s="11">
        <f>'OddsRatio_working_3-way'!U49/(3*'OddsRatio_working_3-way'!X49^(1/3))*SIN(('OddsRatio_working_3-way'!Y49+4*PI())/3)</f>
        <v>0.49478753157906874</v>
      </c>
      <c r="AL49" s="11">
        <f>'OddsRatio_working_3-way'!Z49+'OddsRatio_working_3-way'!AF49</f>
        <v>1.0700796394924019</v>
      </c>
      <c r="AM49" s="11">
        <f>'OddsRatio_working_3-way'!AA49+'OddsRatio_working_3-way'!AG49</f>
        <v>-0.6439146478006732</v>
      </c>
      <c r="AN49" s="11">
        <f>'OddsRatio_working_3-way'!AB49+'OddsRatio_working_3-way'!AH49</f>
        <v>-0.42616499169172889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1.0700796394924019</v>
      </c>
      <c r="AS49" s="11">
        <f>IF(('OddsRatio_working_3-way'!X49=0),IF(Q49&gt;0,-Q49^(1/3),(-Q49)^(1/3)),'OddsRatio_working_3-way'!AM49-'OddsRatio_working_3-way'!R49/3)</f>
        <v>-0.6439146478006732</v>
      </c>
      <c r="AT49" s="11">
        <f>IF(('OddsRatio_working_3-way'!X49=0),IF(Q49&gt;0,-Q49^(1/3),(-Q49)^(1/3)),'OddsRatio_working_3-way'!AN49-'OddsRatio_working_3-way'!R49/3)</f>
        <v>-0.42616499169172889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9">
        <f t="shared" si="13"/>
        <v>0.40754031898002246</v>
      </c>
      <c r="E50" s="9">
        <f t="shared" si="14"/>
        <v>0.29432590126719355</v>
      </c>
      <c r="F50" s="9">
        <f t="shared" si="15"/>
        <v>0.2981337797527836</v>
      </c>
      <c r="G50" s="9">
        <f t="shared" si="16"/>
        <v>1.0848842917431427</v>
      </c>
      <c r="H50" s="9">
        <f t="shared" si="17"/>
        <v>2.4537449509358109</v>
      </c>
      <c r="I50" s="9">
        <f t="shared" si="18"/>
        <v>3.3975942847523459</v>
      </c>
      <c r="J50" s="9">
        <f t="shared" si="19"/>
        <v>3.35419891308262</v>
      </c>
      <c r="K50" s="11">
        <f t="shared" si="20"/>
        <v>0.42735042735042739</v>
      </c>
      <c r="L50" s="11">
        <f t="shared" si="21"/>
        <v>0.3115264797507788</v>
      </c>
      <c r="M50" s="11">
        <f t="shared" si="22"/>
        <v>0.31545741324921134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-0.26988369896474473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0.24022371379309973</v>
      </c>
      <c r="Q50" s="11">
        <f>2*'OddsRatio_working_3-way'!K50*'OddsRatio_working_3-way'!L50*'OddsRatio_working_3-way'!M50</f>
        <v>8.3994305522062829E-2</v>
      </c>
      <c r="R50" s="11">
        <f t="shared" si="23"/>
        <v>0</v>
      </c>
      <c r="S50" s="11">
        <f t="shared" si="24"/>
        <v>-0.89010086461161364</v>
      </c>
      <c r="T50" s="11">
        <f t="shared" si="25"/>
        <v>-0.31122407853552919</v>
      </c>
      <c r="U50" s="11">
        <f>'OddsRatio_working_3-way'!S50-'OddsRatio_working_3-way'!R50^2/3</f>
        <v>-0.89010086461161364</v>
      </c>
      <c r="V50" s="11">
        <f>'OddsRatio_working_3-way'!S50*'OddsRatio_working_3-way'!R50/3-2*'OddsRatio_working_3-way'!R50^3/27-'OddsRatio_working_3-way'!T50</f>
        <v>0.31122407853552919</v>
      </c>
      <c r="W50" s="11">
        <f>'OddsRatio_working_3-way'!V50^2+4*'OddsRatio_working_3-way'!U50^3/27</f>
        <v>-7.6149376421258963E-3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0.16161324566879964</v>
      </c>
      <c r="Y50" s="11">
        <f>IF('OddsRatio_working_3-way'!W50&gt;=0,IF('OddsRatio_working_3-way'!V50+SQRT('OddsRatio_working_3-way'!W50)&gt;0,0,PI()),ACOS('OddsRatio_working_3-way'!V50/(2*'OddsRatio_working_3-way'!X50)))</f>
        <v>0.2733687961362401</v>
      </c>
      <c r="Z50" s="11">
        <f>'OddsRatio_working_3-way'!X50^(1/3)*COS('OddsRatio_working_3-way'!Y50/3)</f>
        <v>0.54244214587157136</v>
      </c>
      <c r="AA50" s="11">
        <f>'OddsRatio_working_3-way'!X50^(1/3)*COS(('OddsRatio_working_3-way'!Y50+2*PI())/3)</f>
        <v>-0.31414664735928177</v>
      </c>
      <c r="AB50" s="11">
        <f>'OddsRatio_working_3-way'!X50^(1/3)*COS(('OddsRatio_working_3-way'!Y50+4*PI())/3)</f>
        <v>-0.22829549851228972</v>
      </c>
      <c r="AC50" s="11">
        <f>'OddsRatio_working_3-way'!X50^(1/3)*SIN('OddsRatio_working_3-way'!Y50/3)</f>
        <v>4.9566183897049518E-2</v>
      </c>
      <c r="AD50" s="11">
        <f>'OddsRatio_working_3-way'!X50^(1/3)*SIN(('OddsRatio_working_3-way'!Y50+2*PI())/3)</f>
        <v>0.44498558645960024</v>
      </c>
      <c r="AE50" s="11">
        <f>'OddsRatio_working_3-way'!X50^(1/3)*SIN(('OddsRatio_working_3-way'!Y50+4*PI())/3)</f>
        <v>-0.49455177035664966</v>
      </c>
      <c r="AF50" s="11">
        <f>-'OddsRatio_working_3-way'!U50/(3*'OddsRatio_working_3-way'!X50^(1/3))*COS(('OddsRatio_working_3-way'!Y50)/3)</f>
        <v>0.54244214587157125</v>
      </c>
      <c r="AG50" s="11">
        <f>-'OddsRatio_working_3-way'!U50/(3*'OddsRatio_working_3-way'!X50^(1/3))*COS(('OddsRatio_working_3-way'!Y50+2*PI())/3)</f>
        <v>-0.31414664735928172</v>
      </c>
      <c r="AH50" s="11">
        <f>-'OddsRatio_working_3-way'!U50/(3*'OddsRatio_working_3-way'!X50^(1/3))*COS(('OddsRatio_working_3-way'!Y50+4*PI())/3)</f>
        <v>-0.22829549851228967</v>
      </c>
      <c r="AI50" s="11">
        <f>'OddsRatio_working_3-way'!U50/(3*'OddsRatio_working_3-way'!X50^(1/3))*SIN(('OddsRatio_working_3-way'!Y50)/3)</f>
        <v>-4.9566183897049511E-2</v>
      </c>
      <c r="AJ50" s="11">
        <f>'OddsRatio_working_3-way'!U50/(3*'OddsRatio_working_3-way'!X50^(1/3))*SIN(('OddsRatio_working_3-way'!Y50+2*PI())/3)</f>
        <v>-0.44498558645960012</v>
      </c>
      <c r="AK50" s="11">
        <f>'OddsRatio_working_3-way'!U50/(3*'OddsRatio_working_3-way'!X50^(1/3))*SIN(('OddsRatio_working_3-way'!Y50+4*PI())/3)</f>
        <v>0.4945517703566496</v>
      </c>
      <c r="AL50" s="11">
        <f>'OddsRatio_working_3-way'!Z50+'OddsRatio_working_3-way'!AF50</f>
        <v>1.0848842917431427</v>
      </c>
      <c r="AM50" s="11">
        <f>'OddsRatio_working_3-way'!AA50+'OddsRatio_working_3-way'!AG50</f>
        <v>-0.62829329471856354</v>
      </c>
      <c r="AN50" s="11">
        <f>'OddsRatio_working_3-way'!AB50+'OddsRatio_working_3-way'!AH50</f>
        <v>-0.45659099702457939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1.0848842917431427</v>
      </c>
      <c r="AS50" s="11">
        <f>IF(('OddsRatio_working_3-way'!X50=0),IF(Q50&gt;0,-Q50^(1/3),(-Q50)^(1/3)),'OddsRatio_working_3-way'!AM50-'OddsRatio_working_3-way'!R50/3)</f>
        <v>-0.62829329471856354</v>
      </c>
      <c r="AT50" s="11">
        <f>IF(('OddsRatio_working_3-way'!X50=0),IF(Q50&gt;0,-Q50^(1/3),(-Q50)^(1/3)),'OddsRatio_working_3-way'!AN50-'OddsRatio_working_3-way'!R50/3)</f>
        <v>-0.45659099702457939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9">
        <f t="shared" si="13"/>
        <v>0.16120267480199965</v>
      </c>
      <c r="E51" s="9">
        <f t="shared" si="14"/>
        <v>0.25883096470026556</v>
      </c>
      <c r="F51" s="9">
        <f t="shared" si="15"/>
        <v>0.57996636049773476</v>
      </c>
      <c r="G51" s="9">
        <f t="shared" si="16"/>
        <v>1.1142122082385471</v>
      </c>
      <c r="H51" s="9">
        <f t="shared" si="17"/>
        <v>6.2033710124740153</v>
      </c>
      <c r="I51" s="9">
        <f t="shared" si="18"/>
        <v>3.8635253751730656</v>
      </c>
      <c r="J51" s="9">
        <f t="shared" si="19"/>
        <v>1.7242379353550554</v>
      </c>
      <c r="K51" s="11">
        <f t="shared" si="20"/>
        <v>0.17636684303350969</v>
      </c>
      <c r="L51" s="11">
        <f t="shared" si="21"/>
        <v>0.28011204481792717</v>
      </c>
      <c r="M51" s="11">
        <f t="shared" si="22"/>
        <v>0.60606060606060608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-0.23357595937739106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0.23623366293767789</v>
      </c>
      <c r="Q51" s="11">
        <f>2*'OddsRatio_working_3-way'!K51*'OddsRatio_working_3-way'!L51*'OddsRatio_working_3-way'!M51</f>
        <v>5.9881790351756115E-2</v>
      </c>
      <c r="R51" s="11">
        <f t="shared" si="23"/>
        <v>0</v>
      </c>
      <c r="S51" s="11">
        <f t="shared" si="24"/>
        <v>-1.0113783266367442</v>
      </c>
      <c r="T51" s="11">
        <f t="shared" si="25"/>
        <v>-0.25636966454670318</v>
      </c>
      <c r="U51" s="11">
        <f>'OddsRatio_working_3-way'!S51-'OddsRatio_working_3-way'!R51^2/3</f>
        <v>-1.0113783266367442</v>
      </c>
      <c r="V51" s="11">
        <f>'OddsRatio_working_3-way'!S51*'OddsRatio_working_3-way'!R51/3-2*'OddsRatio_working_3-way'!R51^3/27-'OddsRatio_working_3-way'!T51</f>
        <v>0.25636966454670318</v>
      </c>
      <c r="W51" s="11">
        <f>'OddsRatio_working_3-way'!V51^2+4*'OddsRatio_working_3-way'!U51^3/27</f>
        <v>-8.7537536133015903E-2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0.19574405548624269</v>
      </c>
      <c r="Y51" s="11">
        <f>IF('OddsRatio_working_3-way'!W51&gt;=0,IF('OddsRatio_working_3-way'!V51+SQRT('OddsRatio_working_3-way'!W51)&gt;0,0,PI()),ACOS('OddsRatio_working_3-way'!V51/(2*'OddsRatio_working_3-way'!X51)))</f>
        <v>0.85679977809639662</v>
      </c>
      <c r="Z51" s="11">
        <f>'OddsRatio_working_3-way'!X51^(1/3)*COS('OddsRatio_working_3-way'!Y51/3)</f>
        <v>0.55710610411927353</v>
      </c>
      <c r="AA51" s="11">
        <f>'OddsRatio_working_3-way'!X51^(1/3)*COS(('OddsRatio_working_3-way'!Y51+2*PI())/3)</f>
        <v>-0.42021876147433573</v>
      </c>
      <c r="AB51" s="11">
        <f>'OddsRatio_working_3-way'!X51^(1/3)*COS(('OddsRatio_working_3-way'!Y51+4*PI())/3)</f>
        <v>-0.13688734264493793</v>
      </c>
      <c r="AC51" s="11">
        <f>'OddsRatio_working_3-way'!X51^(1/3)*SIN('OddsRatio_working_3-way'!Y51/3)</f>
        <v>0.16358147093103159</v>
      </c>
      <c r="AD51" s="11">
        <f>'OddsRatio_working_3-way'!X51^(1/3)*SIN(('OddsRatio_working_3-way'!Y51+2*PI())/3)</f>
        <v>0.40067730330515361</v>
      </c>
      <c r="AE51" s="11">
        <f>'OddsRatio_working_3-way'!X51^(1/3)*SIN(('OddsRatio_working_3-way'!Y51+4*PI())/3)</f>
        <v>-0.56425877423618509</v>
      </c>
      <c r="AF51" s="11">
        <f>-'OddsRatio_working_3-way'!U51/(3*'OddsRatio_working_3-way'!X51^(1/3))*COS(('OddsRatio_working_3-way'!Y51)/3)</f>
        <v>0.55710610411927364</v>
      </c>
      <c r="AG51" s="11">
        <f>-'OddsRatio_working_3-way'!U51/(3*'OddsRatio_working_3-way'!X51^(1/3))*COS(('OddsRatio_working_3-way'!Y51+2*PI())/3)</f>
        <v>-0.42021876147433579</v>
      </c>
      <c r="AH51" s="11">
        <f>-'OddsRatio_working_3-way'!U51/(3*'OddsRatio_working_3-way'!X51^(1/3))*COS(('OddsRatio_working_3-way'!Y51+4*PI())/3)</f>
        <v>-0.13688734264493796</v>
      </c>
      <c r="AI51" s="11">
        <f>'OddsRatio_working_3-way'!U51/(3*'OddsRatio_working_3-way'!X51^(1/3))*SIN(('OddsRatio_working_3-way'!Y51)/3)</f>
        <v>-0.16358147093103162</v>
      </c>
      <c r="AJ51" s="11">
        <f>'OddsRatio_working_3-way'!U51/(3*'OddsRatio_working_3-way'!X51^(1/3))*SIN(('OddsRatio_working_3-way'!Y51+2*PI())/3)</f>
        <v>-0.40067730330515366</v>
      </c>
      <c r="AK51" s="11">
        <f>'OddsRatio_working_3-way'!U51/(3*'OddsRatio_working_3-way'!X51^(1/3))*SIN(('OddsRatio_working_3-way'!Y51+4*PI())/3)</f>
        <v>0.5642587742361852</v>
      </c>
      <c r="AL51" s="11">
        <f>'OddsRatio_working_3-way'!Z51+'OddsRatio_working_3-way'!AF51</f>
        <v>1.1142122082385471</v>
      </c>
      <c r="AM51" s="11">
        <f>'OddsRatio_working_3-way'!AA51+'OddsRatio_working_3-way'!AG51</f>
        <v>-0.84043752294867158</v>
      </c>
      <c r="AN51" s="11">
        <f>'OddsRatio_working_3-way'!AB51+'OddsRatio_working_3-way'!AH51</f>
        <v>-0.27377468528987592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1.1142122082385471</v>
      </c>
      <c r="AS51" s="11">
        <f>IF(('OddsRatio_working_3-way'!X51=0),IF(Q51&gt;0,-Q51^(1/3),(-Q51)^(1/3)),'OddsRatio_working_3-way'!AM51-'OddsRatio_working_3-way'!R51/3)</f>
        <v>-0.84043752294867158</v>
      </c>
      <c r="AT51" s="11">
        <f>IF(('OddsRatio_working_3-way'!X51=0),IF(Q51&gt;0,-Q51^(1/3),(-Q51)^(1/3)),'OddsRatio_working_3-way'!AN51-'OddsRatio_working_3-way'!R51/3)</f>
        <v>-0.27377468528987592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2.19</v>
      </c>
      <c r="B2" s="4">
        <f>IF('True_Odds_Calculator_3-way'!B3="","",'True_Odds_Calculator_3-way'!B3)</f>
        <v>3.32</v>
      </c>
      <c r="C2" s="4">
        <f>IF('True_Odds_Calculator_3-way'!C3="","",'True_Odds_Calculator_3-way'!C3)</f>
        <v>3.69</v>
      </c>
      <c r="D2" s="4">
        <f>IF(A2="","",((1/A2)+(1/B2)+(1/C2))-1)</f>
        <v>2.8828533870418838E-2</v>
      </c>
      <c r="E2" s="4">
        <f>IF(A2="","",(3*A2)/(3-($D2*A2)))</f>
        <v>2.2370789454901301</v>
      </c>
      <c r="F2" s="4">
        <f>IF(B2="","",(3*B2)/(3-($D2*B2)))</f>
        <v>3.4294104624093924</v>
      </c>
      <c r="G2" s="4">
        <f>IF(C2="","",(3*C2)/(3-($D2*C2)))</f>
        <v>3.8256542436144163</v>
      </c>
      <c r="I2" s="4">
        <f>IF(A2="","",D2+1)</f>
        <v>1.0288285338704188</v>
      </c>
    </row>
    <row r="3" spans="1:9" x14ac:dyDescent="0.2">
      <c r="A3" s="4">
        <f>IF('True_Odds_Calculator_3-way'!A4="","",'True_Odds_Calculator_3-way'!A4)</f>
        <v>4.49</v>
      </c>
      <c r="B3" s="4">
        <f>IF('True_Odds_Calculator_3-way'!B4="","",'True_Odds_Calculator_3-way'!B4)</f>
        <v>3.35</v>
      </c>
      <c r="C3" s="4">
        <f>IF('True_Odds_Calculator_3-way'!C4="","",'True_Odds_Calculator_3-way'!C4)</f>
        <v>1.9</v>
      </c>
      <c r="D3" s="4">
        <f t="shared" ref="D3:D66" si="0">IF(A3="","",((1/A3)+(1/B3)+(1/C3))-1)</f>
        <v>4.7540401380741226E-2</v>
      </c>
      <c r="E3" s="4">
        <f t="shared" ref="E3:E66" si="1">IF(A3="","",(3*A3)/(3-($D3*A3)))</f>
        <v>4.8339455412190215</v>
      </c>
      <c r="F3" s="4">
        <f t="shared" ref="F3:F66" si="2">IF(B3="","",(3*B3)/(3-($D3*B3)))</f>
        <v>3.5378109996760791</v>
      </c>
      <c r="G3" s="4">
        <f t="shared" ref="G3:G66" si="3">IF(C3="","",(3*C3)/(3-($D3*C3)))</f>
        <v>1.9589828599238899</v>
      </c>
      <c r="I3" s="4">
        <f t="shared" ref="I3:I66" si="4">IF(A3="","",D3+1)</f>
        <v>1.0475404013807412</v>
      </c>
    </row>
    <row r="4" spans="1:9" x14ac:dyDescent="0.2">
      <c r="A4" s="4">
        <f>IF('True_Odds_Calculator_3-way'!A5="","",'True_Odds_Calculator_3-way'!A5)</f>
        <v>1.84</v>
      </c>
      <c r="B4" s="4">
        <f>IF('True_Odds_Calculator_3-way'!B5="","",'True_Odds_Calculator_3-way'!B5)</f>
        <v>3.34</v>
      </c>
      <c r="C4" s="4">
        <f>IF('True_Odds_Calculator_3-way'!C5="","",'True_Odds_Calculator_3-way'!C5)</f>
        <v>4.91</v>
      </c>
      <c r="D4" s="4">
        <f t="shared" si="0"/>
        <v>4.6545446254396383E-2</v>
      </c>
      <c r="E4" s="4">
        <f t="shared" si="1"/>
        <v>1.8940717202536506</v>
      </c>
      <c r="F4" s="4">
        <f t="shared" si="2"/>
        <v>3.5225401319973586</v>
      </c>
      <c r="G4" s="4">
        <f t="shared" si="3"/>
        <v>5.3148846168478991</v>
      </c>
      <c r="I4" s="4">
        <f t="shared" si="4"/>
        <v>1.0465454462543964</v>
      </c>
    </row>
    <row r="5" spans="1:9" x14ac:dyDescent="0.2">
      <c r="A5" s="4">
        <f>IF('True_Odds_Calculator_3-way'!A6="","",'True_Odds_Calculator_3-way'!A6)</f>
        <v>1.71</v>
      </c>
      <c r="B5" s="4">
        <f>IF('True_Odds_Calculator_3-way'!B6="","",'True_Odds_Calculator_3-way'!B6)</f>
        <v>4.3</v>
      </c>
      <c r="C5" s="4">
        <f>IF('True_Odds_Calculator_3-way'!C6="","",'True_Odds_Calculator_3-way'!C6)</f>
        <v>7</v>
      </c>
      <c r="D5" s="4">
        <f t="shared" si="0"/>
        <v>-3.9789395970546648E-2</v>
      </c>
      <c r="E5" s="4">
        <f t="shared" si="1"/>
        <v>1.672077359552995</v>
      </c>
      <c r="F5" s="4">
        <f t="shared" si="2"/>
        <v>4.0679962063333148</v>
      </c>
      <c r="G5" s="4">
        <f t="shared" si="3"/>
        <v>6.4053179574397463</v>
      </c>
      <c r="I5" s="4">
        <f t="shared" si="4"/>
        <v>0.96021060402945335</v>
      </c>
    </row>
    <row r="6" spans="1:9" x14ac:dyDescent="0.2">
      <c r="A6" s="4">
        <f>IF('True_Odds_Calculator_3-way'!A7="","",'True_Odds_Calculator_3-way'!A7)</f>
        <v>4.41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1.88</v>
      </c>
      <c r="D6" s="4">
        <f t="shared" si="0"/>
        <v>4.6028585070614136E-2</v>
      </c>
      <c r="E6" s="4">
        <f t="shared" si="1"/>
        <v>4.7300443560762053</v>
      </c>
      <c r="F6" s="4">
        <f t="shared" si="2"/>
        <v>3.6762886639973251</v>
      </c>
      <c r="G6" s="4">
        <f t="shared" si="3"/>
        <v>1.9358384469054477</v>
      </c>
      <c r="I6" s="4">
        <f t="shared" si="4"/>
        <v>1.0460285850706141</v>
      </c>
    </row>
    <row r="7" spans="1:9" x14ac:dyDescent="0.2">
      <c r="A7" s="4">
        <f>IF('True_Odds_Calculator_3-way'!A8="","",'True_Odds_Calculator_3-way'!A8)</f>
        <v>2.1800000000000002</v>
      </c>
      <c r="B7" s="4">
        <f>IF('True_Odds_Calculator_3-way'!B8="","",'True_Odds_Calculator_3-way'!B8)</f>
        <v>3.53</v>
      </c>
      <c r="C7" s="4">
        <f>IF('True_Odds_Calculator_3-way'!C8="","",'True_Odds_Calculator_3-way'!C8)</f>
        <v>3.31</v>
      </c>
      <c r="D7" s="4">
        <f t="shared" si="0"/>
        <v>4.4116518935822802E-2</v>
      </c>
      <c r="E7" s="4">
        <f t="shared" si="1"/>
        <v>2.2522010703826747</v>
      </c>
      <c r="F7" s="4">
        <f t="shared" si="2"/>
        <v>3.7232769337497755</v>
      </c>
      <c r="G7" s="4">
        <f t="shared" si="3"/>
        <v>3.4793585640670535</v>
      </c>
      <c r="I7" s="4">
        <f t="shared" si="4"/>
        <v>1.0441165189358228</v>
      </c>
    </row>
    <row r="8" spans="1:9" x14ac:dyDescent="0.2">
      <c r="A8" s="4">
        <f>IF('True_Odds_Calculator_3-way'!A9="","",'True_Odds_Calculator_3-way'!A9)</f>
        <v>8</v>
      </c>
      <c r="B8" s="4">
        <f>IF('True_Odds_Calculator_3-way'!B9="","",'True_Odds_Calculator_3-way'!B9)</f>
        <v>4.95</v>
      </c>
      <c r="C8" s="4">
        <f>IF('True_Odds_Calculator_3-way'!C9="","",'True_Odds_Calculator_3-way'!C9)</f>
        <v>1.44</v>
      </c>
      <c r="D8" s="4">
        <f t="shared" si="0"/>
        <v>2.1464646464646409E-2</v>
      </c>
      <c r="E8" s="4">
        <f t="shared" si="1"/>
        <v>8.485714285714284</v>
      </c>
      <c r="F8" s="4">
        <f t="shared" si="2"/>
        <v>5.1317494600431965</v>
      </c>
      <c r="G8" s="4">
        <f t="shared" si="3"/>
        <v>1.454990814451929</v>
      </c>
      <c r="I8" s="4">
        <f t="shared" si="4"/>
        <v>1.0214646464646464</v>
      </c>
    </row>
    <row r="9" spans="1:9" x14ac:dyDescent="0.2">
      <c r="A9" s="4">
        <f>IF('True_Odds_Calculator_3-way'!A10="","",'True_Odds_Calculator_3-way'!A10)</f>
        <v>8</v>
      </c>
      <c r="B9" s="4">
        <f>IF('True_Odds_Calculator_3-way'!B10="","",'True_Odds_Calculator_3-way'!B10)</f>
        <v>5.25</v>
      </c>
      <c r="C9" s="4">
        <f>IF('True_Odds_Calculator_3-way'!C10="","",'True_Odds_Calculator_3-way'!C10)</f>
        <v>1.44</v>
      </c>
      <c r="D9" s="4">
        <f t="shared" si="0"/>
        <v>9.9206349206348854E-3</v>
      </c>
      <c r="E9" s="4">
        <f t="shared" si="1"/>
        <v>8.2173913043478262</v>
      </c>
      <c r="F9" s="4">
        <f t="shared" si="2"/>
        <v>5.3427561837455828</v>
      </c>
      <c r="G9" s="4">
        <f t="shared" si="3"/>
        <v>1.4468899521531102</v>
      </c>
      <c r="I9" s="4">
        <f t="shared" si="4"/>
        <v>1.0099206349206349</v>
      </c>
    </row>
    <row r="10" spans="1:9" x14ac:dyDescent="0.2">
      <c r="A10" s="4">
        <f>IF('True_Odds_Calculator_3-way'!A11="","",'True_Odds_Calculator_3-way'!A11)</f>
        <v>1.73</v>
      </c>
      <c r="B10" s="4">
        <f>IF('True_Odds_Calculator_3-way'!B11="","",'True_Odds_Calculator_3-way'!B11)</f>
        <v>4.05</v>
      </c>
      <c r="C10" s="4">
        <f>IF('True_Odds_Calculator_3-way'!C11="","",'True_Odds_Calculator_3-way'!C11)</f>
        <v>4.75</v>
      </c>
      <c r="D10" s="4">
        <f t="shared" si="0"/>
        <v>3.5474578117312028E-2</v>
      </c>
      <c r="E10" s="4">
        <f t="shared" si="1"/>
        <v>1.7661297276978694</v>
      </c>
      <c r="F10" s="4">
        <f t="shared" si="2"/>
        <v>4.2537132206097708</v>
      </c>
      <c r="G10" s="4">
        <f t="shared" si="3"/>
        <v>5.0326757439622947</v>
      </c>
      <c r="I10" s="4">
        <f t="shared" si="4"/>
        <v>1.035474578117312</v>
      </c>
    </row>
    <row r="11" spans="1:9" x14ac:dyDescent="0.2">
      <c r="A11" s="4">
        <f>IF('True_Odds_Calculator_3-way'!A12="","",'True_Odds_Calculator_3-way'!A12)</f>
        <v>1.76</v>
      </c>
      <c r="B11" s="4">
        <f>IF('True_Odds_Calculator_3-way'!B12="","",'True_Odds_Calculator_3-way'!B12)</f>
        <v>3.85</v>
      </c>
      <c r="C11" s="4">
        <f>IF('True_Odds_Calculator_3-way'!C12="","",'True_Odds_Calculator_3-way'!C12)</f>
        <v>4.68</v>
      </c>
      <c r="D11" s="4">
        <f t="shared" si="0"/>
        <v>4.159729159729153E-2</v>
      </c>
      <c r="E11" s="4">
        <f t="shared" si="1"/>
        <v>1.8040249641224178</v>
      </c>
      <c r="F11" s="4">
        <f t="shared" si="2"/>
        <v>4.0671156088935705</v>
      </c>
      <c r="G11" s="4">
        <f t="shared" si="3"/>
        <v>5.0047682977639916</v>
      </c>
      <c r="I11" s="4">
        <f t="shared" si="4"/>
        <v>1.0415972915972915</v>
      </c>
    </row>
    <row r="12" spans="1:9" x14ac:dyDescent="0.2">
      <c r="A12" s="4">
        <f>IF('True_Odds_Calculator_3-way'!A13="","",'True_Odds_Calculator_3-way'!A13)</f>
        <v>1.79</v>
      </c>
      <c r="B12" s="4">
        <f>IF('True_Odds_Calculator_3-way'!B13="","",'True_Odds_Calculator_3-way'!B13)</f>
        <v>3.93</v>
      </c>
      <c r="C12" s="4">
        <f>IF('True_Odds_Calculator_3-way'!C13="","",'True_Odds_Calculator_3-way'!C13)</f>
        <v>4.4000000000000004</v>
      </c>
      <c r="D12" s="4">
        <f t="shared" si="0"/>
        <v>4.0384871358473573E-2</v>
      </c>
      <c r="E12" s="4">
        <f t="shared" si="1"/>
        <v>1.8341973824506705</v>
      </c>
      <c r="F12" s="4">
        <f t="shared" si="2"/>
        <v>4.1495273478660719</v>
      </c>
      <c r="G12" s="4">
        <f t="shared" si="3"/>
        <v>4.677025578621623</v>
      </c>
      <c r="I12" s="4">
        <f t="shared" si="4"/>
        <v>1.0403848713584736</v>
      </c>
    </row>
    <row r="13" spans="1:9" x14ac:dyDescent="0.2">
      <c r="A13" s="4">
        <f>IF('True_Odds_Calculator_3-way'!A14="","",'True_Odds_Calculator_3-way'!A14)</f>
        <v>1.71</v>
      </c>
      <c r="B13" s="4">
        <f>IF('True_Odds_Calculator_3-way'!B14="","",'True_Odds_Calculator_3-way'!B14)</f>
        <v>3.52</v>
      </c>
      <c r="C13" s="4">
        <f>IF('True_Odds_Calculator_3-way'!C14="","",'True_Odds_Calculator_3-way'!C14)</f>
        <v>5.22</v>
      </c>
      <c r="D13" s="4">
        <f t="shared" si="0"/>
        <v>6.0457111954389742E-2</v>
      </c>
      <c r="E13" s="4">
        <f t="shared" si="1"/>
        <v>1.7710306986987585</v>
      </c>
      <c r="F13" s="4">
        <f t="shared" si="2"/>
        <v>3.788760845280748</v>
      </c>
      <c r="G13" s="4">
        <f t="shared" si="3"/>
        <v>5.8336757019298906</v>
      </c>
      <c r="I13" s="4">
        <f t="shared" si="4"/>
        <v>1.0604571119543897</v>
      </c>
    </row>
    <row r="14" spans="1:9" x14ac:dyDescent="0.2">
      <c r="A14" s="4">
        <f>IF('True_Odds_Calculator_3-way'!A15="","",'True_Odds_Calculator_3-way'!A15)</f>
        <v>2.87</v>
      </c>
      <c r="B14" s="4">
        <f>IF('True_Odds_Calculator_3-way'!B15="","",'True_Odds_Calculator_3-way'!B15)</f>
        <v>2.78</v>
      </c>
      <c r="C14" s="4">
        <f>IF('True_Odds_Calculator_3-way'!C15="","",'True_Odds_Calculator_3-way'!C15)</f>
        <v>2.89</v>
      </c>
      <c r="D14" s="4">
        <f t="shared" si="0"/>
        <v>5.4165047210630979E-2</v>
      </c>
      <c r="E14" s="4">
        <f t="shared" si="1"/>
        <v>3.0268447225113322</v>
      </c>
      <c r="F14" s="4">
        <f t="shared" si="2"/>
        <v>2.9269102410878856</v>
      </c>
      <c r="G14" s="4">
        <f t="shared" si="3"/>
        <v>3.0490989186953819</v>
      </c>
      <c r="I14" s="4">
        <f t="shared" si="4"/>
        <v>1.054165047210631</v>
      </c>
    </row>
    <row r="15" spans="1:9" x14ac:dyDescent="0.2">
      <c r="A15" s="4">
        <f>IF('True_Odds_Calculator_3-way'!A16="","",'True_Odds_Calculator_3-way'!A16)</f>
        <v>1.65</v>
      </c>
      <c r="B15" s="4">
        <f>IF('True_Odds_Calculator_3-way'!B16="","",'True_Odds_Calculator_3-way'!B16)</f>
        <v>3.65</v>
      </c>
      <c r="C15" s="4">
        <f>IF('True_Odds_Calculator_3-way'!C16="","",'True_Odds_Calculator_3-way'!C16)</f>
        <v>5.54</v>
      </c>
      <c r="D15" s="4">
        <f t="shared" si="0"/>
        <v>6.0538623962786975E-2</v>
      </c>
      <c r="E15" s="4">
        <f t="shared" si="1"/>
        <v>1.7068310621104081</v>
      </c>
      <c r="F15" s="4">
        <f t="shared" si="2"/>
        <v>3.9402180438252734</v>
      </c>
      <c r="G15" s="4">
        <f t="shared" si="3"/>
        <v>6.2372964265795927</v>
      </c>
      <c r="I15" s="4">
        <f t="shared" si="4"/>
        <v>1.060538623962787</v>
      </c>
    </row>
    <row r="16" spans="1:9" x14ac:dyDescent="0.2">
      <c r="A16" s="4">
        <f>IF('True_Odds_Calculator_3-way'!A17="","",'True_Odds_Calculator_3-way'!A17)</f>
        <v>1.6</v>
      </c>
      <c r="B16" s="4">
        <f>IF('True_Odds_Calculator_3-way'!B17="","",'True_Odds_Calculator_3-way'!B17)</f>
        <v>4.54</v>
      </c>
      <c r="C16" s="4">
        <f>IF('True_Odds_Calculator_3-way'!C17="","",'True_Odds_Calculator_3-way'!C17)</f>
        <v>4.95</v>
      </c>
      <c r="D16" s="4">
        <f t="shared" si="0"/>
        <v>4.7284519200818664E-2</v>
      </c>
      <c r="E16" s="4">
        <f t="shared" si="1"/>
        <v>1.641393330371218</v>
      </c>
      <c r="F16" s="4">
        <f t="shared" si="2"/>
        <v>4.8899083400574801</v>
      </c>
      <c r="G16" s="4">
        <f t="shared" si="3"/>
        <v>5.3688768552344737</v>
      </c>
      <c r="I16" s="4">
        <f t="shared" si="4"/>
        <v>1.0472845192008187</v>
      </c>
    </row>
    <row r="17" spans="1:9" x14ac:dyDescent="0.2">
      <c r="A17" s="4">
        <f>IF('True_Odds_Calculator_3-way'!A18="","",'True_Odds_Calculator_3-way'!A18)</f>
        <v>1.34</v>
      </c>
      <c r="B17" s="4">
        <f>IF('True_Odds_Calculator_3-way'!B18="","",'True_Odds_Calculator_3-way'!B18)</f>
        <v>5.45</v>
      </c>
      <c r="C17" s="4">
        <f>IF('True_Odds_Calculator_3-way'!C18="","",'True_Odds_Calculator_3-way'!C18)</f>
        <v>9.6</v>
      </c>
      <c r="D17" s="4">
        <f t="shared" si="0"/>
        <v>3.3921561915194687E-2</v>
      </c>
      <c r="E17" s="4">
        <f t="shared" si="1"/>
        <v>1.3606155446501464</v>
      </c>
      <c r="F17" s="4">
        <f t="shared" si="2"/>
        <v>5.8079074827828077</v>
      </c>
      <c r="G17" s="4">
        <f t="shared" si="3"/>
        <v>10.76895979683372</v>
      </c>
      <c r="I17" s="4">
        <f t="shared" si="4"/>
        <v>1.0339215619151947</v>
      </c>
    </row>
    <row r="18" spans="1:9" x14ac:dyDescent="0.2">
      <c r="A18" s="4">
        <f>IF('True_Odds_Calculator_3-way'!A19="","",'True_Odds_Calculator_3-way'!A19)</f>
        <v>2.1</v>
      </c>
      <c r="B18" s="4">
        <f>IF('True_Odds_Calculator_3-way'!B19="","",'True_Odds_Calculator_3-way'!B19)</f>
        <v>3.75</v>
      </c>
      <c r="C18" s="4">
        <f>IF('True_Odds_Calculator_3-way'!C19="","",'True_Odds_Calculator_3-way'!C19)</f>
        <v>4.2</v>
      </c>
      <c r="D18" s="4">
        <f t="shared" si="0"/>
        <v>-1.904761904761898E-2</v>
      </c>
      <c r="E18" s="4">
        <f t="shared" si="1"/>
        <v>2.0723684210526319</v>
      </c>
      <c r="F18" s="4">
        <f t="shared" si="2"/>
        <v>3.6627906976744189</v>
      </c>
      <c r="G18" s="4">
        <f t="shared" si="3"/>
        <v>4.0909090909090917</v>
      </c>
      <c r="I18" s="4">
        <f t="shared" si="4"/>
        <v>0.98095238095238102</v>
      </c>
    </row>
    <row r="19" spans="1:9" x14ac:dyDescent="0.2">
      <c r="A19" s="4">
        <f>IF('True_Odds_Calculator_3-way'!A20="","",'True_Odds_Calculator_3-way'!A20)</f>
        <v>2.4300000000000002</v>
      </c>
      <c r="B19" s="4">
        <f>IF('True_Odds_Calculator_3-way'!B20="","",'True_Odds_Calculator_3-way'!B20)</f>
        <v>3.4</v>
      </c>
      <c r="C19" s="4">
        <f>IF('True_Odds_Calculator_3-way'!C20="","",'True_Odds_Calculator_3-way'!C20)</f>
        <v>2.95</v>
      </c>
      <c r="D19" s="4">
        <f t="shared" si="0"/>
        <v>4.4623331651137077E-2</v>
      </c>
      <c r="E19" s="4">
        <f t="shared" si="1"/>
        <v>2.5211258378616948</v>
      </c>
      <c r="F19" s="4">
        <f t="shared" si="2"/>
        <v>3.5811077534908091</v>
      </c>
      <c r="G19" s="4">
        <f t="shared" si="3"/>
        <v>3.0853855112581443</v>
      </c>
      <c r="I19" s="4">
        <f t="shared" si="4"/>
        <v>1.0446233316511371</v>
      </c>
    </row>
    <row r="20" spans="1:9" x14ac:dyDescent="0.2">
      <c r="A20" s="4">
        <f>IF('True_Odds_Calculator_3-way'!A21="","",'True_Odds_Calculator_3-way'!A21)</f>
        <v>1.4</v>
      </c>
      <c r="B20" s="4">
        <f>IF('True_Odds_Calculator_3-way'!B21="","",'True_Odds_Calculator_3-way'!B21)</f>
        <v>4.9400000000000004</v>
      </c>
      <c r="C20" s="4">
        <f>IF('True_Odds_Calculator_3-way'!C21="","",'True_Odds_Calculator_3-way'!C21)</f>
        <v>8.8000000000000007</v>
      </c>
      <c r="D20" s="4">
        <f t="shared" si="0"/>
        <v>3.035122771964871E-2</v>
      </c>
      <c r="E20" s="4">
        <f t="shared" si="1"/>
        <v>1.4201143667826095</v>
      </c>
      <c r="F20" s="4">
        <f t="shared" si="2"/>
        <v>5.1998815246861536</v>
      </c>
      <c r="G20" s="4">
        <f t="shared" si="3"/>
        <v>9.6600355540506211</v>
      </c>
      <c r="I20" s="4">
        <f t="shared" si="4"/>
        <v>1.0303512277196487</v>
      </c>
    </row>
    <row r="21" spans="1:9" x14ac:dyDescent="0.2">
      <c r="A21" s="4">
        <f>IF('True_Odds_Calculator_3-way'!A22="","",'True_Odds_Calculator_3-way'!A22)</f>
        <v>2.25</v>
      </c>
      <c r="B21" s="4">
        <f>IF('True_Odds_Calculator_3-way'!B22="","",'True_Odds_Calculator_3-way'!B22)</f>
        <v>2.7</v>
      </c>
      <c r="C21" s="4">
        <f>IF('True_Odds_Calculator_3-way'!C22="","",'True_Odds_Calculator_3-way'!C22)</f>
        <v>4.1399999999999997</v>
      </c>
      <c r="D21" s="4">
        <f t="shared" si="0"/>
        <v>5.6360708534621606E-2</v>
      </c>
      <c r="E21" s="4">
        <f t="shared" si="1"/>
        <v>2.3493064312736442</v>
      </c>
      <c r="F21" s="4">
        <f t="shared" si="2"/>
        <v>2.8442748091603063</v>
      </c>
      <c r="G21" s="4">
        <f t="shared" si="3"/>
        <v>4.4891566265060234</v>
      </c>
      <c r="I21" s="4">
        <f t="shared" si="4"/>
        <v>1.0563607085346216</v>
      </c>
    </row>
    <row r="22" spans="1:9" x14ac:dyDescent="0.2">
      <c r="A22" s="4">
        <f>IF('True_Odds_Calculator_3-way'!A23="","",'True_Odds_Calculator_3-way'!A23)</f>
        <v>2.41</v>
      </c>
      <c r="B22" s="4">
        <f>IF('True_Odds_Calculator_3-way'!B23="","",'True_Odds_Calculator_3-way'!B23)</f>
        <v>3.11</v>
      </c>
      <c r="C22" s="4">
        <f>IF('True_Odds_Calculator_3-way'!C23="","",'True_Odds_Calculator_3-way'!C23)</f>
        <v>3.14</v>
      </c>
      <c r="D22" s="4">
        <f t="shared" si="0"/>
        <v>5.4952505275845942E-2</v>
      </c>
      <c r="E22" s="4">
        <f t="shared" si="1"/>
        <v>2.5213033900686193</v>
      </c>
      <c r="F22" s="4">
        <f t="shared" si="2"/>
        <v>3.2978712511993833</v>
      </c>
      <c r="G22" s="4">
        <f t="shared" si="3"/>
        <v>3.3316249224825913</v>
      </c>
      <c r="I22" s="4">
        <f t="shared" si="4"/>
        <v>1.0549525052758459</v>
      </c>
    </row>
    <row r="23" spans="1:9" x14ac:dyDescent="0.2">
      <c r="A23" s="4">
        <f>IF('True_Odds_Calculator_3-way'!A24="","",'True_Odds_Calculator_3-way'!A24)</f>
        <v>4.4800000000000004</v>
      </c>
      <c r="B23" s="4">
        <f>IF('True_Odds_Calculator_3-way'!B24="","",'True_Odds_Calculator_3-way'!B24)</f>
        <v>3.11</v>
      </c>
      <c r="C23" s="4">
        <f>IF('True_Odds_Calculator_3-way'!C24="","",'True_Odds_Calculator_3-way'!C24)</f>
        <v>1.95</v>
      </c>
      <c r="D23" s="4">
        <f t="shared" si="0"/>
        <v>5.757820689492732E-2</v>
      </c>
      <c r="E23" s="4">
        <f t="shared" si="1"/>
        <v>4.9014430073437287</v>
      </c>
      <c r="F23" s="4">
        <f t="shared" si="2"/>
        <v>3.3074178105037975</v>
      </c>
      <c r="G23" s="4">
        <f t="shared" si="3"/>
        <v>2.0258179264036493</v>
      </c>
      <c r="I23" s="4">
        <f t="shared" si="4"/>
        <v>1.0575782068949273</v>
      </c>
    </row>
    <row r="24" spans="1:9" x14ac:dyDescent="0.2">
      <c r="A24" s="4">
        <f>IF('True_Odds_Calculator_3-way'!A25="","",'True_Odds_Calculator_3-way'!A25)</f>
        <v>1.95</v>
      </c>
      <c r="B24" s="4">
        <f>IF('True_Odds_Calculator_3-way'!B25="","",'True_Odds_Calculator_3-way'!B25)</f>
        <v>3.63</v>
      </c>
      <c r="C24" s="4">
        <f>IF('True_Odds_Calculator_3-way'!C25="","",'True_Odds_Calculator_3-way'!C25)</f>
        <v>4.1399999999999997</v>
      </c>
      <c r="D24" s="4">
        <f t="shared" si="0"/>
        <v>2.9848500204231465E-2</v>
      </c>
      <c r="E24" s="4">
        <f t="shared" si="1"/>
        <v>1.988581514226794</v>
      </c>
      <c r="F24" s="4">
        <f t="shared" si="2"/>
        <v>3.7660160150512185</v>
      </c>
      <c r="G24" s="4">
        <f t="shared" si="3"/>
        <v>4.3178565271779723</v>
      </c>
      <c r="I24" s="4">
        <f t="shared" si="4"/>
        <v>1.0298485002042315</v>
      </c>
    </row>
    <row r="25" spans="1:9" x14ac:dyDescent="0.2">
      <c r="A25" s="4">
        <f>IF('True_Odds_Calculator_3-way'!A26="","",'True_Odds_Calculator_3-way'!A26)</f>
        <v>2.85</v>
      </c>
      <c r="B25" s="4">
        <f>IF('True_Odds_Calculator_3-way'!B26="","",'True_Odds_Calculator_3-way'!B26)</f>
        <v>3.47</v>
      </c>
      <c r="C25" s="4">
        <f>IF('True_Odds_Calculator_3-way'!C26="","",'True_Odds_Calculator_3-way'!C26)</f>
        <v>2.57</v>
      </c>
      <c r="D25" s="4">
        <f t="shared" si="0"/>
        <v>2.8166689388560595E-2</v>
      </c>
      <c r="E25" s="4">
        <f t="shared" si="1"/>
        <v>2.92835804386812</v>
      </c>
      <c r="F25" s="4">
        <f t="shared" si="2"/>
        <v>3.5868579330277641</v>
      </c>
      <c r="G25" s="4">
        <f t="shared" si="3"/>
        <v>2.6335460544755622</v>
      </c>
      <c r="I25" s="4">
        <f t="shared" si="4"/>
        <v>1.0281666893885606</v>
      </c>
    </row>
    <row r="26" spans="1:9" x14ac:dyDescent="0.2">
      <c r="A26" s="4">
        <f>IF('True_Odds_Calculator_3-way'!A27="","",'True_Odds_Calculator_3-way'!A27)</f>
        <v>2.86</v>
      </c>
      <c r="B26" s="4">
        <f>IF('True_Odds_Calculator_3-way'!B27="","",'True_Odds_Calculator_3-way'!B27)</f>
        <v>2.78</v>
      </c>
      <c r="C26" s="4">
        <f>IF('True_Odds_Calculator_3-way'!C27="","",'True_Odds_Calculator_3-way'!C27)</f>
        <v>2.99</v>
      </c>
      <c r="D26" s="4">
        <f t="shared" si="0"/>
        <v>4.3810740401294179E-2</v>
      </c>
      <c r="E26" s="4">
        <f t="shared" si="1"/>
        <v>2.9846579372868707</v>
      </c>
      <c r="F26" s="4">
        <f t="shared" si="2"/>
        <v>2.8976381778961851</v>
      </c>
      <c r="G26" s="4">
        <f t="shared" si="3"/>
        <v>3.1265185070360255</v>
      </c>
      <c r="I26" s="4">
        <f t="shared" si="4"/>
        <v>1.0438107404012942</v>
      </c>
    </row>
    <row r="27" spans="1:9" x14ac:dyDescent="0.2">
      <c r="A27" s="4">
        <f>IF('True_Odds_Calculator_3-way'!A28="","",'True_Odds_Calculator_3-way'!A28)</f>
        <v>1.89</v>
      </c>
      <c r="B27" s="4">
        <f>IF('True_Odds_Calculator_3-way'!B28="","",'True_Odds_Calculator_3-way'!B28)</f>
        <v>3.66</v>
      </c>
      <c r="C27" s="4">
        <f>IF('True_Odds_Calculator_3-way'!C28="","",'True_Odds_Calculator_3-way'!C28)</f>
        <v>4.08</v>
      </c>
      <c r="D27" s="4">
        <f t="shared" si="0"/>
        <v>4.7422612032062439E-2</v>
      </c>
      <c r="E27" s="4">
        <f t="shared" si="1"/>
        <v>1.9482050525918184</v>
      </c>
      <c r="F27" s="4">
        <f t="shared" si="2"/>
        <v>3.8847547660970374</v>
      </c>
      <c r="G27" s="4">
        <f t="shared" si="3"/>
        <v>4.3612796510851668</v>
      </c>
      <c r="I27" s="4">
        <f t="shared" si="4"/>
        <v>1.0474226120320624</v>
      </c>
    </row>
    <row r="28" spans="1:9" x14ac:dyDescent="0.2">
      <c r="A28" s="4">
        <f>IF('True_Odds_Calculator_3-way'!A29="","",'True_Odds_Calculator_3-way'!A29)</f>
        <v>1.44</v>
      </c>
      <c r="B28" s="4">
        <f>IF('True_Odds_Calculator_3-way'!B29="","",'True_Odds_Calculator_3-way'!B29)</f>
        <v>4.87</v>
      </c>
      <c r="C28" s="4">
        <f>IF('True_Odds_Calculator_3-way'!C29="","",'True_Odds_Calculator_3-way'!C29)</f>
        <v>6.56</v>
      </c>
      <c r="D28" s="4">
        <f t="shared" si="0"/>
        <v>5.2222277869595768E-2</v>
      </c>
      <c r="E28" s="4">
        <f t="shared" si="1"/>
        <v>1.477024110488655</v>
      </c>
      <c r="F28" s="4">
        <f t="shared" si="2"/>
        <v>5.3210910472731197</v>
      </c>
      <c r="G28" s="4">
        <f t="shared" si="3"/>
        <v>7.4056740170405924</v>
      </c>
      <c r="I28" s="4">
        <f t="shared" si="4"/>
        <v>1.0522222778695958</v>
      </c>
    </row>
    <row r="29" spans="1:9" x14ac:dyDescent="0.2">
      <c r="A29" s="4">
        <f>IF('True_Odds_Calculator_3-way'!A30="","",'True_Odds_Calculator_3-way'!A30)</f>
        <v>1.26</v>
      </c>
      <c r="B29" s="4">
        <f>IF('True_Odds_Calculator_3-way'!B30="","",'True_Odds_Calculator_3-way'!B30)</f>
        <v>5.44</v>
      </c>
      <c r="C29" s="4">
        <f>IF('True_Odds_Calculator_3-way'!C30="","",'True_Odds_Calculator_3-way'!C30)</f>
        <v>11.35</v>
      </c>
      <c r="D29" s="4">
        <f t="shared" si="0"/>
        <v>6.5580049934804929E-2</v>
      </c>
      <c r="E29" s="4">
        <f t="shared" si="1"/>
        <v>1.2956879374478572</v>
      </c>
      <c r="F29" s="4">
        <f t="shared" si="2"/>
        <v>6.1742301270017954</v>
      </c>
      <c r="G29" s="4">
        <f t="shared" si="3"/>
        <v>15.095317063831867</v>
      </c>
      <c r="I29" s="4">
        <f t="shared" si="4"/>
        <v>1.0655800499348049</v>
      </c>
    </row>
    <row r="30" spans="1:9" x14ac:dyDescent="0.2">
      <c r="A30" s="4">
        <f>IF('True_Odds_Calculator_3-way'!A31="","",'True_Odds_Calculator_3-way'!A31)</f>
        <v>2.4300000000000002</v>
      </c>
      <c r="B30" s="4">
        <f>IF('True_Odds_Calculator_3-way'!B31="","",'True_Odds_Calculator_3-way'!B31)</f>
        <v>3.31</v>
      </c>
      <c r="C30" s="4">
        <f>IF('True_Odds_Calculator_3-way'!C31="","",'True_Odds_Calculator_3-way'!C31)</f>
        <v>2.93</v>
      </c>
      <c r="D30" s="4">
        <f t="shared" si="0"/>
        <v>5.4934365697878462E-2</v>
      </c>
      <c r="E30" s="4">
        <f t="shared" si="1"/>
        <v>2.5431626938573868</v>
      </c>
      <c r="F30" s="4">
        <f t="shared" si="2"/>
        <v>3.5235666022379482</v>
      </c>
      <c r="G30" s="4">
        <f t="shared" si="3"/>
        <v>3.0961144797549789</v>
      </c>
      <c r="I30" s="4">
        <f t="shared" si="4"/>
        <v>1.0549343656978785</v>
      </c>
    </row>
    <row r="31" spans="1:9" x14ac:dyDescent="0.2">
      <c r="A31" s="4">
        <f>IF('True_Odds_Calculator_3-way'!A32="","",'True_Odds_Calculator_3-way'!A32)</f>
        <v>1.93</v>
      </c>
      <c r="B31" s="4">
        <f>IF('True_Odds_Calculator_3-way'!B32="","",'True_Odds_Calculator_3-way'!B32)</f>
        <v>3.8</v>
      </c>
      <c r="C31" s="4">
        <f>IF('True_Odds_Calculator_3-way'!C32="","",'True_Odds_Calculator_3-way'!C32)</f>
        <v>3.82</v>
      </c>
      <c r="D31" s="4">
        <f t="shared" si="0"/>
        <v>4.3072714474790663E-2</v>
      </c>
      <c r="E31" s="4">
        <f t="shared" si="1"/>
        <v>1.9850047046286743</v>
      </c>
      <c r="F31" s="4">
        <f t="shared" si="2"/>
        <v>4.0192873825742135</v>
      </c>
      <c r="G31" s="4">
        <f t="shared" si="3"/>
        <v>4.0416690710584318</v>
      </c>
      <c r="I31" s="4">
        <f t="shared" si="4"/>
        <v>1.0430727144747907</v>
      </c>
    </row>
    <row r="32" spans="1:9" x14ac:dyDescent="0.2">
      <c r="A32" s="4">
        <f>IF('True_Odds_Calculator_3-way'!A33="","",'True_Odds_Calculator_3-way'!A33)</f>
        <v>1.4</v>
      </c>
      <c r="B32" s="4">
        <f>IF('True_Odds_Calculator_3-way'!B33="","",'True_Odds_Calculator_3-way'!B33)</f>
        <v>4.6500000000000004</v>
      </c>
      <c r="C32" s="4">
        <f>IF('True_Odds_Calculator_3-way'!C33="","",'True_Odds_Calculator_3-way'!C33)</f>
        <v>8.6199999999999992</v>
      </c>
      <c r="D32" s="4">
        <f t="shared" si="0"/>
        <v>4.5348758469033745E-2</v>
      </c>
      <c r="E32" s="4">
        <f t="shared" si="1"/>
        <v>1.4302684186290715</v>
      </c>
      <c r="F32" s="4">
        <f t="shared" si="2"/>
        <v>5.0015627228216939</v>
      </c>
      <c r="G32" s="4">
        <f t="shared" si="3"/>
        <v>9.9114876480700786</v>
      </c>
      <c r="I32" s="4">
        <f t="shared" si="4"/>
        <v>1.0453487584690337</v>
      </c>
    </row>
    <row r="33" spans="1:9" x14ac:dyDescent="0.2">
      <c r="A33" s="4">
        <f>IF('True_Odds_Calculator_3-way'!A34="","",'True_Odds_Calculator_3-way'!A34)</f>
        <v>2.2000000000000002</v>
      </c>
      <c r="B33" s="4">
        <f>IF('True_Odds_Calculator_3-way'!B34="","",'True_Odds_Calculator_3-way'!B34)</f>
        <v>3.39</v>
      </c>
      <c r="C33" s="4">
        <f>IF('True_Odds_Calculator_3-way'!C34="","",'True_Odds_Calculator_3-way'!C34)</f>
        <v>3.46</v>
      </c>
      <c r="D33" s="4">
        <f t="shared" si="0"/>
        <v>3.8548046323380047E-2</v>
      </c>
      <c r="E33" s="4">
        <f t="shared" si="1"/>
        <v>2.264000037434037</v>
      </c>
      <c r="F33" s="4">
        <f t="shared" si="2"/>
        <v>3.5443911712134084</v>
      </c>
      <c r="G33" s="4">
        <f t="shared" si="3"/>
        <v>3.6209844297843516</v>
      </c>
      <c r="I33" s="4">
        <f t="shared" si="4"/>
        <v>1.03854804632338</v>
      </c>
    </row>
    <row r="34" spans="1:9" x14ac:dyDescent="0.2">
      <c r="A34" s="4">
        <f>IF('True_Odds_Calculator_3-way'!A35="","",'True_Odds_Calculator_3-way'!A35)</f>
        <v>1.69</v>
      </c>
      <c r="B34" s="4">
        <f>IF('True_Odds_Calculator_3-way'!B35="","",'True_Odds_Calculator_3-way'!B35)</f>
        <v>3.98</v>
      </c>
      <c r="C34" s="4">
        <f>IF('True_Odds_Calculator_3-way'!C35="","",'True_Odds_Calculator_3-way'!C35)</f>
        <v>4.99</v>
      </c>
      <c r="D34" s="4">
        <f t="shared" si="0"/>
        <v>4.3373059341602627E-2</v>
      </c>
      <c r="E34" s="4">
        <f t="shared" si="1"/>
        <v>1.7323267894527294</v>
      </c>
      <c r="F34" s="4">
        <f t="shared" si="2"/>
        <v>4.222998029906468</v>
      </c>
      <c r="G34" s="4">
        <f t="shared" si="3"/>
        <v>5.3779888497673278</v>
      </c>
      <c r="I34" s="4">
        <f t="shared" si="4"/>
        <v>1.0433730593416026</v>
      </c>
    </row>
    <row r="35" spans="1:9" x14ac:dyDescent="0.2">
      <c r="A35" s="4">
        <f>IF('True_Odds_Calculator_3-way'!A36="","",'True_Odds_Calculator_3-way'!A36)</f>
        <v>5.53</v>
      </c>
      <c r="B35" s="4">
        <f>IF('True_Odds_Calculator_3-way'!B36="","",'True_Odds_Calculator_3-way'!B36)</f>
        <v>3.49</v>
      </c>
      <c r="C35" s="4">
        <f>IF('True_Odds_Calculator_3-way'!C36="","",'True_Odds_Calculator_3-way'!C36)</f>
        <v>1.68</v>
      </c>
      <c r="D35" s="4">
        <f t="shared" si="0"/>
        <v>6.260287292894029E-2</v>
      </c>
      <c r="E35" s="4">
        <f t="shared" si="1"/>
        <v>6.2513986687229073</v>
      </c>
      <c r="F35" s="4">
        <f t="shared" si="2"/>
        <v>3.7641344144101203</v>
      </c>
      <c r="G35" s="4">
        <f t="shared" si="3"/>
        <v>1.7410365793762643</v>
      </c>
      <c r="I35" s="4">
        <f t="shared" si="4"/>
        <v>1.0626028729289403</v>
      </c>
    </row>
    <row r="36" spans="1:9" x14ac:dyDescent="0.2">
      <c r="A36" s="4">
        <f>IF('True_Odds_Calculator_3-way'!A37="","",'True_Odds_Calculator_3-way'!A37)</f>
        <v>3.49</v>
      </c>
      <c r="B36" s="4">
        <f>IF('True_Odds_Calculator_3-way'!B37="","",'True_Odds_Calculator_3-way'!B37)</f>
        <v>3.12</v>
      </c>
      <c r="C36" s="4">
        <f>IF('True_Odds_Calculator_3-way'!C37="","",'True_Odds_Calculator_3-way'!C37)</f>
        <v>2.23</v>
      </c>
      <c r="D36" s="4">
        <f t="shared" si="0"/>
        <v>5.5476265075761422E-2</v>
      </c>
      <c r="E36" s="4">
        <f t="shared" si="1"/>
        <v>3.7307744388889246</v>
      </c>
      <c r="F36" s="4">
        <f t="shared" si="2"/>
        <v>3.3110309774672304</v>
      </c>
      <c r="G36" s="4">
        <f t="shared" si="3"/>
        <v>2.3259145695481802</v>
      </c>
      <c r="I36" s="4">
        <f t="shared" si="4"/>
        <v>1.0554762650757614</v>
      </c>
    </row>
    <row r="37" spans="1:9" x14ac:dyDescent="0.2">
      <c r="A37" s="4">
        <f>IF('True_Odds_Calculator_3-way'!A38="","",'True_Odds_Calculator_3-way'!A38)</f>
        <v>1.85</v>
      </c>
      <c r="B37" s="4">
        <f>IF('True_Odds_Calculator_3-way'!B38="","",'True_Odds_Calculator_3-way'!B38)</f>
        <v>4.05</v>
      </c>
      <c r="C37" s="4">
        <f>IF('True_Odds_Calculator_3-way'!C38="","",'True_Odds_Calculator_3-way'!C38)</f>
        <v>3.88</v>
      </c>
      <c r="D37" s="4">
        <f t="shared" si="0"/>
        <v>4.5186079550340708E-2</v>
      </c>
      <c r="E37" s="4">
        <f t="shared" si="1"/>
        <v>1.9030273804016724</v>
      </c>
      <c r="F37" s="4">
        <f t="shared" si="2"/>
        <v>4.3131045874463405</v>
      </c>
      <c r="G37" s="4">
        <f t="shared" si="3"/>
        <v>4.1208236667154923</v>
      </c>
      <c r="I37" s="4">
        <f t="shared" si="4"/>
        <v>1.0451860795503407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2.63</v>
      </c>
      <c r="B40" s="4">
        <f>IF('True_Odds_Calculator_3-way'!B39="","",'True_Odds_Calculator_3-way'!B39)</f>
        <v>3.65</v>
      </c>
      <c r="C40" s="4">
        <f>IF('True_Odds_Calculator_3-way'!C39="","",'True_Odds_Calculator_3-way'!C39)</f>
        <v>2.56</v>
      </c>
      <c r="D40" s="4">
        <f t="shared" si="0"/>
        <v>4.482573962185521E-2</v>
      </c>
      <c r="E40" s="4">
        <f t="shared" si="1"/>
        <v>2.7375792876605707</v>
      </c>
      <c r="F40" s="4">
        <f t="shared" si="2"/>
        <v>3.8605464155812323</v>
      </c>
      <c r="G40" s="4">
        <f t="shared" si="3"/>
        <v>2.6618179927587611</v>
      </c>
      <c r="I40" s="4">
        <f t="shared" si="4"/>
        <v>1.0448257396218552</v>
      </c>
    </row>
    <row r="41" spans="1:9" x14ac:dyDescent="0.2">
      <c r="A41" s="4">
        <f>IF('True_Odds_Calculator_3-way'!A40="","",'True_Odds_Calculator_3-way'!A40)</f>
        <v>3.57</v>
      </c>
      <c r="B41" s="4">
        <f>IF('True_Odds_Calculator_3-way'!B40="","",'True_Odds_Calculator_3-way'!B40)</f>
        <v>3.3</v>
      </c>
      <c r="C41" s="4">
        <f>IF('True_Odds_Calculator_3-way'!C40="","",'True_Odds_Calculator_3-way'!C40)</f>
        <v>2.19</v>
      </c>
      <c r="D41" s="4">
        <f t="shared" si="0"/>
        <v>3.9763352414440289E-2</v>
      </c>
      <c r="E41" s="4">
        <f t="shared" si="1"/>
        <v>3.7473170051546614</v>
      </c>
      <c r="F41" s="4">
        <f t="shared" si="2"/>
        <v>3.4509431766655565</v>
      </c>
      <c r="G41" s="4">
        <f t="shared" si="3"/>
        <v>2.2554700879357781</v>
      </c>
      <c r="I41" s="4">
        <f t="shared" si="4"/>
        <v>1.0397633524144403</v>
      </c>
    </row>
    <row r="42" spans="1:9" x14ac:dyDescent="0.2">
      <c r="A42" s="4">
        <f>IF('True_Odds_Calculator_3-way'!A41="","",'True_Odds_Calculator_3-way'!A41)</f>
        <v>1.54</v>
      </c>
      <c r="B42" s="4">
        <f>IF('True_Odds_Calculator_3-way'!B41="","",'True_Odds_Calculator_3-way'!B41)</f>
        <v>4.09</v>
      </c>
      <c r="C42" s="4">
        <f>IF('True_Odds_Calculator_3-way'!C41="","",'True_Odds_Calculator_3-way'!C41)</f>
        <v>6.69</v>
      </c>
      <c r="D42" s="4">
        <f t="shared" si="0"/>
        <v>4.3326257947942759E-2</v>
      </c>
      <c r="E42" s="4">
        <f t="shared" si="1"/>
        <v>1.5750299455645966</v>
      </c>
      <c r="F42" s="4">
        <f t="shared" si="2"/>
        <v>4.3467546776312913</v>
      </c>
      <c r="G42" s="4">
        <f t="shared" si="3"/>
        <v>7.4055014448041252</v>
      </c>
      <c r="I42" s="4">
        <f t="shared" si="4"/>
        <v>1.0433262579479428</v>
      </c>
    </row>
    <row r="43" spans="1:9" x14ac:dyDescent="0.2">
      <c r="A43" s="4">
        <f>IF('True_Odds_Calculator_3-way'!A42="","",'True_Odds_Calculator_3-way'!A42)</f>
        <v>2.02</v>
      </c>
      <c r="B43" s="4">
        <f>IF('True_Odds_Calculator_3-way'!B42="","",'True_Odds_Calculator_3-way'!B42)</f>
        <v>3.1</v>
      </c>
      <c r="C43" s="4">
        <f>IF('True_Odds_Calculator_3-way'!C42="","",'True_Odds_Calculator_3-way'!C42)</f>
        <v>4.4800000000000004</v>
      </c>
      <c r="D43" s="4">
        <f t="shared" si="0"/>
        <v>4.0844435826071113E-2</v>
      </c>
      <c r="E43" s="4">
        <f t="shared" si="1"/>
        <v>2.0771249237378995</v>
      </c>
      <c r="F43" s="4">
        <f t="shared" si="2"/>
        <v>3.2366038327944207</v>
      </c>
      <c r="G43" s="4">
        <f t="shared" si="3"/>
        <v>4.7710043446317947</v>
      </c>
      <c r="I43" s="4">
        <f t="shared" si="4"/>
        <v>1.0408444358260711</v>
      </c>
    </row>
    <row r="44" spans="1:9" x14ac:dyDescent="0.2">
      <c r="A44" s="4">
        <f>IF('True_Odds_Calculator_3-way'!A43="","",'True_Odds_Calculator_3-way'!A43)</f>
        <v>3.67</v>
      </c>
      <c r="B44" s="4">
        <f>IF('True_Odds_Calculator_3-way'!B43="","",'True_Odds_Calculator_3-way'!B43)</f>
        <v>2.87</v>
      </c>
      <c r="C44" s="4">
        <f>IF('True_Odds_Calculator_3-way'!C43="","",'True_Odds_Calculator_3-way'!C43)</f>
        <v>2.2200000000000002</v>
      </c>
      <c r="D44" s="4">
        <f t="shared" si="0"/>
        <v>7.1362070232277031E-2</v>
      </c>
      <c r="E44" s="4">
        <f t="shared" si="1"/>
        <v>4.0210347195942022</v>
      </c>
      <c r="F44" s="4">
        <f t="shared" si="2"/>
        <v>3.0802905547657988</v>
      </c>
      <c r="G44" s="4">
        <f t="shared" si="3"/>
        <v>2.3437696270215231</v>
      </c>
      <c r="I44" s="4">
        <f t="shared" si="4"/>
        <v>1.071362070232277</v>
      </c>
    </row>
    <row r="45" spans="1:9" x14ac:dyDescent="0.2">
      <c r="A45" s="4">
        <f>IF('True_Odds_Calculator_3-way'!A44="","",'True_Odds_Calculator_3-way'!A44)</f>
        <v>1.48</v>
      </c>
      <c r="B45" s="4">
        <f>IF('True_Odds_Calculator_3-way'!B44="","",'True_Odds_Calculator_3-way'!B44)</f>
        <v>3.92</v>
      </c>
      <c r="C45" s="4">
        <f>IF('True_Odds_Calculator_3-way'!C44="","",'True_Odds_Calculator_3-way'!C44)</f>
        <v>6.73</v>
      </c>
      <c r="D45" s="4">
        <f t="shared" si="0"/>
        <v>7.9366126596013942E-2</v>
      </c>
      <c r="E45" s="4">
        <f t="shared" si="1"/>
        <v>1.5403091982470389</v>
      </c>
      <c r="F45" s="4">
        <f t="shared" si="2"/>
        <v>4.3735603961531693</v>
      </c>
      <c r="G45" s="4">
        <f t="shared" si="3"/>
        <v>8.1877929546605976</v>
      </c>
      <c r="I45" s="4">
        <f t="shared" si="4"/>
        <v>1.0793661265960139</v>
      </c>
    </row>
    <row r="46" spans="1:9" x14ac:dyDescent="0.2">
      <c r="A46" s="4">
        <f>IF('True_Odds_Calculator_3-way'!A45="","",'True_Odds_Calculator_3-way'!A45)</f>
        <v>3.01</v>
      </c>
      <c r="B46" s="4">
        <f>IF('True_Odds_Calculator_3-way'!B45="","",'True_Odds_Calculator_3-way'!B45)</f>
        <v>3.06</v>
      </c>
      <c r="C46" s="4">
        <f>IF('True_Odds_Calculator_3-way'!C45="","",'True_Odds_Calculator_3-way'!C45)</f>
        <v>2.4300000000000002</v>
      </c>
      <c r="D46" s="4">
        <f t="shared" si="0"/>
        <v>7.0545932987033488E-2</v>
      </c>
      <c r="E46" s="4">
        <f t="shared" si="1"/>
        <v>3.2392797380297171</v>
      </c>
      <c r="F46" s="4">
        <f t="shared" si="2"/>
        <v>3.2972604834482571</v>
      </c>
      <c r="G46" s="4">
        <f t="shared" si="3"/>
        <v>2.577270946627046</v>
      </c>
      <c r="I46" s="4">
        <f t="shared" si="4"/>
        <v>1.0705459329870335</v>
      </c>
    </row>
    <row r="47" spans="1:9" x14ac:dyDescent="0.2">
      <c r="A47" s="4">
        <f>IF('True_Odds_Calculator_3-way'!A46="","",'True_Odds_Calculator_3-way'!A46)</f>
        <v>3.58</v>
      </c>
      <c r="B47" s="4">
        <f>IF('True_Odds_Calculator_3-way'!B46="","",'True_Odds_Calculator_3-way'!B46)</f>
        <v>3.93</v>
      </c>
      <c r="C47" s="4">
        <f>IF('True_Odds_Calculator_3-way'!C46="","",'True_Odds_Calculator_3-way'!C46)</f>
        <v>1.95</v>
      </c>
      <c r="D47" s="4">
        <f t="shared" si="0"/>
        <v>4.6603047967711753E-2</v>
      </c>
      <c r="E47" s="4">
        <f t="shared" si="1"/>
        <v>3.7908186881589989</v>
      </c>
      <c r="F47" s="4">
        <f t="shared" si="2"/>
        <v>4.1855263539294052</v>
      </c>
      <c r="G47" s="4">
        <f t="shared" si="3"/>
        <v>2.0109145868164457</v>
      </c>
      <c r="I47" s="4">
        <f t="shared" si="4"/>
        <v>1.0466030479677118</v>
      </c>
    </row>
    <row r="48" spans="1:9" x14ac:dyDescent="0.2">
      <c r="A48" s="4">
        <f>IF('True_Odds_Calculator_3-way'!A47="","",'True_Odds_Calculator_3-way'!A47)</f>
        <v>1.83</v>
      </c>
      <c r="B48" s="4">
        <f>IF('True_Odds_Calculator_3-way'!B47="","",'True_Odds_Calculator_3-way'!B47)</f>
        <v>3.7</v>
      </c>
      <c r="C48" s="4">
        <f>IF('True_Odds_Calculator_3-way'!C47="","",'True_Odds_Calculator_3-way'!C47)</f>
        <v>4.3499999999999996</v>
      </c>
      <c r="D48" s="4">
        <f t="shared" si="0"/>
        <v>4.6603415173228413E-2</v>
      </c>
      <c r="E48" s="4">
        <f t="shared" si="1"/>
        <v>1.8835455908731922</v>
      </c>
      <c r="F48" s="4">
        <f t="shared" si="2"/>
        <v>3.9256359165394938</v>
      </c>
      <c r="G48" s="4">
        <f t="shared" si="3"/>
        <v>4.6652543379610174</v>
      </c>
      <c r="I48" s="4">
        <f t="shared" si="4"/>
        <v>1.0466034151732284</v>
      </c>
    </row>
    <row r="49" spans="1:9" x14ac:dyDescent="0.2">
      <c r="A49" s="4">
        <f>IF('True_Odds_Calculator_3-way'!A48="","",'True_Odds_Calculator_3-way'!A48)</f>
        <v>2.31</v>
      </c>
      <c r="B49" s="4">
        <f>IF('True_Odds_Calculator_3-way'!B48="","",'True_Odds_Calculator_3-way'!B48)</f>
        <v>3.68</v>
      </c>
      <c r="C49" s="4">
        <f>IF('True_Odds_Calculator_3-way'!C48="","",'True_Odds_Calculator_3-way'!C48)</f>
        <v>2.94</v>
      </c>
      <c r="D49" s="4">
        <f t="shared" si="0"/>
        <v>4.4775617756984243E-2</v>
      </c>
      <c r="E49" s="4">
        <f t="shared" si="1"/>
        <v>2.3924862897302979</v>
      </c>
      <c r="F49" s="4">
        <f t="shared" si="2"/>
        <v>3.8938698588305098</v>
      </c>
      <c r="G49" s="4">
        <f t="shared" si="3"/>
        <v>3.074928172303792</v>
      </c>
      <c r="I49" s="4">
        <f t="shared" si="4"/>
        <v>1.0447756177569842</v>
      </c>
    </row>
    <row r="50" spans="1:9" x14ac:dyDescent="0.2">
      <c r="A50" s="4">
        <f>IF('True_Odds_Calculator_3-way'!A49="","",'True_Odds_Calculator_3-way'!A49)</f>
        <v>2.34</v>
      </c>
      <c r="B50" s="4">
        <f>IF('True_Odds_Calculator_3-way'!B49="","",'True_Odds_Calculator_3-way'!B49)</f>
        <v>3.21</v>
      </c>
      <c r="C50" s="4">
        <f>IF('True_Odds_Calculator_3-way'!C49="","",'True_Odds_Calculator_3-way'!C49)</f>
        <v>3.17</v>
      </c>
      <c r="D50" s="4">
        <f t="shared" si="0"/>
        <v>5.4334320350417631E-2</v>
      </c>
      <c r="E50" s="4">
        <f t="shared" si="1"/>
        <v>2.4435599519972713</v>
      </c>
      <c r="F50" s="4">
        <f t="shared" si="2"/>
        <v>3.4081415909950357</v>
      </c>
      <c r="G50" s="4">
        <f t="shared" si="3"/>
        <v>3.3630857329778228</v>
      </c>
      <c r="I50" s="4">
        <f t="shared" si="4"/>
        <v>1.0543343203504176</v>
      </c>
    </row>
    <row r="51" spans="1:9" x14ac:dyDescent="0.2">
      <c r="A51" s="4">
        <f>IF('True_Odds_Calculator_3-way'!A50="","",'True_Odds_Calculator_3-way'!A50)</f>
        <v>5.67</v>
      </c>
      <c r="B51" s="4">
        <f>IF('True_Odds_Calculator_3-way'!B50="","",'True_Odds_Calculator_3-way'!B50)</f>
        <v>3.57</v>
      </c>
      <c r="C51" s="4">
        <f>IF('True_Odds_Calculator_3-way'!C50="","",'True_Odds_Calculator_3-way'!C50)</f>
        <v>1.65</v>
      </c>
      <c r="D51" s="4">
        <f t="shared" si="0"/>
        <v>6.2539493912042943E-2</v>
      </c>
      <c r="E51" s="4">
        <f t="shared" si="1"/>
        <v>6.430026885524267</v>
      </c>
      <c r="F51" s="4">
        <f t="shared" si="2"/>
        <v>3.8570493155003698</v>
      </c>
      <c r="G51" s="4">
        <f t="shared" si="3"/>
        <v>1.7087763028541649</v>
      </c>
      <c r="I51" s="4">
        <f t="shared" si="4"/>
        <v>1.0625394939120429</v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24" activePane="bottomLeft" state="frozen"/>
      <selection pane="bottomLeft" activeCell="AD37" sqref="AD37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2.19</v>
      </c>
      <c r="B3">
        <v>3.32</v>
      </c>
      <c r="C3">
        <v>3.69</v>
      </c>
      <c r="D3" s="20">
        <f>IF(OR($A3="",$B3="",$C3=""),"",(1/A3)+(1/B3)+(1/C3)-1)</f>
        <v>2.8828533870418838E-2</v>
      </c>
      <c r="E3" s="17">
        <f>IF(OR($A3="",$B3="",$C3=""),"",A3*'MPTO_working_3-way'!$I2)</f>
        <v>2.2531344891762171</v>
      </c>
      <c r="F3" s="21">
        <f>IF(OR($A3="",$B3="",$C3=""),"",B3*'MPTO_working_3-way'!$I2)</f>
        <v>3.4157107324497904</v>
      </c>
      <c r="G3" s="22">
        <f>IF(OR($A3="",$B3="",$C3=""),"",C3*'MPTO_working_3-way'!$I2)</f>
        <v>3.7963772899818453</v>
      </c>
      <c r="H3" s="17">
        <f>IF(OR($A3="",$B3="",$C3=""),"",'MPTO_working_3-way'!E2)</f>
        <v>2.2370789454901301</v>
      </c>
      <c r="I3" s="21">
        <f>IF(OR($A3="",$B3="",$C3=""),"",'MPTO_working_3-way'!F2)</f>
        <v>3.4294104624093924</v>
      </c>
      <c r="J3" s="22">
        <f>IF(OR($A3="",$B3="",$C3=""),"",'MPTO_working_3-way'!G2)</f>
        <v>3.8256542436144163</v>
      </c>
      <c r="K3" s="17">
        <f>IF(OR($A3="",$B3="",$C3=""),"",'OddsRatio_working_3-way'!H2)</f>
        <v>2.2438170950881915</v>
      </c>
      <c r="L3" s="21">
        <f>IF(OR($A3="",$B3="",$C3=""),"",'OddsRatio_working_3-way'!I2)</f>
        <v>3.4249207231971468</v>
      </c>
      <c r="M3" s="22">
        <f>IF(OR($A3="",$B3="",$C3=""),"",'OddsRatio_working_3-way'!J2)</f>
        <v>3.811653769569106</v>
      </c>
      <c r="N3" s="23">
        <f>(1/E3)* 100</f>
        <v>44.382614744209803</v>
      </c>
      <c r="O3" s="24">
        <f>(1/F3)* 100</f>
        <v>29.276483822234777</v>
      </c>
      <c r="P3" s="24">
        <f>(1/G3)* 100</f>
        <v>26.340901433555413</v>
      </c>
      <c r="Q3" t="s">
        <v>102</v>
      </c>
      <c r="R3" t="s">
        <v>101</v>
      </c>
      <c r="S3" t="s">
        <v>121</v>
      </c>
      <c r="AD3" s="28"/>
      <c r="AE3" s="28"/>
      <c r="AH3" s="37"/>
      <c r="AI3" s="28"/>
      <c r="AJ3" t="s">
        <v>96</v>
      </c>
    </row>
    <row r="4" spans="1:36" s="40" customFormat="1" ht="15" x14ac:dyDescent="0.25">
      <c r="A4">
        <v>4.49</v>
      </c>
      <c r="B4">
        <v>3.35</v>
      </c>
      <c r="C4">
        <v>1.9</v>
      </c>
      <c r="D4" s="20">
        <f t="shared" ref="D4:D50" si="0">IF(OR($A4="",$B4="",$C4=""),"",(1/A4)+(1/B4)+(1/C4)-1)</f>
        <v>4.7540401380741226E-2</v>
      </c>
      <c r="E4" s="17">
        <f>IF(OR($A4="",$B4="",$C4=""),"",A4*'MPTO_working_3-way'!$I3)</f>
        <v>4.703456402199528</v>
      </c>
      <c r="F4" s="21">
        <f>IF(OR($A4="",$B4="",$C4=""),"",B4*'MPTO_working_3-way'!$I3)</f>
        <v>3.5092603446254831</v>
      </c>
      <c r="G4" s="22">
        <f>IF(OR($A4="",$B4="",$C4=""),"",C4*'MPTO_working_3-way'!$I3)</f>
        <v>1.9903267626234082</v>
      </c>
      <c r="H4" s="17"/>
      <c r="I4" s="21"/>
      <c r="J4" s="22"/>
      <c r="K4" s="17"/>
      <c r="L4" s="21"/>
      <c r="M4" s="22"/>
      <c r="N4" s="23">
        <f t="shared" ref="N4" si="1">(1/E4)* 100</f>
        <v>21.260960334029232</v>
      </c>
      <c r="O4" s="24">
        <f t="shared" ref="O4" si="2">(1/F4)* 100</f>
        <v>28.496033402922759</v>
      </c>
      <c r="P4" s="24">
        <f t="shared" ref="P4" si="3">(1/G4)* 100</f>
        <v>50.243006263048031</v>
      </c>
      <c r="Q4" t="s">
        <v>95</v>
      </c>
      <c r="R4" t="s">
        <v>86</v>
      </c>
      <c r="S4" t="s">
        <v>121</v>
      </c>
      <c r="AD4" s="37"/>
      <c r="AE4" s="37"/>
      <c r="AH4" s="37"/>
      <c r="AI4" s="37"/>
      <c r="AJ4" t="s">
        <v>97</v>
      </c>
    </row>
    <row r="5" spans="1:36" s="40" customFormat="1" ht="15" x14ac:dyDescent="0.25">
      <c r="A5">
        <v>1.84</v>
      </c>
      <c r="B5">
        <v>3.34</v>
      </c>
      <c r="C5">
        <v>4.91</v>
      </c>
      <c r="D5" s="20">
        <f t="shared" si="0"/>
        <v>4.6545446254396383E-2</v>
      </c>
      <c r="E5" s="17">
        <f>IF(OR($A5="",$B5="",$C5=""),"",A5*'MPTO_working_3-way'!$I4)</f>
        <v>1.9256436211080894</v>
      </c>
      <c r="F5" s="21">
        <f>IF(OR($A5="",$B5="",$C5=""),"",B5*'MPTO_working_3-way'!$I4)</f>
        <v>3.4954617904896836</v>
      </c>
      <c r="G5" s="22">
        <f>IF(OR($A5="",$B5="",$C5=""),"",C5*'MPTO_working_3-way'!$I4)</f>
        <v>5.1385381411090867</v>
      </c>
      <c r="H5" s="17"/>
      <c r="I5" s="21"/>
      <c r="J5" s="22"/>
      <c r="K5" s="17"/>
      <c r="L5" s="21"/>
      <c r="M5" s="22"/>
      <c r="N5" s="23">
        <f t="shared" ref="N5:N24" si="4">(1/E5)* 100</f>
        <v>51.930688993457764</v>
      </c>
      <c r="O5" s="24">
        <f t="shared" ref="O5:O24" si="5">(1/F5)* 100</f>
        <v>28.608523277833019</v>
      </c>
      <c r="P5" s="24">
        <f t="shared" ref="P5:P24" si="6">(1/G5)* 100</f>
        <v>19.460787728709221</v>
      </c>
      <c r="Q5" t="s">
        <v>87</v>
      </c>
      <c r="R5" t="s">
        <v>79</v>
      </c>
      <c r="S5" t="s">
        <v>121</v>
      </c>
      <c r="AD5" s="37"/>
      <c r="AE5" s="37"/>
      <c r="AH5" s="37"/>
      <c r="AI5" s="37"/>
      <c r="AJ5" t="s">
        <v>97</v>
      </c>
    </row>
    <row r="6" spans="1:36" s="40" customFormat="1" ht="15" x14ac:dyDescent="0.25">
      <c r="A6">
        <v>1.71</v>
      </c>
      <c r="B6">
        <v>4.3</v>
      </c>
      <c r="C6">
        <v>7</v>
      </c>
      <c r="D6" s="20">
        <f t="shared" si="0"/>
        <v>-3.9789395970546648E-2</v>
      </c>
      <c r="E6" s="17">
        <f>IF(OR($A6="",$B6="",$C6=""),"",A6*'MPTO_working_3-way'!$I5)</f>
        <v>1.6419601328903652</v>
      </c>
      <c r="F6" s="21">
        <f>IF(OR($A6="",$B6="",$C6=""),"",B6*'MPTO_working_3-way'!$I5)</f>
        <v>4.1289055973266491</v>
      </c>
      <c r="G6" s="22">
        <f>IF(OR($A6="",$B6="",$C6=""),"",C6*'MPTO_working_3-way'!$I5)</f>
        <v>6.7214742282061737</v>
      </c>
      <c r="H6" s="17"/>
      <c r="I6" s="21"/>
      <c r="J6" s="22"/>
      <c r="K6" s="17"/>
      <c r="L6" s="21"/>
      <c r="M6" s="22"/>
      <c r="N6" s="23">
        <f t="shared" si="4"/>
        <v>60.902818525787595</v>
      </c>
      <c r="O6" s="24">
        <f t="shared" si="5"/>
        <v>24.219492948627163</v>
      </c>
      <c r="P6" s="24">
        <f t="shared" si="6"/>
        <v>14.877688525585256</v>
      </c>
      <c r="Q6" t="s">
        <v>89</v>
      </c>
      <c r="R6" t="s">
        <v>103</v>
      </c>
      <c r="S6" t="s">
        <v>121</v>
      </c>
      <c r="AD6" s="37"/>
      <c r="AE6" s="37"/>
      <c r="AH6" s="37"/>
      <c r="AI6" s="37"/>
      <c r="AJ6" t="s">
        <v>100</v>
      </c>
    </row>
    <row r="7" spans="1:36" s="40" customFormat="1" ht="15" x14ac:dyDescent="0.25">
      <c r="A7">
        <v>4.41</v>
      </c>
      <c r="B7">
        <v>3.48</v>
      </c>
      <c r="C7">
        <v>1.88</v>
      </c>
      <c r="D7" s="20">
        <f t="shared" si="0"/>
        <v>4.6028585070614136E-2</v>
      </c>
      <c r="E7" s="17">
        <f>IF(OR($A7="",$B7="",$C7=""),"",A7*'MPTO_working_3-way'!$I6)</f>
        <v>4.6129860601614086</v>
      </c>
      <c r="F7" s="21">
        <f>IF(OR($A7="",$B7="",$C7=""),"",B7*'MPTO_working_3-way'!$I6)</f>
        <v>3.6401794760457373</v>
      </c>
      <c r="G7" s="22">
        <f>IF(OR($A7="",$B7="",$C7=""),"",C7*'MPTO_working_3-way'!$I6)</f>
        <v>1.9665337399327545</v>
      </c>
      <c r="H7" s="17"/>
      <c r="I7" s="21"/>
      <c r="J7" s="22"/>
      <c r="K7" s="17"/>
      <c r="L7" s="21"/>
      <c r="M7" s="22"/>
      <c r="N7" s="23">
        <f t="shared" si="4"/>
        <v>21.677932405566601</v>
      </c>
      <c r="O7" s="24">
        <f t="shared" si="5"/>
        <v>27.471172962226643</v>
      </c>
      <c r="P7" s="24">
        <f t="shared" si="6"/>
        <v>50.850894632206767</v>
      </c>
      <c r="Q7" t="s">
        <v>104</v>
      </c>
      <c r="R7" t="s">
        <v>105</v>
      </c>
      <c r="S7" t="s">
        <v>122</v>
      </c>
      <c r="AD7" s="37"/>
      <c r="AE7" s="37"/>
      <c r="AH7" s="37"/>
      <c r="AI7" s="37"/>
      <c r="AJ7" t="s">
        <v>124</v>
      </c>
    </row>
    <row r="8" spans="1:36" s="36" customFormat="1" ht="15" x14ac:dyDescent="0.25">
      <c r="A8">
        <v>2.1800000000000002</v>
      </c>
      <c r="B8">
        <v>3.53</v>
      </c>
      <c r="C8">
        <v>3.31</v>
      </c>
      <c r="D8" s="20">
        <f t="shared" si="0"/>
        <v>4.4116518935822802E-2</v>
      </c>
      <c r="E8" s="17">
        <f>IF(OR($A8="",$B8="",$C8=""),"",A8*'MPTO_working_3-way'!$I7)</f>
        <v>2.2761740112800939</v>
      </c>
      <c r="F8" s="21">
        <f>IF(OR($A8="",$B8="",$C8=""),"",B8*'MPTO_working_3-way'!$I7)</f>
        <v>3.6857313118434543</v>
      </c>
      <c r="G8" s="22">
        <f>IF(OR($A8="",$B8="",$C8=""),"",C8*'MPTO_working_3-way'!$I7)</f>
        <v>3.4560256776775735</v>
      </c>
      <c r="H8" s="17"/>
      <c r="I8" s="21"/>
      <c r="J8" s="22"/>
      <c r="K8" s="17"/>
      <c r="L8" s="21"/>
      <c r="M8" s="22"/>
      <c r="N8" s="23">
        <f t="shared" si="4"/>
        <v>43.933372187024119</v>
      </c>
      <c r="O8" s="24">
        <f t="shared" si="5"/>
        <v>27.131657611250027</v>
      </c>
      <c r="P8" s="24">
        <f t="shared" si="6"/>
        <v>28.934970201725857</v>
      </c>
      <c r="Q8" t="s">
        <v>106</v>
      </c>
      <c r="R8" t="s">
        <v>107</v>
      </c>
      <c r="S8" t="s">
        <v>122</v>
      </c>
      <c r="AD8" s="37"/>
      <c r="AE8" s="37"/>
      <c r="AH8" s="37"/>
      <c r="AI8" s="37"/>
      <c r="AJ8" t="s">
        <v>124</v>
      </c>
    </row>
    <row r="9" spans="1:36" s="36" customFormat="1" ht="15" x14ac:dyDescent="0.25">
      <c r="A9">
        <v>8</v>
      </c>
      <c r="B9">
        <v>4.95</v>
      </c>
      <c r="C9">
        <v>1.44</v>
      </c>
      <c r="D9" s="20">
        <f t="shared" si="0"/>
        <v>2.1464646464646409E-2</v>
      </c>
      <c r="E9" s="17">
        <f>IF(OR($A9="",$B9="",$C9=""),"",A9*'MPTO_working_3-way'!$I8)</f>
        <v>8.1717171717171713</v>
      </c>
      <c r="F9" s="21">
        <f>IF(OR($A9="",$B9="",$C9=""),"",B9*'MPTO_working_3-way'!$I8)</f>
        <v>5.0562499999999995</v>
      </c>
      <c r="G9" s="22">
        <f>IF(OR($A9="",$B9="",$C9=""),"",C9*'MPTO_working_3-way'!$I8)</f>
        <v>1.4709090909090907</v>
      </c>
      <c r="H9" s="17"/>
      <c r="I9" s="21"/>
      <c r="J9" s="22"/>
      <c r="K9" s="17"/>
      <c r="L9" s="21"/>
      <c r="M9" s="22"/>
      <c r="N9" s="23">
        <f t="shared" si="4"/>
        <v>12.237330037082819</v>
      </c>
      <c r="O9" s="24">
        <f t="shared" si="5"/>
        <v>19.777503090234859</v>
      </c>
      <c r="P9" s="24">
        <f t="shared" si="6"/>
        <v>67.985166872682328</v>
      </c>
      <c r="Q9" t="s">
        <v>108</v>
      </c>
      <c r="R9" t="s">
        <v>109</v>
      </c>
      <c r="S9" t="s">
        <v>122</v>
      </c>
      <c r="AD9" s="37"/>
      <c r="AE9" s="37"/>
      <c r="AH9" s="37"/>
      <c r="AI9" s="37"/>
      <c r="AJ9" t="s">
        <v>124</v>
      </c>
    </row>
    <row r="10" spans="1:36" s="36" customFormat="1" ht="15" x14ac:dyDescent="0.25">
      <c r="A10">
        <v>8</v>
      </c>
      <c r="B10">
        <v>5.25</v>
      </c>
      <c r="C10">
        <v>1.44</v>
      </c>
      <c r="D10" s="20">
        <f t="shared" si="0"/>
        <v>9.9206349206348854E-3</v>
      </c>
      <c r="E10" s="17">
        <f>IF(OR($A10="",$B10="",$C10=""),"",A10*'MPTO_working_3-way'!$I9)</f>
        <v>8.0793650793650791</v>
      </c>
      <c r="F10" s="21">
        <f>IF(OR($A10="",$B10="",$C10=""),"",B10*'MPTO_working_3-way'!$I9)</f>
        <v>5.302083333333333</v>
      </c>
      <c r="G10" s="22">
        <f>IF(OR($A10="",$B10="",$C10=""),"",C10*'MPTO_working_3-way'!$I9)</f>
        <v>1.4542857142857142</v>
      </c>
      <c r="H10" s="17"/>
      <c r="I10" s="21"/>
      <c r="J10" s="22"/>
      <c r="K10" s="17"/>
      <c r="L10" s="21"/>
      <c r="M10" s="22"/>
      <c r="N10" s="23">
        <f t="shared" si="4"/>
        <v>12.37721021611002</v>
      </c>
      <c r="O10" s="24">
        <f t="shared" si="5"/>
        <v>18.860510805500983</v>
      </c>
      <c r="P10" s="24">
        <f t="shared" si="6"/>
        <v>68.762278978389006</v>
      </c>
      <c r="Q10" t="s">
        <v>110</v>
      </c>
      <c r="R10" t="s">
        <v>111</v>
      </c>
      <c r="S10" t="s">
        <v>122</v>
      </c>
      <c r="AD10" s="37"/>
      <c r="AE10" s="37"/>
      <c r="AH10" s="37"/>
      <c r="AI10" s="37"/>
      <c r="AJ10" t="s">
        <v>124</v>
      </c>
    </row>
    <row r="11" spans="1:36" s="36" customFormat="1" ht="15" x14ac:dyDescent="0.25">
      <c r="A11">
        <v>1.73</v>
      </c>
      <c r="B11">
        <v>4.05</v>
      </c>
      <c r="C11">
        <v>4.75</v>
      </c>
      <c r="D11" s="20">
        <f t="shared" si="0"/>
        <v>3.5474578117312028E-2</v>
      </c>
      <c r="E11" s="17">
        <f>IF(OR($A11="",$B11="",$C11=""),"",A11*'MPTO_working_3-way'!$I10)</f>
        <v>1.7913710201429498</v>
      </c>
      <c r="F11" s="21">
        <f>IF(OR($A11="",$B11="",$C11=""),"",B11*'MPTO_working_3-way'!$I10)</f>
        <v>4.1936720413751134</v>
      </c>
      <c r="G11" s="22">
        <f>IF(OR($A11="",$B11="",$C11=""),"",C11*'MPTO_working_3-way'!$I10)</f>
        <v>4.9185042460572319</v>
      </c>
      <c r="H11" s="17"/>
      <c r="I11" s="21"/>
      <c r="J11" s="22"/>
      <c r="K11" s="17"/>
      <c r="L11" s="21"/>
      <c r="M11" s="22"/>
      <c r="N11" s="23">
        <f t="shared" si="4"/>
        <v>55.82316498121093</v>
      </c>
      <c r="O11" s="24">
        <f t="shared" si="5"/>
        <v>23.845450720369112</v>
      </c>
      <c r="P11" s="24">
        <f t="shared" si="6"/>
        <v>20.33138429841998</v>
      </c>
      <c r="Q11" t="s">
        <v>83</v>
      </c>
      <c r="R11" t="s">
        <v>112</v>
      </c>
      <c r="S11" t="s">
        <v>122</v>
      </c>
      <c r="AD11" s="37"/>
      <c r="AE11" s="37"/>
      <c r="AH11" s="37"/>
      <c r="AI11" s="37"/>
      <c r="AJ11" t="s">
        <v>98</v>
      </c>
    </row>
    <row r="12" spans="1:36" s="36" customFormat="1" ht="15" x14ac:dyDescent="0.25">
      <c r="A12">
        <v>1.76</v>
      </c>
      <c r="B12">
        <v>3.85</v>
      </c>
      <c r="C12">
        <v>4.68</v>
      </c>
      <c r="D12" s="20">
        <f t="shared" si="0"/>
        <v>4.159729159729153E-2</v>
      </c>
      <c r="E12" s="17">
        <f>IF(OR($A12="",$B12="",$C12=""),"",A12*'MPTO_working_3-way'!$I11)</f>
        <v>1.8332112332112331</v>
      </c>
      <c r="F12" s="21">
        <f>IF(OR($A12="",$B12="",$C12=""),"",B12*'MPTO_working_3-way'!$I11)</f>
        <v>4.0101495726495724</v>
      </c>
      <c r="G12" s="22">
        <f>IF(OR($A12="",$B12="",$C12=""),"",C12*'MPTO_working_3-way'!$I11)</f>
        <v>4.8746753246753238</v>
      </c>
      <c r="H12" s="17"/>
      <c r="I12" s="21"/>
      <c r="J12" s="22"/>
      <c r="K12" s="17"/>
      <c r="L12" s="21"/>
      <c r="M12" s="22"/>
      <c r="N12" s="23">
        <f t="shared" si="4"/>
        <v>54.549087518316242</v>
      </c>
      <c r="O12" s="24">
        <f t="shared" si="5"/>
        <v>24.936725722658853</v>
      </c>
      <c r="P12" s="24">
        <f t="shared" si="6"/>
        <v>20.514186759024913</v>
      </c>
      <c r="Q12" t="s">
        <v>75</v>
      </c>
      <c r="R12" t="s">
        <v>74</v>
      </c>
      <c r="S12" t="s">
        <v>122</v>
      </c>
      <c r="AD12" s="37"/>
      <c r="AE12" s="37"/>
      <c r="AH12" s="37"/>
      <c r="AI12" s="37"/>
      <c r="AJ12" t="s">
        <v>96</v>
      </c>
    </row>
    <row r="13" spans="1:36" s="36" customFormat="1" ht="15" x14ac:dyDescent="0.25">
      <c r="A13">
        <v>1.79</v>
      </c>
      <c r="B13">
        <v>3.93</v>
      </c>
      <c r="C13">
        <v>4.4000000000000004</v>
      </c>
      <c r="D13" s="20">
        <f t="shared" si="0"/>
        <v>4.0384871358473573E-2</v>
      </c>
      <c r="E13" s="17">
        <f>IF(OR($A13="",$B13="",$C13=""),"",A13*'MPTO_working_3-way'!$I12)</f>
        <v>1.8622889197316677</v>
      </c>
      <c r="F13" s="21">
        <f>IF(OR($A13="",$B13="",$C13=""),"",B13*'MPTO_working_3-way'!$I12)</f>
        <v>4.0887125444388017</v>
      </c>
      <c r="G13" s="22">
        <f>IF(OR($A13="",$B13="",$C13=""),"",C13*'MPTO_working_3-way'!$I12)</f>
        <v>4.5776934339772843</v>
      </c>
      <c r="H13" s="17"/>
      <c r="I13" s="21"/>
      <c r="J13" s="22"/>
      <c r="K13" s="17"/>
      <c r="L13" s="21"/>
      <c r="M13" s="22"/>
      <c r="N13" s="23">
        <f t="shared" si="4"/>
        <v>53.69736078030725</v>
      </c>
      <c r="O13" s="24">
        <f t="shared" si="5"/>
        <v>24.457576538613221</v>
      </c>
      <c r="P13" s="24">
        <f t="shared" si="6"/>
        <v>21.845062681079536</v>
      </c>
      <c r="Q13" t="s">
        <v>84</v>
      </c>
      <c r="R13" t="s">
        <v>76</v>
      </c>
      <c r="S13" t="s">
        <v>122</v>
      </c>
      <c r="AD13" s="37"/>
      <c r="AE13" s="37"/>
      <c r="AH13" s="37"/>
      <c r="AI13" s="37"/>
      <c r="AJ13" t="s">
        <v>96</v>
      </c>
    </row>
    <row r="14" spans="1:36" s="36" customFormat="1" ht="15" x14ac:dyDescent="0.25">
      <c r="A14">
        <v>1.71</v>
      </c>
      <c r="B14">
        <v>3.52</v>
      </c>
      <c r="C14">
        <v>5.22</v>
      </c>
      <c r="D14" s="20">
        <f t="shared" si="0"/>
        <v>6.0457111954389742E-2</v>
      </c>
      <c r="E14" s="17">
        <f>IF(OR($A14="",$B14="",$C14=""),"",A14*'MPTO_working_3-way'!$I13)</f>
        <v>1.8133816614420064</v>
      </c>
      <c r="F14" s="21">
        <f>IF(OR($A14="",$B14="",$C14=""),"",B14*'MPTO_working_3-way'!$I13)</f>
        <v>3.7328090340794517</v>
      </c>
      <c r="G14" s="22">
        <f>IF(OR($A14="",$B14="",$C14=""),"",C14*'MPTO_working_3-way'!$I13)</f>
        <v>5.535586124401914</v>
      </c>
      <c r="H14" s="17"/>
      <c r="I14" s="21"/>
      <c r="J14" s="22"/>
      <c r="K14" s="17"/>
      <c r="L14" s="21"/>
      <c r="M14" s="22"/>
      <c r="N14" s="23">
        <f t="shared" si="4"/>
        <v>55.145589109178317</v>
      </c>
      <c r="O14" s="24">
        <f t="shared" si="5"/>
        <v>26.789476527470153</v>
      </c>
      <c r="P14" s="24">
        <f t="shared" si="6"/>
        <v>18.064934363351519</v>
      </c>
      <c r="Q14" t="s">
        <v>85</v>
      </c>
      <c r="R14" t="s">
        <v>92</v>
      </c>
      <c r="S14" t="s">
        <v>122</v>
      </c>
      <c r="AD14" s="37"/>
      <c r="AE14" s="37"/>
      <c r="AH14" s="37"/>
      <c r="AI14" s="37"/>
      <c r="AJ14" t="s">
        <v>97</v>
      </c>
    </row>
    <row r="15" spans="1:36" s="36" customFormat="1" ht="15" x14ac:dyDescent="0.25">
      <c r="A15">
        <v>2.87</v>
      </c>
      <c r="B15">
        <v>2.78</v>
      </c>
      <c r="C15">
        <v>2.89</v>
      </c>
      <c r="D15" s="20">
        <f t="shared" si="0"/>
        <v>5.4165047210630979E-2</v>
      </c>
      <c r="E15" s="17">
        <f>IF(OR($A15="",$B15="",$C15=""),"",A15*'MPTO_working_3-way'!$I14)</f>
        <v>3.0254536854945111</v>
      </c>
      <c r="F15" s="21">
        <f>IF(OR($A15="",$B15="",$C15=""),"",B15*'MPTO_working_3-way'!$I14)</f>
        <v>2.9305788312455539</v>
      </c>
      <c r="G15" s="22">
        <f>IF(OR($A15="",$B15="",$C15=""),"",C15*'MPTO_working_3-way'!$I14)</f>
        <v>3.0465369864387237</v>
      </c>
      <c r="H15" s="17"/>
      <c r="I15" s="21"/>
      <c r="J15" s="22"/>
      <c r="K15" s="17"/>
      <c r="L15" s="21"/>
      <c r="M15" s="22"/>
      <c r="N15" s="23">
        <f t="shared" si="4"/>
        <v>33.052894010392023</v>
      </c>
      <c r="O15" s="24">
        <f t="shared" si="5"/>
        <v>34.12295173015292</v>
      </c>
      <c r="P15" s="24">
        <f t="shared" si="6"/>
        <v>32.824154259455057</v>
      </c>
      <c r="Q15" t="s">
        <v>80</v>
      </c>
      <c r="R15" t="s">
        <v>77</v>
      </c>
      <c r="S15" t="s">
        <v>122</v>
      </c>
      <c r="AD15" s="37"/>
      <c r="AE15" s="37"/>
      <c r="AH15" s="37"/>
      <c r="AI15" s="37"/>
      <c r="AJ15" t="s">
        <v>97</v>
      </c>
    </row>
    <row r="16" spans="1:36" s="36" customFormat="1" ht="15" x14ac:dyDescent="0.25">
      <c r="A16">
        <v>1.65</v>
      </c>
      <c r="B16">
        <v>3.65</v>
      </c>
      <c r="C16">
        <v>5.54</v>
      </c>
      <c r="D16" s="20">
        <f t="shared" si="0"/>
        <v>6.0538623962786975E-2</v>
      </c>
      <c r="E16" s="17">
        <f>IF(OR($A16="",$B16="",$C16=""),"",A16*'MPTO_working_3-way'!$I15)</f>
        <v>1.7498887295385983</v>
      </c>
      <c r="F16" s="21">
        <f>IF(OR($A16="",$B16="",$C16=""),"",B16*'MPTO_working_3-way'!$I15)</f>
        <v>3.8709659774641723</v>
      </c>
      <c r="G16" s="22">
        <f>IF(OR($A16="",$B16="",$C16=""),"",C16*'MPTO_working_3-way'!$I15)</f>
        <v>5.8753839767538398</v>
      </c>
      <c r="H16" s="17"/>
      <c r="I16" s="21"/>
      <c r="J16" s="22"/>
      <c r="K16" s="17"/>
      <c r="L16" s="21"/>
      <c r="M16" s="22"/>
      <c r="N16" s="23">
        <f t="shared" si="4"/>
        <v>57.146490695078356</v>
      </c>
      <c r="O16" s="24">
        <f t="shared" si="5"/>
        <v>25.833345108734051</v>
      </c>
      <c r="P16" s="24">
        <f t="shared" si="6"/>
        <v>17.020164196187597</v>
      </c>
      <c r="Q16" t="s">
        <v>88</v>
      </c>
      <c r="R16" t="s">
        <v>81</v>
      </c>
      <c r="S16" t="s">
        <v>122</v>
      </c>
      <c r="AD16" s="37"/>
      <c r="AE16" s="37"/>
      <c r="AH16" s="37"/>
      <c r="AI16" s="37"/>
      <c r="AJ16" t="s">
        <v>97</v>
      </c>
    </row>
    <row r="17" spans="1:36" s="36" customFormat="1" ht="15" x14ac:dyDescent="0.25">
      <c r="A17">
        <v>1.6</v>
      </c>
      <c r="B17">
        <v>4.54</v>
      </c>
      <c r="C17">
        <v>4.95</v>
      </c>
      <c r="D17" s="20">
        <f t="shared" si="0"/>
        <v>4.7284519200818664E-2</v>
      </c>
      <c r="E17" s="17">
        <f>IF(OR($A17="",$B17="",$C17=""),"",A17*'MPTO_working_3-way'!$I16)</f>
        <v>1.67565523072131</v>
      </c>
      <c r="F17" s="21">
        <f>IF(OR($A17="",$B17="",$C17=""),"",B17*'MPTO_working_3-way'!$I16)</f>
        <v>4.7546717171717168</v>
      </c>
      <c r="G17" s="22">
        <f>IF(OR($A17="",$B17="",$C17=""),"",C17*'MPTO_working_3-way'!$I16)</f>
        <v>5.1840583700440526</v>
      </c>
      <c r="H17" s="17"/>
      <c r="I17" s="21"/>
      <c r="J17" s="22"/>
      <c r="K17" s="17"/>
      <c r="L17" s="21"/>
      <c r="M17" s="22"/>
      <c r="N17" s="23">
        <f t="shared" si="4"/>
        <v>59.678147489178649</v>
      </c>
      <c r="O17" s="24">
        <f t="shared" si="5"/>
        <v>21.031946251692915</v>
      </c>
      <c r="P17" s="24">
        <f t="shared" si="6"/>
        <v>19.28990625912845</v>
      </c>
      <c r="Q17" t="s">
        <v>90</v>
      </c>
      <c r="R17" t="s">
        <v>91</v>
      </c>
      <c r="S17" t="s">
        <v>122</v>
      </c>
      <c r="AD17" s="37"/>
      <c r="AE17" s="37"/>
      <c r="AH17" s="37"/>
      <c r="AI17" s="37"/>
      <c r="AJ17" t="s">
        <v>99</v>
      </c>
    </row>
    <row r="18" spans="1:36" s="36" customFormat="1" ht="15" x14ac:dyDescent="0.25">
      <c r="A18">
        <v>1.34</v>
      </c>
      <c r="B18">
        <v>5.45</v>
      </c>
      <c r="C18">
        <v>9.6</v>
      </c>
      <c r="D18" s="20">
        <f t="shared" si="0"/>
        <v>3.3921561915194687E-2</v>
      </c>
      <c r="E18" s="17">
        <f>IF(OR($A18="",$B18="",$C18=""),"",A18*'MPTO_working_3-way'!$I17)</f>
        <v>1.385454892966361</v>
      </c>
      <c r="F18" s="21">
        <f>IF(OR($A18="",$B18="",$C18=""),"",B18*'MPTO_working_3-way'!$I17)</f>
        <v>5.634872512437811</v>
      </c>
      <c r="G18" s="22">
        <f>IF(OR($A18="",$B18="",$C18=""),"",C18*'MPTO_working_3-way'!$I17)</f>
        <v>9.9256469943858683</v>
      </c>
      <c r="H18" s="17"/>
      <c r="I18" s="21"/>
      <c r="J18" s="22"/>
      <c r="K18" s="17"/>
      <c r="L18" s="21"/>
      <c r="M18" s="22"/>
      <c r="N18" s="23">
        <f t="shared" si="4"/>
        <v>72.178459585856771</v>
      </c>
      <c r="O18" s="24">
        <f t="shared" si="5"/>
        <v>17.746630430284053</v>
      </c>
      <c r="P18" s="24">
        <f t="shared" si="6"/>
        <v>10.074909983859175</v>
      </c>
      <c r="Q18" t="s">
        <v>113</v>
      </c>
      <c r="R18" t="s">
        <v>114</v>
      </c>
      <c r="S18" t="s">
        <v>123</v>
      </c>
      <c r="AD18" s="37"/>
      <c r="AE18" s="37"/>
      <c r="AH18" s="37"/>
      <c r="AI18" s="37"/>
      <c r="AJ18" t="s">
        <v>124</v>
      </c>
    </row>
    <row r="19" spans="1:36" s="36" customFormat="1" ht="15" x14ac:dyDescent="0.25">
      <c r="A19">
        <v>2.1</v>
      </c>
      <c r="B19">
        <v>3.75</v>
      </c>
      <c r="C19">
        <v>4.2</v>
      </c>
      <c r="D19" s="20">
        <f t="shared" si="0"/>
        <v>-1.904761904761898E-2</v>
      </c>
      <c r="E19" s="17">
        <f>IF(OR($A19="",$B19="",$C19=""),"",A19*'MPTO_working_3-way'!$I18)</f>
        <v>2.06</v>
      </c>
      <c r="F19" s="21">
        <f>IF(OR($A19="",$B19="",$C19=""),"",B19*'MPTO_working_3-way'!$I18)</f>
        <v>3.6785714285714288</v>
      </c>
      <c r="G19" s="22">
        <f>IF(OR($A19="",$B19="",$C19=""),"",C19*'MPTO_working_3-way'!$I18)</f>
        <v>4.12</v>
      </c>
      <c r="H19" s="17"/>
      <c r="I19" s="21"/>
      <c r="J19" s="22"/>
      <c r="K19" s="17"/>
      <c r="L19" s="21"/>
      <c r="M19" s="22"/>
      <c r="N19" s="23">
        <f t="shared" si="4"/>
        <v>48.543689320388353</v>
      </c>
      <c r="O19" s="24">
        <f t="shared" si="5"/>
        <v>27.184466019417474</v>
      </c>
      <c r="P19" s="24">
        <f t="shared" si="6"/>
        <v>24.271844660194176</v>
      </c>
      <c r="Q19" t="s">
        <v>115</v>
      </c>
      <c r="R19" t="s">
        <v>116</v>
      </c>
      <c r="S19" t="s">
        <v>123</v>
      </c>
      <c r="AD19" s="37"/>
      <c r="AE19" s="37"/>
      <c r="AH19" s="37"/>
      <c r="AI19" s="37"/>
      <c r="AJ19" t="s">
        <v>124</v>
      </c>
    </row>
    <row r="20" spans="1:36" s="36" customFormat="1" ht="15" x14ac:dyDescent="0.25">
      <c r="A20">
        <v>2.4300000000000002</v>
      </c>
      <c r="B20">
        <v>3.4</v>
      </c>
      <c r="C20">
        <v>2.95</v>
      </c>
      <c r="D20" s="20">
        <f t="shared" si="0"/>
        <v>4.4623331651137077E-2</v>
      </c>
      <c r="E20" s="17">
        <f>IF(OR($A20="",$B20="",$C20=""),"",A20*'MPTO_working_3-way'!$I19)</f>
        <v>2.5384346959122635</v>
      </c>
      <c r="F20" s="21">
        <f>IF(OR($A20="",$B20="",$C20=""),"",B20*'MPTO_working_3-way'!$I19)</f>
        <v>3.5517193276138661</v>
      </c>
      <c r="G20" s="22">
        <f>IF(OR($A20="",$B20="",$C20=""),"",C20*'MPTO_working_3-way'!$I19)</f>
        <v>3.0816388283708545</v>
      </c>
      <c r="H20" s="17"/>
      <c r="I20" s="21"/>
      <c r="J20" s="22"/>
      <c r="K20" s="17"/>
      <c r="L20" s="21"/>
      <c r="M20" s="22"/>
      <c r="N20" s="23">
        <f t="shared" si="4"/>
        <v>39.394355963158617</v>
      </c>
      <c r="O20" s="24">
        <f t="shared" si="5"/>
        <v>28.155377938375132</v>
      </c>
      <c r="P20" s="24">
        <f t="shared" si="6"/>
        <v>32.450266098466251</v>
      </c>
      <c r="Q20" t="s">
        <v>117</v>
      </c>
      <c r="R20" t="s">
        <v>118</v>
      </c>
      <c r="S20" t="s">
        <v>123</v>
      </c>
      <c r="AD20" s="37"/>
      <c r="AE20" s="37"/>
      <c r="AH20" s="37"/>
      <c r="AI20" s="37"/>
      <c r="AJ20" t="s">
        <v>124</v>
      </c>
    </row>
    <row r="21" spans="1:36" s="36" customFormat="1" ht="15" x14ac:dyDescent="0.25">
      <c r="A21">
        <v>1.4</v>
      </c>
      <c r="B21">
        <v>4.9400000000000004</v>
      </c>
      <c r="C21">
        <v>8.8000000000000007</v>
      </c>
      <c r="D21" s="20">
        <f t="shared" si="0"/>
        <v>3.035122771964871E-2</v>
      </c>
      <c r="E21" s="17">
        <f>IF(OR($A21="",$B21="",$C21=""),"",A21*'MPTO_working_3-way'!$I20)</f>
        <v>1.4424917188075081</v>
      </c>
      <c r="F21" s="21">
        <f>IF(OR($A21="",$B21="",$C21=""),"",B21*'MPTO_working_3-way'!$I20)</f>
        <v>5.089935064935065</v>
      </c>
      <c r="G21" s="22">
        <f>IF(OR($A21="",$B21="",$C21=""),"",C21*'MPTO_working_3-way'!$I20)</f>
        <v>9.0670908039329099</v>
      </c>
      <c r="H21" s="17"/>
      <c r="I21" s="21"/>
      <c r="J21" s="22"/>
      <c r="K21" s="17"/>
      <c r="L21" s="21"/>
      <c r="M21" s="22"/>
      <c r="N21" s="23">
        <f t="shared" si="4"/>
        <v>69.32448810359125</v>
      </c>
      <c r="O21" s="24">
        <f t="shared" si="5"/>
        <v>19.646616061746506</v>
      </c>
      <c r="P21" s="24">
        <f t="shared" si="6"/>
        <v>11.028895834662244</v>
      </c>
      <c r="Q21" t="s">
        <v>119</v>
      </c>
      <c r="R21" t="s">
        <v>120</v>
      </c>
      <c r="S21" t="s">
        <v>123</v>
      </c>
      <c r="AD21" s="37"/>
      <c r="AE21" s="37"/>
      <c r="AH21" s="37"/>
      <c r="AI21" s="37"/>
      <c r="AJ21" t="s">
        <v>124</v>
      </c>
    </row>
    <row r="22" spans="1:36" s="36" customFormat="1" ht="15" x14ac:dyDescent="0.25">
      <c r="A22">
        <v>2.25</v>
      </c>
      <c r="B22">
        <v>2.7</v>
      </c>
      <c r="C22">
        <v>4.1399999999999997</v>
      </c>
      <c r="D22" s="20">
        <f t="shared" si="0"/>
        <v>5.6360708534621606E-2</v>
      </c>
      <c r="E22" s="17">
        <f>IF(OR($A22="",$B22="",$C22=""),"",A22*'MPTO_working_3-way'!$I21)</f>
        <v>2.3768115942028984</v>
      </c>
      <c r="F22" s="21">
        <f>IF(OR($A22="",$B22="",$C22=""),"",B22*'MPTO_working_3-way'!$I21)</f>
        <v>2.8521739130434787</v>
      </c>
      <c r="G22" s="22">
        <f>IF(OR($A22="",$B22="",$C22=""),"",C22*'MPTO_working_3-way'!$I21)</f>
        <v>4.3733333333333331</v>
      </c>
      <c r="H22" s="17"/>
      <c r="I22" s="21"/>
      <c r="J22" s="22"/>
      <c r="K22" s="17"/>
      <c r="L22" s="21"/>
      <c r="M22" s="22"/>
      <c r="N22" s="23">
        <f t="shared" si="4"/>
        <v>42.073170731707322</v>
      </c>
      <c r="O22" s="24">
        <f t="shared" si="5"/>
        <v>35.060975609756092</v>
      </c>
      <c r="P22" s="24">
        <f t="shared" si="6"/>
        <v>22.865853658536587</v>
      </c>
      <c r="Q22" t="s">
        <v>78</v>
      </c>
      <c r="R22" t="s">
        <v>73</v>
      </c>
      <c r="S22" t="s">
        <v>123</v>
      </c>
      <c r="AD22" s="37"/>
      <c r="AE22" s="37"/>
      <c r="AH22" s="37"/>
      <c r="AI22" s="37"/>
      <c r="AJ22" t="s">
        <v>97</v>
      </c>
    </row>
    <row r="23" spans="1:36" s="36" customFormat="1" ht="15" x14ac:dyDescent="0.25">
      <c r="A23">
        <v>2.41</v>
      </c>
      <c r="B23">
        <v>3.11</v>
      </c>
      <c r="C23">
        <v>3.14</v>
      </c>
      <c r="D23" s="20">
        <f t="shared" si="0"/>
        <v>5.4952505275845942E-2</v>
      </c>
      <c r="E23" s="17">
        <f>IF(OR($A23="",$B23="",$C23=""),"",A23*'MPTO_working_3-way'!$I22)</f>
        <v>2.5424355377147889</v>
      </c>
      <c r="F23" s="21">
        <f>IF(OR($A23="",$B23="",$C23=""),"",B23*'MPTO_working_3-way'!$I22)</f>
        <v>3.2809022914078807</v>
      </c>
      <c r="G23" s="22">
        <f>IF(OR($A23="",$B23="",$C23=""),"",C23*'MPTO_working_3-way'!$I22)</f>
        <v>3.3125508665661565</v>
      </c>
      <c r="H23" s="17"/>
      <c r="I23" s="21"/>
      <c r="J23" s="22"/>
      <c r="K23" s="17"/>
      <c r="L23" s="21"/>
      <c r="M23" s="22"/>
      <c r="N23" s="23">
        <f t="shared" si="4"/>
        <v>39.332363993732855</v>
      </c>
      <c r="O23" s="24">
        <f t="shared" si="5"/>
        <v>30.479420329548617</v>
      </c>
      <c r="P23" s="24">
        <f t="shared" si="6"/>
        <v>30.188215676718531</v>
      </c>
      <c r="Q23" t="s">
        <v>82</v>
      </c>
      <c r="R23" t="s">
        <v>72</v>
      </c>
      <c r="S23" t="s">
        <v>123</v>
      </c>
      <c r="AD23" s="37"/>
      <c r="AE23" s="37"/>
      <c r="AH23" s="37"/>
      <c r="AI23" s="37"/>
      <c r="AJ23" t="s">
        <v>97</v>
      </c>
    </row>
    <row r="24" spans="1:36" s="75" customFormat="1" ht="15" x14ac:dyDescent="0.25">
      <c r="A24" s="68">
        <v>4.4800000000000004</v>
      </c>
      <c r="B24" s="68">
        <v>3.11</v>
      </c>
      <c r="C24" s="68">
        <v>1.95</v>
      </c>
      <c r="D24" s="69">
        <f t="shared" si="0"/>
        <v>5.757820689492732E-2</v>
      </c>
      <c r="E24" s="70">
        <f>IF(OR($A24="",$B24="",$C24=""),"",A24*'MPTO_working_3-way'!$I23)</f>
        <v>4.7379503668892751</v>
      </c>
      <c r="F24" s="71">
        <f>IF(OR($A24="",$B24="",$C24=""),"",B24*'MPTO_working_3-way'!$I23)</f>
        <v>3.2890682234432238</v>
      </c>
      <c r="G24" s="72">
        <f>IF(OR($A24="",$B24="",$C24=""),"",C24*'MPTO_working_3-way'!$I23)</f>
        <v>2.0622775034451082</v>
      </c>
      <c r="H24" s="70"/>
      <c r="I24" s="71"/>
      <c r="J24" s="72"/>
      <c r="K24" s="70"/>
      <c r="L24" s="71"/>
      <c r="M24" s="72"/>
      <c r="N24" s="73">
        <f t="shared" si="4"/>
        <v>21.106172976998806</v>
      </c>
      <c r="O24" s="74">
        <f t="shared" si="5"/>
        <v>30.403747568152628</v>
      </c>
      <c r="P24" s="74">
        <f t="shared" si="6"/>
        <v>48.490079454848548</v>
      </c>
      <c r="Q24" s="68" t="s">
        <v>93</v>
      </c>
      <c r="R24" s="68" t="s">
        <v>94</v>
      </c>
      <c r="S24" s="68" t="s">
        <v>123</v>
      </c>
      <c r="AD24" s="76"/>
      <c r="AE24" s="76"/>
      <c r="AH24" s="76"/>
      <c r="AI24" s="76"/>
      <c r="AJ24" s="68" t="s">
        <v>97</v>
      </c>
    </row>
    <row r="25" spans="1:36" s="36" customFormat="1" ht="15" x14ac:dyDescent="0.25">
      <c r="A25">
        <v>1.95</v>
      </c>
      <c r="B25">
        <v>3.63</v>
      </c>
      <c r="C25">
        <v>4.1399999999999997</v>
      </c>
      <c r="D25" s="20">
        <f t="shared" si="0"/>
        <v>2.9848500204231465E-2</v>
      </c>
      <c r="E25" s="17">
        <f>IF(OR($A25="",$B25="",$C25=""),"",A25*'MPTO_working_3-way'!$I24)</f>
        <v>2.0082045753982514</v>
      </c>
      <c r="F25" s="21">
        <f>IF(OR($A25="",$B25="",$C25=""),"",B25*'MPTO_working_3-way'!$I24)</f>
        <v>3.73835005574136</v>
      </c>
      <c r="G25" s="22">
        <f>IF(OR($A25="",$B25="",$C25=""),"",C25*'MPTO_working_3-way'!$I24)</f>
        <v>4.2635727908455179</v>
      </c>
      <c r="H25" s="17"/>
      <c r="I25" s="21"/>
      <c r="J25" s="22"/>
      <c r="K25" s="17"/>
      <c r="L25" s="21"/>
      <c r="M25" s="22"/>
      <c r="N25" s="23">
        <f t="shared" ref="N25:N50" si="7">(1/E25)* 100</f>
        <v>49.795723615542897</v>
      </c>
      <c r="O25" s="24">
        <f t="shared" ref="O25:O50" si="8">(1/F25)* 100</f>
        <v>26.749768884382547</v>
      </c>
      <c r="P25" s="24">
        <f t="shared" ref="P25:P50" si="9">(1/G25)* 100</f>
        <v>23.454507500074552</v>
      </c>
      <c r="Q25" t="s">
        <v>125</v>
      </c>
      <c r="R25" t="s">
        <v>126</v>
      </c>
      <c r="S25" t="s">
        <v>145</v>
      </c>
      <c r="AD25" s="37"/>
      <c r="AE25" s="37"/>
      <c r="AH25" s="37"/>
      <c r="AI25" s="37"/>
      <c r="AJ25" t="s">
        <v>96</v>
      </c>
    </row>
    <row r="26" spans="1:36" s="36" customFormat="1" ht="15" x14ac:dyDescent="0.25">
      <c r="A26">
        <v>2.85</v>
      </c>
      <c r="B26">
        <v>3.47</v>
      </c>
      <c r="C26">
        <v>2.57</v>
      </c>
      <c r="D26" s="20">
        <f t="shared" si="0"/>
        <v>2.8166689388560595E-2</v>
      </c>
      <c r="E26" s="17">
        <f>IF(OR($A26="",$B26="",$C26=""),"",A26*'MPTO_working_3-way'!$I25)</f>
        <v>2.9302750647573976</v>
      </c>
      <c r="F26" s="21">
        <f>IF(OR($A26="",$B26="",$C26=""),"",B26*'MPTO_working_3-way'!$I25)</f>
        <v>3.5677384121783056</v>
      </c>
      <c r="G26" s="22">
        <f>IF(OR($A26="",$B26="",$C26=""),"",C26*'MPTO_working_3-way'!$I25)</f>
        <v>2.6423883917286006</v>
      </c>
      <c r="H26" s="17"/>
      <c r="I26" s="21"/>
      <c r="J26" s="22"/>
      <c r="K26" s="17"/>
      <c r="L26" s="21"/>
      <c r="M26" s="22"/>
      <c r="N26" s="23">
        <f t="shared" si="7"/>
        <v>34.126489080395991</v>
      </c>
      <c r="O26" s="24">
        <f t="shared" si="8"/>
        <v>28.02896077208316</v>
      </c>
      <c r="P26" s="24">
        <f t="shared" si="9"/>
        <v>37.844550147520849</v>
      </c>
      <c r="Q26" t="s">
        <v>127</v>
      </c>
      <c r="R26" t="s">
        <v>128</v>
      </c>
      <c r="S26" t="s">
        <v>145</v>
      </c>
      <c r="AD26" s="37"/>
      <c r="AE26" s="37"/>
      <c r="AH26" s="37"/>
      <c r="AI26" s="37"/>
      <c r="AJ26" t="s">
        <v>96</v>
      </c>
    </row>
    <row r="27" spans="1:36" s="36" customFormat="1" ht="15" x14ac:dyDescent="0.25">
      <c r="A27">
        <v>2.86</v>
      </c>
      <c r="B27">
        <v>2.78</v>
      </c>
      <c r="C27">
        <v>2.99</v>
      </c>
      <c r="D27" s="20">
        <f t="shared" si="0"/>
        <v>4.3810740401294179E-2</v>
      </c>
      <c r="E27" s="17">
        <f>IF(OR($A27="",$B27="",$C27=""),"",A27*'MPTO_working_3-way'!$I26)</f>
        <v>2.985298717547701</v>
      </c>
      <c r="F27" s="21">
        <f>IF(OR($A27="",$B27="",$C27=""),"",B27*'MPTO_working_3-way'!$I26)</f>
        <v>2.9017938583155978</v>
      </c>
      <c r="G27" s="22">
        <f>IF(OR($A27="",$B27="",$C27=""),"",C27*'MPTO_working_3-way'!$I26)</f>
        <v>3.12099411379987</v>
      </c>
      <c r="H27" s="17"/>
      <c r="I27" s="21"/>
      <c r="J27" s="22"/>
      <c r="K27" s="17"/>
      <c r="L27" s="21"/>
      <c r="M27" s="22"/>
      <c r="N27" s="23">
        <f t="shared" si="7"/>
        <v>33.497485331098069</v>
      </c>
      <c r="O27" s="24">
        <f t="shared" si="8"/>
        <v>34.461441743503769</v>
      </c>
      <c r="P27" s="24">
        <f t="shared" si="9"/>
        <v>32.041072925398147</v>
      </c>
      <c r="Q27" t="s">
        <v>86</v>
      </c>
      <c r="R27" t="s">
        <v>79</v>
      </c>
      <c r="S27" t="s">
        <v>145</v>
      </c>
      <c r="AD27" s="37"/>
      <c r="AE27" s="37"/>
      <c r="AH27" s="37"/>
      <c r="AI27" s="37"/>
      <c r="AJ27" t="s">
        <v>97</v>
      </c>
    </row>
    <row r="28" spans="1:36" s="36" customFormat="1" ht="15" x14ac:dyDescent="0.25">
      <c r="A28">
        <v>1.89</v>
      </c>
      <c r="B28">
        <v>3.66</v>
      </c>
      <c r="C28">
        <v>4.08</v>
      </c>
      <c r="D28" s="20">
        <f t="shared" si="0"/>
        <v>4.7422612032062439E-2</v>
      </c>
      <c r="E28" s="17">
        <f>IF(OR($A28="",$B28="",$C28=""),"",A28*'MPTO_working_3-way'!$I27)</f>
        <v>1.9796287367405978</v>
      </c>
      <c r="F28" s="21">
        <f>IF(OR($A28="",$B28="",$C28=""),"",B28*'MPTO_working_3-way'!$I27)</f>
        <v>3.8335667600373489</v>
      </c>
      <c r="G28" s="22">
        <f>IF(OR($A28="",$B28="",$C28=""),"",C28*'MPTO_working_3-way'!$I27)</f>
        <v>4.2734842570908151</v>
      </c>
      <c r="H28" s="17"/>
      <c r="I28" s="21"/>
      <c r="J28" s="22"/>
      <c r="K28" s="17"/>
      <c r="L28" s="21"/>
      <c r="M28" s="22"/>
      <c r="N28" s="23">
        <f t="shared" si="7"/>
        <v>50.514522316263779</v>
      </c>
      <c r="O28" s="24">
        <f t="shared" si="8"/>
        <v>26.085368081349326</v>
      </c>
      <c r="P28" s="24">
        <f t="shared" si="9"/>
        <v>23.400109602386891</v>
      </c>
      <c r="Q28" t="s">
        <v>105</v>
      </c>
      <c r="R28" t="s">
        <v>108</v>
      </c>
      <c r="S28" t="s">
        <v>146</v>
      </c>
      <c r="AD28" s="37"/>
      <c r="AE28" s="37"/>
      <c r="AH28" s="37"/>
      <c r="AI28" s="37"/>
      <c r="AJ28" t="s">
        <v>124</v>
      </c>
    </row>
    <row r="29" spans="1:36" s="36" customFormat="1" ht="15" x14ac:dyDescent="0.25">
      <c r="A29">
        <v>1.44</v>
      </c>
      <c r="B29">
        <v>4.87</v>
      </c>
      <c r="C29">
        <v>6.56</v>
      </c>
      <c r="D29" s="20">
        <f t="shared" si="0"/>
        <v>5.2222277869595768E-2</v>
      </c>
      <c r="E29" s="17">
        <f>IF(OR($A29="",$B29="",$C29=""),"",A29*'MPTO_working_3-way'!$I28)</f>
        <v>1.5152000801322179</v>
      </c>
      <c r="F29" s="21">
        <f>IF(OR($A29="",$B29="",$C29=""),"",B29*'MPTO_working_3-way'!$I28)</f>
        <v>5.1243224932249314</v>
      </c>
      <c r="G29" s="22">
        <f>IF(OR($A29="",$B29="",$C29=""),"",C29*'MPTO_working_3-way'!$I28)</f>
        <v>6.9025781428245478</v>
      </c>
      <c r="H29" s="17"/>
      <c r="I29" s="21"/>
      <c r="J29" s="22"/>
      <c r="K29" s="17"/>
      <c r="L29" s="21"/>
      <c r="M29" s="22"/>
      <c r="N29" s="23">
        <f t="shared" si="7"/>
        <v>65.997884577245998</v>
      </c>
      <c r="O29" s="24">
        <f t="shared" si="8"/>
        <v>19.514774905797584</v>
      </c>
      <c r="P29" s="24">
        <f t="shared" si="9"/>
        <v>14.48734051695644</v>
      </c>
      <c r="Q29" t="s">
        <v>107</v>
      </c>
      <c r="R29" t="s">
        <v>110</v>
      </c>
      <c r="S29" t="s">
        <v>146</v>
      </c>
      <c r="AD29" s="37"/>
      <c r="AE29" s="37"/>
      <c r="AH29" s="37"/>
      <c r="AI29" s="37"/>
      <c r="AJ29" t="s">
        <v>124</v>
      </c>
    </row>
    <row r="30" spans="1:36" s="36" customFormat="1" ht="15" x14ac:dyDescent="0.25">
      <c r="A30">
        <v>1.26</v>
      </c>
      <c r="B30">
        <v>5.44</v>
      </c>
      <c r="C30">
        <v>11.35</v>
      </c>
      <c r="D30" s="20">
        <f t="shared" si="0"/>
        <v>6.5580049934804929E-2</v>
      </c>
      <c r="E30" s="17">
        <f>IF(OR($A30="",$B30="",$C30=""),"",A30*'MPTO_working_3-way'!$I29)</f>
        <v>1.3426308629178543</v>
      </c>
      <c r="F30" s="21">
        <f>IF(OR($A30="",$B30="",$C30=""),"",B30*'MPTO_working_3-way'!$I29)</f>
        <v>5.7967554716453389</v>
      </c>
      <c r="G30" s="22">
        <f>IF(OR($A30="",$B30="",$C30=""),"",C30*'MPTO_working_3-way'!$I29)</f>
        <v>12.094333566760035</v>
      </c>
      <c r="H30" s="17"/>
      <c r="I30" s="21"/>
      <c r="J30" s="22"/>
      <c r="K30" s="17"/>
      <c r="L30" s="21"/>
      <c r="M30" s="22"/>
      <c r="N30" s="23">
        <f t="shared" si="7"/>
        <v>74.480635565516764</v>
      </c>
      <c r="O30" s="24">
        <f t="shared" si="8"/>
        <v>17.251029561130721</v>
      </c>
      <c r="P30" s="24">
        <f t="shared" si="9"/>
        <v>8.2683348733525222</v>
      </c>
      <c r="Q30" t="s">
        <v>109</v>
      </c>
      <c r="R30" t="s">
        <v>104</v>
      </c>
      <c r="S30" t="s">
        <v>146</v>
      </c>
      <c r="AD30" s="37"/>
      <c r="AE30" s="37"/>
      <c r="AH30" s="37"/>
      <c r="AI30" s="37"/>
      <c r="AJ30" t="s">
        <v>124</v>
      </c>
    </row>
    <row r="31" spans="1:36" s="36" customFormat="1" ht="15" x14ac:dyDescent="0.25">
      <c r="A31">
        <v>2.4300000000000002</v>
      </c>
      <c r="B31">
        <v>3.31</v>
      </c>
      <c r="C31">
        <v>2.93</v>
      </c>
      <c r="D31" s="20">
        <f t="shared" si="0"/>
        <v>5.4934365697878462E-2</v>
      </c>
      <c r="E31" s="17">
        <f>IF(OR($A31="",$B31="",$C31=""),"",A31*'MPTO_working_3-way'!$I30)</f>
        <v>2.5634905086458448</v>
      </c>
      <c r="F31" s="21">
        <f>IF(OR($A31="",$B31="",$C31=""),"",B31*'MPTO_working_3-way'!$I30)</f>
        <v>3.4918327504599778</v>
      </c>
      <c r="G31" s="22">
        <f>IF(OR($A31="",$B31="",$C31=""),"",C31*'MPTO_working_3-way'!$I30)</f>
        <v>3.0909576914947841</v>
      </c>
      <c r="H31" s="17"/>
      <c r="I31" s="21"/>
      <c r="J31" s="22"/>
      <c r="K31" s="17"/>
      <c r="L31" s="21"/>
      <c r="M31" s="22"/>
      <c r="N31" s="23">
        <f t="shared" si="7"/>
        <v>39.009311586187486</v>
      </c>
      <c r="O31" s="24">
        <f t="shared" si="8"/>
        <v>28.638255937895952</v>
      </c>
      <c r="P31" s="24">
        <f t="shared" si="9"/>
        <v>32.352432475916579</v>
      </c>
      <c r="Q31" t="s">
        <v>111</v>
      </c>
      <c r="R31" t="s">
        <v>106</v>
      </c>
      <c r="S31" t="s">
        <v>146</v>
      </c>
      <c r="AD31" s="37"/>
      <c r="AE31" s="37"/>
      <c r="AH31" s="37"/>
      <c r="AI31" s="37"/>
      <c r="AJ31" t="s">
        <v>124</v>
      </c>
    </row>
    <row r="32" spans="1:36" s="36" customFormat="1" ht="15" x14ac:dyDescent="0.25">
      <c r="A32">
        <v>1.93</v>
      </c>
      <c r="B32">
        <v>3.8</v>
      </c>
      <c r="C32">
        <v>3.82</v>
      </c>
      <c r="D32" s="20">
        <f t="shared" si="0"/>
        <v>4.3072714474790663E-2</v>
      </c>
      <c r="E32" s="17">
        <f>IF(OR($A32="",$B32="",$C32=""),"",A32*'MPTO_working_3-way'!$I31)</f>
        <v>2.013130338936346</v>
      </c>
      <c r="F32" s="21">
        <f>IF(OR($A32="",$B32="",$C32=""),"",B32*'MPTO_working_3-way'!$I31)</f>
        <v>3.9636763150042045</v>
      </c>
      <c r="G32" s="22">
        <f>IF(OR($A32="",$B32="",$C32=""),"",C32*'MPTO_working_3-way'!$I31)</f>
        <v>3.9845377692937003</v>
      </c>
      <c r="H32" s="17"/>
      <c r="I32" s="21"/>
      <c r="J32" s="22"/>
      <c r="K32" s="17"/>
      <c r="L32" s="21"/>
      <c r="M32" s="22"/>
      <c r="N32" s="23">
        <f t="shared" si="7"/>
        <v>49.673882542963327</v>
      </c>
      <c r="O32" s="24">
        <f t="shared" si="8"/>
        <v>25.229103502084005</v>
      </c>
      <c r="P32" s="24">
        <f t="shared" si="9"/>
        <v>25.097013954952672</v>
      </c>
      <c r="Q32" t="s">
        <v>101</v>
      </c>
      <c r="R32" t="s">
        <v>129</v>
      </c>
      <c r="S32" t="s">
        <v>146</v>
      </c>
      <c r="AD32" s="37"/>
      <c r="AE32" s="37"/>
      <c r="AH32" s="37"/>
      <c r="AI32" s="37"/>
      <c r="AJ32" t="s">
        <v>96</v>
      </c>
    </row>
    <row r="33" spans="1:36" s="36" customFormat="1" ht="15" x14ac:dyDescent="0.25">
      <c r="A33">
        <v>1.4</v>
      </c>
      <c r="B33">
        <v>4.6500000000000004</v>
      </c>
      <c r="C33">
        <v>8.6199999999999992</v>
      </c>
      <c r="D33" s="20">
        <f t="shared" si="0"/>
        <v>4.5348758469033745E-2</v>
      </c>
      <c r="E33" s="17">
        <f>IF(OR($A33="",$B33="",$C33=""),"",A33*'MPTO_working_3-way'!$I32)</f>
        <v>1.4634882618566472</v>
      </c>
      <c r="F33" s="21">
        <f>IF(OR($A33="",$B33="",$C33=""),"",B33*'MPTO_working_3-way'!$I32)</f>
        <v>4.8608717268810073</v>
      </c>
      <c r="G33" s="22">
        <f>IF(OR($A33="",$B33="",$C33=""),"",C33*'MPTO_working_3-way'!$I32)</f>
        <v>9.0109062980030696</v>
      </c>
      <c r="H33" s="17"/>
      <c r="I33" s="21"/>
      <c r="J33" s="22"/>
      <c r="K33" s="17"/>
      <c r="L33" s="21"/>
      <c r="M33" s="22"/>
      <c r="N33" s="23">
        <f t="shared" si="7"/>
        <v>68.329895501270016</v>
      </c>
      <c r="O33" s="24">
        <f t="shared" si="8"/>
        <v>20.572441656296348</v>
      </c>
      <c r="P33" s="24">
        <f t="shared" si="9"/>
        <v>11.097662842433648</v>
      </c>
      <c r="Q33" t="s">
        <v>130</v>
      </c>
      <c r="R33" t="s">
        <v>131</v>
      </c>
      <c r="S33" t="s">
        <v>146</v>
      </c>
      <c r="AD33" s="37"/>
      <c r="AE33" s="37"/>
      <c r="AH33" s="37"/>
      <c r="AI33" s="37"/>
      <c r="AJ33" t="s">
        <v>96</v>
      </c>
    </row>
    <row r="34" spans="1:36" s="36" customFormat="1" ht="15" x14ac:dyDescent="0.25">
      <c r="A34">
        <v>2.2000000000000002</v>
      </c>
      <c r="B34">
        <v>3.39</v>
      </c>
      <c r="C34">
        <v>3.46</v>
      </c>
      <c r="D34" s="20">
        <f t="shared" si="0"/>
        <v>3.8548046323380047E-2</v>
      </c>
      <c r="E34" s="17">
        <f>IF(OR($A34="",$B34="",$C34=""),"",A34*'MPTO_working_3-way'!$I33)</f>
        <v>2.2848057019114365</v>
      </c>
      <c r="F34" s="21">
        <f>IF(OR($A34="",$B34="",$C34=""),"",B34*'MPTO_working_3-way'!$I33)</f>
        <v>3.5206778770362583</v>
      </c>
      <c r="G34" s="22">
        <f>IF(OR($A34="",$B34="",$C34=""),"",C34*'MPTO_working_3-way'!$I33)</f>
        <v>3.5933762402788951</v>
      </c>
      <c r="H34" s="17"/>
      <c r="I34" s="21"/>
      <c r="J34" s="22"/>
      <c r="K34" s="17"/>
      <c r="L34" s="21"/>
      <c r="M34" s="22"/>
      <c r="N34" s="23">
        <f t="shared" si="7"/>
        <v>43.767397777562181</v>
      </c>
      <c r="O34" s="24">
        <f t="shared" si="8"/>
        <v>28.403620976589028</v>
      </c>
      <c r="P34" s="24">
        <f t="shared" si="9"/>
        <v>27.828981245848787</v>
      </c>
      <c r="Q34" t="s">
        <v>132</v>
      </c>
      <c r="R34" t="s">
        <v>133</v>
      </c>
      <c r="S34" t="s">
        <v>146</v>
      </c>
      <c r="AD34" s="37"/>
      <c r="AE34" s="37"/>
      <c r="AH34" s="37"/>
      <c r="AI34" s="37"/>
      <c r="AJ34" t="s">
        <v>96</v>
      </c>
    </row>
    <row r="35" spans="1:36" s="36" customFormat="1" ht="15" x14ac:dyDescent="0.25">
      <c r="A35">
        <v>1.69</v>
      </c>
      <c r="B35">
        <v>3.98</v>
      </c>
      <c r="C35">
        <v>4.99</v>
      </c>
      <c r="D35" s="20">
        <f t="shared" si="0"/>
        <v>4.3373059341602627E-2</v>
      </c>
      <c r="E35" s="17">
        <f>IF(OR($A35="",$B35="",$C35=""),"",A35*'MPTO_working_3-way'!$I34)</f>
        <v>1.7633004702873083</v>
      </c>
      <c r="F35" s="21">
        <f>IF(OR($A35="",$B35="",$C35=""),"",B35*'MPTO_working_3-way'!$I34)</f>
        <v>4.1526247761795787</v>
      </c>
      <c r="G35" s="22">
        <f>IF(OR($A35="",$B35="",$C35=""),"",C35*'MPTO_working_3-way'!$I34)</f>
        <v>5.2064315661145972</v>
      </c>
      <c r="H35" s="17"/>
      <c r="I35" s="21"/>
      <c r="J35" s="22"/>
      <c r="K35" s="17"/>
      <c r="L35" s="21"/>
      <c r="M35" s="22"/>
      <c r="N35" s="23">
        <f t="shared" si="7"/>
        <v>56.711831979325801</v>
      </c>
      <c r="O35" s="24">
        <f t="shared" si="8"/>
        <v>24.081154785191107</v>
      </c>
      <c r="P35" s="24">
        <f t="shared" si="9"/>
        <v>19.207013235483085</v>
      </c>
      <c r="Q35" t="s">
        <v>75</v>
      </c>
      <c r="R35" t="s">
        <v>134</v>
      </c>
      <c r="S35" t="s">
        <v>146</v>
      </c>
      <c r="AD35" s="37"/>
      <c r="AE35" s="37"/>
      <c r="AH35" s="37"/>
      <c r="AI35" s="37"/>
      <c r="AJ35" t="s">
        <v>96</v>
      </c>
    </row>
    <row r="36" spans="1:36" s="36" customFormat="1" ht="15" x14ac:dyDescent="0.25">
      <c r="A36">
        <v>5.53</v>
      </c>
      <c r="B36">
        <v>3.49</v>
      </c>
      <c r="C36">
        <v>1.68</v>
      </c>
      <c r="D36" s="20">
        <f t="shared" si="0"/>
        <v>6.260287292894029E-2</v>
      </c>
      <c r="E36" s="17">
        <f>IF(OR($A36="",$B36="",$C36=""),"",A36*'MPTO_working_3-way'!$I35)</f>
        <v>5.8761938872970401</v>
      </c>
      <c r="F36" s="21">
        <f>IF(OR($A36="",$B36="",$C36=""),"",B36*'MPTO_working_3-way'!$I35)</f>
        <v>3.7084840265220018</v>
      </c>
      <c r="G36" s="22">
        <f>IF(OR($A36="",$B36="",$C36=""),"",C36*'MPTO_working_3-way'!$I35)</f>
        <v>1.7851728265206197</v>
      </c>
      <c r="H36" s="17"/>
      <c r="I36" s="21"/>
      <c r="J36" s="22"/>
      <c r="K36" s="17"/>
      <c r="L36" s="21"/>
      <c r="M36" s="22"/>
      <c r="N36" s="23">
        <f t="shared" si="7"/>
        <v>17.017818322192646</v>
      </c>
      <c r="O36" s="24">
        <f t="shared" si="8"/>
        <v>26.965196367256546</v>
      </c>
      <c r="P36" s="24">
        <f t="shared" si="9"/>
        <v>56.016985310550794</v>
      </c>
      <c r="Q36" t="s">
        <v>92</v>
      </c>
      <c r="R36" t="s">
        <v>87</v>
      </c>
      <c r="S36" t="s">
        <v>146</v>
      </c>
      <c r="AD36" s="37"/>
      <c r="AE36" s="37"/>
      <c r="AH36" s="37"/>
      <c r="AI36" s="37"/>
      <c r="AJ36" t="s">
        <v>97</v>
      </c>
    </row>
    <row r="37" spans="1:36" s="36" customFormat="1" ht="15" x14ac:dyDescent="0.25">
      <c r="A37">
        <v>3.49</v>
      </c>
      <c r="B37">
        <v>3.12</v>
      </c>
      <c r="C37">
        <v>2.23</v>
      </c>
      <c r="D37" s="20">
        <f t="shared" si="0"/>
        <v>5.5476265075761422E-2</v>
      </c>
      <c r="E37" s="17">
        <f>IF(OR($A37="",$B37="",$C37=""),"",A37*'MPTO_working_3-way'!$I36)</f>
        <v>3.6836121651144076</v>
      </c>
      <c r="F37" s="21">
        <f>IF(OR($A37="",$B37="",$C37=""),"",B37*'MPTO_working_3-way'!$I36)</f>
        <v>3.2930859470363756</v>
      </c>
      <c r="G37" s="22">
        <f>IF(OR($A37="",$B37="",$C37=""),"",C37*'MPTO_working_3-way'!$I36)</f>
        <v>2.3537120711189479</v>
      </c>
      <c r="H37" s="17"/>
      <c r="I37" s="21"/>
      <c r="J37" s="22"/>
      <c r="K37" s="17"/>
      <c r="L37" s="21"/>
      <c r="M37" s="22"/>
      <c r="N37" s="23">
        <f t="shared" si="7"/>
        <v>27.147266193506596</v>
      </c>
      <c r="O37" s="24">
        <f t="shared" si="8"/>
        <v>30.366653530557063</v>
      </c>
      <c r="P37" s="24">
        <f t="shared" si="9"/>
        <v>42.486080275936338</v>
      </c>
      <c r="Q37" t="s">
        <v>81</v>
      </c>
      <c r="R37" t="s">
        <v>85</v>
      </c>
      <c r="S37" t="s">
        <v>146</v>
      </c>
      <c r="AD37" s="37"/>
      <c r="AE37" s="37"/>
      <c r="AH37" s="37"/>
      <c r="AI37" s="37"/>
      <c r="AJ37" t="s">
        <v>97</v>
      </c>
    </row>
    <row r="38" spans="1:36" s="36" customFormat="1" ht="15" x14ac:dyDescent="0.25">
      <c r="A38">
        <v>1.85</v>
      </c>
      <c r="B38">
        <v>4.05</v>
      </c>
      <c r="C38">
        <v>3.88</v>
      </c>
      <c r="D38" s="20">
        <f t="shared" si="0"/>
        <v>4.5186079550340708E-2</v>
      </c>
      <c r="E38" s="17">
        <f>IF(OR($A38="",$B38="",$C38=""),"",A38*'MPTO_working_3-way'!$I37)</f>
        <v>1.9335942471681304</v>
      </c>
      <c r="F38" s="21">
        <f>IF(OR($A38="",$B38="",$C38=""),"",B38*'MPTO_working_3-way'!$I37)</f>
        <v>4.23300362217888</v>
      </c>
      <c r="G38" s="22">
        <f>IF(OR($A38="",$B38="",$C38=""),"",C38*'MPTO_working_3-way'!$I37)</f>
        <v>4.0553219886553222</v>
      </c>
      <c r="H38" s="17"/>
      <c r="I38" s="21"/>
      <c r="J38" s="22"/>
      <c r="K38" s="17"/>
      <c r="L38" s="21"/>
      <c r="M38" s="22"/>
      <c r="N38" s="23">
        <f t="shared" si="7"/>
        <v>51.717158419588927</v>
      </c>
      <c r="O38" s="24">
        <f t="shared" si="8"/>
        <v>23.623887179318402</v>
      </c>
      <c r="P38" s="24">
        <f t="shared" si="9"/>
        <v>24.658954401092661</v>
      </c>
      <c r="Q38" t="s">
        <v>135</v>
      </c>
      <c r="R38" t="s">
        <v>136</v>
      </c>
      <c r="S38" t="s">
        <v>146</v>
      </c>
      <c r="AD38" s="37"/>
      <c r="AE38" s="37"/>
      <c r="AH38" s="37"/>
      <c r="AI38" s="37"/>
      <c r="AJ38" t="s">
        <v>99</v>
      </c>
    </row>
    <row r="39" spans="1:36" s="36" customFormat="1" ht="15" x14ac:dyDescent="0.25">
      <c r="A39">
        <v>2.63</v>
      </c>
      <c r="B39">
        <v>3.65</v>
      </c>
      <c r="C39">
        <v>2.56</v>
      </c>
      <c r="D39" s="20">
        <f t="shared" si="0"/>
        <v>4.482573962185521E-2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7"/>
        <v>#REF!</v>
      </c>
      <c r="O39" s="24" t="e">
        <f t="shared" si="8"/>
        <v>#REF!</v>
      </c>
      <c r="P39" s="24" t="e">
        <f t="shared" si="9"/>
        <v>#REF!</v>
      </c>
      <c r="Q39" t="s">
        <v>137</v>
      </c>
      <c r="R39" t="s">
        <v>138</v>
      </c>
      <c r="S39" t="s">
        <v>146</v>
      </c>
      <c r="AD39" s="37"/>
      <c r="AE39" s="37"/>
      <c r="AH39" s="37"/>
      <c r="AI39" s="37"/>
      <c r="AJ39" t="s">
        <v>99</v>
      </c>
    </row>
    <row r="40" spans="1:36" s="36" customFormat="1" ht="15" x14ac:dyDescent="0.25">
      <c r="A40">
        <v>3.57</v>
      </c>
      <c r="B40">
        <v>3.3</v>
      </c>
      <c r="C40">
        <v>2.19</v>
      </c>
      <c r="D40" s="20">
        <f t="shared" si="0"/>
        <v>3.9763352414440289E-2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7"/>
        <v>#REF!</v>
      </c>
      <c r="O40" s="24" t="e">
        <f t="shared" si="8"/>
        <v>#REF!</v>
      </c>
      <c r="P40" s="24" t="e">
        <f t="shared" si="9"/>
        <v>#REF!</v>
      </c>
      <c r="Q40" t="s">
        <v>139</v>
      </c>
      <c r="R40" t="s">
        <v>76</v>
      </c>
      <c r="S40" t="s">
        <v>147</v>
      </c>
      <c r="AD40" s="37"/>
      <c r="AE40" s="37"/>
      <c r="AH40" s="37"/>
      <c r="AI40" s="37"/>
      <c r="AJ40" t="s">
        <v>96</v>
      </c>
    </row>
    <row r="41" spans="1:36" s="36" customFormat="1" ht="15" x14ac:dyDescent="0.25">
      <c r="A41">
        <v>1.54</v>
      </c>
      <c r="B41">
        <v>4.09</v>
      </c>
      <c r="C41">
        <v>6.69</v>
      </c>
      <c r="D41" s="20">
        <f t="shared" si="0"/>
        <v>4.3326257947942759E-2</v>
      </c>
      <c r="E41" s="17">
        <f>IF(OR($A41="",$B41="",$C41=""),"",A41*'MPTO_working_3-way'!$I40)</f>
        <v>1.6090316390176571</v>
      </c>
      <c r="F41" s="21">
        <f>IF(OR($A41="",$B41="",$C41=""),"",B41*'MPTO_working_3-way'!$I40)</f>
        <v>4.2733372750533878</v>
      </c>
      <c r="G41" s="22">
        <f>IF(OR($A41="",$B41="",$C41=""),"",C41*'MPTO_working_3-way'!$I40)</f>
        <v>6.9898841980702118</v>
      </c>
      <c r="H41" s="17"/>
      <c r="I41" s="21"/>
      <c r="J41" s="22"/>
      <c r="K41" s="17"/>
      <c r="L41" s="21"/>
      <c r="M41" s="22"/>
      <c r="N41" s="23">
        <f t="shared" si="7"/>
        <v>62.149181889954505</v>
      </c>
      <c r="O41" s="24">
        <f t="shared" si="8"/>
        <v>23.400914452452312</v>
      </c>
      <c r="P41" s="24">
        <f t="shared" si="9"/>
        <v>14.306388656282504</v>
      </c>
      <c r="Q41" t="s">
        <v>140</v>
      </c>
      <c r="R41" t="s">
        <v>74</v>
      </c>
      <c r="S41" t="s">
        <v>147</v>
      </c>
      <c r="AD41" s="37"/>
      <c r="AE41" s="37"/>
      <c r="AH41" s="37"/>
      <c r="AI41" s="37"/>
      <c r="AJ41" t="s">
        <v>96</v>
      </c>
    </row>
    <row r="42" spans="1:36" s="36" customFormat="1" ht="15" x14ac:dyDescent="0.25">
      <c r="A42">
        <v>2.02</v>
      </c>
      <c r="B42">
        <v>3.1</v>
      </c>
      <c r="C42">
        <v>4.4800000000000004</v>
      </c>
      <c r="D42" s="20">
        <f t="shared" si="0"/>
        <v>4.0844435826071113E-2</v>
      </c>
      <c r="E42" s="17">
        <f>IF(OR($A42="",$B42="",$C42=""),"",A42*'MPTO_working_3-way'!$I41)</f>
        <v>2.1003219718771695</v>
      </c>
      <c r="F42" s="21">
        <f>IF(OR($A42="",$B42="",$C42=""),"",B42*'MPTO_working_3-way'!$I41)</f>
        <v>3.2232663924847649</v>
      </c>
      <c r="G42" s="22">
        <f>IF(OR($A42="",$B42="",$C42=""),"",C42*'MPTO_working_3-way'!$I41)</f>
        <v>4.6581398188166929</v>
      </c>
      <c r="H42" s="17"/>
      <c r="I42" s="21"/>
      <c r="J42" s="22"/>
      <c r="K42" s="17"/>
      <c r="L42" s="21"/>
      <c r="M42" s="22"/>
      <c r="N42" s="23">
        <f t="shared" si="7"/>
        <v>47.611747788661503</v>
      </c>
      <c r="O42" s="24">
        <f t="shared" si="8"/>
        <v>31.024429204224596</v>
      </c>
      <c r="P42" s="24">
        <f t="shared" si="9"/>
        <v>21.467796993994696</v>
      </c>
      <c r="Q42" t="s">
        <v>84</v>
      </c>
      <c r="R42" t="s">
        <v>102</v>
      </c>
      <c r="S42" t="s">
        <v>147</v>
      </c>
      <c r="AD42" s="37"/>
      <c r="AE42" s="37"/>
      <c r="AH42" s="37"/>
      <c r="AI42" s="37"/>
      <c r="AJ42" t="s">
        <v>96</v>
      </c>
    </row>
    <row r="43" spans="1:36" s="36" customFormat="1" ht="15" x14ac:dyDescent="0.25">
      <c r="A43">
        <v>3.67</v>
      </c>
      <c r="B43">
        <v>2.87</v>
      </c>
      <c r="C43">
        <v>2.2200000000000002</v>
      </c>
      <c r="D43" s="20">
        <f t="shared" si="0"/>
        <v>7.1362070232277031E-2</v>
      </c>
      <c r="E43" s="17">
        <f>IF(OR($A43="",$B43="",$C43=""),"",A43*'MPTO_working_3-way'!$I42)</f>
        <v>3.8290073666689497</v>
      </c>
      <c r="F43" s="21">
        <f>IF(OR($A43="",$B43="",$C43=""),"",B43*'MPTO_working_3-way'!$I42)</f>
        <v>2.9943463603105958</v>
      </c>
      <c r="G43" s="22">
        <f>IF(OR($A43="",$B43="",$C43=""),"",C43*'MPTO_working_3-way'!$I42)</f>
        <v>2.3161842926444329</v>
      </c>
      <c r="H43" s="17"/>
      <c r="I43" s="21"/>
      <c r="J43" s="22"/>
      <c r="K43" s="17"/>
      <c r="L43" s="21"/>
      <c r="M43" s="22"/>
      <c r="N43" s="23">
        <f t="shared" si="7"/>
        <v>26.116429252784425</v>
      </c>
      <c r="O43" s="24">
        <f t="shared" si="8"/>
        <v>33.396270159483912</v>
      </c>
      <c r="P43" s="24">
        <f t="shared" si="9"/>
        <v>43.174457368341812</v>
      </c>
      <c r="Q43" t="s">
        <v>95</v>
      </c>
      <c r="R43" t="s">
        <v>78</v>
      </c>
      <c r="S43" t="s">
        <v>147</v>
      </c>
      <c r="AD43" s="37"/>
      <c r="AE43" s="37"/>
      <c r="AH43" s="37"/>
      <c r="AI43" s="37"/>
      <c r="AJ43" t="s">
        <v>97</v>
      </c>
    </row>
    <row r="44" spans="1:36" s="36" customFormat="1" ht="15" x14ac:dyDescent="0.25">
      <c r="A44">
        <v>1.48</v>
      </c>
      <c r="B44">
        <v>3.92</v>
      </c>
      <c r="C44">
        <v>6.73</v>
      </c>
      <c r="D44" s="20">
        <f t="shared" si="0"/>
        <v>7.9366126596013942E-2</v>
      </c>
      <c r="E44" s="17">
        <f>IF(OR($A44="",$B44="",$C44=""),"",A44*'MPTO_working_3-way'!$I43)</f>
        <v>1.5404497650225852</v>
      </c>
      <c r="F44" s="21">
        <f>IF(OR($A44="",$B44="",$C44=""),"",B44*'MPTO_working_3-way'!$I43)</f>
        <v>4.0801101884381987</v>
      </c>
      <c r="G44" s="22">
        <f>IF(OR($A44="",$B44="",$C44=""),"",C44*'MPTO_working_3-way'!$I43)</f>
        <v>7.0048830531094595</v>
      </c>
      <c r="H44" s="17"/>
      <c r="I44" s="21"/>
      <c r="J44" s="22"/>
      <c r="K44" s="17"/>
      <c r="L44" s="21"/>
      <c r="M44" s="22"/>
      <c r="N44" s="23">
        <f t="shared" si="7"/>
        <v>64.916105848173416</v>
      </c>
      <c r="O44" s="24">
        <f t="shared" si="8"/>
        <v>24.509142003902205</v>
      </c>
      <c r="P44" s="24">
        <f t="shared" si="9"/>
        <v>14.275755818023276</v>
      </c>
      <c r="Q44" t="s">
        <v>94</v>
      </c>
      <c r="R44" t="s">
        <v>80</v>
      </c>
      <c r="S44" t="s">
        <v>147</v>
      </c>
      <c r="AD44" s="37"/>
      <c r="AE44" s="37"/>
      <c r="AH44" s="37"/>
      <c r="AI44" s="37"/>
      <c r="AJ44" t="s">
        <v>97</v>
      </c>
    </row>
    <row r="45" spans="1:36" s="36" customFormat="1" ht="15" x14ac:dyDescent="0.25">
      <c r="A45">
        <v>3.01</v>
      </c>
      <c r="B45">
        <v>3.06</v>
      </c>
      <c r="C45">
        <v>2.4300000000000002</v>
      </c>
      <c r="D45" s="20">
        <f t="shared" si="0"/>
        <v>7.0545932987033488E-2</v>
      </c>
      <c r="E45" s="17">
        <f>IF(OR($A45="",$B45="",$C45=""),"",A45*'MPTO_working_3-way'!$I44)</f>
        <v>3.2247998313991535</v>
      </c>
      <c r="F45" s="21">
        <f>IF(OR($A45="",$B45="",$C45=""),"",B45*'MPTO_working_3-way'!$I44)</f>
        <v>3.2783679349107677</v>
      </c>
      <c r="G45" s="22">
        <f>IF(OR($A45="",$B45="",$C45=""),"",C45*'MPTO_working_3-way'!$I44)</f>
        <v>2.6034098306644333</v>
      </c>
      <c r="H45" s="17"/>
      <c r="I45" s="21"/>
      <c r="J45" s="22"/>
      <c r="K45" s="17"/>
      <c r="L45" s="21"/>
      <c r="M45" s="22"/>
      <c r="N45" s="23">
        <f t="shared" si="7"/>
        <v>31.009676639871536</v>
      </c>
      <c r="O45" s="24">
        <f t="shared" si="8"/>
        <v>30.502982577128535</v>
      </c>
      <c r="P45" s="24">
        <f t="shared" si="9"/>
        <v>38.411163245272967</v>
      </c>
      <c r="Q45" t="s">
        <v>77</v>
      </c>
      <c r="R45" t="s">
        <v>88</v>
      </c>
      <c r="S45" t="s">
        <v>147</v>
      </c>
      <c r="AD45" s="37"/>
      <c r="AE45" s="37"/>
      <c r="AH45" s="37"/>
      <c r="AI45" s="37"/>
      <c r="AJ45" t="s">
        <v>97</v>
      </c>
    </row>
    <row r="46" spans="1:36" s="36" customFormat="1" ht="15" x14ac:dyDescent="0.25">
      <c r="A46">
        <v>3.58</v>
      </c>
      <c r="B46">
        <v>3.93</v>
      </c>
      <c r="C46">
        <v>1.95</v>
      </c>
      <c r="D46" s="20">
        <f t="shared" si="0"/>
        <v>4.6603047967711753E-2</v>
      </c>
      <c r="E46" s="17">
        <f>IF(OR($A46="",$B46="",$C46=""),"",A46*'MPTO_working_3-way'!$I45)</f>
        <v>3.86413073321373</v>
      </c>
      <c r="F46" s="21">
        <f>IF(OR($A46="",$B46="",$C46=""),"",B46*'MPTO_working_3-way'!$I45)</f>
        <v>4.2419088775223353</v>
      </c>
      <c r="G46" s="22">
        <f>IF(OR($A46="",$B46="",$C46=""),"",C46*'MPTO_working_3-way'!$I45)</f>
        <v>2.104763946862227</v>
      </c>
      <c r="H46" s="17"/>
      <c r="I46" s="21"/>
      <c r="J46" s="22"/>
      <c r="K46" s="17"/>
      <c r="L46" s="21"/>
      <c r="M46" s="22"/>
      <c r="N46" s="23">
        <f t="shared" si="7"/>
        <v>25.879041601895221</v>
      </c>
      <c r="O46" s="24">
        <f t="shared" si="8"/>
        <v>23.574292349818034</v>
      </c>
      <c r="P46" s="24">
        <f t="shared" si="9"/>
        <v>47.51126612040251</v>
      </c>
      <c r="Q46" t="s">
        <v>141</v>
      </c>
      <c r="R46" t="s">
        <v>90</v>
      </c>
      <c r="S46" t="s">
        <v>147</v>
      </c>
      <c r="AD46" s="37"/>
      <c r="AE46" s="37"/>
      <c r="AH46" s="37"/>
      <c r="AI46" s="37"/>
      <c r="AJ46" t="s">
        <v>99</v>
      </c>
    </row>
    <row r="47" spans="1:36" s="36" customFormat="1" ht="15" x14ac:dyDescent="0.25">
      <c r="A47">
        <v>1.83</v>
      </c>
      <c r="B47">
        <v>3.7</v>
      </c>
      <c r="C47">
        <v>4.3499999999999996</v>
      </c>
      <c r="D47" s="20">
        <f t="shared" si="0"/>
        <v>4.6603415173228413E-2</v>
      </c>
      <c r="E47" s="17">
        <f>IF(OR($A47="",$B47="",$C47=""),"",A47*'MPTO_working_3-way'!$I46)</f>
        <v>1.9590990573662714</v>
      </c>
      <c r="F47" s="21">
        <f>IF(OR($A47="",$B47="",$C47=""),"",B47*'MPTO_working_3-way'!$I46)</f>
        <v>3.9610199520520242</v>
      </c>
      <c r="G47" s="22">
        <f>IF(OR($A47="",$B47="",$C47=""),"",C47*'MPTO_working_3-way'!$I46)</f>
        <v>4.6568748084935949</v>
      </c>
      <c r="H47" s="17"/>
      <c r="I47" s="21"/>
      <c r="J47" s="22"/>
      <c r="K47" s="17"/>
      <c r="L47" s="21"/>
      <c r="M47" s="22"/>
      <c r="N47" s="23">
        <f t="shared" si="7"/>
        <v>51.043871224375813</v>
      </c>
      <c r="O47" s="24">
        <f t="shared" si="8"/>
        <v>25.246022794758851</v>
      </c>
      <c r="P47" s="24">
        <f t="shared" si="9"/>
        <v>21.473628584047759</v>
      </c>
      <c r="Q47" t="s">
        <v>91</v>
      </c>
      <c r="R47" t="s">
        <v>142</v>
      </c>
      <c r="S47" t="s">
        <v>147</v>
      </c>
      <c r="AD47" s="37"/>
      <c r="AE47" s="37"/>
      <c r="AH47" s="37"/>
      <c r="AI47" s="37"/>
      <c r="AJ47" t="s">
        <v>99</v>
      </c>
    </row>
    <row r="48" spans="1:36" s="36" customFormat="1" ht="15" x14ac:dyDescent="0.25">
      <c r="A48">
        <v>2.31</v>
      </c>
      <c r="B48">
        <v>3.68</v>
      </c>
      <c r="C48">
        <v>2.94</v>
      </c>
      <c r="D48" s="20">
        <f t="shared" si="0"/>
        <v>4.4775617756984243E-2</v>
      </c>
      <c r="E48" s="17">
        <f>IF(OR($A48="",$B48="",$C48=""),"",A48*'MPTO_working_3-way'!$I47)</f>
        <v>2.4176530408054142</v>
      </c>
      <c r="F48" s="21">
        <f>IF(OR($A48="",$B48="",$C48=""),"",B48*'MPTO_working_3-way'!$I47)</f>
        <v>3.8514992165211792</v>
      </c>
      <c r="G48" s="22">
        <f>IF(OR($A48="",$B48="",$C48=""),"",C48*'MPTO_working_3-way'!$I47)</f>
        <v>3.0770129610250727</v>
      </c>
      <c r="H48" s="17"/>
      <c r="I48" s="21"/>
      <c r="J48" s="22"/>
      <c r="K48" s="17"/>
      <c r="L48" s="21"/>
      <c r="M48" s="22"/>
      <c r="N48" s="23">
        <f t="shared" si="7"/>
        <v>41.362428070607734</v>
      </c>
      <c r="O48" s="24">
        <f t="shared" si="8"/>
        <v>25.963915446495612</v>
      </c>
      <c r="P48" s="24">
        <f t="shared" si="9"/>
        <v>32.499050626906076</v>
      </c>
      <c r="Q48" t="s">
        <v>143</v>
      </c>
      <c r="R48" t="s">
        <v>144</v>
      </c>
      <c r="S48" t="s">
        <v>147</v>
      </c>
      <c r="AD48" s="37"/>
      <c r="AE48" s="37"/>
      <c r="AH48" s="37"/>
      <c r="AI48" s="37"/>
      <c r="AJ48" t="s">
        <v>99</v>
      </c>
    </row>
    <row r="49" spans="1:36" s="36" customFormat="1" ht="15" x14ac:dyDescent="0.25">
      <c r="A49">
        <v>2.34</v>
      </c>
      <c r="B49">
        <v>3.21</v>
      </c>
      <c r="C49">
        <v>3.17</v>
      </c>
      <c r="D49" s="20">
        <f t="shared" si="0"/>
        <v>5.4334320350417631E-2</v>
      </c>
      <c r="E49" s="17">
        <f>IF(OR($A49="",$B49="",$C49=""),"",A49*'MPTO_working_3-way'!$I48)</f>
        <v>2.4490519915053541</v>
      </c>
      <c r="F49" s="21">
        <f>IF(OR($A49="",$B49="",$C49=""),"",B49*'MPTO_working_3-way'!$I48)</f>
        <v>3.3595969627060631</v>
      </c>
      <c r="G49" s="22">
        <f>IF(OR($A49="",$B49="",$C49=""),"",C49*'MPTO_working_3-way'!$I48)</f>
        <v>3.3177328260991339</v>
      </c>
      <c r="H49" s="17"/>
      <c r="I49" s="21"/>
      <c r="J49" s="22"/>
      <c r="K49" s="17"/>
      <c r="L49" s="21"/>
      <c r="M49" s="22"/>
      <c r="N49" s="23">
        <f t="shared" si="7"/>
        <v>40.832126205100771</v>
      </c>
      <c r="O49" s="24">
        <f t="shared" si="8"/>
        <v>29.765475177550087</v>
      </c>
      <c r="P49" s="24">
        <f t="shared" si="9"/>
        <v>30.141064769695834</v>
      </c>
      <c r="Q49" t="s">
        <v>73</v>
      </c>
      <c r="R49" t="s">
        <v>82</v>
      </c>
      <c r="S49" t="s">
        <v>148</v>
      </c>
      <c r="AD49" s="37"/>
      <c r="AE49" s="37"/>
      <c r="AH49" s="37"/>
      <c r="AI49" s="37"/>
      <c r="AJ49" t="s">
        <v>97</v>
      </c>
    </row>
    <row r="50" spans="1:36" s="36" customFormat="1" ht="15" x14ac:dyDescent="0.25">
      <c r="A50">
        <v>5.67</v>
      </c>
      <c r="B50">
        <v>3.57</v>
      </c>
      <c r="C50">
        <v>1.65</v>
      </c>
      <c r="D50" s="20">
        <f t="shared" si="0"/>
        <v>6.2539493912042943E-2</v>
      </c>
      <c r="E50" s="17">
        <f>IF(OR($A50="",$B50="",$C50=""),"",A50*'MPTO_working_3-way'!$I49)</f>
        <v>5.9238777526821007</v>
      </c>
      <c r="F50" s="21">
        <f>IF(OR($A50="",$B50="",$C50=""),"",B50*'MPTO_working_3-way'!$I49)</f>
        <v>3.7298489553924337</v>
      </c>
      <c r="G50" s="22">
        <f>IF(OR($A50="",$B50="",$C50=""),"",C50*'MPTO_working_3-way'!$I49)</f>
        <v>1.723879769299024</v>
      </c>
      <c r="H50" s="17"/>
      <c r="I50" s="21"/>
      <c r="J50" s="22"/>
      <c r="K50" s="17"/>
      <c r="L50" s="21"/>
      <c r="M50" s="22"/>
      <c r="N50" s="23">
        <f t="shared" si="7"/>
        <v>16.88083450991606</v>
      </c>
      <c r="O50" s="24">
        <f t="shared" si="8"/>
        <v>26.810737162807861</v>
      </c>
      <c r="P50" s="24">
        <f t="shared" si="9"/>
        <v>58.008685861347921</v>
      </c>
      <c r="Q50" t="s">
        <v>72</v>
      </c>
      <c r="R50" t="s">
        <v>93</v>
      </c>
      <c r="S50" t="s">
        <v>148</v>
      </c>
      <c r="AD50" s="37"/>
      <c r="AE50" s="37"/>
      <c r="AH50" s="37"/>
      <c r="AI50" s="37"/>
      <c r="AJ50" t="s">
        <v>97</v>
      </c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/>
      <c r="AD96" s="37"/>
      <c r="AE96" s="37"/>
      <c r="AH96" s="37"/>
      <c r="AI96" s="37"/>
      <c r="AJ96"/>
    </row>
    <row r="97" spans="1:36" s="36" customFormat="1" ht="15" x14ac:dyDescent="0.25">
      <c r="A97" s="29"/>
      <c r="B97" s="29"/>
      <c r="C97" s="29"/>
      <c r="D97" s="30"/>
      <c r="E97" s="31"/>
      <c r="F97" s="32"/>
      <c r="G97" s="33"/>
      <c r="H97" s="31"/>
      <c r="I97" s="32"/>
      <c r="J97" s="33"/>
      <c r="K97" s="31"/>
      <c r="L97" s="32"/>
      <c r="M97" s="33"/>
      <c r="N97" s="34"/>
      <c r="O97" s="35"/>
      <c r="P97" s="35"/>
      <c r="Q97" s="29"/>
      <c r="R97" s="29"/>
      <c r="S97" s="29"/>
      <c r="AD97" s="37"/>
      <c r="AE97" s="37"/>
      <c r="AH97" s="37"/>
      <c r="AI97" s="37"/>
      <c r="AJ97" s="29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0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0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0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2021-12-17T15:50:55Z</dcterms:modified>
</cp:coreProperties>
</file>