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" i="4" l="1"/>
  <c r="V131" i="4"/>
  <c r="V160" i="4"/>
  <c r="W160" i="4" s="1"/>
  <c r="X160" i="4" s="1"/>
  <c r="Y160" i="4" s="1"/>
  <c r="V221" i="4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106" i="4" l="1"/>
  <c r="AR106" i="4" s="1"/>
  <c r="AP96" i="4"/>
  <c r="AV96" i="4" s="1"/>
  <c r="AN163" i="4"/>
  <c r="AT163" i="4" s="1"/>
  <c r="AM151" i="4"/>
  <c r="AS151" i="4" s="1"/>
  <c r="AP163" i="4"/>
  <c r="AV163" i="4" s="1"/>
  <c r="AJ984" i="4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71" i="4" l="1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F100" i="4"/>
  <c r="J100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8" i="4" l="1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16" i="10"/>
  <c r="D728" i="10"/>
  <c r="D532" i="10"/>
  <c r="D379" i="10"/>
  <c r="D378" i="10"/>
  <c r="D416" i="10"/>
  <c r="D996" i="10"/>
  <c r="D375" i="10"/>
  <c r="D527" i="10"/>
  <c r="D539" i="10"/>
  <c r="D750" i="10"/>
  <c r="D914" i="10"/>
  <c r="D649" i="10"/>
  <c r="D711" i="10"/>
  <c r="D989" i="10"/>
  <c r="D658" i="10"/>
  <c r="D770" i="10"/>
  <c r="D445" i="10"/>
  <c r="D268" i="10"/>
  <c r="D255" i="10"/>
  <c r="D287" i="10"/>
  <c r="D377" i="10"/>
  <c r="D485" i="10"/>
  <c r="D902" i="10"/>
  <c r="D692" i="10"/>
  <c r="D939" i="10"/>
  <c r="D974" i="10"/>
  <c r="D596" i="10"/>
  <c r="D71" i="10"/>
  <c r="D202" i="10"/>
  <c r="D81" i="10"/>
  <c r="D803" i="3"/>
  <c r="D821" i="10"/>
  <c r="D845" i="10"/>
  <c r="D458" i="10"/>
  <c r="D688" i="10"/>
  <c r="D359" i="10"/>
  <c r="D607" i="10"/>
  <c r="D973" i="10"/>
  <c r="D326" i="10"/>
  <c r="D729" i="10"/>
  <c r="D556" i="10"/>
  <c r="D991" i="10"/>
  <c r="D317" i="10"/>
  <c r="D878" i="10"/>
  <c r="D256" i="10"/>
  <c r="D764" i="10"/>
  <c r="D482" i="10"/>
  <c r="D524" i="10"/>
  <c r="D642" i="10"/>
  <c r="D258" i="10"/>
  <c r="D309" i="10"/>
  <c r="D282" i="10"/>
  <c r="D744" i="10"/>
  <c r="D748" i="10"/>
  <c r="D660" i="10"/>
  <c r="D513" i="10"/>
  <c r="D952" i="10"/>
  <c r="D964" i="10"/>
  <c r="D654" i="10"/>
  <c r="D614" i="10"/>
  <c r="D523" i="10"/>
  <c r="D296" i="10"/>
  <c r="D898" i="10"/>
  <c r="D782" i="10"/>
  <c r="D894" i="10"/>
  <c r="D980" i="10"/>
  <c r="D404" i="10"/>
  <c r="D518" i="10"/>
  <c r="D754" i="10"/>
  <c r="D883" i="10"/>
  <c r="D385" i="10"/>
  <c r="D739" i="10"/>
  <c r="D664" i="10"/>
  <c r="D993" i="10"/>
  <c r="D474" i="10"/>
  <c r="D981" i="10"/>
  <c r="D476" i="10"/>
  <c r="D784" i="10"/>
  <c r="D321" i="10"/>
  <c r="D430" i="10"/>
  <c r="D751" i="10"/>
  <c r="D529" i="10"/>
  <c r="D612" i="10"/>
  <c r="D965" i="10"/>
  <c r="D509" i="10"/>
  <c r="D604" i="10"/>
  <c r="D905" i="10"/>
  <c r="D641" i="10"/>
  <c r="D249" i="10"/>
  <c r="D448" i="10"/>
  <c r="D328" i="10"/>
  <c r="D772" i="10"/>
  <c r="D386" i="10"/>
  <c r="D639" i="10"/>
  <c r="D966" i="10"/>
  <c r="D863" i="10"/>
  <c r="D740" i="10"/>
  <c r="D521" i="10"/>
  <c r="D998" i="10"/>
  <c r="D941" i="10"/>
  <c r="D887" i="10"/>
  <c r="D168" i="10"/>
  <c r="D18" i="10"/>
  <c r="D252" i="10"/>
  <c r="D909" i="10"/>
  <c r="D684" i="10"/>
  <c r="D424" i="10"/>
  <c r="D718" i="10"/>
  <c r="D609" i="3"/>
  <c r="D827" i="3"/>
  <c r="D801" i="3"/>
  <c r="D936" i="3"/>
  <c r="D515" i="10"/>
  <c r="D951" i="10"/>
  <c r="D942" i="10"/>
  <c r="D488" i="10"/>
  <c r="D543" i="10"/>
  <c r="D945" i="10"/>
  <c r="D1000" i="10"/>
  <c r="D555" i="10"/>
  <c r="D842" i="10"/>
  <c r="D334" i="10"/>
  <c r="D99" i="10"/>
  <c r="D86" i="10"/>
  <c r="D219" i="10"/>
  <c r="D12" i="10"/>
  <c r="D687" i="10"/>
  <c r="D677" i="10"/>
  <c r="D506" i="10"/>
  <c r="D868" i="10"/>
  <c r="D507" i="10"/>
  <c r="D851" i="10"/>
  <c r="D886" i="10"/>
  <c r="D817" i="10"/>
  <c r="D932" i="10"/>
  <c r="D841" i="10"/>
  <c r="D950" i="10"/>
  <c r="D738" i="10"/>
  <c r="D811" i="10"/>
  <c r="D631" i="10"/>
  <c r="D896" i="10"/>
  <c r="D436" i="10"/>
  <c r="D624" i="10"/>
  <c r="D872" i="10"/>
  <c r="D475" i="10"/>
  <c r="D752" i="10"/>
  <c r="D608" i="10"/>
  <c r="D257" i="10"/>
  <c r="D505" i="10"/>
  <c r="D438" i="10"/>
  <c r="D473" i="10"/>
  <c r="D601" i="10"/>
  <c r="D444" i="10"/>
  <c r="D196" i="10"/>
  <c r="D197" i="10"/>
  <c r="D126" i="10"/>
  <c r="D187" i="10"/>
  <c r="D453" i="3"/>
  <c r="D780" i="10"/>
  <c r="D737" i="10"/>
  <c r="D403" i="10"/>
  <c r="D969" i="10"/>
  <c r="D714" i="10"/>
  <c r="D312" i="10"/>
  <c r="D431" i="10"/>
  <c r="D348" i="10"/>
  <c r="D812" i="10"/>
  <c r="D809" i="10"/>
  <c r="D962" i="10"/>
  <c r="D496" i="10"/>
  <c r="D573" i="10"/>
  <c r="D820" i="10"/>
  <c r="D946" i="10"/>
  <c r="D691" i="10"/>
  <c r="D305" i="10"/>
  <c r="D463" i="10"/>
  <c r="D534" i="10"/>
  <c r="D679" i="10"/>
  <c r="D829" i="10"/>
  <c r="D567" i="10"/>
  <c r="D574" i="10"/>
  <c r="D467" i="10"/>
  <c r="D595" i="10"/>
  <c r="D250" i="10"/>
  <c r="D580" i="10"/>
  <c r="D390" i="10"/>
  <c r="D277" i="10"/>
  <c r="D797" i="10"/>
  <c r="D451" i="10"/>
  <c r="D968" i="10"/>
  <c r="D849" i="10"/>
  <c r="D358" i="10"/>
  <c r="D693" i="10"/>
  <c r="D462" i="10"/>
  <c r="D280" i="10"/>
  <c r="D747" i="10"/>
  <c r="D865" i="10"/>
  <c r="D504" i="10"/>
  <c r="D723" i="10"/>
  <c r="D880" i="10"/>
  <c r="D335" i="10"/>
  <c r="D393" i="10"/>
  <c r="D405" i="10"/>
  <c r="D558" i="10"/>
  <c r="D434" i="10"/>
  <c r="D694" i="10"/>
  <c r="D267" i="10"/>
  <c r="D746" i="10"/>
  <c r="D302" i="10"/>
  <c r="D713" i="10"/>
  <c r="D734" i="10"/>
  <c r="D760" i="10"/>
  <c r="D477" i="10"/>
  <c r="D239" i="10"/>
  <c r="D459" i="10"/>
  <c r="D442" i="10"/>
  <c r="D545" i="10"/>
  <c r="D633" i="10"/>
  <c r="D904" i="10"/>
  <c r="D627" i="10"/>
  <c r="D341" i="10"/>
  <c r="D295" i="10"/>
  <c r="D922" i="10"/>
  <c r="D954" i="10"/>
  <c r="D387" i="10"/>
  <c r="D432" i="10"/>
  <c r="D967" i="10"/>
  <c r="D417" i="10"/>
  <c r="D861" i="10"/>
  <c r="D892" i="10"/>
  <c r="D778" i="10"/>
  <c r="D937" i="10"/>
  <c r="D685" i="10"/>
  <c r="D368" i="10"/>
  <c r="D494" i="10"/>
  <c r="D769" i="3"/>
  <c r="D965" i="3"/>
  <c r="D823" i="3"/>
  <c r="D533" i="3"/>
  <c r="D293" i="10"/>
  <c r="D402" i="10"/>
  <c r="D429" i="10"/>
  <c r="D862" i="10"/>
  <c r="D547" i="10"/>
  <c r="D931" i="10"/>
  <c r="D63" i="10"/>
  <c r="D179" i="10"/>
  <c r="D329" i="10"/>
  <c r="D93" i="10"/>
  <c r="D26" i="10"/>
  <c r="D109" i="10"/>
  <c r="D82" i="10"/>
  <c r="D89" i="10"/>
  <c r="D634" i="10"/>
  <c r="D978" i="10"/>
  <c r="D662" i="10"/>
  <c r="D933" i="10"/>
  <c r="D288" i="10"/>
  <c r="D594" i="10"/>
  <c r="D586" i="10"/>
  <c r="D364" i="10"/>
  <c r="D810" i="10"/>
  <c r="D881" i="10"/>
  <c r="D571" i="10"/>
  <c r="D428" i="10"/>
  <c r="D995" i="10"/>
  <c r="D343" i="10"/>
  <c r="D373" i="10"/>
  <c r="D676" i="10"/>
  <c r="D271" i="10"/>
  <c r="D449" i="10"/>
  <c r="D465" i="10"/>
  <c r="D912" i="10"/>
  <c r="D705" i="10"/>
  <c r="D703" i="10"/>
  <c r="D767" i="10"/>
  <c r="D985" i="10"/>
  <c r="D925" i="10"/>
  <c r="D531" i="10"/>
  <c r="D235" i="10"/>
  <c r="D124" i="10"/>
  <c r="D9" i="10"/>
  <c r="D6" i="10"/>
  <c r="D41" i="10"/>
  <c r="D355" i="10"/>
  <c r="D891" i="10"/>
  <c r="D979" i="10"/>
  <c r="D270" i="10"/>
  <c r="D827" i="10"/>
  <c r="D697" i="10"/>
  <c r="D948" i="10"/>
  <c r="D576" i="10"/>
  <c r="D324" i="10"/>
  <c r="D394" i="10"/>
  <c r="D2" i="10"/>
  <c r="D331" i="10"/>
  <c r="D663" i="10"/>
  <c r="D425" i="10"/>
  <c r="D265" i="10"/>
  <c r="D645" i="10"/>
  <c r="D351" i="10"/>
  <c r="D484" i="10"/>
  <c r="D803" i="10"/>
  <c r="D813" i="10"/>
  <c r="D577" i="10"/>
  <c r="D758" i="10"/>
  <c r="D866" i="10"/>
  <c r="D590" i="10"/>
  <c r="D530" i="10"/>
  <c r="D653" i="10"/>
  <c r="D286" i="10"/>
  <c r="D365" i="10"/>
  <c r="D294" i="10"/>
  <c r="D369" i="10"/>
  <c r="D924" i="10"/>
  <c r="D300" i="10"/>
  <c r="D997" i="10"/>
  <c r="D487" i="10"/>
  <c r="D1001" i="10"/>
  <c r="D776" i="10"/>
  <c r="D360" i="10"/>
  <c r="D446" i="10"/>
  <c r="D670" i="10"/>
  <c r="D301" i="10"/>
  <c r="D549" i="10"/>
  <c r="D497" i="10"/>
  <c r="D272" i="10"/>
  <c r="D466" i="10"/>
  <c r="D823" i="10"/>
  <c r="D700" i="10"/>
  <c r="D435" i="10"/>
  <c r="D460" i="10"/>
  <c r="D314" i="10"/>
  <c r="D768" i="10"/>
  <c r="D930" i="10"/>
  <c r="D327" i="10"/>
  <c r="D846" i="10"/>
  <c r="D619" i="10"/>
  <c r="D332" i="10"/>
  <c r="D281" i="10"/>
  <c r="D815" i="10"/>
  <c r="D949" i="10"/>
  <c r="D443" i="10"/>
  <c r="D367" i="10"/>
  <c r="D415" i="10"/>
  <c r="D765" i="10"/>
  <c r="D919" i="10"/>
  <c r="D259" i="10"/>
  <c r="D706" i="10"/>
  <c r="D673" i="10"/>
  <c r="D707" i="10"/>
  <c r="D877" i="10"/>
  <c r="D801" i="10"/>
  <c r="D640" i="10"/>
  <c r="D421" i="10"/>
  <c r="D14" i="10"/>
  <c r="D35" i="10"/>
  <c r="D702" i="10"/>
  <c r="D23" i="10"/>
  <c r="D464" i="10"/>
  <c r="D561" i="10"/>
  <c r="D712" i="10"/>
  <c r="D612" i="3"/>
  <c r="D929" i="3"/>
  <c r="D968" i="3"/>
  <c r="D454" i="3"/>
  <c r="D999" i="10"/>
  <c r="D585" i="3"/>
  <c r="D340" i="10"/>
  <c r="D762" i="10"/>
  <c r="D701" i="10"/>
  <c r="D806" i="10"/>
  <c r="D491" i="10"/>
  <c r="D382" i="10"/>
  <c r="D472" i="10"/>
  <c r="D138" i="10"/>
  <c r="D40" i="10"/>
  <c r="D5" i="10"/>
  <c r="D96" i="10"/>
  <c r="D157" i="10"/>
  <c r="D508" i="10"/>
  <c r="D855" i="10"/>
  <c r="D598" i="10"/>
  <c r="D389" i="10"/>
  <c r="D683" i="10"/>
  <c r="D330" i="10"/>
  <c r="D838" i="10"/>
  <c r="D592" i="10"/>
  <c r="D982" i="10"/>
  <c r="D380" i="10"/>
  <c r="D648" i="10"/>
  <c r="D537" i="10"/>
  <c r="D452" i="10"/>
  <c r="D977" i="10"/>
  <c r="D469" i="10"/>
  <c r="D927" i="10"/>
  <c r="D837" i="10"/>
  <c r="D522" i="10"/>
  <c r="D732" i="10"/>
  <c r="D454" i="10"/>
  <c r="D499" i="10"/>
  <c r="D361" i="10"/>
  <c r="D391" i="10"/>
  <c r="D830" i="10"/>
  <c r="D722" i="10"/>
  <c r="D457" i="10"/>
  <c r="D637" i="10"/>
  <c r="D318" i="10"/>
  <c r="D34" i="10"/>
  <c r="D114" i="10"/>
  <c r="D92" i="10"/>
  <c r="D792" i="3"/>
  <c r="D366" i="10"/>
  <c r="D234" i="10"/>
  <c r="D422" i="10"/>
  <c r="D816" i="10"/>
  <c r="D439" i="10"/>
  <c r="D994" i="10"/>
  <c r="D525" i="10"/>
  <c r="D500" i="10"/>
  <c r="D908" i="10"/>
  <c r="D553" i="10"/>
  <c r="D857" i="10"/>
  <c r="D307" i="10"/>
  <c r="D686" i="10"/>
  <c r="D696" i="10"/>
  <c r="D831" i="10"/>
  <c r="D957" i="10"/>
  <c r="D388" i="10"/>
  <c r="D406" i="10"/>
  <c r="D278" i="10"/>
  <c r="D918" i="10"/>
  <c r="D440" i="10"/>
  <c r="D867" i="10"/>
  <c r="D835" i="10"/>
  <c r="D536" i="10"/>
  <c r="D514" i="10"/>
  <c r="D936" i="10"/>
  <c r="D299" i="10"/>
  <c r="D352" i="10"/>
  <c r="D947" i="10"/>
  <c r="D781" i="10"/>
  <c r="D323" i="10"/>
  <c r="D517" i="10"/>
  <c r="D854" i="10"/>
  <c r="D970" i="10"/>
  <c r="D620" i="10"/>
  <c r="D511" i="10"/>
  <c r="D316" i="10"/>
  <c r="D630" i="10"/>
  <c r="D333" i="10"/>
  <c r="D689" i="10"/>
  <c r="D667" i="10"/>
  <c r="D913" i="10"/>
  <c r="D408" i="10"/>
  <c r="D800" i="10"/>
  <c r="D336" i="10"/>
  <c r="D290" i="10"/>
  <c r="D910" i="10"/>
  <c r="D238" i="10"/>
  <c r="D807" i="10"/>
  <c r="D489" i="10"/>
  <c r="D269" i="10"/>
  <c r="D599" i="10"/>
  <c r="D818" i="10"/>
  <c r="D704" i="10"/>
  <c r="D789" i="10"/>
  <c r="D940" i="10"/>
  <c r="D371" i="10"/>
  <c r="D763" i="10"/>
  <c r="D675" i="10"/>
  <c r="D588" i="10"/>
  <c r="D725" i="10"/>
  <c r="D717" i="10"/>
  <c r="D875" i="10"/>
  <c r="D470" i="10"/>
  <c r="D959" i="10"/>
  <c r="D814" i="10"/>
  <c r="D279" i="10"/>
  <c r="D926" i="10"/>
  <c r="D566" i="10"/>
  <c r="D616" i="10"/>
  <c r="D493" i="10"/>
  <c r="D237" i="10"/>
  <c r="D560" i="10"/>
  <c r="D540" i="10"/>
  <c r="D917" i="10"/>
  <c r="D559" i="10"/>
  <c r="D672" i="10"/>
  <c r="D745" i="10"/>
  <c r="D518" i="3"/>
  <c r="D877" i="3"/>
  <c r="D682" i="3"/>
  <c r="D765" i="3"/>
  <c r="D944" i="10"/>
  <c r="D995" i="3"/>
  <c r="D241" i="10"/>
  <c r="D338" i="10"/>
  <c r="D591" i="10"/>
  <c r="D911" i="10"/>
  <c r="D116" i="10"/>
  <c r="D304" i="10"/>
  <c r="D538" i="10"/>
  <c r="D65" i="10"/>
  <c r="D229" i="10"/>
  <c r="D10" i="10"/>
  <c r="D148" i="10"/>
  <c r="D144" i="10"/>
  <c r="D118" i="10"/>
  <c r="D709" i="10"/>
  <c r="D641" i="3"/>
  <c r="D599" i="3"/>
  <c r="D885" i="3"/>
  <c r="D903" i="3"/>
  <c r="D628" i="3"/>
  <c r="D479" i="3"/>
  <c r="D967" i="3"/>
  <c r="D503" i="3"/>
  <c r="D646" i="10"/>
  <c r="D345" i="10"/>
  <c r="D870" i="10"/>
  <c r="D826" i="3"/>
  <c r="D961" i="10"/>
  <c r="D635" i="10"/>
  <c r="D240" i="10"/>
  <c r="D682" i="10"/>
  <c r="D724" i="10"/>
  <c r="D320" i="10"/>
  <c r="D541" i="10"/>
  <c r="D231" i="10"/>
  <c r="D53" i="10"/>
  <c r="D57" i="10"/>
  <c r="D70" i="10"/>
  <c r="D929" i="10"/>
  <c r="D698" i="3"/>
  <c r="D588" i="3"/>
  <c r="D658" i="3"/>
  <c r="D759" i="3"/>
  <c r="D623" i="3"/>
  <c r="D547" i="3"/>
  <c r="D644" i="3"/>
  <c r="D349" i="10"/>
  <c r="D993" i="3"/>
  <c r="D982" i="3"/>
  <c r="D510" i="3"/>
  <c r="D642" i="3"/>
  <c r="D671" i="10"/>
  <c r="D826" i="10"/>
  <c r="D297" i="10"/>
  <c r="D864" i="3"/>
  <c r="D242" i="10"/>
  <c r="D362" i="10"/>
  <c r="D890" i="10"/>
  <c r="D1001" i="3"/>
  <c r="D742" i="3"/>
  <c r="D111" i="10"/>
  <c r="D171" i="10"/>
  <c r="D562" i="10"/>
  <c r="D146" i="10"/>
  <c r="D159" i="10"/>
  <c r="D537" i="3"/>
  <c r="D686" i="3"/>
  <c r="D617" i="3"/>
  <c r="D666" i="3"/>
  <c r="D863" i="3"/>
  <c r="D695" i="10"/>
  <c r="D688" i="3"/>
  <c r="D886" i="3"/>
  <c r="D978" i="3"/>
  <c r="D781" i="3"/>
  <c r="D505" i="3"/>
  <c r="D858" i="10"/>
  <c r="D441" i="10"/>
  <c r="D874" i="10"/>
  <c r="D384" i="10"/>
  <c r="D319" i="10"/>
  <c r="D337" i="10"/>
  <c r="D843" i="10"/>
  <c r="D869" i="10"/>
  <c r="D120" i="10"/>
  <c r="D233" i="10"/>
  <c r="D227" i="10"/>
  <c r="D876" i="10"/>
  <c r="D659" i="10"/>
  <c r="D412" i="10"/>
  <c r="D920" i="3"/>
  <c r="D253" i="10"/>
  <c r="D457" i="3"/>
  <c r="D999" i="3"/>
  <c r="D681" i="10"/>
  <c r="D768" i="3"/>
  <c r="D907" i="3"/>
  <c r="D988" i="3"/>
  <c r="D469" i="3"/>
  <c r="D836" i="3"/>
  <c r="D584" i="3"/>
  <c r="D353" i="10"/>
  <c r="D720" i="10"/>
  <c r="D915" i="10"/>
  <c r="D773" i="10"/>
  <c r="D98" i="10"/>
  <c r="D87" i="10"/>
  <c r="D808" i="10"/>
  <c r="D134" i="10"/>
  <c r="D372" i="10"/>
  <c r="D3" i="10"/>
  <c r="D100" i="10"/>
  <c r="D158" i="10"/>
  <c r="D21" i="10"/>
  <c r="D150" i="10"/>
  <c r="D783" i="3"/>
  <c r="D881" i="3"/>
  <c r="D69" i="10"/>
  <c r="D156" i="10"/>
  <c r="D653" i="3"/>
  <c r="D729" i="3"/>
  <c r="D399" i="10"/>
  <c r="D8" i="10"/>
  <c r="D376" i="10"/>
  <c r="D713" i="3"/>
  <c r="D699" i="10"/>
  <c r="D586" i="3"/>
  <c r="D260" i="3"/>
  <c r="D969" i="3"/>
  <c r="D704" i="3"/>
  <c r="D542" i="3"/>
  <c r="D335" i="3"/>
  <c r="D726" i="3"/>
  <c r="D132" i="10"/>
  <c r="D911" i="3"/>
  <c r="D896" i="3"/>
  <c r="D715" i="10"/>
  <c r="D387" i="3"/>
  <c r="D794" i="3"/>
  <c r="D143" i="10"/>
  <c r="D190" i="10"/>
  <c r="D414" i="10"/>
  <c r="D960" i="3"/>
  <c r="D745" i="3"/>
  <c r="D621" i="3"/>
  <c r="D462" i="3"/>
  <c r="D921" i="3"/>
  <c r="D591" i="3"/>
  <c r="D950" i="3"/>
  <c r="D749" i="3"/>
  <c r="D533" i="10"/>
  <c r="D603" i="10"/>
  <c r="D276" i="10"/>
  <c r="D543" i="3"/>
  <c r="D756" i="10"/>
  <c r="D779" i="10"/>
  <c r="D289" i="10"/>
  <c r="D678" i="10"/>
  <c r="D988" i="10"/>
  <c r="D570" i="10"/>
  <c r="D799" i="10"/>
  <c r="D205" i="10"/>
  <c r="D91" i="10"/>
  <c r="D200" i="10"/>
  <c r="D49" i="10"/>
  <c r="D832" i="10"/>
  <c r="D577" i="3"/>
  <c r="D778" i="3"/>
  <c r="D795" i="3"/>
  <c r="D559" i="3"/>
  <c r="D961" i="3"/>
  <c r="D981" i="3"/>
  <c r="D544" i="3"/>
  <c r="D370" i="10"/>
  <c r="D691" i="3"/>
  <c r="D520" i="3"/>
  <c r="D963" i="3"/>
  <c r="D970" i="3"/>
  <c r="D311" i="10"/>
  <c r="D498" i="10"/>
  <c r="D480" i="3"/>
  <c r="D957" i="3"/>
  <c r="D839" i="10"/>
  <c r="D920" i="10"/>
  <c r="D605" i="10"/>
  <c r="D772" i="3"/>
  <c r="D638" i="3"/>
  <c r="D75" i="10"/>
  <c r="D112" i="10"/>
  <c r="D483" i="10"/>
  <c r="D127" i="10"/>
  <c r="D210" i="10"/>
  <c r="D522" i="3"/>
  <c r="D942" i="3"/>
  <c r="D893" i="3"/>
  <c r="D793" i="3"/>
  <c r="D840" i="10"/>
  <c r="D960" i="10"/>
  <c r="D481" i="3"/>
  <c r="D829" i="3"/>
  <c r="D490" i="3"/>
  <c r="D524" i="3"/>
  <c r="D484" i="3"/>
  <c r="D903" i="10"/>
  <c r="D244" i="10"/>
  <c r="D777" i="10"/>
  <c r="D665" i="10"/>
  <c r="D182" i="10"/>
  <c r="D195" i="10"/>
  <c r="D137" i="10"/>
  <c r="D766" i="10"/>
  <c r="D145" i="10"/>
  <c r="D719" i="10"/>
  <c r="D731" i="10"/>
  <c r="D597" i="10"/>
  <c r="D787" i="10"/>
  <c r="D593" i="10"/>
  <c r="D446" i="3"/>
  <c r="D546" i="10"/>
  <c r="D461" i="3"/>
  <c r="D652" i="3"/>
  <c r="D652" i="10"/>
  <c r="D865" i="3"/>
  <c r="D753" i="3"/>
  <c r="D534" i="3"/>
  <c r="D922" i="3"/>
  <c r="D667" i="3"/>
  <c r="D904" i="3"/>
  <c r="D716" i="10"/>
  <c r="D785" i="10"/>
  <c r="D956" i="10"/>
  <c r="D774" i="10"/>
  <c r="D647" i="10"/>
  <c r="D551" i="10"/>
  <c r="D735" i="10"/>
  <c r="D284" i="10"/>
  <c r="D374" i="10"/>
  <c r="D215" i="10"/>
  <c r="D24" i="10"/>
  <c r="D160" i="10"/>
  <c r="D62" i="10"/>
  <c r="D194" i="10"/>
  <c r="D875" i="3"/>
  <c r="D443" i="3"/>
  <c r="D121" i="10"/>
  <c r="D671" i="3"/>
  <c r="D370" i="3"/>
  <c r="D45" i="10"/>
  <c r="D727" i="3"/>
  <c r="D464" i="3"/>
  <c r="D310" i="3"/>
  <c r="D67" i="10"/>
  <c r="D790" i="10"/>
  <c r="D792" i="10"/>
  <c r="D933" i="3"/>
  <c r="D208" i="10"/>
  <c r="D271" i="3"/>
  <c r="D578" i="10"/>
  <c r="D955" i="3"/>
  <c r="D899" i="3"/>
  <c r="D735" i="3"/>
  <c r="D592" i="3"/>
  <c r="D771" i="10"/>
  <c r="D206" i="10"/>
  <c r="D263" i="3"/>
  <c r="D818" i="3"/>
  <c r="D135" i="10"/>
  <c r="D445" i="3"/>
  <c r="D992" i="10"/>
  <c r="D521" i="3"/>
  <c r="D892" i="3"/>
  <c r="D817" i="3"/>
  <c r="D986" i="3"/>
  <c r="D539" i="3"/>
  <c r="D632" i="3"/>
  <c r="D595" i="3"/>
  <c r="D927" i="3"/>
  <c r="D628" i="10"/>
  <c r="D486" i="10"/>
  <c r="D859" i="10"/>
  <c r="D754" i="3"/>
  <c r="D656" i="10"/>
  <c r="D710" i="10"/>
  <c r="D344" i="10"/>
  <c r="D381" i="10"/>
  <c r="D853" i="10"/>
  <c r="D636" i="10"/>
  <c r="D657" i="10"/>
  <c r="D119" i="10"/>
  <c r="D113" i="10"/>
  <c r="D130" i="10"/>
  <c r="D753" i="10"/>
  <c r="D708" i="10"/>
  <c r="D456" i="3"/>
  <c r="D762" i="3"/>
  <c r="D914" i="3"/>
  <c r="D660" i="3"/>
  <c r="D593" i="3"/>
  <c r="D670" i="3"/>
  <c r="D581" i="10"/>
  <c r="D655" i="10"/>
  <c r="D673" i="3"/>
  <c r="D779" i="3"/>
  <c r="D451" i="3"/>
  <c r="D833" i="10"/>
  <c r="D668" i="10"/>
  <c r="D953" i="10"/>
  <c r="D690" i="3"/>
  <c r="D260" i="10"/>
  <c r="D526" i="10"/>
  <c r="D805" i="10"/>
  <c r="D788" i="10"/>
  <c r="D940" i="3"/>
  <c r="D695" i="3"/>
  <c r="D181" i="10"/>
  <c r="D133" i="10"/>
  <c r="D749" i="10"/>
  <c r="D68" i="10"/>
  <c r="D27" i="10"/>
  <c r="D983" i="3"/>
  <c r="D545" i="3"/>
  <c r="D861" i="3"/>
  <c r="D624" i="3"/>
  <c r="D298" i="10"/>
  <c r="D796" i="3"/>
  <c r="D602" i="3"/>
  <c r="D959" i="3"/>
  <c r="D807" i="3"/>
  <c r="D975" i="3"/>
  <c r="D761" i="3"/>
  <c r="D275" i="10"/>
  <c r="D400" i="10"/>
  <c r="D401" i="10"/>
  <c r="D825" i="10"/>
  <c r="D450" i="10"/>
  <c r="D544" i="10"/>
  <c r="D901" i="10"/>
  <c r="D409" i="10"/>
  <c r="D94" i="10"/>
  <c r="D30" i="10"/>
  <c r="D610" i="10"/>
  <c r="D410" i="10"/>
  <c r="D873" i="10"/>
  <c r="D476" i="3"/>
  <c r="D622" i="10"/>
  <c r="D508" i="3"/>
  <c r="D650" i="3"/>
  <c r="D621" i="10"/>
  <c r="D264" i="10"/>
  <c r="D819" i="3"/>
  <c r="D771" i="3"/>
  <c r="D852" i="3"/>
  <c r="D777" i="3"/>
  <c r="D598" i="3"/>
  <c r="D985" i="3"/>
  <c r="D283" i="10"/>
  <c r="D447" i="10"/>
  <c r="D669" i="10"/>
  <c r="D490" i="10"/>
  <c r="D103" i="10"/>
  <c r="D427" i="10"/>
  <c r="D453" i="10"/>
  <c r="D495" i="10"/>
  <c r="D609" i="10"/>
  <c r="D85" i="10"/>
  <c r="D52" i="10"/>
  <c r="D16" i="10"/>
  <c r="D19" i="10"/>
  <c r="D551" i="3"/>
  <c r="D890" i="3"/>
  <c r="D952" i="3"/>
  <c r="D36" i="10"/>
  <c r="D475" i="3"/>
  <c r="D169" i="10"/>
  <c r="D419" i="3"/>
  <c r="D979" i="3"/>
  <c r="D333" i="3"/>
  <c r="D744" i="3"/>
  <c r="D433" i="10"/>
  <c r="D625" i="10"/>
  <c r="D717" i="3"/>
  <c r="D944" i="3"/>
  <c r="D693" i="3"/>
  <c r="D20" i="10"/>
  <c r="D380" i="3"/>
  <c r="D477" i="3"/>
  <c r="D517" i="3"/>
  <c r="D677" i="3"/>
  <c r="D873" i="3"/>
  <c r="D935" i="3"/>
  <c r="D343" i="3"/>
  <c r="D191" i="10"/>
  <c r="D775" i="3"/>
  <c r="D213" i="10"/>
  <c r="D775" i="10"/>
  <c r="D828" i="10"/>
  <c r="D635" i="3"/>
  <c r="D511" i="3"/>
  <c r="D839" i="3"/>
  <c r="D755" i="3"/>
  <c r="D889" i="3"/>
  <c r="D636" i="3"/>
  <c r="D47" i="10"/>
  <c r="D572" i="10"/>
  <c r="D542" i="10"/>
  <c r="D852" i="10"/>
  <c r="D528" i="10"/>
  <c r="D780" i="3"/>
  <c r="D383" i="10"/>
  <c r="D274" i="10"/>
  <c r="D632" i="10"/>
  <c r="D844" i="10"/>
  <c r="D643" i="10"/>
  <c r="D850" i="10"/>
  <c r="D83" i="10"/>
  <c r="D192" i="10"/>
  <c r="D77" i="10"/>
  <c r="D72" i="10"/>
  <c r="D698" i="10"/>
  <c r="D855" i="3"/>
  <c r="D706" i="3"/>
  <c r="D883" i="3"/>
  <c r="D575" i="3"/>
  <c r="D874" i="3"/>
  <c r="D851" i="3"/>
  <c r="D951" i="3"/>
  <c r="D587" i="10"/>
  <c r="D848" i="3"/>
  <c r="D797" i="3"/>
  <c r="D842" i="3"/>
  <c r="D629" i="3"/>
  <c r="D397" i="10"/>
  <c r="D885" i="10"/>
  <c r="D884" i="10"/>
  <c r="D751" i="3"/>
  <c r="D308" i="10"/>
  <c r="D420" i="10"/>
  <c r="D273" i="10"/>
  <c r="D715" i="3"/>
  <c r="D467" i="3"/>
  <c r="D33" i="10"/>
  <c r="D211" i="10"/>
  <c r="D769" i="10"/>
  <c r="D793" i="10"/>
  <c r="D232" i="10"/>
  <c r="D756" i="3"/>
  <c r="D622" i="3"/>
  <c r="D930" i="3"/>
  <c r="D760" i="3"/>
  <c r="D643" i="3"/>
  <c r="D418" i="10"/>
  <c r="D974" i="3"/>
  <c r="D680" i="3"/>
  <c r="D516" i="3"/>
  <c r="D784" i="3"/>
  <c r="D655" i="3"/>
  <c r="D548" i="3"/>
  <c r="D743" i="10"/>
  <c r="D246" i="10"/>
  <c r="D552" i="10"/>
  <c r="D568" i="10"/>
  <c r="D104" i="10"/>
  <c r="D310" i="10"/>
  <c r="D629" i="10"/>
  <c r="D54" i="10"/>
  <c r="D153" i="10"/>
  <c r="D346" i="10"/>
  <c r="D456" i="10"/>
  <c r="D236" i="10"/>
  <c r="D955" i="10"/>
  <c r="D538" i="3"/>
  <c r="D315" i="10"/>
  <c r="D528" i="3"/>
  <c r="D939" i="3"/>
  <c r="D492" i="10"/>
  <c r="D956" i="3"/>
  <c r="D846" i="3"/>
  <c r="D555" i="3"/>
  <c r="D945" i="3"/>
  <c r="D499" i="3"/>
  <c r="D564" i="3"/>
  <c r="D516" i="10"/>
  <c r="D617" i="10"/>
  <c r="D690" i="10"/>
  <c r="D864" i="10"/>
  <c r="D247" i="10"/>
  <c r="D606" i="10"/>
  <c r="D638" i="10"/>
  <c r="D600" i="10"/>
  <c r="D569" i="10"/>
  <c r="D796" i="10"/>
  <c r="D115" i="10"/>
  <c r="D74" i="10"/>
  <c r="D201" i="10"/>
  <c r="D152" i="10"/>
  <c r="D554" i="3"/>
  <c r="D662" i="3"/>
  <c r="D923" i="3"/>
  <c r="D216" i="10"/>
  <c r="D895" i="10"/>
  <c r="D947" i="3"/>
  <c r="D853" i="3"/>
  <c r="D431" i="3"/>
  <c r="D288" i="3"/>
  <c r="D292" i="3"/>
  <c r="D958" i="10"/>
  <c r="D790" i="3"/>
  <c r="D509" i="3"/>
  <c r="D650" i="10"/>
  <c r="D265" i="3"/>
  <c r="D514" i="3"/>
  <c r="D581" i="3"/>
  <c r="D843" i="3"/>
  <c r="D573" i="3"/>
  <c r="D395" i="10"/>
  <c r="D837" i="3"/>
  <c r="D482" i="3"/>
  <c r="D428" i="3"/>
  <c r="D557" i="10"/>
  <c r="D455" i="3"/>
  <c r="D787" i="3"/>
  <c r="D606" i="3"/>
  <c r="D306" i="10"/>
  <c r="D334" i="3"/>
  <c r="D418" i="3"/>
  <c r="D805" i="3"/>
  <c r="D728" i="3"/>
  <c r="D1000" i="3"/>
  <c r="D757" i="10"/>
  <c r="D858" i="3"/>
  <c r="D651" i="3"/>
  <c r="D626" i="10"/>
  <c r="D909" i="3"/>
  <c r="D782" i="3"/>
  <c r="D48" i="10"/>
  <c r="D946" i="3"/>
  <c r="D973" i="3"/>
  <c r="D170" i="10"/>
  <c r="D176" i="10"/>
  <c r="D399" i="3"/>
  <c r="D110" i="10"/>
  <c r="D721" i="10"/>
  <c r="D773" i="3"/>
  <c r="D251" i="10"/>
  <c r="D884" i="3"/>
  <c r="D478" i="10"/>
  <c r="D529" i="3"/>
  <c r="D789" i="3"/>
  <c r="D317" i="3"/>
  <c r="D905" i="3"/>
  <c r="D177" i="10"/>
  <c r="D907" i="10"/>
  <c r="D262" i="10"/>
  <c r="D60" i="10"/>
  <c r="D703" i="3"/>
  <c r="D799" i="3"/>
  <c r="D42" i="10"/>
  <c r="D471" i="3"/>
  <c r="D383" i="3"/>
  <c r="D11" i="10"/>
  <c r="D372" i="3"/>
  <c r="D332" i="3"/>
  <c r="D824" i="10"/>
  <c r="D437" i="10"/>
  <c r="D394" i="3"/>
  <c r="D733" i="10"/>
  <c r="D413" i="10"/>
  <c r="D254" i="3"/>
  <c r="D349" i="3"/>
  <c r="D43" i="10"/>
  <c r="D991" i="3"/>
  <c r="D953" i="3"/>
  <c r="D339" i="3"/>
  <c r="D820" i="3"/>
  <c r="D838" i="3"/>
  <c r="D266" i="3"/>
  <c r="D964" i="3"/>
  <c r="D80" i="10"/>
  <c r="D795" i="10"/>
  <c r="D699" i="3"/>
  <c r="D849" i="3"/>
  <c r="D279" i="3"/>
  <c r="D485" i="3"/>
  <c r="D759" i="10"/>
  <c r="D123" i="10"/>
  <c r="D412" i="3"/>
  <c r="D519" i="10"/>
  <c r="D657" i="3"/>
  <c r="D455" i="10"/>
  <c r="D639" i="3"/>
  <c r="D720" i="3"/>
  <c r="D255" i="3"/>
  <c r="D603" i="3"/>
  <c r="D928" i="10"/>
  <c r="D442" i="3"/>
  <c r="D350" i="3"/>
  <c r="D888" i="10"/>
  <c r="D248" i="10"/>
  <c r="D610" i="3"/>
  <c r="D618" i="3"/>
  <c r="D416" i="3"/>
  <c r="D804" i="10"/>
  <c r="D520" i="10"/>
  <c r="D180" i="10"/>
  <c r="D895" i="3"/>
  <c r="D356" i="10"/>
  <c r="D900" i="10"/>
  <c r="D810" i="3"/>
  <c r="D992" i="3"/>
  <c r="D806" i="3"/>
  <c r="D420" i="3"/>
  <c r="D161" i="10"/>
  <c r="D226" i="10"/>
  <c r="D844" i="3"/>
  <c r="D758" i="3"/>
  <c r="D245" i="10"/>
  <c r="D987" i="3"/>
  <c r="D683" i="3"/>
  <c r="D297" i="3"/>
  <c r="D871" i="10"/>
  <c r="D337" i="3"/>
  <c r="D488" i="3"/>
  <c r="D990" i="3"/>
  <c r="D678" i="3"/>
  <c r="D512" i="3"/>
  <c r="D931" i="3"/>
  <c r="D22" i="10"/>
  <c r="D262" i="3"/>
  <c r="D328" i="3"/>
  <c r="D802" i="10"/>
  <c r="D832" i="3"/>
  <c r="D294" i="3"/>
  <c r="D880" i="3"/>
  <c r="D308" i="3"/>
  <c r="D39" i="10"/>
  <c r="D519" i="3"/>
  <c r="D743" i="3"/>
  <c r="D755" i="10"/>
  <c r="D925" i="3"/>
  <c r="D432" i="3"/>
  <c r="D596" i="3"/>
  <c r="D402" i="3"/>
  <c r="D558" i="3"/>
  <c r="D313" i="3"/>
  <c r="D879" i="10"/>
  <c r="D889" i="10"/>
  <c r="D404" i="3"/>
  <c r="D204" i="3"/>
  <c r="D958" i="3"/>
  <c r="D198" i="10"/>
  <c r="D193" i="10"/>
  <c r="D630" i="3"/>
  <c r="D515" i="3"/>
  <c r="D918" i="3"/>
  <c r="D44" i="10"/>
  <c r="D680" i="10"/>
  <c r="D934" i="3"/>
  <c r="D714" i="3"/>
  <c r="D726" i="10"/>
  <c r="D739" i="3"/>
  <c r="D513" i="3"/>
  <c r="D700" i="3"/>
  <c r="D329" i="3"/>
  <c r="D301" i="3"/>
  <c r="D550" i="3"/>
  <c r="D580" i="3"/>
  <c r="D222" i="10"/>
  <c r="D154" i="10"/>
  <c r="D860" i="3"/>
  <c r="D646" i="3"/>
  <c r="D13" i="10"/>
  <c r="D107" i="10"/>
  <c r="D468" i="10"/>
  <c r="D548" i="10"/>
  <c r="D282" i="3"/>
  <c r="D327" i="3"/>
  <c r="D692" i="3"/>
  <c r="D687" i="3"/>
  <c r="D218" i="10"/>
  <c r="D352" i="3"/>
  <c r="D363" i="10"/>
  <c r="D732" i="3"/>
  <c r="D424" i="3"/>
  <c r="D723" i="3"/>
  <c r="D257" i="3"/>
  <c r="D716" i="3"/>
  <c r="D857" i="3"/>
  <c r="D859" i="3"/>
  <c r="D299" i="3"/>
  <c r="D553" i="3"/>
  <c r="D403" i="3"/>
  <c r="D724" i="3"/>
  <c r="D409" i="3"/>
  <c r="D330" i="3"/>
  <c r="D425" i="3"/>
  <c r="D574" i="3"/>
  <c r="D816" i="3"/>
  <c r="D557" i="3"/>
  <c r="D696" i="3"/>
  <c r="D253" i="3"/>
  <c r="D458" i="3"/>
  <c r="D266" i="10"/>
  <c r="D281" i="3"/>
  <c r="D891" i="3"/>
  <c r="D73" i="10"/>
  <c r="D25" i="10"/>
  <c r="D738" i="3"/>
  <c r="D277" i="3"/>
  <c r="D550" i="10"/>
  <c r="D767" i="3"/>
  <c r="D798" i="10"/>
  <c r="D971" i="3"/>
  <c r="D88" i="10"/>
  <c r="D651" i="10"/>
  <c r="D943" i="10"/>
  <c r="D709" i="3"/>
  <c r="D531" i="3"/>
  <c r="D996" i="3"/>
  <c r="D583" i="10"/>
  <c r="D259" i="3"/>
  <c r="D990" i="10"/>
  <c r="D284" i="3"/>
  <c r="D320" i="3"/>
  <c r="D275" i="3"/>
  <c r="D125" i="10"/>
  <c r="D750" i="3"/>
  <c r="D786" i="3"/>
  <c r="D306" i="3"/>
  <c r="D579" i="3"/>
  <c r="D935" i="10"/>
  <c r="D666" i="10"/>
  <c r="D318" i="3"/>
  <c r="D151" i="10"/>
  <c r="D15" i="10"/>
  <c r="D51" i="10"/>
  <c r="D634" i="3"/>
  <c r="D540" i="3"/>
  <c r="D535" i="3"/>
  <c r="D289" i="3"/>
  <c r="D61" i="10"/>
  <c r="D937" i="3"/>
  <c r="D731" i="3"/>
  <c r="D165" i="10"/>
  <c r="D576" i="3"/>
  <c r="D741" i="3"/>
  <c r="D38" i="3"/>
  <c r="D989" i="3"/>
  <c r="D962" i="3"/>
  <c r="D274" i="3"/>
  <c r="D105" i="10"/>
  <c r="D997" i="3"/>
  <c r="D530" i="3"/>
  <c r="D199" i="10"/>
  <c r="D374" i="3"/>
  <c r="D736" i="10"/>
  <c r="D570" i="3"/>
  <c r="D17" i="10"/>
  <c r="D825" i="3"/>
  <c r="D384" i="3"/>
  <c r="D438" i="3"/>
  <c r="D746" i="3"/>
  <c r="D398" i="3"/>
  <c r="D583" i="3"/>
  <c r="D674" i="3"/>
  <c r="D296" i="3"/>
  <c r="D50" i="10"/>
  <c r="D338" i="3"/>
  <c r="D95" i="10"/>
  <c r="D419" i="10"/>
  <c r="D589" i="3"/>
  <c r="D345" i="3"/>
  <c r="D214" i="10"/>
  <c r="D986" i="10"/>
  <c r="D163" i="10"/>
  <c r="D227" i="3"/>
  <c r="D627" i="3"/>
  <c r="D405" i="3"/>
  <c r="D304" i="3"/>
  <c r="D122" i="10"/>
  <c r="D427" i="3"/>
  <c r="D741" i="10"/>
  <c r="D460" i="3"/>
  <c r="D400" i="3"/>
  <c r="D147" i="10"/>
  <c r="D407" i="3"/>
  <c r="D813" i="3"/>
  <c r="D139" i="10"/>
  <c r="D804" i="3"/>
  <c r="D549" i="3"/>
  <c r="D546" i="3"/>
  <c r="D987" i="10"/>
  <c r="D850" i="3"/>
  <c r="D164" i="10"/>
  <c r="D102" i="10"/>
  <c r="D331" i="3"/>
  <c r="D711" i="3"/>
  <c r="D668" i="3"/>
  <c r="D901" i="3"/>
  <c r="D984" i="10"/>
  <c r="D834" i="10"/>
  <c r="D426" i="10"/>
  <c r="D286" i="3"/>
  <c r="D371" i="3"/>
  <c r="D915" i="3"/>
  <c r="D185" i="10"/>
  <c r="D500" i="3"/>
  <c r="D411" i="10"/>
  <c r="D611" i="10"/>
  <c r="D250" i="3"/>
  <c r="D269" i="3"/>
  <c r="D833" i="3"/>
  <c r="D251" i="3"/>
  <c r="D766" i="3"/>
  <c r="D357" i="3"/>
  <c r="D674" i="10"/>
  <c r="D611" i="3"/>
  <c r="D471" i="10"/>
  <c r="D377" i="3"/>
  <c r="D866" i="3"/>
  <c r="D293" i="3"/>
  <c r="D648" i="3"/>
  <c r="D501" i="3"/>
  <c r="D492" i="3"/>
  <c r="D938" i="3"/>
  <c r="D721" i="3"/>
  <c r="D351" i="3"/>
  <c r="D932" i="3"/>
  <c r="D307" i="3"/>
  <c r="D562" i="3"/>
  <c r="D261" i="10"/>
  <c r="D481" i="10"/>
  <c r="D510" i="10"/>
  <c r="D605" i="3"/>
  <c r="D395" i="3"/>
  <c r="D614" i="3"/>
  <c r="D339" i="10"/>
  <c r="D175" i="10"/>
  <c r="D390" i="3"/>
  <c r="D117" i="10"/>
  <c r="D224" i="10"/>
  <c r="D734" i="3"/>
  <c r="D575" i="10"/>
  <c r="D243" i="10"/>
  <c r="D375" i="3"/>
  <c r="D800" i="3"/>
  <c r="D392" i="10"/>
  <c r="D7" i="10"/>
  <c r="D554" i="10"/>
  <c r="D845" i="3"/>
  <c r="D324" i="3"/>
  <c r="D483" i="3"/>
  <c r="D536" i="3"/>
  <c r="D480" i="10"/>
  <c r="D783" i="10"/>
  <c r="D466" i="3"/>
  <c r="D665" i="3"/>
  <c r="D730" i="10"/>
  <c r="D913" i="3"/>
  <c r="D76" i="10"/>
  <c r="D364" i="3"/>
  <c r="D791" i="3"/>
  <c r="D311" i="3"/>
  <c r="D173" i="10"/>
  <c r="D747" i="3"/>
  <c r="D128" i="10"/>
  <c r="D512" i="10"/>
  <c r="D340" i="3"/>
  <c r="D602" i="10"/>
  <c r="D828" i="3"/>
  <c r="D411" i="3"/>
  <c r="D582" i="3"/>
  <c r="D361" i="3"/>
  <c r="D268" i="3"/>
  <c r="D615" i="10"/>
  <c r="D178" i="10"/>
  <c r="D46" i="10"/>
  <c r="D366" i="3"/>
  <c r="D363" i="3"/>
  <c r="D55" i="10"/>
  <c r="D585" i="10"/>
  <c r="D302" i="3"/>
  <c r="D631" i="3"/>
  <c r="D357" i="10"/>
  <c r="D149" i="10"/>
  <c r="D389" i="3"/>
  <c r="D594" i="3"/>
  <c r="D369" i="3"/>
  <c r="D203" i="10"/>
  <c r="D459" i="3"/>
  <c r="D350" i="10"/>
  <c r="D819" i="10"/>
  <c r="D984" i="3"/>
  <c r="D220" i="10"/>
  <c r="D876" i="3"/>
  <c r="D675" i="3"/>
  <c r="D752" i="3"/>
  <c r="D623" i="10"/>
  <c r="D392" i="3"/>
  <c r="D972" i="10"/>
  <c r="D649" i="3"/>
  <c r="D568" i="3"/>
  <c r="D234" i="3"/>
  <c r="D712" i="3"/>
  <c r="D423" i="3"/>
  <c r="D506" i="3"/>
  <c r="D172" i="10"/>
  <c r="D313" i="10"/>
  <c r="D487" i="3"/>
  <c r="D325" i="3"/>
  <c r="D407" i="10"/>
  <c r="D189" i="10"/>
  <c r="D564" i="10"/>
  <c r="D365" i="3"/>
  <c r="D526" i="3"/>
  <c r="D397" i="3"/>
  <c r="D385" i="3"/>
  <c r="D897" i="10"/>
  <c r="D830" i="3"/>
  <c r="D37" i="10"/>
  <c r="D167" i="10"/>
  <c r="D493" i="3"/>
  <c r="D186" i="10"/>
  <c r="D563" i="3"/>
  <c r="D707" i="3"/>
  <c r="D391" i="3"/>
  <c r="D496" i="3"/>
  <c r="D786" i="10"/>
  <c r="D822" i="10"/>
  <c r="D802" i="3"/>
  <c r="D949" i="3"/>
  <c r="D261" i="3"/>
  <c r="D272" i="3"/>
  <c r="D525" i="3"/>
  <c r="D396" i="10"/>
  <c r="D923" i="10"/>
  <c r="D217" i="10"/>
  <c r="D440" i="3"/>
  <c r="D497" i="3"/>
  <c r="D710" i="3"/>
  <c r="D785" i="3"/>
  <c r="D358" i="3"/>
  <c r="D888" i="3"/>
  <c r="D966" i="3"/>
  <c r="D209" i="10"/>
  <c r="D701" i="3"/>
  <c r="D230" i="10"/>
  <c r="D963" i="10"/>
  <c r="D473" i="3"/>
  <c r="D433" i="3"/>
  <c r="D679" i="3"/>
  <c r="D835" i="3"/>
  <c r="D815" i="3"/>
  <c r="D661" i="3"/>
  <c r="D597" i="3"/>
  <c r="D737" i="3"/>
  <c r="D924" i="3"/>
  <c r="D976" i="3"/>
  <c r="D354" i="3"/>
  <c r="D166" i="10"/>
  <c r="D312" i="3"/>
  <c r="D441" i="3"/>
  <c r="D468" i="3"/>
  <c r="D834" i="3"/>
  <c r="D808" i="3"/>
  <c r="D887" i="3"/>
  <c r="D101" i="10"/>
  <c r="D604" i="3"/>
  <c r="D321" i="3"/>
  <c r="D359" i="3"/>
  <c r="D309" i="3"/>
  <c r="D342" i="10"/>
  <c r="D943" i="3"/>
  <c r="D900" i="3"/>
  <c r="D618" i="10"/>
  <c r="D422" i="3"/>
  <c r="D910" i="3"/>
  <c r="D640" i="3"/>
  <c r="D276" i="3"/>
  <c r="D811" i="3"/>
  <c r="D814" i="3"/>
  <c r="D869" i="3"/>
  <c r="D938" i="10"/>
  <c r="D934" i="10"/>
  <c r="D461" i="10"/>
  <c r="D298" i="3"/>
  <c r="D90" i="10"/>
  <c r="D66" i="10"/>
  <c r="D415" i="3"/>
  <c r="D928" i="3"/>
  <c r="D58" i="10"/>
  <c r="D977" i="3"/>
  <c r="D465" i="3"/>
  <c r="D590" i="3"/>
  <c r="D421" i="3"/>
  <c r="D495" i="3"/>
  <c r="D376" i="3"/>
  <c r="D601" i="3"/>
  <c r="D948" i="3"/>
  <c r="D656" i="3"/>
  <c r="D567" i="3"/>
  <c r="D436" i="3"/>
  <c r="D472" i="3"/>
  <c r="D355" i="3"/>
  <c r="D589" i="10"/>
  <c r="D141" i="10"/>
  <c r="D616" i="3"/>
  <c r="D847" i="10"/>
  <c r="D59" i="10"/>
  <c r="D347" i="3"/>
  <c r="D980" i="3"/>
  <c r="D736" i="3"/>
  <c r="D263" i="10"/>
  <c r="D898" i="3"/>
  <c r="D600" i="3"/>
  <c r="D325" i="10"/>
  <c r="D572" i="3"/>
  <c r="D862" i="3"/>
  <c r="D291" i="3"/>
  <c r="D664" i="3"/>
  <c r="D393" i="3"/>
  <c r="D258" i="3"/>
  <c r="D347" i="10"/>
  <c r="D870" i="3"/>
  <c r="D429" i="3"/>
  <c r="D303" i="3"/>
  <c r="D64" i="10"/>
  <c r="D578" i="3"/>
  <c r="D647" i="3"/>
  <c r="D210" i="3"/>
  <c r="D245" i="3"/>
  <c r="D208" i="3"/>
  <c r="D235" i="3"/>
  <c r="D565" i="10"/>
  <c r="D882" i="3"/>
  <c r="D56" i="10"/>
  <c r="D129" i="10"/>
  <c r="D954" i="3"/>
  <c r="D353" i="3"/>
  <c r="D32" i="10"/>
  <c r="D507" i="3"/>
  <c r="D401" i="3"/>
  <c r="D902" i="3"/>
  <c r="D502" i="3"/>
  <c r="D998" i="3"/>
  <c r="D748" i="3"/>
  <c r="D916" i="3"/>
  <c r="D824" i="3"/>
  <c r="D899" i="10"/>
  <c r="D188" i="10"/>
  <c r="D774" i="3"/>
  <c r="D448" i="3"/>
  <c r="D221" i="3"/>
  <c r="D220" i="3"/>
  <c r="D373" i="3"/>
  <c r="D566" i="3"/>
  <c r="D367" i="3"/>
  <c r="D410" i="3"/>
  <c r="D300" i="3"/>
  <c r="D131" i="10"/>
  <c r="D860" i="10"/>
  <c r="D684" i="3"/>
  <c r="D323" i="3"/>
  <c r="D644" i="10"/>
  <c r="D314" i="3"/>
  <c r="D613" i="10"/>
  <c r="D478" i="3"/>
  <c r="D607" i="3"/>
  <c r="D344" i="3"/>
  <c r="D398" i="10"/>
  <c r="D212" i="10"/>
  <c r="D906" i="3"/>
  <c r="D414" i="3"/>
  <c r="D821" i="3"/>
  <c r="D233" i="3"/>
  <c r="D225" i="3"/>
  <c r="D718" i="3"/>
  <c r="D322" i="3"/>
  <c r="D452" i="3"/>
  <c r="D278" i="3"/>
  <c r="D256" i="3"/>
  <c r="D108" i="10"/>
  <c r="D919" i="3"/>
  <c r="D39" i="3"/>
  <c r="D926" i="3"/>
  <c r="D184" i="10"/>
  <c r="D280" i="3"/>
  <c r="D368" i="3"/>
  <c r="D633" i="3"/>
  <c r="D474" i="3"/>
  <c r="D434" i="3"/>
  <c r="D449" i="3"/>
  <c r="D689" i="3"/>
  <c r="D501" i="10"/>
  <c r="D270" i="3"/>
  <c r="D763" i="3"/>
  <c r="D229" i="3"/>
  <c r="D237" i="3"/>
  <c r="D248" i="3"/>
  <c r="D214" i="3"/>
  <c r="D217" i="3"/>
  <c r="D188" i="3"/>
  <c r="D187" i="3"/>
  <c r="D189" i="3"/>
  <c r="D168" i="3"/>
  <c r="D186" i="3"/>
  <c r="D179" i="3"/>
  <c r="D177" i="3"/>
  <c r="D165" i="3"/>
  <c r="D167" i="3"/>
  <c r="D193" i="3"/>
  <c r="D174" i="3"/>
  <c r="D216" i="3"/>
  <c r="D223" i="3"/>
  <c r="D486" i="3"/>
  <c r="D788" i="3"/>
  <c r="D305" i="3"/>
  <c r="D854" i="3"/>
  <c r="D79" i="10"/>
  <c r="D976" i="10"/>
  <c r="D523" i="3"/>
  <c r="D31" i="10"/>
  <c r="D382" i="3"/>
  <c r="D708" i="3"/>
  <c r="D613" i="3"/>
  <c r="D470" i="3"/>
  <c r="D503" i="10"/>
  <c r="D378" i="3"/>
  <c r="D348" i="3"/>
  <c r="D285" i="10"/>
  <c r="D791" i="10"/>
  <c r="D413" i="3"/>
  <c r="D408" i="3"/>
  <c r="D315" i="3"/>
  <c r="D199" i="3"/>
  <c r="D242" i="3"/>
  <c r="D847" i="3"/>
  <c r="D906" i="10"/>
  <c r="D439" i="3"/>
  <c r="D672" i="3"/>
  <c r="D676" i="3"/>
  <c r="D498" i="3"/>
  <c r="D681" i="3"/>
  <c r="D975" i="10"/>
  <c r="D764" i="3"/>
  <c r="D342" i="3"/>
  <c r="D396" i="3"/>
  <c r="D252" i="3"/>
  <c r="D659" i="3"/>
  <c r="D556" i="3"/>
  <c r="D291" i="10"/>
  <c r="D798" i="3"/>
  <c r="D894" i="3"/>
  <c r="D285" i="3"/>
  <c r="D848" i="10"/>
  <c r="D211" i="3"/>
  <c r="D201" i="3"/>
  <c r="D249" i="3"/>
  <c r="D582" i="10"/>
  <c r="D162" i="10"/>
  <c r="D971" i="10"/>
  <c r="D435" i="3"/>
  <c r="D386" i="3"/>
  <c r="D295" i="3"/>
  <c r="D322" i="10"/>
  <c r="D836" i="10"/>
  <c r="D725" i="3"/>
  <c r="D140" i="10"/>
  <c r="D727" i="10"/>
  <c r="D742" i="10"/>
  <c r="D264" i="3"/>
  <c r="D207" i="10"/>
  <c r="D183" i="10"/>
  <c r="D563" i="10"/>
  <c r="D645" i="3"/>
  <c r="D608" i="3"/>
  <c r="D136" i="10"/>
  <c r="D205" i="3"/>
  <c r="D224" i="3"/>
  <c r="D206" i="3"/>
  <c r="D200" i="3"/>
  <c r="D203" i="3"/>
  <c r="D181" i="3"/>
  <c r="D197" i="3"/>
  <c r="D171" i="3"/>
  <c r="D169" i="3"/>
  <c r="D196" i="3"/>
  <c r="D218" i="3"/>
  <c r="D239" i="3"/>
  <c r="D78" i="10"/>
  <c r="D450" i="3"/>
  <c r="D856" i="10"/>
  <c r="D283" i="3"/>
  <c r="D223" i="10"/>
  <c r="D685" i="3"/>
  <c r="D812" i="3"/>
  <c r="D28" i="10"/>
  <c r="D565" i="3"/>
  <c r="D426" i="3"/>
  <c r="D254" i="10"/>
  <c r="D584" i="10"/>
  <c r="D560" i="3"/>
  <c r="D437" i="3"/>
  <c r="D489" i="3"/>
  <c r="D569" i="3"/>
  <c r="D491" i="3"/>
  <c r="D527" i="3"/>
  <c r="D479" i="10"/>
  <c r="D535" i="10"/>
  <c r="D241" i="3"/>
  <c r="D228" i="3"/>
  <c r="D417" i="3"/>
  <c r="D326" i="3"/>
  <c r="D878" i="3"/>
  <c r="D770" i="3"/>
  <c r="D983" i="10"/>
  <c r="D776" i="3"/>
  <c r="D733" i="3"/>
  <c r="D571" i="3"/>
  <c r="D663" i="3"/>
  <c r="D730" i="3"/>
  <c r="D221" i="10"/>
  <c r="D273" i="3"/>
  <c r="D504" i="3"/>
  <c r="D341" i="3"/>
  <c r="D430" i="3"/>
  <c r="D702" i="3"/>
  <c r="D856" i="3"/>
  <c r="D228" i="10"/>
  <c r="D4" i="10"/>
  <c r="D230" i="3"/>
  <c r="D198" i="3"/>
  <c r="D207" i="3"/>
  <c r="D831" i="3"/>
  <c r="D356" i="3"/>
  <c r="D694" i="3"/>
  <c r="D740" i="3"/>
  <c r="D757" i="3"/>
  <c r="D287" i="3"/>
  <c r="D319" i="3"/>
  <c r="D822" i="3"/>
  <c r="D362" i="3"/>
  <c r="D882" i="10"/>
  <c r="D379" i="3"/>
  <c r="D972" i="3"/>
  <c r="D697" i="3"/>
  <c r="D381" i="3"/>
  <c r="D336" i="3"/>
  <c r="D994" i="3"/>
  <c r="D722" i="3"/>
  <c r="D494" i="3"/>
  <c r="D360" i="3"/>
  <c r="D226" i="3"/>
  <c r="D236" i="3"/>
  <c r="D232" i="3"/>
  <c r="D246" i="3"/>
  <c r="D243" i="3"/>
  <c r="D183" i="3"/>
  <c r="D170" i="3"/>
  <c r="D192" i="3"/>
  <c r="D190" i="3"/>
  <c r="D164" i="3"/>
  <c r="D173" i="3"/>
  <c r="D184" i="3"/>
  <c r="D172" i="3"/>
  <c r="D166" i="3"/>
  <c r="D178" i="3"/>
  <c r="D231" i="3"/>
  <c r="D209" i="3"/>
  <c r="D908" i="3"/>
  <c r="D871" i="3"/>
  <c r="D619" i="3"/>
  <c r="D719" i="3"/>
  <c r="D794" i="10"/>
  <c r="D587" i="3"/>
  <c r="D38" i="10"/>
  <c r="D303" i="10"/>
  <c r="D354" i="10"/>
  <c r="D142" i="10"/>
  <c r="D625" i="3"/>
  <c r="D204" i="10"/>
  <c r="D346" i="3"/>
  <c r="D867" i="3"/>
  <c r="D290" i="3"/>
  <c r="D84" i="10"/>
  <c r="D615" i="3"/>
  <c r="D29" i="10"/>
  <c r="D406" i="3"/>
  <c r="D212" i="3"/>
  <c r="D240" i="3"/>
  <c r="D97" i="10"/>
  <c r="D316" i="3"/>
  <c r="D225" i="10"/>
  <c r="D620" i="3"/>
  <c r="D705" i="3"/>
  <c r="D840" i="3"/>
  <c r="D463" i="3"/>
  <c r="D941" i="3"/>
  <c r="D893" i="10"/>
  <c r="D879" i="3"/>
  <c r="D868" i="3"/>
  <c r="D447" i="3"/>
  <c r="D552" i="3"/>
  <c r="D292" i="10"/>
  <c r="D761" i="10"/>
  <c r="D174" i="10"/>
  <c r="D809" i="3"/>
  <c r="D872" i="3"/>
  <c r="D155" i="10"/>
  <c r="D637" i="3"/>
  <c r="D238" i="3"/>
  <c r="D244" i="3"/>
  <c r="D202" i="3"/>
  <c r="D921" i="10"/>
  <c r="D106" i="10"/>
  <c r="D561" i="3"/>
  <c r="D267" i="3"/>
  <c r="D917" i="3"/>
  <c r="D532" i="3"/>
  <c r="D541" i="3"/>
  <c r="D444" i="3"/>
  <c r="D669" i="3"/>
  <c r="D897" i="3"/>
  <c r="D626" i="3"/>
  <c r="D579" i="10"/>
  <c r="D423" i="10"/>
  <c r="D661" i="10"/>
  <c r="D841" i="3"/>
  <c r="D388" i="3"/>
  <c r="D502" i="10"/>
  <c r="D654" i="3"/>
  <c r="D912" i="3"/>
  <c r="D213" i="3"/>
  <c r="D247" i="3"/>
  <c r="D219" i="3"/>
  <c r="D215" i="3"/>
  <c r="D222" i="3"/>
  <c r="D176" i="3"/>
  <c r="D182" i="3"/>
  <c r="D191" i="3"/>
  <c r="D175" i="3"/>
  <c r="D194" i="3"/>
  <c r="D195" i="3"/>
  <c r="D185" i="3"/>
  <c r="D180" i="3"/>
  <c r="D146" i="3"/>
  <c r="D158" i="3"/>
  <c r="D157" i="3"/>
  <c r="D148" i="3"/>
  <c r="D156" i="3"/>
  <c r="D155" i="3"/>
  <c r="D153" i="3"/>
  <c r="D162" i="3"/>
  <c r="D138" i="3"/>
  <c r="D137" i="3"/>
  <c r="D136" i="3"/>
  <c r="D147" i="3"/>
  <c r="D140" i="3"/>
  <c r="D145" i="3"/>
  <c r="D160" i="3"/>
  <c r="D152" i="3"/>
  <c r="D154" i="3"/>
  <c r="D151" i="3"/>
  <c r="D139" i="3"/>
  <c r="D144" i="3"/>
  <c r="D142" i="3"/>
  <c r="D163" i="3"/>
  <c r="D161" i="3"/>
  <c r="D150" i="3"/>
  <c r="D143" i="3"/>
  <c r="D141" i="3"/>
  <c r="D149" i="3"/>
  <c r="D159" i="3"/>
  <c r="D3" i="3"/>
  <c r="D2" i="3"/>
  <c r="D7" i="3"/>
  <c r="D20" i="3"/>
  <c r="D103" i="3"/>
  <c r="D59" i="3"/>
  <c r="D62" i="3"/>
  <c r="D114" i="3"/>
  <c r="D84" i="3"/>
  <c r="D63" i="3"/>
  <c r="D69" i="3"/>
  <c r="D23" i="3"/>
  <c r="D46" i="3"/>
  <c r="D111" i="3"/>
  <c r="D75" i="3"/>
  <c r="D25" i="3"/>
  <c r="D16" i="3"/>
  <c r="D115" i="3"/>
  <c r="D42" i="3"/>
  <c r="D89" i="3"/>
  <c r="D12" i="3"/>
  <c r="D33" i="3"/>
  <c r="D101" i="3"/>
  <c r="D52" i="3"/>
  <c r="D87" i="3"/>
  <c r="D76" i="3"/>
  <c r="D97" i="3"/>
  <c r="D67" i="3"/>
  <c r="D41" i="3"/>
  <c r="D135" i="3"/>
  <c r="D124" i="3"/>
  <c r="D126" i="3"/>
  <c r="D119" i="3"/>
  <c r="D127" i="3"/>
  <c r="D50" i="3"/>
  <c r="D90" i="3"/>
  <c r="D60" i="3"/>
  <c r="D66" i="3"/>
  <c r="D45" i="3"/>
  <c r="D71" i="3"/>
  <c r="D98" i="3"/>
  <c r="D43" i="3"/>
  <c r="D107" i="3"/>
  <c r="D70" i="3"/>
  <c r="D105" i="3"/>
  <c r="D4" i="3"/>
  <c r="D37" i="3"/>
  <c r="D13" i="3"/>
  <c r="D113" i="3"/>
  <c r="D96" i="3"/>
  <c r="D5" i="3"/>
  <c r="D79" i="3"/>
  <c r="D100" i="3"/>
  <c r="D94" i="3"/>
  <c r="D26" i="3"/>
  <c r="D73" i="3"/>
  <c r="D91" i="3"/>
  <c r="D102" i="3"/>
  <c r="D35" i="3"/>
  <c r="D93" i="3"/>
  <c r="D64" i="3"/>
  <c r="D125" i="3"/>
  <c r="D132" i="3"/>
  <c r="D121" i="3"/>
  <c r="D133" i="3"/>
  <c r="D74" i="3"/>
  <c r="D22" i="3"/>
  <c r="D80" i="3"/>
  <c r="D65" i="3"/>
  <c r="D68" i="3"/>
  <c r="D51" i="3"/>
  <c r="D6" i="3"/>
  <c r="D104" i="3"/>
  <c r="D108" i="3"/>
  <c r="D36" i="3"/>
  <c r="D15" i="3"/>
  <c r="D34" i="3"/>
  <c r="D19" i="3"/>
  <c r="D116" i="3"/>
  <c r="D118" i="3"/>
  <c r="D30" i="3"/>
  <c r="D106" i="3"/>
  <c r="D99" i="3"/>
  <c r="D32" i="3"/>
  <c r="D61" i="3"/>
  <c r="D53" i="3"/>
  <c r="D10" i="3"/>
  <c r="D81" i="3"/>
  <c r="D134" i="3"/>
  <c r="D120" i="3"/>
  <c r="D54" i="3"/>
  <c r="D9" i="3"/>
  <c r="D11" i="3"/>
  <c r="D28" i="3"/>
  <c r="D85" i="3"/>
  <c r="D56" i="3"/>
  <c r="D47" i="3"/>
  <c r="D24" i="3"/>
  <c r="D88" i="3"/>
  <c r="D40" i="3"/>
  <c r="D29" i="3"/>
  <c r="D110" i="3"/>
  <c r="D109" i="3"/>
  <c r="D112" i="3"/>
  <c r="D21" i="3"/>
  <c r="D17" i="3"/>
  <c r="D95" i="3"/>
  <c r="D48" i="3"/>
  <c r="D82" i="3"/>
  <c r="D86" i="3"/>
  <c r="D83" i="3"/>
  <c r="D58" i="3"/>
  <c r="D27" i="3"/>
  <c r="D92" i="3"/>
  <c r="D44" i="3"/>
  <c r="D72" i="3"/>
  <c r="D18" i="3"/>
  <c r="D8" i="3"/>
  <c r="D55" i="3"/>
  <c r="D14" i="3"/>
  <c r="D123" i="3"/>
  <c r="D131" i="3"/>
  <c r="D129" i="3"/>
  <c r="D128" i="3"/>
  <c r="D78" i="3"/>
  <c r="D117" i="3"/>
  <c r="D77" i="3"/>
  <c r="D57" i="3"/>
  <c r="D31" i="3"/>
  <c r="D49" i="3"/>
  <c r="D122" i="3"/>
  <c r="D130" i="3"/>
  <c r="K108" i="3" l="1"/>
  <c r="I108" i="3"/>
  <c r="J108" i="3"/>
  <c r="F108" i="3"/>
  <c r="H108" i="3"/>
  <c r="I155" i="3"/>
  <c r="K155" i="3"/>
  <c r="J155" i="3"/>
  <c r="F155" i="3"/>
  <c r="H155" i="3"/>
  <c r="K128" i="3"/>
  <c r="H128" i="3"/>
  <c r="F128" i="3"/>
  <c r="I128" i="3"/>
  <c r="J128" i="3"/>
  <c r="J180" i="3"/>
  <c r="K180" i="3"/>
  <c r="F180" i="3"/>
  <c r="I180" i="3"/>
  <c r="H180" i="3"/>
  <c r="I185" i="3"/>
  <c r="J185" i="3"/>
  <c r="F185" i="3"/>
  <c r="H185" i="3"/>
  <c r="K185" i="3"/>
  <c r="H126" i="3"/>
  <c r="K126" i="3"/>
  <c r="I126" i="3"/>
  <c r="F126" i="3"/>
  <c r="J126" i="3"/>
  <c r="I145" i="3"/>
  <c r="K145" i="3"/>
  <c r="F145" i="3"/>
  <c r="H145" i="3"/>
  <c r="J145" i="3"/>
  <c r="F106" i="3"/>
  <c r="J106" i="3"/>
  <c r="K106" i="3"/>
  <c r="I106" i="3"/>
  <c r="H106" i="3"/>
  <c r="I159" i="3"/>
  <c r="F159" i="3"/>
  <c r="J159" i="3"/>
  <c r="K159" i="3"/>
  <c r="H159" i="3"/>
  <c r="H195" i="3"/>
  <c r="J195" i="3"/>
  <c r="K195" i="3"/>
  <c r="F195" i="3"/>
  <c r="I195" i="3"/>
  <c r="K194" i="3"/>
  <c r="J194" i="3"/>
  <c r="F194" i="3"/>
  <c r="I194" i="3"/>
  <c r="H194" i="3"/>
  <c r="F175" i="3"/>
  <c r="I175" i="3"/>
  <c r="H175" i="3"/>
  <c r="K175" i="3"/>
  <c r="J175" i="3"/>
  <c r="F144" i="3"/>
  <c r="K144" i="3"/>
  <c r="I144" i="3"/>
  <c r="J144" i="3"/>
  <c r="H144" i="3"/>
  <c r="K191" i="3"/>
  <c r="H191" i="3"/>
  <c r="F191" i="3"/>
  <c r="I191" i="3"/>
  <c r="J191" i="3"/>
  <c r="F182" i="3"/>
  <c r="I182" i="3"/>
  <c r="J182" i="3"/>
  <c r="K182" i="3"/>
  <c r="H182" i="3"/>
  <c r="F153" i="3"/>
  <c r="J153" i="3"/>
  <c r="I153" i="3"/>
  <c r="K153" i="3"/>
  <c r="H153" i="3"/>
  <c r="H147" i="3"/>
  <c r="F147" i="3"/>
  <c r="I147" i="3"/>
  <c r="K147" i="3"/>
  <c r="J147" i="3"/>
  <c r="H110" i="3"/>
  <c r="F110" i="3"/>
  <c r="K110" i="3"/>
  <c r="I110" i="3"/>
  <c r="J110" i="3"/>
  <c r="H119" i="3"/>
  <c r="I119" i="3"/>
  <c r="J119" i="3"/>
  <c r="K119" i="3"/>
  <c r="F119" i="3"/>
  <c r="H176" i="3"/>
  <c r="K176" i="3"/>
  <c r="I176" i="3"/>
  <c r="J176" i="3"/>
  <c r="F176" i="3"/>
  <c r="J158" i="3"/>
  <c r="F158" i="3"/>
  <c r="K158" i="3"/>
  <c r="I158" i="3"/>
  <c r="H158" i="3"/>
  <c r="J117" i="3"/>
  <c r="F117" i="3"/>
  <c r="K117" i="3"/>
  <c r="H117" i="3"/>
  <c r="I117" i="3"/>
  <c r="J121" i="3"/>
  <c r="F121" i="3"/>
  <c r="K121" i="3"/>
  <c r="H121" i="3"/>
  <c r="I121" i="3"/>
  <c r="H105" i="3"/>
  <c r="K105" i="3"/>
  <c r="F105" i="3"/>
  <c r="I105" i="3"/>
  <c r="J105" i="3"/>
  <c r="I11" i="3"/>
  <c r="F11" i="3"/>
  <c r="H11" i="3"/>
  <c r="J11" i="3"/>
  <c r="K11" i="3"/>
  <c r="H19" i="3"/>
  <c r="J19" i="3"/>
  <c r="F19" i="3"/>
  <c r="K19" i="3"/>
  <c r="I19" i="3"/>
  <c r="I49" i="3"/>
  <c r="J49" i="3"/>
  <c r="H49" i="3"/>
  <c r="K49" i="3"/>
  <c r="F49" i="3"/>
  <c r="F59" i="3"/>
  <c r="J59" i="3"/>
  <c r="I59" i="3"/>
  <c r="H59" i="3"/>
  <c r="K59" i="3"/>
  <c r="H73" i="3"/>
  <c r="K73" i="3"/>
  <c r="F73" i="3"/>
  <c r="J73" i="3"/>
  <c r="I73" i="3"/>
  <c r="I13" i="3"/>
  <c r="F13" i="3"/>
  <c r="H13" i="3"/>
  <c r="J13" i="3"/>
  <c r="K13" i="3"/>
  <c r="K58" i="3"/>
  <c r="I58" i="3"/>
  <c r="F58" i="3"/>
  <c r="H58" i="3"/>
  <c r="J58" i="3"/>
  <c r="F53" i="3"/>
  <c r="I53" i="3"/>
  <c r="J53" i="3"/>
  <c r="K53" i="3"/>
  <c r="H53" i="3"/>
  <c r="K16" i="3"/>
  <c r="H16" i="3"/>
  <c r="F16" i="3"/>
  <c r="I16" i="3"/>
  <c r="J16" i="3"/>
  <c r="H85" i="3"/>
  <c r="K85" i="3"/>
  <c r="F85" i="3"/>
  <c r="J85" i="3"/>
  <c r="I85" i="3"/>
  <c r="I78" i="3"/>
  <c r="K78" i="3"/>
  <c r="H78" i="3"/>
  <c r="J78" i="3"/>
  <c r="F78" i="3"/>
  <c r="H18" i="3"/>
  <c r="K18" i="3"/>
  <c r="J18" i="3"/>
  <c r="I18" i="3"/>
  <c r="F18" i="3"/>
  <c r="F40" i="3"/>
  <c r="J40" i="3"/>
  <c r="H40" i="3"/>
  <c r="K40" i="3"/>
  <c r="I40" i="3"/>
  <c r="F46" i="3"/>
  <c r="K46" i="3"/>
  <c r="I46" i="3"/>
  <c r="J46" i="3"/>
  <c r="H46" i="3"/>
  <c r="I6" i="3"/>
  <c r="F6" i="3"/>
  <c r="K6" i="3"/>
  <c r="J6" i="3"/>
  <c r="H6" i="3"/>
  <c r="J82" i="3"/>
  <c r="K82" i="3"/>
  <c r="F82" i="3"/>
  <c r="I82" i="3"/>
  <c r="H82" i="3"/>
  <c r="J90" i="3"/>
  <c r="H90" i="3"/>
  <c r="F90" i="3"/>
  <c r="K90" i="3"/>
  <c r="I90" i="3"/>
  <c r="K24" i="3"/>
  <c r="F24" i="3"/>
  <c r="H24" i="3"/>
  <c r="J24" i="3"/>
  <c r="I24" i="3"/>
  <c r="K55" i="3"/>
  <c r="F55" i="3"/>
  <c r="H55" i="3"/>
  <c r="I55" i="3"/>
  <c r="J55" i="3"/>
  <c r="F23" i="3"/>
  <c r="K23" i="3"/>
  <c r="J23" i="3"/>
  <c r="H23" i="3"/>
  <c r="I23" i="3"/>
  <c r="K52" i="3"/>
  <c r="J52" i="3"/>
  <c r="I52" i="3"/>
  <c r="F52" i="3"/>
  <c r="H52" i="3"/>
  <c r="I84" i="3"/>
  <c r="H84" i="3"/>
  <c r="K84" i="3"/>
  <c r="F84" i="3"/>
  <c r="J84" i="3"/>
  <c r="J100" i="3"/>
  <c r="H100" i="3"/>
  <c r="I100" i="3"/>
  <c r="F100" i="3"/>
  <c r="K100" i="3"/>
  <c r="K3" i="3"/>
  <c r="F3" i="3"/>
  <c r="I3" i="3"/>
  <c r="J3" i="3"/>
  <c r="H3" i="3"/>
  <c r="J222" i="3"/>
  <c r="H222" i="3"/>
  <c r="F222" i="3"/>
  <c r="I222" i="3"/>
  <c r="K222" i="3"/>
  <c r="J215" i="3"/>
  <c r="I215" i="3"/>
  <c r="F215" i="3"/>
  <c r="K215" i="3"/>
  <c r="H215" i="3"/>
  <c r="J219" i="3"/>
  <c r="F219" i="3"/>
  <c r="I219" i="3"/>
  <c r="K219" i="3"/>
  <c r="H219" i="3"/>
  <c r="K247" i="3"/>
  <c r="I247" i="3"/>
  <c r="J247" i="3"/>
  <c r="H247" i="3"/>
  <c r="F247" i="3"/>
  <c r="H213" i="3"/>
  <c r="I213" i="3"/>
  <c r="F213" i="3"/>
  <c r="K213" i="3"/>
  <c r="J213" i="3"/>
  <c r="J912" i="3"/>
  <c r="K912" i="3"/>
  <c r="F912" i="3"/>
  <c r="I912" i="3"/>
  <c r="H912" i="3"/>
  <c r="F654" i="3"/>
  <c r="K654" i="3"/>
  <c r="J654" i="3"/>
  <c r="H654" i="3"/>
  <c r="I654" i="3"/>
  <c r="K388" i="3"/>
  <c r="J388" i="3"/>
  <c r="H388" i="3"/>
  <c r="F388" i="3"/>
  <c r="I388" i="3"/>
  <c r="K841" i="3"/>
  <c r="H841" i="3"/>
  <c r="J841" i="3"/>
  <c r="F841" i="3"/>
  <c r="I841" i="3"/>
  <c r="K626" i="3"/>
  <c r="H626" i="3"/>
  <c r="J626" i="3"/>
  <c r="F626" i="3"/>
  <c r="I626" i="3"/>
  <c r="F897" i="3"/>
  <c r="I897" i="3"/>
  <c r="K897" i="3"/>
  <c r="J897" i="3"/>
  <c r="H897" i="3"/>
  <c r="H669" i="3"/>
  <c r="I669" i="3"/>
  <c r="K669" i="3"/>
  <c r="J669" i="3"/>
  <c r="F669" i="3"/>
  <c r="J444" i="3"/>
  <c r="K444" i="3"/>
  <c r="F444" i="3"/>
  <c r="H444" i="3"/>
  <c r="I444" i="3"/>
  <c r="H541" i="3"/>
  <c r="K541" i="3"/>
  <c r="J541" i="3"/>
  <c r="F541" i="3"/>
  <c r="I541" i="3"/>
  <c r="F532" i="3"/>
  <c r="J532" i="3"/>
  <c r="K532" i="3"/>
  <c r="I532" i="3"/>
  <c r="H532" i="3"/>
  <c r="H917" i="3"/>
  <c r="I917" i="3"/>
  <c r="K917" i="3"/>
  <c r="F917" i="3"/>
  <c r="J917" i="3"/>
  <c r="K267" i="3"/>
  <c r="J267" i="3"/>
  <c r="F267" i="3"/>
  <c r="I267" i="3"/>
  <c r="H267" i="3"/>
  <c r="J561" i="3"/>
  <c r="F561" i="3"/>
  <c r="H561" i="3"/>
  <c r="I561" i="3"/>
  <c r="K561" i="3"/>
  <c r="K922" i="8"/>
  <c r="J922" i="8"/>
  <c r="F202" i="3"/>
  <c r="K202" i="3"/>
  <c r="H202" i="3"/>
  <c r="J202" i="3"/>
  <c r="I202" i="3"/>
  <c r="I244" i="3"/>
  <c r="F244" i="3"/>
  <c r="J244" i="3"/>
  <c r="H244" i="3"/>
  <c r="K244" i="3"/>
  <c r="I238" i="3"/>
  <c r="F238" i="3"/>
  <c r="J238" i="3"/>
  <c r="H238" i="3"/>
  <c r="K238" i="3"/>
  <c r="K637" i="3"/>
  <c r="J637" i="3"/>
  <c r="H637" i="3"/>
  <c r="F637" i="3"/>
  <c r="I637" i="3"/>
  <c r="I872" i="3"/>
  <c r="K872" i="3"/>
  <c r="J872" i="3"/>
  <c r="F872" i="3"/>
  <c r="H872" i="3"/>
  <c r="F809" i="3"/>
  <c r="J809" i="3"/>
  <c r="H809" i="3"/>
  <c r="K809" i="3"/>
  <c r="I809" i="3"/>
  <c r="K762" i="8"/>
  <c r="J762" i="8"/>
  <c r="J552" i="3"/>
  <c r="K552" i="3"/>
  <c r="F552" i="3"/>
  <c r="I552" i="3"/>
  <c r="H552" i="3"/>
  <c r="J447" i="3"/>
  <c r="F447" i="3"/>
  <c r="I447" i="3"/>
  <c r="H447" i="3"/>
  <c r="K447" i="3"/>
  <c r="H868" i="3"/>
  <c r="I868" i="3"/>
  <c r="J868" i="3"/>
  <c r="K868" i="3"/>
  <c r="F868" i="3"/>
  <c r="F879" i="3"/>
  <c r="H879" i="3"/>
  <c r="K879" i="3"/>
  <c r="I879" i="3"/>
  <c r="J879" i="3"/>
  <c r="K894" i="8"/>
  <c r="J894" i="8"/>
  <c r="I941" i="3"/>
  <c r="K941" i="3"/>
  <c r="F941" i="3"/>
  <c r="J941" i="3"/>
  <c r="H941" i="3"/>
  <c r="F463" i="3"/>
  <c r="J463" i="3"/>
  <c r="I463" i="3"/>
  <c r="K463" i="3"/>
  <c r="H463" i="3"/>
  <c r="F840" i="3"/>
  <c r="J840" i="3"/>
  <c r="I840" i="3"/>
  <c r="K840" i="3"/>
  <c r="H840" i="3"/>
  <c r="H705" i="3"/>
  <c r="F705" i="3"/>
  <c r="K705" i="3"/>
  <c r="J705" i="3"/>
  <c r="I705" i="3"/>
  <c r="K620" i="3"/>
  <c r="I620" i="3"/>
  <c r="H620" i="3"/>
  <c r="F620" i="3"/>
  <c r="J620" i="3"/>
  <c r="K316" i="3"/>
  <c r="I316" i="3"/>
  <c r="J316" i="3"/>
  <c r="F316" i="3"/>
  <c r="H316" i="3"/>
  <c r="H240" i="3"/>
  <c r="F240" i="3"/>
  <c r="I240" i="3"/>
  <c r="K240" i="3"/>
  <c r="J240" i="3"/>
  <c r="H212" i="3"/>
  <c r="K212" i="3"/>
  <c r="J212" i="3"/>
  <c r="I212" i="3"/>
  <c r="F212" i="3"/>
  <c r="J406" i="3"/>
  <c r="I406" i="3"/>
  <c r="F406" i="3"/>
  <c r="H406" i="3"/>
  <c r="K406" i="3"/>
  <c r="K615" i="3"/>
  <c r="I615" i="3"/>
  <c r="H615" i="3"/>
  <c r="F615" i="3"/>
  <c r="J615" i="3"/>
  <c r="K290" i="3"/>
  <c r="I290" i="3"/>
  <c r="H290" i="3"/>
  <c r="F290" i="3"/>
  <c r="J290" i="3"/>
  <c r="I867" i="3"/>
  <c r="J867" i="3"/>
  <c r="H867" i="3"/>
  <c r="F867" i="3"/>
  <c r="K867" i="3"/>
  <c r="K346" i="3"/>
  <c r="H346" i="3"/>
  <c r="F346" i="3"/>
  <c r="J346" i="3"/>
  <c r="I346" i="3"/>
  <c r="F625" i="3"/>
  <c r="K625" i="3"/>
  <c r="I625" i="3"/>
  <c r="J625" i="3"/>
  <c r="H625" i="3"/>
  <c r="F587" i="3"/>
  <c r="J587" i="3"/>
  <c r="K587" i="3"/>
  <c r="H587" i="3"/>
  <c r="I587" i="3"/>
  <c r="J795" i="8"/>
  <c r="K795" i="8"/>
  <c r="F719" i="3"/>
  <c r="H719" i="3"/>
  <c r="I719" i="3"/>
  <c r="J719" i="3"/>
  <c r="K719" i="3"/>
  <c r="H619" i="3"/>
  <c r="F619" i="3"/>
  <c r="I619" i="3"/>
  <c r="K619" i="3"/>
  <c r="J619" i="3"/>
  <c r="I871" i="3"/>
  <c r="H871" i="3"/>
  <c r="F871" i="3"/>
  <c r="J871" i="3"/>
  <c r="K871" i="3"/>
  <c r="F908" i="3"/>
  <c r="K908" i="3"/>
  <c r="J908" i="3"/>
  <c r="I908" i="3"/>
  <c r="H908" i="3"/>
  <c r="I209" i="3"/>
  <c r="J209" i="3"/>
  <c r="K209" i="3"/>
  <c r="H209" i="3"/>
  <c r="F209" i="3"/>
  <c r="J231" i="3"/>
  <c r="H231" i="3"/>
  <c r="I231" i="3"/>
  <c r="F231" i="3"/>
  <c r="K231" i="3"/>
  <c r="J112" i="3"/>
  <c r="H112" i="3"/>
  <c r="F112" i="3"/>
  <c r="K112" i="3"/>
  <c r="I112" i="3"/>
  <c r="K143" i="3"/>
  <c r="J143" i="3"/>
  <c r="H143" i="3"/>
  <c r="I143" i="3"/>
  <c r="F143" i="3"/>
  <c r="K178" i="3"/>
  <c r="H178" i="3"/>
  <c r="F178" i="3"/>
  <c r="I178" i="3"/>
  <c r="J178" i="3"/>
  <c r="K166" i="3"/>
  <c r="I166" i="3"/>
  <c r="J166" i="3"/>
  <c r="F166" i="3"/>
  <c r="H166" i="3"/>
  <c r="H131" i="3"/>
  <c r="J131" i="3"/>
  <c r="I131" i="3"/>
  <c r="K131" i="3"/>
  <c r="F131" i="3"/>
  <c r="K135" i="3"/>
  <c r="H135" i="3"/>
  <c r="J135" i="3"/>
  <c r="F135" i="3"/>
  <c r="I135" i="3"/>
  <c r="H118" i="3"/>
  <c r="F118" i="3"/>
  <c r="I118" i="3"/>
  <c r="K118" i="3"/>
  <c r="J118" i="3"/>
  <c r="J154" i="3"/>
  <c r="F154" i="3"/>
  <c r="H154" i="3"/>
  <c r="I154" i="3"/>
  <c r="K154" i="3"/>
  <c r="F172" i="3"/>
  <c r="H172" i="3"/>
  <c r="J172" i="3"/>
  <c r="K172" i="3"/>
  <c r="I172" i="3"/>
  <c r="J184" i="3"/>
  <c r="H184" i="3"/>
  <c r="F184" i="3"/>
  <c r="I184" i="3"/>
  <c r="K184" i="3"/>
  <c r="J149" i="3"/>
  <c r="I149" i="3"/>
  <c r="K149" i="3"/>
  <c r="H149" i="3"/>
  <c r="F149" i="3"/>
  <c r="K133" i="3"/>
  <c r="I133" i="3"/>
  <c r="F133" i="3"/>
  <c r="H133" i="3"/>
  <c r="J133" i="3"/>
  <c r="I173" i="3"/>
  <c r="J173" i="3"/>
  <c r="K173" i="3"/>
  <c r="H173" i="3"/>
  <c r="F173" i="3"/>
  <c r="I164" i="3"/>
  <c r="F164" i="3"/>
  <c r="J164" i="3"/>
  <c r="H164" i="3"/>
  <c r="K164" i="3"/>
  <c r="H139" i="3"/>
  <c r="F139" i="3"/>
  <c r="K139" i="3"/>
  <c r="J139" i="3"/>
  <c r="I139" i="3"/>
  <c r="K190" i="3"/>
  <c r="J190" i="3"/>
  <c r="H190" i="3"/>
  <c r="I190" i="3"/>
  <c r="F190" i="3"/>
  <c r="F161" i="3"/>
  <c r="K161" i="3"/>
  <c r="J161" i="3"/>
  <c r="I161" i="3"/>
  <c r="H161" i="3"/>
  <c r="I192" i="3"/>
  <c r="F192" i="3"/>
  <c r="J192" i="3"/>
  <c r="K192" i="3"/>
  <c r="H192" i="3"/>
  <c r="I107" i="3"/>
  <c r="J107" i="3"/>
  <c r="K107" i="3"/>
  <c r="H107" i="3"/>
  <c r="F107" i="3"/>
  <c r="K136" i="3"/>
  <c r="J136" i="3"/>
  <c r="I136" i="3"/>
  <c r="H136" i="3"/>
  <c r="F136" i="3"/>
  <c r="H157" i="3"/>
  <c r="F157" i="3"/>
  <c r="I157" i="3"/>
  <c r="K157" i="3"/>
  <c r="J157" i="3"/>
  <c r="I170" i="3"/>
  <c r="J170" i="3"/>
  <c r="F170" i="3"/>
  <c r="H170" i="3"/>
  <c r="K170" i="3"/>
  <c r="K183" i="3"/>
  <c r="H183" i="3"/>
  <c r="J183" i="3"/>
  <c r="I183" i="3"/>
  <c r="F183" i="3"/>
  <c r="I102" i="3"/>
  <c r="K102" i="3"/>
  <c r="F102" i="3"/>
  <c r="H102" i="3"/>
  <c r="J102" i="3"/>
  <c r="H47" i="3"/>
  <c r="K47" i="3"/>
  <c r="J47" i="3"/>
  <c r="I47" i="3"/>
  <c r="F47" i="3"/>
  <c r="J65" i="3"/>
  <c r="K65" i="3"/>
  <c r="I65" i="3"/>
  <c r="H65" i="3"/>
  <c r="F65" i="3"/>
  <c r="I20" i="3"/>
  <c r="F20" i="3"/>
  <c r="K20" i="3"/>
  <c r="J20" i="3"/>
  <c r="H20" i="3"/>
  <c r="I62" i="3"/>
  <c r="K62" i="3"/>
  <c r="F62" i="3"/>
  <c r="J62" i="3"/>
  <c r="H62" i="3"/>
  <c r="F93" i="3"/>
  <c r="I93" i="3"/>
  <c r="H93" i="3"/>
  <c r="J93" i="3"/>
  <c r="K93" i="3"/>
  <c r="K72" i="3"/>
  <c r="H72" i="3"/>
  <c r="F72" i="3"/>
  <c r="I72" i="3"/>
  <c r="J72" i="3"/>
  <c r="I61" i="3"/>
  <c r="J61" i="3"/>
  <c r="H61" i="3"/>
  <c r="F61" i="3"/>
  <c r="K61" i="3"/>
  <c r="K64" i="3"/>
  <c r="I64" i="3"/>
  <c r="J64" i="3"/>
  <c r="H64" i="3"/>
  <c r="F64" i="3"/>
  <c r="F12" i="3"/>
  <c r="J12" i="3"/>
  <c r="I12" i="3"/>
  <c r="H12" i="3"/>
  <c r="K12" i="3"/>
  <c r="F54" i="3"/>
  <c r="J54" i="3"/>
  <c r="H54" i="3"/>
  <c r="I54" i="3"/>
  <c r="K54" i="3"/>
  <c r="K95" i="3"/>
  <c r="J95" i="3"/>
  <c r="I95" i="3"/>
  <c r="H95" i="3"/>
  <c r="F95" i="3"/>
  <c r="K81" i="3"/>
  <c r="J81" i="3"/>
  <c r="F81" i="3"/>
  <c r="I81" i="3"/>
  <c r="H81" i="3"/>
  <c r="F37" i="3"/>
  <c r="I37" i="3"/>
  <c r="K37" i="3"/>
  <c r="J37" i="3"/>
  <c r="H37" i="3"/>
  <c r="F36" i="3"/>
  <c r="I36" i="3"/>
  <c r="J36" i="3"/>
  <c r="H36" i="3"/>
  <c r="K36" i="3"/>
  <c r="I63" i="3"/>
  <c r="J63" i="3"/>
  <c r="H63" i="3"/>
  <c r="K63" i="3"/>
  <c r="F63" i="3"/>
  <c r="J31" i="3"/>
  <c r="K31" i="3"/>
  <c r="F31" i="3"/>
  <c r="H31" i="3"/>
  <c r="I31" i="3"/>
  <c r="I71" i="3"/>
  <c r="F71" i="3"/>
  <c r="K71" i="3"/>
  <c r="H71" i="3"/>
  <c r="J71" i="3"/>
  <c r="H28" i="3"/>
  <c r="J28" i="3"/>
  <c r="F28" i="3"/>
  <c r="I28" i="3"/>
  <c r="K28" i="3"/>
  <c r="J22" i="3"/>
  <c r="F22" i="3"/>
  <c r="H22" i="3"/>
  <c r="K22" i="3"/>
  <c r="I22" i="3"/>
  <c r="K42" i="3"/>
  <c r="J42" i="3"/>
  <c r="H42" i="3"/>
  <c r="I42" i="3"/>
  <c r="F42" i="3"/>
  <c r="K67" i="3"/>
  <c r="J67" i="3"/>
  <c r="H67" i="3"/>
  <c r="I67" i="3"/>
  <c r="F67" i="3"/>
  <c r="I91" i="3"/>
  <c r="F91" i="3"/>
  <c r="H91" i="3"/>
  <c r="K91" i="3"/>
  <c r="J91" i="3"/>
  <c r="J92" i="3"/>
  <c r="F92" i="3"/>
  <c r="H92" i="3"/>
  <c r="K92" i="3"/>
  <c r="I92" i="3"/>
  <c r="I2" i="3"/>
  <c r="H2" i="3"/>
  <c r="F2" i="3"/>
  <c r="K2" i="3"/>
  <c r="J2" i="3"/>
  <c r="F99" i="3"/>
  <c r="H99" i="3"/>
  <c r="K99" i="3"/>
  <c r="I99" i="3"/>
  <c r="J99" i="3"/>
  <c r="J243" i="3"/>
  <c r="I243" i="3"/>
  <c r="H243" i="3"/>
  <c r="K243" i="3"/>
  <c r="F243" i="3"/>
  <c r="I246" i="3"/>
  <c r="J246" i="3"/>
  <c r="F246" i="3"/>
  <c r="H246" i="3"/>
  <c r="K246" i="3"/>
  <c r="J232" i="3"/>
  <c r="F232" i="3"/>
  <c r="H232" i="3"/>
  <c r="I232" i="3"/>
  <c r="K232" i="3"/>
  <c r="I236" i="3"/>
  <c r="K236" i="3"/>
  <c r="J236" i="3"/>
  <c r="F236" i="3"/>
  <c r="H236" i="3"/>
  <c r="F226" i="3"/>
  <c r="K226" i="3"/>
  <c r="H226" i="3"/>
  <c r="I226" i="3"/>
  <c r="J226" i="3"/>
  <c r="J360" i="3"/>
  <c r="F360" i="3"/>
  <c r="K360" i="3"/>
  <c r="I360" i="3"/>
  <c r="H360" i="3"/>
  <c r="K494" i="3"/>
  <c r="J494" i="3"/>
  <c r="I494" i="3"/>
  <c r="F494" i="3"/>
  <c r="H494" i="3"/>
  <c r="F722" i="3"/>
  <c r="H722" i="3"/>
  <c r="J722" i="3"/>
  <c r="K722" i="3"/>
  <c r="I722" i="3"/>
  <c r="I994" i="3"/>
  <c r="K994" i="3"/>
  <c r="J994" i="3"/>
  <c r="H994" i="3"/>
  <c r="F994" i="3"/>
  <c r="I336" i="3"/>
  <c r="K336" i="3"/>
  <c r="J336" i="3"/>
  <c r="H336" i="3"/>
  <c r="F336" i="3"/>
  <c r="F381" i="3"/>
  <c r="H381" i="3"/>
  <c r="I381" i="3"/>
  <c r="J381" i="3"/>
  <c r="K381" i="3"/>
  <c r="I697" i="3"/>
  <c r="F697" i="3"/>
  <c r="H697" i="3"/>
  <c r="K697" i="3"/>
  <c r="J697" i="3"/>
  <c r="I972" i="3"/>
  <c r="H972" i="3"/>
  <c r="K972" i="3"/>
  <c r="J972" i="3"/>
  <c r="F972" i="3"/>
  <c r="J379" i="3"/>
  <c r="F379" i="3"/>
  <c r="K379" i="3"/>
  <c r="H379" i="3"/>
  <c r="I379" i="3"/>
  <c r="J883" i="8"/>
  <c r="K883" i="8"/>
  <c r="J362" i="3"/>
  <c r="H362" i="3"/>
  <c r="I362" i="3"/>
  <c r="K362" i="3"/>
  <c r="F362" i="3"/>
  <c r="F822" i="3"/>
  <c r="K822" i="3"/>
  <c r="H822" i="3"/>
  <c r="I822" i="3"/>
  <c r="J822" i="3"/>
  <c r="J319" i="3"/>
  <c r="H319" i="3"/>
  <c r="F319" i="3"/>
  <c r="I319" i="3"/>
  <c r="K319" i="3"/>
  <c r="I287" i="3"/>
  <c r="F287" i="3"/>
  <c r="H287" i="3"/>
  <c r="K287" i="3"/>
  <c r="J287" i="3"/>
  <c r="J757" i="3"/>
  <c r="H757" i="3"/>
  <c r="I757" i="3"/>
  <c r="K757" i="3"/>
  <c r="F757" i="3"/>
  <c r="J740" i="3"/>
  <c r="I740" i="3"/>
  <c r="K740" i="3"/>
  <c r="H740" i="3"/>
  <c r="F740" i="3"/>
  <c r="I694" i="3"/>
  <c r="J694" i="3"/>
  <c r="K694" i="3"/>
  <c r="F694" i="3"/>
  <c r="H694" i="3"/>
  <c r="I356" i="3"/>
  <c r="J356" i="3"/>
  <c r="K356" i="3"/>
  <c r="F356" i="3"/>
  <c r="H356" i="3"/>
  <c r="K831" i="3"/>
  <c r="J831" i="3"/>
  <c r="H831" i="3"/>
  <c r="F831" i="3"/>
  <c r="I831" i="3"/>
  <c r="H207" i="3"/>
  <c r="K207" i="3"/>
  <c r="I207" i="3"/>
  <c r="J207" i="3"/>
  <c r="F207" i="3"/>
  <c r="K198" i="3"/>
  <c r="F198" i="3"/>
  <c r="J198" i="3"/>
  <c r="I198" i="3"/>
  <c r="H198" i="3"/>
  <c r="K230" i="3"/>
  <c r="J230" i="3"/>
  <c r="F230" i="3"/>
  <c r="H230" i="3"/>
  <c r="I230" i="3"/>
  <c r="J856" i="3"/>
  <c r="F856" i="3"/>
  <c r="I856" i="3"/>
  <c r="K856" i="3"/>
  <c r="H856" i="3"/>
  <c r="I702" i="3"/>
  <c r="H702" i="3"/>
  <c r="K702" i="3"/>
  <c r="F702" i="3"/>
  <c r="J702" i="3"/>
  <c r="H430" i="3"/>
  <c r="F430" i="3"/>
  <c r="I430" i="3"/>
  <c r="J430" i="3"/>
  <c r="K430" i="3"/>
  <c r="H341" i="3"/>
  <c r="I341" i="3"/>
  <c r="F341" i="3"/>
  <c r="J341" i="3"/>
  <c r="K341" i="3"/>
  <c r="K504" i="3"/>
  <c r="H504" i="3"/>
  <c r="J504" i="3"/>
  <c r="I504" i="3"/>
  <c r="F504" i="3"/>
  <c r="H273" i="3"/>
  <c r="J273" i="3"/>
  <c r="F273" i="3"/>
  <c r="I273" i="3"/>
  <c r="K273" i="3"/>
  <c r="F730" i="3"/>
  <c r="J730" i="3"/>
  <c r="I730" i="3"/>
  <c r="K730" i="3"/>
  <c r="H730" i="3"/>
  <c r="F663" i="3"/>
  <c r="J663" i="3"/>
  <c r="I663" i="3"/>
  <c r="H663" i="3"/>
  <c r="K663" i="3"/>
  <c r="K571" i="3"/>
  <c r="F571" i="3"/>
  <c r="J571" i="3"/>
  <c r="H571" i="3"/>
  <c r="I571" i="3"/>
  <c r="J733" i="3"/>
  <c r="K733" i="3"/>
  <c r="F733" i="3"/>
  <c r="I733" i="3"/>
  <c r="H733" i="3"/>
  <c r="H776" i="3"/>
  <c r="F776" i="3"/>
  <c r="I776" i="3"/>
  <c r="K776" i="3"/>
  <c r="J776" i="3"/>
  <c r="J984" i="8"/>
  <c r="K984" i="8"/>
  <c r="J770" i="3"/>
  <c r="I770" i="3"/>
  <c r="K770" i="3"/>
  <c r="F770" i="3"/>
  <c r="H770" i="3"/>
  <c r="F878" i="3"/>
  <c r="J878" i="3"/>
  <c r="I878" i="3"/>
  <c r="K878" i="3"/>
  <c r="H878" i="3"/>
  <c r="J326" i="3"/>
  <c r="K326" i="3"/>
  <c r="H326" i="3"/>
  <c r="F326" i="3"/>
  <c r="I326" i="3"/>
  <c r="I417" i="3"/>
  <c r="J417" i="3"/>
  <c r="K417" i="3"/>
  <c r="H417" i="3"/>
  <c r="F417" i="3"/>
  <c r="K228" i="3"/>
  <c r="F228" i="3"/>
  <c r="I228" i="3"/>
  <c r="J228" i="3"/>
  <c r="H228" i="3"/>
  <c r="J241" i="3"/>
  <c r="K241" i="3"/>
  <c r="I241" i="3"/>
  <c r="F241" i="3"/>
  <c r="H241" i="3"/>
  <c r="K527" i="3"/>
  <c r="H527" i="3"/>
  <c r="I527" i="3"/>
  <c r="J527" i="3"/>
  <c r="F527" i="3"/>
  <c r="K491" i="3"/>
  <c r="I491" i="3"/>
  <c r="H491" i="3"/>
  <c r="J491" i="3"/>
  <c r="F491" i="3"/>
  <c r="K569" i="3"/>
  <c r="H569" i="3"/>
  <c r="F569" i="3"/>
  <c r="J569" i="3"/>
  <c r="I569" i="3"/>
  <c r="F489" i="3"/>
  <c r="K489" i="3"/>
  <c r="I489" i="3"/>
  <c r="H489" i="3"/>
  <c r="J489" i="3"/>
  <c r="H437" i="3"/>
  <c r="K437" i="3"/>
  <c r="F437" i="3"/>
  <c r="J437" i="3"/>
  <c r="I437" i="3"/>
  <c r="J560" i="3"/>
  <c r="I560" i="3"/>
  <c r="F560" i="3"/>
  <c r="H560" i="3"/>
  <c r="K560" i="3"/>
  <c r="H426" i="3"/>
  <c r="I426" i="3"/>
  <c r="F426" i="3"/>
  <c r="J426" i="3"/>
  <c r="K426" i="3"/>
  <c r="K565" i="3"/>
  <c r="H565" i="3"/>
  <c r="J565" i="3"/>
  <c r="F565" i="3"/>
  <c r="I565" i="3"/>
  <c r="K812" i="3"/>
  <c r="H812" i="3"/>
  <c r="J812" i="3"/>
  <c r="I812" i="3"/>
  <c r="F812" i="3"/>
  <c r="H685" i="3"/>
  <c r="J685" i="3"/>
  <c r="F685" i="3"/>
  <c r="K685" i="3"/>
  <c r="I685" i="3"/>
  <c r="J283" i="3"/>
  <c r="I283" i="3"/>
  <c r="H283" i="3"/>
  <c r="F283" i="3"/>
  <c r="K283" i="3"/>
  <c r="K857" i="8"/>
  <c r="J857" i="8"/>
  <c r="I450" i="3"/>
  <c r="F450" i="3"/>
  <c r="H450" i="3"/>
  <c r="J450" i="3"/>
  <c r="K450" i="3"/>
  <c r="I239" i="3"/>
  <c r="H239" i="3"/>
  <c r="J239" i="3"/>
  <c r="F239" i="3"/>
  <c r="K239" i="3"/>
  <c r="H218" i="3"/>
  <c r="J218" i="3"/>
  <c r="F218" i="3"/>
  <c r="I218" i="3"/>
  <c r="K218" i="3"/>
  <c r="I132" i="3"/>
  <c r="F132" i="3"/>
  <c r="J132" i="3"/>
  <c r="H132" i="3"/>
  <c r="K132" i="3"/>
  <c r="J196" i="3"/>
  <c r="F196" i="3"/>
  <c r="K196" i="3"/>
  <c r="I196" i="3"/>
  <c r="H196" i="3"/>
  <c r="J146" i="3"/>
  <c r="I146" i="3"/>
  <c r="H146" i="3"/>
  <c r="F146" i="3"/>
  <c r="K146" i="3"/>
  <c r="H113" i="3"/>
  <c r="J113" i="3"/>
  <c r="F113" i="3"/>
  <c r="I113" i="3"/>
  <c r="K113" i="3"/>
  <c r="I156" i="3"/>
  <c r="J156" i="3"/>
  <c r="F156" i="3"/>
  <c r="H156" i="3"/>
  <c r="K156" i="3"/>
  <c r="J111" i="3"/>
  <c r="K111" i="3"/>
  <c r="F111" i="3"/>
  <c r="H111" i="3"/>
  <c r="I111" i="3"/>
  <c r="I150" i="3"/>
  <c r="K150" i="3"/>
  <c r="H150" i="3"/>
  <c r="J150" i="3"/>
  <c r="F150" i="3"/>
  <c r="K160" i="3"/>
  <c r="H160" i="3"/>
  <c r="I160" i="3"/>
  <c r="J160" i="3"/>
  <c r="F160" i="3"/>
  <c r="F123" i="3"/>
  <c r="K123" i="3"/>
  <c r="J123" i="3"/>
  <c r="H123" i="3"/>
  <c r="I123" i="3"/>
  <c r="F142" i="3"/>
  <c r="I142" i="3"/>
  <c r="J142" i="3"/>
  <c r="K142" i="3"/>
  <c r="H142" i="3"/>
  <c r="K115" i="3"/>
  <c r="H115" i="3"/>
  <c r="J115" i="3"/>
  <c r="I115" i="3"/>
  <c r="F115" i="3"/>
  <c r="F141" i="3"/>
  <c r="H141" i="3"/>
  <c r="J141" i="3"/>
  <c r="K141" i="3"/>
  <c r="I141" i="3"/>
  <c r="I169" i="3"/>
  <c r="F169" i="3"/>
  <c r="J169" i="3"/>
  <c r="K169" i="3"/>
  <c r="H169" i="3"/>
  <c r="K114" i="3"/>
  <c r="F114" i="3"/>
  <c r="I114" i="3"/>
  <c r="J114" i="3"/>
  <c r="H114" i="3"/>
  <c r="J162" i="3"/>
  <c r="K162" i="3"/>
  <c r="I162" i="3"/>
  <c r="F162" i="3"/>
  <c r="H162" i="3"/>
  <c r="K140" i="3"/>
  <c r="F140" i="3"/>
  <c r="H140" i="3"/>
  <c r="J140" i="3"/>
  <c r="I140" i="3"/>
  <c r="F120" i="3"/>
  <c r="H120" i="3"/>
  <c r="K120" i="3"/>
  <c r="J120" i="3"/>
  <c r="I120" i="3"/>
  <c r="J127" i="3"/>
  <c r="F127" i="3"/>
  <c r="I127" i="3"/>
  <c r="K127" i="3"/>
  <c r="H127" i="3"/>
  <c r="F171" i="3"/>
  <c r="K171" i="3"/>
  <c r="I171" i="3"/>
  <c r="H171" i="3"/>
  <c r="J171" i="3"/>
  <c r="F197" i="3"/>
  <c r="I197" i="3"/>
  <c r="J197" i="3"/>
  <c r="K197" i="3"/>
  <c r="H197" i="3"/>
  <c r="I134" i="3"/>
  <c r="H134" i="3"/>
  <c r="K134" i="3"/>
  <c r="J134" i="3"/>
  <c r="F134" i="3"/>
  <c r="I181" i="3"/>
  <c r="J181" i="3"/>
  <c r="H181" i="3"/>
  <c r="K181" i="3"/>
  <c r="F181" i="3"/>
  <c r="J151" i="3"/>
  <c r="H151" i="3"/>
  <c r="I151" i="3"/>
  <c r="F151" i="3"/>
  <c r="K151" i="3"/>
  <c r="H104" i="3"/>
  <c r="F104" i="3"/>
  <c r="J104" i="3"/>
  <c r="I104" i="3"/>
  <c r="K104" i="3"/>
  <c r="I33" i="3"/>
  <c r="H33" i="3"/>
  <c r="J33" i="3"/>
  <c r="F33" i="3"/>
  <c r="K33" i="3"/>
  <c r="K10" i="3"/>
  <c r="H10" i="3"/>
  <c r="F10" i="3"/>
  <c r="I10" i="3"/>
  <c r="J10" i="3"/>
  <c r="H29" i="3"/>
  <c r="K29" i="3"/>
  <c r="I29" i="3"/>
  <c r="J29" i="3"/>
  <c r="F29" i="3"/>
  <c r="H9" i="3"/>
  <c r="I9" i="3"/>
  <c r="F9" i="3"/>
  <c r="J9" i="3"/>
  <c r="K9" i="3"/>
  <c r="F86" i="3"/>
  <c r="J86" i="3"/>
  <c r="K86" i="3"/>
  <c r="H86" i="3"/>
  <c r="I86" i="3"/>
  <c r="F83" i="3"/>
  <c r="J83" i="3"/>
  <c r="I83" i="3"/>
  <c r="H83" i="3"/>
  <c r="K83" i="3"/>
  <c r="K60" i="3"/>
  <c r="J60" i="3"/>
  <c r="I60" i="3"/>
  <c r="F60" i="3"/>
  <c r="H60" i="3"/>
  <c r="J26" i="3"/>
  <c r="I26" i="3"/>
  <c r="K26" i="3"/>
  <c r="H26" i="3"/>
  <c r="F26" i="3"/>
  <c r="J21" i="3"/>
  <c r="H21" i="3"/>
  <c r="K21" i="3"/>
  <c r="F21" i="3"/>
  <c r="I21" i="3"/>
  <c r="K34" i="3"/>
  <c r="I34" i="3"/>
  <c r="H34" i="3"/>
  <c r="F34" i="3"/>
  <c r="J34" i="3"/>
  <c r="H87" i="3"/>
  <c r="I87" i="3"/>
  <c r="F87" i="3"/>
  <c r="K87" i="3"/>
  <c r="J87" i="3"/>
  <c r="H25" i="3"/>
  <c r="I25" i="3"/>
  <c r="K25" i="3"/>
  <c r="J25" i="3"/>
  <c r="F25" i="3"/>
  <c r="H66" i="3"/>
  <c r="J66" i="3"/>
  <c r="K66" i="3"/>
  <c r="F66" i="3"/>
  <c r="I66" i="3"/>
  <c r="J51" i="3"/>
  <c r="H51" i="3"/>
  <c r="K51" i="3"/>
  <c r="I51" i="3"/>
  <c r="F51" i="3"/>
  <c r="I30" i="3"/>
  <c r="J30" i="3"/>
  <c r="K30" i="3"/>
  <c r="H30" i="3"/>
  <c r="F30" i="3"/>
  <c r="I88" i="3"/>
  <c r="K88" i="3"/>
  <c r="J88" i="3"/>
  <c r="H88" i="3"/>
  <c r="F88" i="3"/>
  <c r="H75" i="3"/>
  <c r="K75" i="3"/>
  <c r="F75" i="3"/>
  <c r="I75" i="3"/>
  <c r="J75" i="3"/>
  <c r="F8" i="3"/>
  <c r="H8" i="3"/>
  <c r="K8" i="3"/>
  <c r="J8" i="3"/>
  <c r="I8" i="3"/>
  <c r="H5" i="3"/>
  <c r="F5" i="3"/>
  <c r="K5" i="3"/>
  <c r="J5" i="3"/>
  <c r="I5" i="3"/>
  <c r="F50" i="3"/>
  <c r="H50" i="3"/>
  <c r="K50" i="3"/>
  <c r="J50" i="3"/>
  <c r="I50" i="3"/>
  <c r="J15" i="3"/>
  <c r="F15" i="3"/>
  <c r="I15" i="3"/>
  <c r="K15" i="3"/>
  <c r="H15" i="3"/>
  <c r="F79" i="3"/>
  <c r="H79" i="3"/>
  <c r="K79" i="3"/>
  <c r="I79" i="3"/>
  <c r="J79" i="3"/>
  <c r="K70" i="3"/>
  <c r="I70" i="3"/>
  <c r="F70" i="3"/>
  <c r="J70" i="3"/>
  <c r="H70" i="3"/>
  <c r="H101" i="3"/>
  <c r="K101" i="3"/>
  <c r="F101" i="3"/>
  <c r="J101" i="3"/>
  <c r="I101" i="3"/>
  <c r="J98" i="3"/>
  <c r="I98" i="3"/>
  <c r="H98" i="3"/>
  <c r="F98" i="3"/>
  <c r="K98" i="3"/>
  <c r="K203" i="3"/>
  <c r="I203" i="3"/>
  <c r="J203" i="3"/>
  <c r="H203" i="3"/>
  <c r="F203" i="3"/>
  <c r="F200" i="3"/>
  <c r="K200" i="3"/>
  <c r="I200" i="3"/>
  <c r="H200" i="3"/>
  <c r="J200" i="3"/>
  <c r="J206" i="3"/>
  <c r="K206" i="3"/>
  <c r="H206" i="3"/>
  <c r="F206" i="3"/>
  <c r="I206" i="3"/>
  <c r="F224" i="3"/>
  <c r="H224" i="3"/>
  <c r="J224" i="3"/>
  <c r="I224" i="3"/>
  <c r="K224" i="3"/>
  <c r="J205" i="3"/>
  <c r="I205" i="3"/>
  <c r="H205" i="3"/>
  <c r="F205" i="3"/>
  <c r="K205" i="3"/>
  <c r="F608" i="3"/>
  <c r="J608" i="3"/>
  <c r="K608" i="3"/>
  <c r="I608" i="3"/>
  <c r="H608" i="3"/>
  <c r="F645" i="3"/>
  <c r="I645" i="3"/>
  <c r="J645" i="3"/>
  <c r="K645" i="3"/>
  <c r="H645" i="3"/>
  <c r="F264" i="3"/>
  <c r="H264" i="3"/>
  <c r="J264" i="3"/>
  <c r="K264" i="3"/>
  <c r="I264" i="3"/>
  <c r="J743" i="8"/>
  <c r="K743" i="8"/>
  <c r="K728" i="8"/>
  <c r="J728" i="8"/>
  <c r="K725" i="3"/>
  <c r="I725" i="3"/>
  <c r="H725" i="3"/>
  <c r="F725" i="3"/>
  <c r="J725" i="3"/>
  <c r="K837" i="8"/>
  <c r="J837" i="8"/>
  <c r="J295" i="3"/>
  <c r="H295" i="3"/>
  <c r="I295" i="3"/>
  <c r="F295" i="3"/>
  <c r="K295" i="3"/>
  <c r="I386" i="3"/>
  <c r="H386" i="3"/>
  <c r="K386" i="3"/>
  <c r="J386" i="3"/>
  <c r="F386" i="3"/>
  <c r="I435" i="3"/>
  <c r="J435" i="3"/>
  <c r="H435" i="3"/>
  <c r="F435" i="3"/>
  <c r="K435" i="3"/>
  <c r="K972" i="8"/>
  <c r="J972" i="8"/>
  <c r="H249" i="3"/>
  <c r="I249" i="3"/>
  <c r="K249" i="3"/>
  <c r="F249" i="3"/>
  <c r="J249" i="3"/>
  <c r="H201" i="3"/>
  <c r="I201" i="3"/>
  <c r="J201" i="3"/>
  <c r="F201" i="3"/>
  <c r="K201" i="3"/>
  <c r="K211" i="3"/>
  <c r="J211" i="3"/>
  <c r="I211" i="3"/>
  <c r="H211" i="3"/>
  <c r="F211" i="3"/>
  <c r="J849" i="8"/>
  <c r="K849" i="8"/>
  <c r="H285" i="3"/>
  <c r="I285" i="3"/>
  <c r="F285" i="3"/>
  <c r="K285" i="3"/>
  <c r="J285" i="3"/>
  <c r="H894" i="3"/>
  <c r="J894" i="3"/>
  <c r="K894" i="3"/>
  <c r="I894" i="3"/>
  <c r="F894" i="3"/>
  <c r="J798" i="3"/>
  <c r="F798" i="3"/>
  <c r="K798" i="3"/>
  <c r="H798" i="3"/>
  <c r="I798" i="3"/>
  <c r="I556" i="3"/>
  <c r="K556" i="3"/>
  <c r="J556" i="3"/>
  <c r="H556" i="3"/>
  <c r="F556" i="3"/>
  <c r="I659" i="3"/>
  <c r="K659" i="3"/>
  <c r="J659" i="3"/>
  <c r="H659" i="3"/>
  <c r="F659" i="3"/>
  <c r="K252" i="3"/>
  <c r="F252" i="3"/>
  <c r="J252" i="3"/>
  <c r="H252" i="3"/>
  <c r="I252" i="3"/>
  <c r="K396" i="3"/>
  <c r="J396" i="3"/>
  <c r="F396" i="3"/>
  <c r="H396" i="3"/>
  <c r="I396" i="3"/>
  <c r="I342" i="3"/>
  <c r="J342" i="3"/>
  <c r="K342" i="3"/>
  <c r="H342" i="3"/>
  <c r="F342" i="3"/>
  <c r="J764" i="3"/>
  <c r="I764" i="3"/>
  <c r="H764" i="3"/>
  <c r="K764" i="3"/>
  <c r="F764" i="3"/>
  <c r="J976" i="8"/>
  <c r="K976" i="8"/>
  <c r="I681" i="3"/>
  <c r="H681" i="3"/>
  <c r="J681" i="3"/>
  <c r="F681" i="3"/>
  <c r="K681" i="3"/>
  <c r="J498" i="3"/>
  <c r="H498" i="3"/>
  <c r="F498" i="3"/>
  <c r="K498" i="3"/>
  <c r="I498" i="3"/>
  <c r="J676" i="3"/>
  <c r="K676" i="3"/>
  <c r="F676" i="3"/>
  <c r="H676" i="3"/>
  <c r="I676" i="3"/>
  <c r="J672" i="3"/>
  <c r="F672" i="3"/>
  <c r="K672" i="3"/>
  <c r="H672" i="3"/>
  <c r="I672" i="3"/>
  <c r="I439" i="3"/>
  <c r="J439" i="3"/>
  <c r="K439" i="3"/>
  <c r="H439" i="3"/>
  <c r="F439" i="3"/>
  <c r="J907" i="8"/>
  <c r="K907" i="8"/>
  <c r="F847" i="3"/>
  <c r="I847" i="3"/>
  <c r="H847" i="3"/>
  <c r="J847" i="3"/>
  <c r="K847" i="3"/>
  <c r="J242" i="3"/>
  <c r="F242" i="3"/>
  <c r="K242" i="3"/>
  <c r="I242" i="3"/>
  <c r="H242" i="3"/>
  <c r="K199" i="3"/>
  <c r="I199" i="3"/>
  <c r="F199" i="3"/>
  <c r="H199" i="3"/>
  <c r="J199" i="3"/>
  <c r="K315" i="3"/>
  <c r="H315" i="3"/>
  <c r="J315" i="3"/>
  <c r="F315" i="3"/>
  <c r="I315" i="3"/>
  <c r="I408" i="3"/>
  <c r="H408" i="3"/>
  <c r="K408" i="3"/>
  <c r="F408" i="3"/>
  <c r="J408" i="3"/>
  <c r="K413" i="3"/>
  <c r="J413" i="3"/>
  <c r="I413" i="3"/>
  <c r="F413" i="3"/>
  <c r="H413" i="3"/>
  <c r="J792" i="8"/>
  <c r="K792" i="8"/>
  <c r="H348" i="3"/>
  <c r="K348" i="3"/>
  <c r="F348" i="3"/>
  <c r="I348" i="3"/>
  <c r="J348" i="3"/>
  <c r="H378" i="3"/>
  <c r="F378" i="3"/>
  <c r="K378" i="3"/>
  <c r="J378" i="3"/>
  <c r="I378" i="3"/>
  <c r="H470" i="3"/>
  <c r="J470" i="3"/>
  <c r="I470" i="3"/>
  <c r="F470" i="3"/>
  <c r="K470" i="3"/>
  <c r="I613" i="3"/>
  <c r="J613" i="3"/>
  <c r="F613" i="3"/>
  <c r="K613" i="3"/>
  <c r="H613" i="3"/>
  <c r="K708" i="3"/>
  <c r="F708" i="3"/>
  <c r="H708" i="3"/>
  <c r="I708" i="3"/>
  <c r="J708" i="3"/>
  <c r="I382" i="3"/>
  <c r="J382" i="3"/>
  <c r="F382" i="3"/>
  <c r="K382" i="3"/>
  <c r="H382" i="3"/>
  <c r="H523" i="3"/>
  <c r="J523" i="3"/>
  <c r="F523" i="3"/>
  <c r="K523" i="3"/>
  <c r="I523" i="3"/>
  <c r="J977" i="8"/>
  <c r="K977" i="8"/>
  <c r="H854" i="3"/>
  <c r="F854" i="3"/>
  <c r="K854" i="3"/>
  <c r="J854" i="3"/>
  <c r="I854" i="3"/>
  <c r="H305" i="3"/>
  <c r="F305" i="3"/>
  <c r="J305" i="3"/>
  <c r="I305" i="3"/>
  <c r="K305" i="3"/>
  <c r="F788" i="3"/>
  <c r="J788" i="3"/>
  <c r="I788" i="3"/>
  <c r="H788" i="3"/>
  <c r="K788" i="3"/>
  <c r="K486" i="3"/>
  <c r="J486" i="3"/>
  <c r="I486" i="3"/>
  <c r="F486" i="3"/>
  <c r="H486" i="3"/>
  <c r="H223" i="3"/>
  <c r="J223" i="3"/>
  <c r="K223" i="3"/>
  <c r="I223" i="3"/>
  <c r="F223" i="3"/>
  <c r="J216" i="3"/>
  <c r="F216" i="3"/>
  <c r="H216" i="3"/>
  <c r="K216" i="3"/>
  <c r="I216" i="3"/>
  <c r="K116" i="3"/>
  <c r="J116" i="3"/>
  <c r="I116" i="3"/>
  <c r="F116" i="3"/>
  <c r="H116" i="3"/>
  <c r="K174" i="3"/>
  <c r="F174" i="3"/>
  <c r="H174" i="3"/>
  <c r="I174" i="3"/>
  <c r="J174" i="3"/>
  <c r="K137" i="3"/>
  <c r="J137" i="3"/>
  <c r="H137" i="3"/>
  <c r="I137" i="3"/>
  <c r="F137" i="3"/>
  <c r="I193" i="3"/>
  <c r="H193" i="3"/>
  <c r="K193" i="3"/>
  <c r="J193" i="3"/>
  <c r="F193" i="3"/>
  <c r="I163" i="3"/>
  <c r="H163" i="3"/>
  <c r="F163" i="3"/>
  <c r="J163" i="3"/>
  <c r="K163" i="3"/>
  <c r="H125" i="3"/>
  <c r="J125" i="3"/>
  <c r="K125" i="3"/>
  <c r="I125" i="3"/>
  <c r="F125" i="3"/>
  <c r="I167" i="3"/>
  <c r="F167" i="3"/>
  <c r="K167" i="3"/>
  <c r="J167" i="3"/>
  <c r="H167" i="3"/>
  <c r="J148" i="3"/>
  <c r="K148" i="3"/>
  <c r="I148" i="3"/>
  <c r="H148" i="3"/>
  <c r="F148" i="3"/>
  <c r="H165" i="3"/>
  <c r="J165" i="3"/>
  <c r="K165" i="3"/>
  <c r="I165" i="3"/>
  <c r="F165" i="3"/>
  <c r="K177" i="3"/>
  <c r="H177" i="3"/>
  <c r="J177" i="3"/>
  <c r="I177" i="3"/>
  <c r="F177" i="3"/>
  <c r="K179" i="3"/>
  <c r="I179" i="3"/>
  <c r="F179" i="3"/>
  <c r="H179" i="3"/>
  <c r="J179" i="3"/>
  <c r="H186" i="3"/>
  <c r="K186" i="3"/>
  <c r="I186" i="3"/>
  <c r="J186" i="3"/>
  <c r="F186" i="3"/>
  <c r="J124" i="3"/>
  <c r="K124" i="3"/>
  <c r="H124" i="3"/>
  <c r="F124" i="3"/>
  <c r="I124" i="3"/>
  <c r="K122" i="3"/>
  <c r="J122" i="3"/>
  <c r="F122" i="3"/>
  <c r="I122" i="3"/>
  <c r="H122" i="3"/>
  <c r="K130" i="3"/>
  <c r="H130" i="3"/>
  <c r="J130" i="3"/>
  <c r="F130" i="3"/>
  <c r="I130" i="3"/>
  <c r="K152" i="3"/>
  <c r="J152" i="3"/>
  <c r="F152" i="3"/>
  <c r="H152" i="3"/>
  <c r="I152" i="3"/>
  <c r="H168" i="3"/>
  <c r="J168" i="3"/>
  <c r="I168" i="3"/>
  <c r="K168" i="3"/>
  <c r="F168" i="3"/>
  <c r="F189" i="3"/>
  <c r="J189" i="3"/>
  <c r="I189" i="3"/>
  <c r="H189" i="3"/>
  <c r="K189" i="3"/>
  <c r="K109" i="3"/>
  <c r="I109" i="3"/>
  <c r="F109" i="3"/>
  <c r="H109" i="3"/>
  <c r="J109" i="3"/>
  <c r="F187" i="3"/>
  <c r="J187" i="3"/>
  <c r="I187" i="3"/>
  <c r="K187" i="3"/>
  <c r="H187" i="3"/>
  <c r="H138" i="3"/>
  <c r="I138" i="3"/>
  <c r="K138" i="3"/>
  <c r="F138" i="3"/>
  <c r="J138" i="3"/>
  <c r="I188" i="3"/>
  <c r="K188" i="3"/>
  <c r="J188" i="3"/>
  <c r="F188" i="3"/>
  <c r="H188" i="3"/>
  <c r="J129" i="3"/>
  <c r="F129" i="3"/>
  <c r="H129" i="3"/>
  <c r="I129" i="3"/>
  <c r="K129" i="3"/>
  <c r="I103" i="3"/>
  <c r="J103" i="3"/>
  <c r="K103" i="3"/>
  <c r="H103" i="3"/>
  <c r="F103" i="3"/>
  <c r="K7" i="3"/>
  <c r="I7" i="3"/>
  <c r="H7" i="3"/>
  <c r="F7" i="3"/>
  <c r="J7" i="3"/>
  <c r="I14" i="3"/>
  <c r="J14" i="3"/>
  <c r="K14" i="3"/>
  <c r="F14" i="3"/>
  <c r="H14" i="3"/>
  <c r="H56" i="3"/>
  <c r="K56" i="3"/>
  <c r="J56" i="3"/>
  <c r="F56" i="3"/>
  <c r="I56" i="3"/>
  <c r="F57" i="3"/>
  <c r="I57" i="3"/>
  <c r="H57" i="3"/>
  <c r="J57" i="3"/>
  <c r="K57" i="3"/>
  <c r="I77" i="3"/>
  <c r="K77" i="3"/>
  <c r="F77" i="3"/>
  <c r="H77" i="3"/>
  <c r="J77" i="3"/>
  <c r="K41" i="3"/>
  <c r="J41" i="3"/>
  <c r="F41" i="3"/>
  <c r="I41" i="3"/>
  <c r="H41" i="3"/>
  <c r="I35" i="3"/>
  <c r="H35" i="3"/>
  <c r="F35" i="3"/>
  <c r="K35" i="3"/>
  <c r="J35" i="3"/>
  <c r="J48" i="3"/>
  <c r="H48" i="3"/>
  <c r="K48" i="3"/>
  <c r="F48" i="3"/>
  <c r="I48" i="3"/>
  <c r="J17" i="3"/>
  <c r="F17" i="3"/>
  <c r="I17" i="3"/>
  <c r="H17" i="3"/>
  <c r="K17" i="3"/>
  <c r="K76" i="3"/>
  <c r="J76" i="3"/>
  <c r="F76" i="3"/>
  <c r="I76" i="3"/>
  <c r="H76" i="3"/>
  <c r="F89" i="3"/>
  <c r="K89" i="3"/>
  <c r="I89" i="3"/>
  <c r="J89" i="3"/>
  <c r="H89" i="3"/>
  <c r="F69" i="3"/>
  <c r="K69" i="3"/>
  <c r="I69" i="3"/>
  <c r="H69" i="3"/>
  <c r="J69" i="3"/>
  <c r="K43" i="3"/>
  <c r="J43" i="3"/>
  <c r="I43" i="3"/>
  <c r="H43" i="3"/>
  <c r="F43" i="3"/>
  <c r="H68" i="3"/>
  <c r="K68" i="3"/>
  <c r="F68" i="3"/>
  <c r="I68" i="3"/>
  <c r="J68" i="3"/>
  <c r="I4" i="3"/>
  <c r="H4" i="3"/>
  <c r="J4" i="3"/>
  <c r="F4" i="3"/>
  <c r="K4" i="3"/>
  <c r="J80" i="3"/>
  <c r="I80" i="3"/>
  <c r="H80" i="3"/>
  <c r="K80" i="3"/>
  <c r="F80" i="3"/>
  <c r="F74" i="3"/>
  <c r="J74" i="3"/>
  <c r="H74" i="3"/>
  <c r="I74" i="3"/>
  <c r="K74" i="3"/>
  <c r="K32" i="3"/>
  <c r="F32" i="3"/>
  <c r="J32" i="3"/>
  <c r="H32" i="3"/>
  <c r="I32" i="3"/>
  <c r="I45" i="3"/>
  <c r="H45" i="3"/>
  <c r="J45" i="3"/>
  <c r="K45" i="3"/>
  <c r="F45" i="3"/>
  <c r="F44" i="3"/>
  <c r="I44" i="3"/>
  <c r="H44" i="3"/>
  <c r="K44" i="3"/>
  <c r="J44" i="3"/>
  <c r="J27" i="3"/>
  <c r="K27" i="3"/>
  <c r="H27" i="3"/>
  <c r="I27" i="3"/>
  <c r="F27" i="3"/>
  <c r="H94" i="3"/>
  <c r="K94" i="3"/>
  <c r="F94" i="3"/>
  <c r="I94" i="3"/>
  <c r="J94" i="3"/>
  <c r="J97" i="3"/>
  <c r="F97" i="3"/>
  <c r="K97" i="3"/>
  <c r="I97" i="3"/>
  <c r="H97" i="3"/>
  <c r="J96" i="3"/>
  <c r="F96" i="3"/>
  <c r="I96" i="3"/>
  <c r="K96" i="3"/>
  <c r="H96" i="3"/>
  <c r="F217" i="3"/>
  <c r="J217" i="3"/>
  <c r="K217" i="3"/>
  <c r="I217" i="3"/>
  <c r="H217" i="3"/>
  <c r="F214" i="3"/>
  <c r="J214" i="3"/>
  <c r="K214" i="3"/>
  <c r="I214" i="3"/>
  <c r="H214" i="3"/>
  <c r="K248" i="3"/>
  <c r="F248" i="3"/>
  <c r="I248" i="3"/>
  <c r="H248" i="3"/>
  <c r="J248" i="3"/>
  <c r="K237" i="3"/>
  <c r="I237" i="3"/>
  <c r="H237" i="3"/>
  <c r="J237" i="3"/>
  <c r="F237" i="3"/>
  <c r="H229" i="3"/>
  <c r="F229" i="3"/>
  <c r="J229" i="3"/>
  <c r="K229" i="3"/>
  <c r="I229" i="3"/>
  <c r="H763" i="3"/>
  <c r="F763" i="3"/>
  <c r="K763" i="3"/>
  <c r="J763" i="3"/>
  <c r="I763" i="3"/>
  <c r="H270" i="3"/>
  <c r="J270" i="3"/>
  <c r="K270" i="3"/>
  <c r="F270" i="3"/>
  <c r="I270" i="3"/>
  <c r="K689" i="3"/>
  <c r="I689" i="3"/>
  <c r="H689" i="3"/>
  <c r="F689" i="3"/>
  <c r="J689" i="3"/>
  <c r="F449" i="3"/>
  <c r="I449" i="3"/>
  <c r="J449" i="3"/>
  <c r="H449" i="3"/>
  <c r="K449" i="3"/>
  <c r="F434" i="3"/>
  <c r="J434" i="3"/>
  <c r="I434" i="3"/>
  <c r="H434" i="3"/>
  <c r="K434" i="3"/>
  <c r="H474" i="3"/>
  <c r="I474" i="3"/>
  <c r="J474" i="3"/>
  <c r="K474" i="3"/>
  <c r="F474" i="3"/>
  <c r="F633" i="3"/>
  <c r="J633" i="3"/>
  <c r="I633" i="3"/>
  <c r="H633" i="3"/>
  <c r="K633" i="3"/>
  <c r="F368" i="3"/>
  <c r="K368" i="3"/>
  <c r="I368" i="3"/>
  <c r="J368" i="3"/>
  <c r="H368" i="3"/>
  <c r="J280" i="3"/>
  <c r="H280" i="3"/>
  <c r="K280" i="3"/>
  <c r="I280" i="3"/>
  <c r="F280" i="3"/>
  <c r="J926" i="3"/>
  <c r="F926" i="3"/>
  <c r="H926" i="3"/>
  <c r="K926" i="3"/>
  <c r="I926" i="3"/>
  <c r="K39" i="3"/>
  <c r="H39" i="3"/>
  <c r="I39" i="3"/>
  <c r="J39" i="3"/>
  <c r="F39" i="3"/>
  <c r="J919" i="3"/>
  <c r="F919" i="3"/>
  <c r="I919" i="3"/>
  <c r="H919" i="3"/>
  <c r="K919" i="3"/>
  <c r="K256" i="3"/>
  <c r="I256" i="3"/>
  <c r="F256" i="3"/>
  <c r="H256" i="3"/>
  <c r="J256" i="3"/>
  <c r="F278" i="3"/>
  <c r="I278" i="3"/>
  <c r="H278" i="3"/>
  <c r="J278" i="3"/>
  <c r="K278" i="3"/>
  <c r="J452" i="3"/>
  <c r="F452" i="3"/>
  <c r="I452" i="3"/>
  <c r="K452" i="3"/>
  <c r="H452" i="3"/>
  <c r="H322" i="3"/>
  <c r="I322" i="3"/>
  <c r="F322" i="3"/>
  <c r="K322" i="3"/>
  <c r="J322" i="3"/>
  <c r="J718" i="3"/>
  <c r="F718" i="3"/>
  <c r="I718" i="3"/>
  <c r="H718" i="3"/>
  <c r="K718" i="3"/>
  <c r="J225" i="3"/>
  <c r="H225" i="3"/>
  <c r="F225" i="3"/>
  <c r="K225" i="3"/>
  <c r="I225" i="3"/>
  <c r="F233" i="3"/>
  <c r="I233" i="3"/>
  <c r="K233" i="3"/>
  <c r="J233" i="3"/>
  <c r="H233" i="3"/>
  <c r="H821" i="3"/>
  <c r="I821" i="3"/>
  <c r="K821" i="3"/>
  <c r="F821" i="3"/>
  <c r="J821" i="3"/>
  <c r="K414" i="3"/>
  <c r="H414" i="3"/>
  <c r="F414" i="3"/>
  <c r="J414" i="3"/>
  <c r="I414" i="3"/>
  <c r="H906" i="3"/>
  <c r="I906" i="3"/>
  <c r="F906" i="3"/>
  <c r="J906" i="3"/>
  <c r="K906" i="3"/>
  <c r="J344" i="3"/>
  <c r="H344" i="3"/>
  <c r="K344" i="3"/>
  <c r="F344" i="3"/>
  <c r="I344" i="3"/>
  <c r="H607" i="3"/>
  <c r="F607" i="3"/>
  <c r="I607" i="3"/>
  <c r="K607" i="3"/>
  <c r="J607" i="3"/>
  <c r="J478" i="3"/>
  <c r="K478" i="3"/>
  <c r="I478" i="3"/>
  <c r="H478" i="3"/>
  <c r="F478" i="3"/>
  <c r="J314" i="3"/>
  <c r="K314" i="3"/>
  <c r="I314" i="3"/>
  <c r="F314" i="3"/>
  <c r="H314" i="3"/>
  <c r="F323" i="3"/>
  <c r="J323" i="3"/>
  <c r="H323" i="3"/>
  <c r="I323" i="3"/>
  <c r="K323" i="3"/>
  <c r="I684" i="3"/>
  <c r="F684" i="3"/>
  <c r="J684" i="3"/>
  <c r="K684" i="3"/>
  <c r="H684" i="3"/>
  <c r="J861" i="8"/>
  <c r="K861" i="8"/>
  <c r="F300" i="3"/>
  <c r="H300" i="3"/>
  <c r="I300" i="3"/>
  <c r="K300" i="3"/>
  <c r="J300" i="3"/>
  <c r="F410" i="3"/>
  <c r="H410" i="3"/>
  <c r="K410" i="3"/>
  <c r="J410" i="3"/>
  <c r="I410" i="3"/>
  <c r="H367" i="3"/>
  <c r="J367" i="3"/>
  <c r="I367" i="3"/>
  <c r="F367" i="3"/>
  <c r="K367" i="3"/>
  <c r="H566" i="3"/>
  <c r="F566" i="3"/>
  <c r="I566" i="3"/>
  <c r="J566" i="3"/>
  <c r="K566" i="3"/>
  <c r="F373" i="3"/>
  <c r="K373" i="3"/>
  <c r="J373" i="3"/>
  <c r="H373" i="3"/>
  <c r="I373" i="3"/>
  <c r="J220" i="3"/>
  <c r="K220" i="3"/>
  <c r="I220" i="3"/>
  <c r="H220" i="3"/>
  <c r="F220" i="3"/>
  <c r="I221" i="3"/>
  <c r="H221" i="3"/>
  <c r="K221" i="3"/>
  <c r="F221" i="3"/>
  <c r="J221" i="3"/>
  <c r="K448" i="3"/>
  <c r="J448" i="3"/>
  <c r="F448" i="3"/>
  <c r="I448" i="3"/>
  <c r="H448" i="3"/>
  <c r="J774" i="3"/>
  <c r="I774" i="3"/>
  <c r="F774" i="3"/>
  <c r="K774" i="3"/>
  <c r="H774" i="3"/>
  <c r="J900" i="8"/>
  <c r="K900" i="8"/>
  <c r="F824" i="3"/>
  <c r="K824" i="3"/>
  <c r="H824" i="3"/>
  <c r="I824" i="3"/>
  <c r="J824" i="3"/>
  <c r="J916" i="3"/>
  <c r="I916" i="3"/>
  <c r="K916" i="3"/>
  <c r="H916" i="3"/>
  <c r="F916" i="3"/>
  <c r="I748" i="3"/>
  <c r="K748" i="3"/>
  <c r="H748" i="3"/>
  <c r="F748" i="3"/>
  <c r="J748" i="3"/>
  <c r="I998" i="3"/>
  <c r="H998" i="3"/>
  <c r="K998" i="3"/>
  <c r="F998" i="3"/>
  <c r="J998" i="3"/>
  <c r="I502" i="3"/>
  <c r="H502" i="3"/>
  <c r="J502" i="3"/>
  <c r="F502" i="3"/>
  <c r="K502" i="3"/>
  <c r="H902" i="3"/>
  <c r="I902" i="3"/>
  <c r="F902" i="3"/>
  <c r="K902" i="3"/>
  <c r="J902" i="3"/>
  <c r="I401" i="3"/>
  <c r="J401" i="3"/>
  <c r="H401" i="3"/>
  <c r="F401" i="3"/>
  <c r="K401" i="3"/>
  <c r="K507" i="3"/>
  <c r="H507" i="3"/>
  <c r="I507" i="3"/>
  <c r="F507" i="3"/>
  <c r="J507" i="3"/>
  <c r="I353" i="3"/>
  <c r="F353" i="3"/>
  <c r="H353" i="3"/>
  <c r="J353" i="3"/>
  <c r="K353" i="3"/>
  <c r="H954" i="3"/>
  <c r="F954" i="3"/>
  <c r="J954" i="3"/>
  <c r="K954" i="3"/>
  <c r="I954" i="3"/>
  <c r="J882" i="3"/>
  <c r="H882" i="3"/>
  <c r="K882" i="3"/>
  <c r="I882" i="3"/>
  <c r="F882" i="3"/>
  <c r="F235" i="3"/>
  <c r="J235" i="3"/>
  <c r="I235" i="3"/>
  <c r="H235" i="3"/>
  <c r="K235" i="3"/>
  <c r="H208" i="3"/>
  <c r="J208" i="3"/>
  <c r="I208" i="3"/>
  <c r="K208" i="3"/>
  <c r="F208" i="3"/>
  <c r="I245" i="3"/>
  <c r="J245" i="3"/>
  <c r="K245" i="3"/>
  <c r="F245" i="3"/>
  <c r="H245" i="3"/>
  <c r="F210" i="3"/>
  <c r="I210" i="3"/>
  <c r="J210" i="3"/>
  <c r="K210" i="3"/>
  <c r="H210" i="3"/>
  <c r="H647" i="3"/>
  <c r="I647" i="3"/>
  <c r="J647" i="3"/>
  <c r="K647" i="3"/>
  <c r="F647" i="3"/>
  <c r="H578" i="3"/>
  <c r="I578" i="3"/>
  <c r="J578" i="3"/>
  <c r="K578" i="3"/>
  <c r="F578" i="3"/>
  <c r="J303" i="3"/>
  <c r="F303" i="3"/>
  <c r="H303" i="3"/>
  <c r="K303" i="3"/>
  <c r="I303" i="3"/>
  <c r="H429" i="3"/>
  <c r="I429" i="3"/>
  <c r="F429" i="3"/>
  <c r="J429" i="3"/>
  <c r="K429" i="3"/>
  <c r="K870" i="3"/>
  <c r="F870" i="3"/>
  <c r="H870" i="3"/>
  <c r="J870" i="3"/>
  <c r="I870" i="3"/>
  <c r="J258" i="3"/>
  <c r="K258" i="3"/>
  <c r="H258" i="3"/>
  <c r="I258" i="3"/>
  <c r="F258" i="3"/>
  <c r="F393" i="3"/>
  <c r="I393" i="3"/>
  <c r="J393" i="3"/>
  <c r="H393" i="3"/>
  <c r="K393" i="3"/>
  <c r="I664" i="3"/>
  <c r="K664" i="3"/>
  <c r="F664" i="3"/>
  <c r="H664" i="3"/>
  <c r="J664" i="3"/>
  <c r="I291" i="3"/>
  <c r="H291" i="3"/>
  <c r="J291" i="3"/>
  <c r="F291" i="3"/>
  <c r="K291" i="3"/>
  <c r="F862" i="3"/>
  <c r="J862" i="3"/>
  <c r="H862" i="3"/>
  <c r="I862" i="3"/>
  <c r="K862" i="3"/>
  <c r="I572" i="3"/>
  <c r="J572" i="3"/>
  <c r="H572" i="3"/>
  <c r="F572" i="3"/>
  <c r="K572" i="3"/>
  <c r="K600" i="3"/>
  <c r="F600" i="3"/>
  <c r="I600" i="3"/>
  <c r="J600" i="3"/>
  <c r="H600" i="3"/>
  <c r="I898" i="3"/>
  <c r="K898" i="3"/>
  <c r="F898" i="3"/>
  <c r="H898" i="3"/>
  <c r="J898" i="3"/>
  <c r="F736" i="3"/>
  <c r="H736" i="3"/>
  <c r="K736" i="3"/>
  <c r="J736" i="3"/>
  <c r="I736" i="3"/>
  <c r="K980" i="3"/>
  <c r="I980" i="3"/>
  <c r="J980" i="3"/>
  <c r="F980" i="3"/>
  <c r="H980" i="3"/>
  <c r="H347" i="3"/>
  <c r="I347" i="3"/>
  <c r="K347" i="3"/>
  <c r="J347" i="3"/>
  <c r="F347" i="3"/>
  <c r="J848" i="8"/>
  <c r="K848" i="8"/>
  <c r="I616" i="3"/>
  <c r="K616" i="3"/>
  <c r="F616" i="3"/>
  <c r="J616" i="3"/>
  <c r="H616" i="3"/>
  <c r="J355" i="3"/>
  <c r="I355" i="3"/>
  <c r="F355" i="3"/>
  <c r="H355" i="3"/>
  <c r="K355" i="3"/>
  <c r="K472" i="3"/>
  <c r="H472" i="3"/>
  <c r="J472" i="3"/>
  <c r="I472" i="3"/>
  <c r="F472" i="3"/>
  <c r="I436" i="3"/>
  <c r="K436" i="3"/>
  <c r="J436" i="3"/>
  <c r="H436" i="3"/>
  <c r="F436" i="3"/>
  <c r="J567" i="3"/>
  <c r="I567" i="3"/>
  <c r="K567" i="3"/>
  <c r="H567" i="3"/>
  <c r="F567" i="3"/>
  <c r="H656" i="3"/>
  <c r="I656" i="3"/>
  <c r="J656" i="3"/>
  <c r="F656" i="3"/>
  <c r="K656" i="3"/>
  <c r="J948" i="3"/>
  <c r="I948" i="3"/>
  <c r="F948" i="3"/>
  <c r="H948" i="3"/>
  <c r="K948" i="3"/>
  <c r="F601" i="3"/>
  <c r="H601" i="3"/>
  <c r="K601" i="3"/>
  <c r="J601" i="3"/>
  <c r="I601" i="3"/>
  <c r="J376" i="3"/>
  <c r="F376" i="3"/>
  <c r="I376" i="3"/>
  <c r="H376" i="3"/>
  <c r="K376" i="3"/>
  <c r="H495" i="3"/>
  <c r="F495" i="3"/>
  <c r="K495" i="3"/>
  <c r="I495" i="3"/>
  <c r="J495" i="3"/>
  <c r="K421" i="3"/>
  <c r="I421" i="3"/>
  <c r="F421" i="3"/>
  <c r="J421" i="3"/>
  <c r="H421" i="3"/>
  <c r="K590" i="3"/>
  <c r="F590" i="3"/>
  <c r="I590" i="3"/>
  <c r="J590" i="3"/>
  <c r="H590" i="3"/>
  <c r="H465" i="3"/>
  <c r="J465" i="3"/>
  <c r="I465" i="3"/>
  <c r="K465" i="3"/>
  <c r="F465" i="3"/>
  <c r="J977" i="3"/>
  <c r="F977" i="3"/>
  <c r="I977" i="3"/>
  <c r="K977" i="3"/>
  <c r="H977" i="3"/>
  <c r="H928" i="3"/>
  <c r="F928" i="3"/>
  <c r="J928" i="3"/>
  <c r="K928" i="3"/>
  <c r="I928" i="3"/>
  <c r="I415" i="3"/>
  <c r="K415" i="3"/>
  <c r="J415" i="3"/>
  <c r="F415" i="3"/>
  <c r="H415" i="3"/>
  <c r="F298" i="3"/>
  <c r="H298" i="3"/>
  <c r="I298" i="3"/>
  <c r="J298" i="3"/>
  <c r="K298" i="3"/>
  <c r="J935" i="8"/>
  <c r="K935" i="8"/>
  <c r="J939" i="8"/>
  <c r="K939" i="8"/>
  <c r="J869" i="3"/>
  <c r="I869" i="3"/>
  <c r="H869" i="3"/>
  <c r="K869" i="3"/>
  <c r="F869" i="3"/>
  <c r="I814" i="3"/>
  <c r="H814" i="3"/>
  <c r="F814" i="3"/>
  <c r="J814" i="3"/>
  <c r="K814" i="3"/>
  <c r="I811" i="3"/>
  <c r="K811" i="3"/>
  <c r="J811" i="3"/>
  <c r="F811" i="3"/>
  <c r="H811" i="3"/>
  <c r="F276" i="3"/>
  <c r="K276" i="3"/>
  <c r="J276" i="3"/>
  <c r="H276" i="3"/>
  <c r="I276" i="3"/>
  <c r="I640" i="3"/>
  <c r="K640" i="3"/>
  <c r="F640" i="3"/>
  <c r="J640" i="3"/>
  <c r="H640" i="3"/>
  <c r="H910" i="3"/>
  <c r="F910" i="3"/>
  <c r="K910" i="3"/>
  <c r="J910" i="3"/>
  <c r="I910" i="3"/>
  <c r="F422" i="3"/>
  <c r="K422" i="3"/>
  <c r="I422" i="3"/>
  <c r="J422" i="3"/>
  <c r="H422" i="3"/>
  <c r="K900" i="3"/>
  <c r="H900" i="3"/>
  <c r="J900" i="3"/>
  <c r="I900" i="3"/>
  <c r="F900" i="3"/>
  <c r="I943" i="3"/>
  <c r="K943" i="3"/>
  <c r="H943" i="3"/>
  <c r="J943" i="3"/>
  <c r="F943" i="3"/>
  <c r="I309" i="3"/>
  <c r="K309" i="3"/>
  <c r="F309" i="3"/>
  <c r="J309" i="3"/>
  <c r="H309" i="3"/>
  <c r="H359" i="3"/>
  <c r="F359" i="3"/>
  <c r="J359" i="3"/>
  <c r="I359" i="3"/>
  <c r="K359" i="3"/>
  <c r="K321" i="3"/>
  <c r="I321" i="3"/>
  <c r="J321" i="3"/>
  <c r="H321" i="3"/>
  <c r="F321" i="3"/>
  <c r="H604" i="3"/>
  <c r="J604" i="3"/>
  <c r="I604" i="3"/>
  <c r="K604" i="3"/>
  <c r="F604" i="3"/>
  <c r="J887" i="3"/>
  <c r="H887" i="3"/>
  <c r="K887" i="3"/>
  <c r="F887" i="3"/>
  <c r="I887" i="3"/>
  <c r="J808" i="3"/>
  <c r="F808" i="3"/>
  <c r="K808" i="3"/>
  <c r="H808" i="3"/>
  <c r="I808" i="3"/>
  <c r="I834" i="3"/>
  <c r="F834" i="3"/>
  <c r="J834" i="3"/>
  <c r="K834" i="3"/>
  <c r="H834" i="3"/>
  <c r="H468" i="3"/>
  <c r="I468" i="3"/>
  <c r="K468" i="3"/>
  <c r="F468" i="3"/>
  <c r="J468" i="3"/>
  <c r="H441" i="3"/>
  <c r="I441" i="3"/>
  <c r="J441" i="3"/>
  <c r="K441" i="3"/>
  <c r="F441" i="3"/>
  <c r="J312" i="3"/>
  <c r="K312" i="3"/>
  <c r="H312" i="3"/>
  <c r="I312" i="3"/>
  <c r="F312" i="3"/>
  <c r="H354" i="3"/>
  <c r="F354" i="3"/>
  <c r="K354" i="3"/>
  <c r="I354" i="3"/>
  <c r="J354" i="3"/>
  <c r="I976" i="3"/>
  <c r="F976" i="3"/>
  <c r="H976" i="3"/>
  <c r="J976" i="3"/>
  <c r="K976" i="3"/>
  <c r="F924" i="3"/>
  <c r="K924" i="3"/>
  <c r="H924" i="3"/>
  <c r="I924" i="3"/>
  <c r="J924" i="3"/>
  <c r="K737" i="3"/>
  <c r="F737" i="3"/>
  <c r="I737" i="3"/>
  <c r="J737" i="3"/>
  <c r="H737" i="3"/>
  <c r="J597" i="3"/>
  <c r="I597" i="3"/>
  <c r="K597" i="3"/>
  <c r="H597" i="3"/>
  <c r="F597" i="3"/>
  <c r="F661" i="3"/>
  <c r="H661" i="3"/>
  <c r="I661" i="3"/>
  <c r="K661" i="3"/>
  <c r="J661" i="3"/>
  <c r="J815" i="3"/>
  <c r="K815" i="3"/>
  <c r="H815" i="3"/>
  <c r="I815" i="3"/>
  <c r="F815" i="3"/>
  <c r="J835" i="3"/>
  <c r="K835" i="3"/>
  <c r="F835" i="3"/>
  <c r="I835" i="3"/>
  <c r="H835" i="3"/>
  <c r="H679" i="3"/>
  <c r="J679" i="3"/>
  <c r="K679" i="3"/>
  <c r="I679" i="3"/>
  <c r="F679" i="3"/>
  <c r="J433" i="3"/>
  <c r="I433" i="3"/>
  <c r="F433" i="3"/>
  <c r="H433" i="3"/>
  <c r="K433" i="3"/>
  <c r="K473" i="3"/>
  <c r="I473" i="3"/>
  <c r="H473" i="3"/>
  <c r="J473" i="3"/>
  <c r="F473" i="3"/>
  <c r="J964" i="8"/>
  <c r="K964" i="8"/>
  <c r="I701" i="3"/>
  <c r="K701" i="3"/>
  <c r="H701" i="3"/>
  <c r="F701" i="3"/>
  <c r="J701" i="3"/>
  <c r="H966" i="3"/>
  <c r="J966" i="3"/>
  <c r="K966" i="3"/>
  <c r="I966" i="3"/>
  <c r="F966" i="3"/>
  <c r="K888" i="3"/>
  <c r="F888" i="3"/>
  <c r="H888" i="3"/>
  <c r="I888" i="3"/>
  <c r="J888" i="3"/>
  <c r="I358" i="3"/>
  <c r="J358" i="3"/>
  <c r="F358" i="3"/>
  <c r="H358" i="3"/>
  <c r="K358" i="3"/>
  <c r="K785" i="3"/>
  <c r="J785" i="3"/>
  <c r="I785" i="3"/>
  <c r="F785" i="3"/>
  <c r="H785" i="3"/>
  <c r="F710" i="3"/>
  <c r="K710" i="3"/>
  <c r="J710" i="3"/>
  <c r="H710" i="3"/>
  <c r="I710" i="3"/>
  <c r="J497" i="3"/>
  <c r="K497" i="3"/>
  <c r="F497" i="3"/>
  <c r="I497" i="3"/>
  <c r="H497" i="3"/>
  <c r="H440" i="3"/>
  <c r="F440" i="3"/>
  <c r="K440" i="3"/>
  <c r="J440" i="3"/>
  <c r="I440" i="3"/>
  <c r="K924" i="8"/>
  <c r="J924" i="8"/>
  <c r="I525" i="3"/>
  <c r="K525" i="3"/>
  <c r="J525" i="3"/>
  <c r="H525" i="3"/>
  <c r="F525" i="3"/>
  <c r="J272" i="3"/>
  <c r="H272" i="3"/>
  <c r="K272" i="3"/>
  <c r="I272" i="3"/>
  <c r="F272" i="3"/>
  <c r="H261" i="3"/>
  <c r="J261" i="3"/>
  <c r="F261" i="3"/>
  <c r="K261" i="3"/>
  <c r="I261" i="3"/>
  <c r="J949" i="3"/>
  <c r="H949" i="3"/>
  <c r="I949" i="3"/>
  <c r="K949" i="3"/>
  <c r="F949" i="3"/>
  <c r="F802" i="3"/>
  <c r="H802" i="3"/>
  <c r="I802" i="3"/>
  <c r="J802" i="3"/>
  <c r="K802" i="3"/>
  <c r="K823" i="8"/>
  <c r="J823" i="8"/>
  <c r="J787" i="8"/>
  <c r="K787" i="8"/>
  <c r="I496" i="3"/>
  <c r="F496" i="3"/>
  <c r="H496" i="3"/>
  <c r="J496" i="3"/>
  <c r="K496" i="3"/>
  <c r="K391" i="3"/>
  <c r="H391" i="3"/>
  <c r="F391" i="3"/>
  <c r="J391" i="3"/>
  <c r="I391" i="3"/>
  <c r="K707" i="3"/>
  <c r="I707" i="3"/>
  <c r="F707" i="3"/>
  <c r="J707" i="3"/>
  <c r="H707" i="3"/>
  <c r="H563" i="3"/>
  <c r="K563" i="3"/>
  <c r="F563" i="3"/>
  <c r="J563" i="3"/>
  <c r="I563" i="3"/>
  <c r="H493" i="3"/>
  <c r="K493" i="3"/>
  <c r="F493" i="3"/>
  <c r="J493" i="3"/>
  <c r="I493" i="3"/>
  <c r="I830" i="3"/>
  <c r="H830" i="3"/>
  <c r="K830" i="3"/>
  <c r="F830" i="3"/>
  <c r="J830" i="3"/>
  <c r="K898" i="8"/>
  <c r="J898" i="8"/>
  <c r="K385" i="3"/>
  <c r="I385" i="3"/>
  <c r="J385" i="3"/>
  <c r="F385" i="3"/>
  <c r="H385" i="3"/>
  <c r="F397" i="3"/>
  <c r="H397" i="3"/>
  <c r="I397" i="3"/>
  <c r="J397" i="3"/>
  <c r="K397" i="3"/>
  <c r="F526" i="3"/>
  <c r="I526" i="3"/>
  <c r="J526" i="3"/>
  <c r="H526" i="3"/>
  <c r="K526" i="3"/>
  <c r="I365" i="3"/>
  <c r="K365" i="3"/>
  <c r="F365" i="3"/>
  <c r="J365" i="3"/>
  <c r="H365" i="3"/>
  <c r="H325" i="3"/>
  <c r="K325" i="3"/>
  <c r="J325" i="3"/>
  <c r="F325" i="3"/>
  <c r="I325" i="3"/>
  <c r="K487" i="3"/>
  <c r="H487" i="3"/>
  <c r="I487" i="3"/>
  <c r="J487" i="3"/>
  <c r="F487" i="3"/>
  <c r="I506" i="3"/>
  <c r="J506" i="3"/>
  <c r="H506" i="3"/>
  <c r="F506" i="3"/>
  <c r="K506" i="3"/>
  <c r="F423" i="3"/>
  <c r="I423" i="3"/>
  <c r="H423" i="3"/>
  <c r="J423" i="3"/>
  <c r="K423" i="3"/>
  <c r="K712" i="3"/>
  <c r="J712" i="3"/>
  <c r="I712" i="3"/>
  <c r="F712" i="3"/>
  <c r="H712" i="3"/>
  <c r="J234" i="3"/>
  <c r="F234" i="3"/>
  <c r="K234" i="3"/>
  <c r="I234" i="3"/>
  <c r="H234" i="3"/>
  <c r="J568" i="3"/>
  <c r="K568" i="3"/>
  <c r="H568" i="3"/>
  <c r="I568" i="3"/>
  <c r="F568" i="3"/>
  <c r="H649" i="3"/>
  <c r="J649" i="3"/>
  <c r="F649" i="3"/>
  <c r="I649" i="3"/>
  <c r="K649" i="3"/>
  <c r="J973" i="8"/>
  <c r="K973" i="8"/>
  <c r="K392" i="3"/>
  <c r="F392" i="3"/>
  <c r="I392" i="3"/>
  <c r="H392" i="3"/>
  <c r="J392" i="3"/>
  <c r="H752" i="3"/>
  <c r="J752" i="3"/>
  <c r="I752" i="3"/>
  <c r="K752" i="3"/>
  <c r="F752" i="3"/>
  <c r="K675" i="3"/>
  <c r="J675" i="3"/>
  <c r="F675" i="3"/>
  <c r="H675" i="3"/>
  <c r="I675" i="3"/>
  <c r="F876" i="3"/>
  <c r="H876" i="3"/>
  <c r="J876" i="3"/>
  <c r="K876" i="3"/>
  <c r="I876" i="3"/>
  <c r="K984" i="3"/>
  <c r="J984" i="3"/>
  <c r="F984" i="3"/>
  <c r="I984" i="3"/>
  <c r="H984" i="3"/>
  <c r="J820" i="8"/>
  <c r="K820" i="8"/>
  <c r="F459" i="3"/>
  <c r="H459" i="3"/>
  <c r="J459" i="3"/>
  <c r="I459" i="3"/>
  <c r="K459" i="3"/>
  <c r="F369" i="3"/>
  <c r="K369" i="3"/>
  <c r="H369" i="3"/>
  <c r="I369" i="3"/>
  <c r="J369" i="3"/>
  <c r="H594" i="3"/>
  <c r="F594" i="3"/>
  <c r="I594" i="3"/>
  <c r="J594" i="3"/>
  <c r="K594" i="3"/>
  <c r="H389" i="3"/>
  <c r="J389" i="3"/>
  <c r="F389" i="3"/>
  <c r="I389" i="3"/>
  <c r="K389" i="3"/>
  <c r="I631" i="3"/>
  <c r="F631" i="3"/>
  <c r="J631" i="3"/>
  <c r="K631" i="3"/>
  <c r="H631" i="3"/>
  <c r="F302" i="3"/>
  <c r="H302" i="3"/>
  <c r="I302" i="3"/>
  <c r="K302" i="3"/>
  <c r="J302" i="3"/>
  <c r="J363" i="3"/>
  <c r="F363" i="3"/>
  <c r="K363" i="3"/>
  <c r="I363" i="3"/>
  <c r="H363" i="3"/>
  <c r="J366" i="3"/>
  <c r="H366" i="3"/>
  <c r="F366" i="3"/>
  <c r="I366" i="3"/>
  <c r="K366" i="3"/>
  <c r="K268" i="3"/>
  <c r="H268" i="3"/>
  <c r="F268" i="3"/>
  <c r="J268" i="3"/>
  <c r="I268" i="3"/>
  <c r="K361" i="3"/>
  <c r="I361" i="3"/>
  <c r="H361" i="3"/>
  <c r="J361" i="3"/>
  <c r="F361" i="3"/>
  <c r="H582" i="3"/>
  <c r="F582" i="3"/>
  <c r="K582" i="3"/>
  <c r="I582" i="3"/>
  <c r="J582" i="3"/>
  <c r="K411" i="3"/>
  <c r="F411" i="3"/>
  <c r="J411" i="3"/>
  <c r="H411" i="3"/>
  <c r="I411" i="3"/>
  <c r="K828" i="3"/>
  <c r="F828" i="3"/>
  <c r="H828" i="3"/>
  <c r="J828" i="3"/>
  <c r="I828" i="3"/>
  <c r="F340" i="3"/>
  <c r="I340" i="3"/>
  <c r="H340" i="3"/>
  <c r="K340" i="3"/>
  <c r="J340" i="3"/>
  <c r="J747" i="3"/>
  <c r="F747" i="3"/>
  <c r="H747" i="3"/>
  <c r="K747" i="3"/>
  <c r="I747" i="3"/>
  <c r="H311" i="3"/>
  <c r="J311" i="3"/>
  <c r="K311" i="3"/>
  <c r="F311" i="3"/>
  <c r="I311" i="3"/>
  <c r="H791" i="3"/>
  <c r="J791" i="3"/>
  <c r="F791" i="3"/>
  <c r="K791" i="3"/>
  <c r="I791" i="3"/>
  <c r="J364" i="3"/>
  <c r="K364" i="3"/>
  <c r="H364" i="3"/>
  <c r="F364" i="3"/>
  <c r="I364" i="3"/>
  <c r="I913" i="3"/>
  <c r="J913" i="3"/>
  <c r="F913" i="3"/>
  <c r="K913" i="3"/>
  <c r="H913" i="3"/>
  <c r="J731" i="8"/>
  <c r="K731" i="8"/>
  <c r="H665" i="3"/>
  <c r="J665" i="3"/>
  <c r="I665" i="3"/>
  <c r="F665" i="3"/>
  <c r="K665" i="3"/>
  <c r="H466" i="3"/>
  <c r="J466" i="3"/>
  <c r="K466" i="3"/>
  <c r="I466" i="3"/>
  <c r="F466" i="3"/>
  <c r="J784" i="8"/>
  <c r="K784" i="8"/>
  <c r="I536" i="3"/>
  <c r="H536" i="3"/>
  <c r="F536" i="3"/>
  <c r="K536" i="3"/>
  <c r="J536" i="3"/>
  <c r="K483" i="3"/>
  <c r="H483" i="3"/>
  <c r="J483" i="3"/>
  <c r="I483" i="3"/>
  <c r="F483" i="3"/>
  <c r="I324" i="3"/>
  <c r="F324" i="3"/>
  <c r="K324" i="3"/>
  <c r="H324" i="3"/>
  <c r="J324" i="3"/>
  <c r="K845" i="3"/>
  <c r="J845" i="3"/>
  <c r="I845" i="3"/>
  <c r="F845" i="3"/>
  <c r="H845" i="3"/>
  <c r="J800" i="3"/>
  <c r="H800" i="3"/>
  <c r="K800" i="3"/>
  <c r="I800" i="3"/>
  <c r="F800" i="3"/>
  <c r="I375" i="3"/>
  <c r="H375" i="3"/>
  <c r="J375" i="3"/>
  <c r="F375" i="3"/>
  <c r="K375" i="3"/>
  <c r="J734" i="3"/>
  <c r="I734" i="3"/>
  <c r="F734" i="3"/>
  <c r="H734" i="3"/>
  <c r="K734" i="3"/>
  <c r="F390" i="3"/>
  <c r="H390" i="3"/>
  <c r="I390" i="3"/>
  <c r="J390" i="3"/>
  <c r="K390" i="3"/>
  <c r="F614" i="3"/>
  <c r="I614" i="3"/>
  <c r="J614" i="3"/>
  <c r="K614" i="3"/>
  <c r="H614" i="3"/>
  <c r="H395" i="3"/>
  <c r="J395" i="3"/>
  <c r="F395" i="3"/>
  <c r="K395" i="3"/>
  <c r="I395" i="3"/>
  <c r="H605" i="3"/>
  <c r="J605" i="3"/>
  <c r="F605" i="3"/>
  <c r="K605" i="3"/>
  <c r="I605" i="3"/>
  <c r="K562" i="3"/>
  <c r="I562" i="3"/>
  <c r="J562" i="3"/>
  <c r="H562" i="3"/>
  <c r="F562" i="3"/>
  <c r="H307" i="3"/>
  <c r="I307" i="3"/>
  <c r="J307" i="3"/>
  <c r="K307" i="3"/>
  <c r="F307" i="3"/>
  <c r="K932" i="3"/>
  <c r="I932" i="3"/>
  <c r="F932" i="3"/>
  <c r="J932" i="3"/>
  <c r="H932" i="3"/>
  <c r="H351" i="3"/>
  <c r="K351" i="3"/>
  <c r="J351" i="3"/>
  <c r="I351" i="3"/>
  <c r="F351" i="3"/>
  <c r="H721" i="3"/>
  <c r="I721" i="3"/>
  <c r="K721" i="3"/>
  <c r="F721" i="3"/>
  <c r="J721" i="3"/>
  <c r="J938" i="3"/>
  <c r="H938" i="3"/>
  <c r="I938" i="3"/>
  <c r="F938" i="3"/>
  <c r="K938" i="3"/>
  <c r="F492" i="3"/>
  <c r="H492" i="3"/>
  <c r="I492" i="3"/>
  <c r="K492" i="3"/>
  <c r="J492" i="3"/>
  <c r="K501" i="3"/>
  <c r="F501" i="3"/>
  <c r="H501" i="3"/>
  <c r="J501" i="3"/>
  <c r="I501" i="3"/>
  <c r="I648" i="3"/>
  <c r="F648" i="3"/>
  <c r="K648" i="3"/>
  <c r="J648" i="3"/>
  <c r="H648" i="3"/>
  <c r="K293" i="3"/>
  <c r="H293" i="3"/>
  <c r="I293" i="3"/>
  <c r="J293" i="3"/>
  <c r="F293" i="3"/>
  <c r="H866" i="3"/>
  <c r="F866" i="3"/>
  <c r="I866" i="3"/>
  <c r="K866" i="3"/>
  <c r="J866" i="3"/>
  <c r="I377" i="3"/>
  <c r="H377" i="3"/>
  <c r="J377" i="3"/>
  <c r="F377" i="3"/>
  <c r="K377" i="3"/>
  <c r="H611" i="3"/>
  <c r="I611" i="3"/>
  <c r="K611" i="3"/>
  <c r="J611" i="3"/>
  <c r="F611" i="3"/>
  <c r="F357" i="3"/>
  <c r="J357" i="3"/>
  <c r="H357" i="3"/>
  <c r="I357" i="3"/>
  <c r="K357" i="3"/>
  <c r="I766" i="3"/>
  <c r="F766" i="3"/>
  <c r="K766" i="3"/>
  <c r="J766" i="3"/>
  <c r="H766" i="3"/>
  <c r="K251" i="3"/>
  <c r="H251" i="3"/>
  <c r="J251" i="3"/>
  <c r="F251" i="3"/>
  <c r="I251" i="3"/>
  <c r="H833" i="3"/>
  <c r="I833" i="3"/>
  <c r="J833" i="3"/>
  <c r="F833" i="3"/>
  <c r="K833" i="3"/>
  <c r="I269" i="3"/>
  <c r="H269" i="3"/>
  <c r="J269" i="3"/>
  <c r="K269" i="3"/>
  <c r="F269" i="3"/>
  <c r="H250" i="3"/>
  <c r="K250" i="3"/>
  <c r="I250" i="3"/>
  <c r="J250" i="3"/>
  <c r="F250" i="3"/>
  <c r="K500" i="3"/>
  <c r="F500" i="3"/>
  <c r="I500" i="3"/>
  <c r="H500" i="3"/>
  <c r="J500" i="3"/>
  <c r="F915" i="3"/>
  <c r="I915" i="3"/>
  <c r="K915" i="3"/>
  <c r="H915" i="3"/>
  <c r="J915" i="3"/>
  <c r="K371" i="3"/>
  <c r="J371" i="3"/>
  <c r="F371" i="3"/>
  <c r="H371" i="3"/>
  <c r="I371" i="3"/>
  <c r="I286" i="3"/>
  <c r="J286" i="3"/>
  <c r="K286" i="3"/>
  <c r="H286" i="3"/>
  <c r="F286" i="3"/>
  <c r="J835" i="8"/>
  <c r="K835" i="8"/>
  <c r="K985" i="8"/>
  <c r="J985" i="8"/>
  <c r="I901" i="3"/>
  <c r="K901" i="3"/>
  <c r="J901" i="3"/>
  <c r="F901" i="3"/>
  <c r="H901" i="3"/>
  <c r="J668" i="3"/>
  <c r="H668" i="3"/>
  <c r="F668" i="3"/>
  <c r="I668" i="3"/>
  <c r="K668" i="3"/>
  <c r="K711" i="3"/>
  <c r="J711" i="3"/>
  <c r="F711" i="3"/>
  <c r="I711" i="3"/>
  <c r="H711" i="3"/>
  <c r="I331" i="3"/>
  <c r="J331" i="3"/>
  <c r="H331" i="3"/>
  <c r="K331" i="3"/>
  <c r="F331" i="3"/>
  <c r="I850" i="3"/>
  <c r="J850" i="3"/>
  <c r="H850" i="3"/>
  <c r="K850" i="3"/>
  <c r="F850" i="3"/>
  <c r="K988" i="8"/>
  <c r="J988" i="8"/>
  <c r="I546" i="3"/>
  <c r="F546" i="3"/>
  <c r="H546" i="3"/>
  <c r="K546" i="3"/>
  <c r="J546" i="3"/>
  <c r="I549" i="3"/>
  <c r="H549" i="3"/>
  <c r="J549" i="3"/>
  <c r="F549" i="3"/>
  <c r="K549" i="3"/>
  <c r="F804" i="3"/>
  <c r="J804" i="3"/>
  <c r="I804" i="3"/>
  <c r="H804" i="3"/>
  <c r="K804" i="3"/>
  <c r="H813" i="3"/>
  <c r="J813" i="3"/>
  <c r="F813" i="3"/>
  <c r="I813" i="3"/>
  <c r="K813" i="3"/>
  <c r="H407" i="3"/>
  <c r="I407" i="3"/>
  <c r="J407" i="3"/>
  <c r="F407" i="3"/>
  <c r="K407" i="3"/>
  <c r="I400" i="3"/>
  <c r="H400" i="3"/>
  <c r="K400" i="3"/>
  <c r="J400" i="3"/>
  <c r="F400" i="3"/>
  <c r="I460" i="3"/>
  <c r="K460" i="3"/>
  <c r="H460" i="3"/>
  <c r="F460" i="3"/>
  <c r="J460" i="3"/>
  <c r="J742" i="8"/>
  <c r="K742" i="8"/>
  <c r="J427" i="3"/>
  <c r="F427" i="3"/>
  <c r="H427" i="3"/>
  <c r="I427" i="3"/>
  <c r="K427" i="3"/>
  <c r="K304" i="3"/>
  <c r="J304" i="3"/>
  <c r="H304" i="3"/>
  <c r="F304" i="3"/>
  <c r="I304" i="3"/>
  <c r="J405" i="3"/>
  <c r="K405" i="3"/>
  <c r="I405" i="3"/>
  <c r="F405" i="3"/>
  <c r="H405" i="3"/>
  <c r="H627" i="3"/>
  <c r="I627" i="3"/>
  <c r="K627" i="3"/>
  <c r="J627" i="3"/>
  <c r="F627" i="3"/>
  <c r="I227" i="3"/>
  <c r="H227" i="3"/>
  <c r="K227" i="3"/>
  <c r="F227" i="3"/>
  <c r="J227" i="3"/>
  <c r="J987" i="8"/>
  <c r="K987" i="8"/>
  <c r="H345" i="3"/>
  <c r="K345" i="3"/>
  <c r="F345" i="3"/>
  <c r="J345" i="3"/>
  <c r="I345" i="3"/>
  <c r="I589" i="3"/>
  <c r="J589" i="3"/>
  <c r="F589" i="3"/>
  <c r="H589" i="3"/>
  <c r="K589" i="3"/>
  <c r="K338" i="3"/>
  <c r="H338" i="3"/>
  <c r="F338" i="3"/>
  <c r="J338" i="3"/>
  <c r="I338" i="3"/>
  <c r="K296" i="3"/>
  <c r="H296" i="3"/>
  <c r="F296" i="3"/>
  <c r="J296" i="3"/>
  <c r="I296" i="3"/>
  <c r="J674" i="3"/>
  <c r="K674" i="3"/>
  <c r="I674" i="3"/>
  <c r="F674" i="3"/>
  <c r="H674" i="3"/>
  <c r="F583" i="3"/>
  <c r="K583" i="3"/>
  <c r="J583" i="3"/>
  <c r="I583" i="3"/>
  <c r="H583" i="3"/>
  <c r="F398" i="3"/>
  <c r="H398" i="3"/>
  <c r="J398" i="3"/>
  <c r="I398" i="3"/>
  <c r="K398" i="3"/>
  <c r="K746" i="3"/>
  <c r="H746" i="3"/>
  <c r="I746" i="3"/>
  <c r="J746" i="3"/>
  <c r="F746" i="3"/>
  <c r="I438" i="3"/>
  <c r="J438" i="3"/>
  <c r="K438" i="3"/>
  <c r="H438" i="3"/>
  <c r="F438" i="3"/>
  <c r="K384" i="3"/>
  <c r="I384" i="3"/>
  <c r="H384" i="3"/>
  <c r="J384" i="3"/>
  <c r="F384" i="3"/>
  <c r="K825" i="3"/>
  <c r="J825" i="3"/>
  <c r="H825" i="3"/>
  <c r="I825" i="3"/>
  <c r="F825" i="3"/>
  <c r="F570" i="3"/>
  <c r="I570" i="3"/>
  <c r="H570" i="3"/>
  <c r="K570" i="3"/>
  <c r="J570" i="3"/>
  <c r="K737" i="8"/>
  <c r="J737" i="8"/>
  <c r="J374" i="3"/>
  <c r="F374" i="3"/>
  <c r="H374" i="3"/>
  <c r="K374" i="3"/>
  <c r="I374" i="3"/>
  <c r="I530" i="3"/>
  <c r="F530" i="3"/>
  <c r="H530" i="3"/>
  <c r="J530" i="3"/>
  <c r="K530" i="3"/>
  <c r="F997" i="3"/>
  <c r="K997" i="3"/>
  <c r="H997" i="3"/>
  <c r="I997" i="3"/>
  <c r="J997" i="3"/>
  <c r="H274" i="3"/>
  <c r="J274" i="3"/>
  <c r="K274" i="3"/>
  <c r="I274" i="3"/>
  <c r="F274" i="3"/>
  <c r="J962" i="3"/>
  <c r="F962" i="3"/>
  <c r="H962" i="3"/>
  <c r="I962" i="3"/>
  <c r="K962" i="3"/>
  <c r="J989" i="3"/>
  <c r="F989" i="3"/>
  <c r="K989" i="3"/>
  <c r="H989" i="3"/>
  <c r="I989" i="3"/>
  <c r="K38" i="3"/>
  <c r="I38" i="3"/>
  <c r="H38" i="3"/>
  <c r="F38" i="3"/>
  <c r="J38" i="3"/>
  <c r="J741" i="3"/>
  <c r="H741" i="3"/>
  <c r="K741" i="3"/>
  <c r="F741" i="3"/>
  <c r="I741" i="3"/>
  <c r="K576" i="3"/>
  <c r="J576" i="3"/>
  <c r="F576" i="3"/>
  <c r="I576" i="3"/>
  <c r="H576" i="3"/>
  <c r="I731" i="3"/>
  <c r="F731" i="3"/>
  <c r="J731" i="3"/>
  <c r="K731" i="3"/>
  <c r="H731" i="3"/>
  <c r="H937" i="3"/>
  <c r="K937" i="3"/>
  <c r="F937" i="3"/>
  <c r="I937" i="3"/>
  <c r="J937" i="3"/>
  <c r="K289" i="3"/>
  <c r="F289" i="3"/>
  <c r="J289" i="3"/>
  <c r="H289" i="3"/>
  <c r="I289" i="3"/>
  <c r="K535" i="3"/>
  <c r="J535" i="3"/>
  <c r="I535" i="3"/>
  <c r="H535" i="3"/>
  <c r="F535" i="3"/>
  <c r="I540" i="3"/>
  <c r="J540" i="3"/>
  <c r="F540" i="3"/>
  <c r="K540" i="3"/>
  <c r="H540" i="3"/>
  <c r="K634" i="3"/>
  <c r="H634" i="3"/>
  <c r="F634" i="3"/>
  <c r="I634" i="3"/>
  <c r="J634" i="3"/>
  <c r="K318" i="3"/>
  <c r="H318" i="3"/>
  <c r="I318" i="3"/>
  <c r="F318" i="3"/>
  <c r="J318" i="3"/>
  <c r="K936" i="8"/>
  <c r="J936" i="8"/>
  <c r="I579" i="3"/>
  <c r="H579" i="3"/>
  <c r="K579" i="3"/>
  <c r="J579" i="3"/>
  <c r="F579" i="3"/>
  <c r="I306" i="3"/>
  <c r="J306" i="3"/>
  <c r="H306" i="3"/>
  <c r="K306" i="3"/>
  <c r="F306" i="3"/>
  <c r="J786" i="3"/>
  <c r="K786" i="3"/>
  <c r="I786" i="3"/>
  <c r="F786" i="3"/>
  <c r="H786" i="3"/>
  <c r="I750" i="3"/>
  <c r="J750" i="3"/>
  <c r="H750" i="3"/>
  <c r="F750" i="3"/>
  <c r="K750" i="3"/>
  <c r="F275" i="3"/>
  <c r="I275" i="3"/>
  <c r="J275" i="3"/>
  <c r="K275" i="3"/>
  <c r="H275" i="3"/>
  <c r="H320" i="3"/>
  <c r="I320" i="3"/>
  <c r="F320" i="3"/>
  <c r="K320" i="3"/>
  <c r="J320" i="3"/>
  <c r="I284" i="3"/>
  <c r="F284" i="3"/>
  <c r="K284" i="3"/>
  <c r="J284" i="3"/>
  <c r="H284" i="3"/>
  <c r="K991" i="8"/>
  <c r="J991" i="8"/>
  <c r="I259" i="3"/>
  <c r="H259" i="3"/>
  <c r="K259" i="3"/>
  <c r="F259" i="3"/>
  <c r="J259" i="3"/>
  <c r="H996" i="3"/>
  <c r="J996" i="3"/>
  <c r="I996" i="3"/>
  <c r="F996" i="3"/>
  <c r="K996" i="3"/>
  <c r="K531" i="3"/>
  <c r="I531" i="3"/>
  <c r="H531" i="3"/>
  <c r="F531" i="3"/>
  <c r="J531" i="3"/>
  <c r="J709" i="3"/>
  <c r="I709" i="3"/>
  <c r="F709" i="3"/>
  <c r="K709" i="3"/>
  <c r="H709" i="3"/>
  <c r="J944" i="8"/>
  <c r="K944" i="8"/>
  <c r="I971" i="3"/>
  <c r="K971" i="3"/>
  <c r="H971" i="3"/>
  <c r="J971" i="3"/>
  <c r="F971" i="3"/>
  <c r="J799" i="8"/>
  <c r="K799" i="8"/>
  <c r="K767" i="3"/>
  <c r="F767" i="3"/>
  <c r="J767" i="3"/>
  <c r="H767" i="3"/>
  <c r="I767" i="3"/>
  <c r="K277" i="3"/>
  <c r="I277" i="3"/>
  <c r="H277" i="3"/>
  <c r="J277" i="3"/>
  <c r="F277" i="3"/>
  <c r="J738" i="3"/>
  <c r="F738" i="3"/>
  <c r="H738" i="3"/>
  <c r="K738" i="3"/>
  <c r="I738" i="3"/>
  <c r="J891" i="3"/>
  <c r="H891" i="3"/>
  <c r="F891" i="3"/>
  <c r="K891" i="3"/>
  <c r="I891" i="3"/>
  <c r="K281" i="3"/>
  <c r="I281" i="3"/>
  <c r="F281" i="3"/>
  <c r="H281" i="3"/>
  <c r="J281" i="3"/>
  <c r="F458" i="3"/>
  <c r="H458" i="3"/>
  <c r="J458" i="3"/>
  <c r="I458" i="3"/>
  <c r="K458" i="3"/>
  <c r="F253" i="3"/>
  <c r="H253" i="3"/>
  <c r="I253" i="3"/>
  <c r="J253" i="3"/>
  <c r="K253" i="3"/>
  <c r="I696" i="3"/>
  <c r="H696" i="3"/>
  <c r="K696" i="3"/>
  <c r="F696" i="3"/>
  <c r="J696" i="3"/>
  <c r="K557" i="3"/>
  <c r="J557" i="3"/>
  <c r="I557" i="3"/>
  <c r="H557" i="3"/>
  <c r="F557" i="3"/>
  <c r="F816" i="3"/>
  <c r="J816" i="3"/>
  <c r="K816" i="3"/>
  <c r="I816" i="3"/>
  <c r="H816" i="3"/>
  <c r="J574" i="3"/>
  <c r="K574" i="3"/>
  <c r="H574" i="3"/>
  <c r="F574" i="3"/>
  <c r="I574" i="3"/>
  <c r="H425" i="3"/>
  <c r="F425" i="3"/>
  <c r="K425" i="3"/>
  <c r="J425" i="3"/>
  <c r="I425" i="3"/>
  <c r="J330" i="3"/>
  <c r="I330" i="3"/>
  <c r="H330" i="3"/>
  <c r="F330" i="3"/>
  <c r="K330" i="3"/>
  <c r="J409" i="3"/>
  <c r="K409" i="3"/>
  <c r="I409" i="3"/>
  <c r="F409" i="3"/>
  <c r="H409" i="3"/>
  <c r="F724" i="3"/>
  <c r="K724" i="3"/>
  <c r="J724" i="3"/>
  <c r="I724" i="3"/>
  <c r="H724" i="3"/>
  <c r="K403" i="3"/>
  <c r="J403" i="3"/>
  <c r="F403" i="3"/>
  <c r="I403" i="3"/>
  <c r="H403" i="3"/>
  <c r="H553" i="3"/>
  <c r="J553" i="3"/>
  <c r="F553" i="3"/>
  <c r="K553" i="3"/>
  <c r="I553" i="3"/>
  <c r="I299" i="3"/>
  <c r="F299" i="3"/>
  <c r="K299" i="3"/>
  <c r="J299" i="3"/>
  <c r="H299" i="3"/>
  <c r="J859" i="3"/>
  <c r="I859" i="3"/>
  <c r="F859" i="3"/>
  <c r="H859" i="3"/>
  <c r="K859" i="3"/>
  <c r="J857" i="3"/>
  <c r="I857" i="3"/>
  <c r="F857" i="3"/>
  <c r="K857" i="3"/>
  <c r="H857" i="3"/>
  <c r="K716" i="3"/>
  <c r="H716" i="3"/>
  <c r="J716" i="3"/>
  <c r="I716" i="3"/>
  <c r="F716" i="3"/>
  <c r="I257" i="3"/>
  <c r="J257" i="3"/>
  <c r="K257" i="3"/>
  <c r="F257" i="3"/>
  <c r="H257" i="3"/>
  <c r="K723" i="3"/>
  <c r="J723" i="3"/>
  <c r="H723" i="3"/>
  <c r="I723" i="3"/>
  <c r="F723" i="3"/>
  <c r="I424" i="3"/>
  <c r="J424" i="3"/>
  <c r="F424" i="3"/>
  <c r="H424" i="3"/>
  <c r="K424" i="3"/>
  <c r="I732" i="3"/>
  <c r="F732" i="3"/>
  <c r="H732" i="3"/>
  <c r="K732" i="3"/>
  <c r="J732" i="3"/>
  <c r="F352" i="3"/>
  <c r="H352" i="3"/>
  <c r="J352" i="3"/>
  <c r="I352" i="3"/>
  <c r="K352" i="3"/>
  <c r="H687" i="3"/>
  <c r="J687" i="3"/>
  <c r="K687" i="3"/>
  <c r="F687" i="3"/>
  <c r="I687" i="3"/>
  <c r="F692" i="3"/>
  <c r="J692" i="3"/>
  <c r="H692" i="3"/>
  <c r="I692" i="3"/>
  <c r="K692" i="3"/>
  <c r="K327" i="3"/>
  <c r="H327" i="3"/>
  <c r="F327" i="3"/>
  <c r="I327" i="3"/>
  <c r="J327" i="3"/>
  <c r="J282" i="3"/>
  <c r="I282" i="3"/>
  <c r="H282" i="3"/>
  <c r="F282" i="3"/>
  <c r="K282" i="3"/>
  <c r="H646" i="3"/>
  <c r="J646" i="3"/>
  <c r="F646" i="3"/>
  <c r="I646" i="3"/>
  <c r="K646" i="3"/>
  <c r="J860" i="3"/>
  <c r="K860" i="3"/>
  <c r="H860" i="3"/>
  <c r="F860" i="3"/>
  <c r="I860" i="3"/>
  <c r="I580" i="3"/>
  <c r="K580" i="3"/>
  <c r="J580" i="3"/>
  <c r="H580" i="3"/>
  <c r="F580" i="3"/>
  <c r="H550" i="3"/>
  <c r="F550" i="3"/>
  <c r="J550" i="3"/>
  <c r="I550" i="3"/>
  <c r="K550" i="3"/>
  <c r="J301" i="3"/>
  <c r="K301" i="3"/>
  <c r="I301" i="3"/>
  <c r="F301" i="3"/>
  <c r="H301" i="3"/>
  <c r="I329" i="3"/>
  <c r="K329" i="3"/>
  <c r="F329" i="3"/>
  <c r="H329" i="3"/>
  <c r="J329" i="3"/>
  <c r="I700" i="3"/>
  <c r="H700" i="3"/>
  <c r="J700" i="3"/>
  <c r="F700" i="3"/>
  <c r="K700" i="3"/>
  <c r="H513" i="3"/>
  <c r="F513" i="3"/>
  <c r="I513" i="3"/>
  <c r="J513" i="3"/>
  <c r="K513" i="3"/>
  <c r="K739" i="3"/>
  <c r="J739" i="3"/>
  <c r="F739" i="3"/>
  <c r="I739" i="3"/>
  <c r="H739" i="3"/>
  <c r="J727" i="8"/>
  <c r="K727" i="8"/>
  <c r="K714" i="3"/>
  <c r="H714" i="3"/>
  <c r="J714" i="3"/>
  <c r="F714" i="3"/>
  <c r="I714" i="3"/>
  <c r="K934" i="3"/>
  <c r="I934" i="3"/>
  <c r="F934" i="3"/>
  <c r="J934" i="3"/>
  <c r="H934" i="3"/>
  <c r="H918" i="3"/>
  <c r="J918" i="3"/>
  <c r="F918" i="3"/>
  <c r="I918" i="3"/>
  <c r="K918" i="3"/>
  <c r="H515" i="3"/>
  <c r="K515" i="3"/>
  <c r="J515" i="3"/>
  <c r="I515" i="3"/>
  <c r="F515" i="3"/>
  <c r="I630" i="3"/>
  <c r="F630" i="3"/>
  <c r="J630" i="3"/>
  <c r="K630" i="3"/>
  <c r="H630" i="3"/>
  <c r="F958" i="3"/>
  <c r="K958" i="3"/>
  <c r="H958" i="3"/>
  <c r="J958" i="3"/>
  <c r="I958" i="3"/>
  <c r="J204" i="3"/>
  <c r="I204" i="3"/>
  <c r="K204" i="3"/>
  <c r="F204" i="3"/>
  <c r="H204" i="3"/>
  <c r="I404" i="3"/>
  <c r="K404" i="3"/>
  <c r="J404" i="3"/>
  <c r="H404" i="3"/>
  <c r="F404" i="3"/>
  <c r="K890" i="8"/>
  <c r="J890" i="8"/>
  <c r="K880" i="8"/>
  <c r="J880" i="8"/>
  <c r="I313" i="3"/>
  <c r="H313" i="3"/>
  <c r="J313" i="3"/>
  <c r="F313" i="3"/>
  <c r="K313" i="3"/>
  <c r="F558" i="3"/>
  <c r="K558" i="3"/>
  <c r="H558" i="3"/>
  <c r="I558" i="3"/>
  <c r="J558" i="3"/>
  <c r="J402" i="3"/>
  <c r="I402" i="3"/>
  <c r="H402" i="3"/>
  <c r="K402" i="3"/>
  <c r="F402" i="3"/>
  <c r="K596" i="3"/>
  <c r="J596" i="3"/>
  <c r="I596" i="3"/>
  <c r="F596" i="3"/>
  <c r="H596" i="3"/>
  <c r="K432" i="3"/>
  <c r="F432" i="3"/>
  <c r="J432" i="3"/>
  <c r="I432" i="3"/>
  <c r="H432" i="3"/>
  <c r="H925" i="3"/>
  <c r="I925" i="3"/>
  <c r="J925" i="3"/>
  <c r="K925" i="3"/>
  <c r="F925" i="3"/>
  <c r="J756" i="8"/>
  <c r="K756" i="8"/>
  <c r="K743" i="3"/>
  <c r="J743" i="3"/>
  <c r="H743" i="3"/>
  <c r="I743" i="3"/>
  <c r="F743" i="3"/>
  <c r="F519" i="3"/>
  <c r="I519" i="3"/>
  <c r="H519" i="3"/>
  <c r="J519" i="3"/>
  <c r="K519" i="3"/>
  <c r="F308" i="3"/>
  <c r="H308" i="3"/>
  <c r="K308" i="3"/>
  <c r="I308" i="3"/>
  <c r="J308" i="3"/>
  <c r="J880" i="3"/>
  <c r="H880" i="3"/>
  <c r="K880" i="3"/>
  <c r="I880" i="3"/>
  <c r="F880" i="3"/>
  <c r="I294" i="3"/>
  <c r="K294" i="3"/>
  <c r="J294" i="3"/>
  <c r="F294" i="3"/>
  <c r="H294" i="3"/>
  <c r="J832" i="3"/>
  <c r="K832" i="3"/>
  <c r="H832" i="3"/>
  <c r="F832" i="3"/>
  <c r="I832" i="3"/>
  <c r="K803" i="8"/>
  <c r="J803" i="8"/>
  <c r="I328" i="3"/>
  <c r="H328" i="3"/>
  <c r="K328" i="3"/>
  <c r="J328" i="3"/>
  <c r="F328" i="3"/>
  <c r="H262" i="3"/>
  <c r="I262" i="3"/>
  <c r="K262" i="3"/>
  <c r="J262" i="3"/>
  <c r="F262" i="3"/>
  <c r="H931" i="3"/>
  <c r="K931" i="3"/>
  <c r="J931" i="3"/>
  <c r="I931" i="3"/>
  <c r="F931" i="3"/>
  <c r="F512" i="3"/>
  <c r="K512" i="3"/>
  <c r="J512" i="3"/>
  <c r="I512" i="3"/>
  <c r="H512" i="3"/>
  <c r="F678" i="3"/>
  <c r="K678" i="3"/>
  <c r="H678" i="3"/>
  <c r="I678" i="3"/>
  <c r="J678" i="3"/>
  <c r="H990" i="3"/>
  <c r="J990" i="3"/>
  <c r="F990" i="3"/>
  <c r="K990" i="3"/>
  <c r="I990" i="3"/>
  <c r="F488" i="3"/>
  <c r="J488" i="3"/>
  <c r="K488" i="3"/>
  <c r="I488" i="3"/>
  <c r="H488" i="3"/>
  <c r="I337" i="3"/>
  <c r="F337" i="3"/>
  <c r="J337" i="3"/>
  <c r="H337" i="3"/>
  <c r="K337" i="3"/>
  <c r="J872" i="8"/>
  <c r="K872" i="8"/>
  <c r="J297" i="3"/>
  <c r="F297" i="3"/>
  <c r="K297" i="3"/>
  <c r="H297" i="3"/>
  <c r="I297" i="3"/>
  <c r="K683" i="3"/>
  <c r="I683" i="3"/>
  <c r="F683" i="3"/>
  <c r="H683" i="3"/>
  <c r="J683" i="3"/>
  <c r="I987" i="3"/>
  <c r="J987" i="3"/>
  <c r="K987" i="3"/>
  <c r="F987" i="3"/>
  <c r="H987" i="3"/>
  <c r="F758" i="3"/>
  <c r="I758" i="3"/>
  <c r="K758" i="3"/>
  <c r="H758" i="3"/>
  <c r="J758" i="3"/>
  <c r="H844" i="3"/>
  <c r="F844" i="3"/>
  <c r="J844" i="3"/>
  <c r="I844" i="3"/>
  <c r="K844" i="3"/>
  <c r="H420" i="3"/>
  <c r="K420" i="3"/>
  <c r="F420" i="3"/>
  <c r="I420" i="3"/>
  <c r="J420" i="3"/>
  <c r="H806" i="3"/>
  <c r="F806" i="3"/>
  <c r="K806" i="3"/>
  <c r="J806" i="3"/>
  <c r="I806" i="3"/>
  <c r="H992" i="3"/>
  <c r="J992" i="3"/>
  <c r="I992" i="3"/>
  <c r="F992" i="3"/>
  <c r="K992" i="3"/>
  <c r="K810" i="3"/>
  <c r="I810" i="3"/>
  <c r="F810" i="3"/>
  <c r="J810" i="3"/>
  <c r="H810" i="3"/>
  <c r="K901" i="8"/>
  <c r="J901" i="8"/>
  <c r="K895" i="3"/>
  <c r="J895" i="3"/>
  <c r="H895" i="3"/>
  <c r="I895" i="3"/>
  <c r="F895" i="3"/>
  <c r="K805" i="8"/>
  <c r="J805" i="8"/>
  <c r="F416" i="3"/>
  <c r="H416" i="3"/>
  <c r="I416" i="3"/>
  <c r="K416" i="3"/>
  <c r="J416" i="3"/>
  <c r="F618" i="3"/>
  <c r="H618" i="3"/>
  <c r="J618" i="3"/>
  <c r="K618" i="3"/>
  <c r="I618" i="3"/>
  <c r="H610" i="3"/>
  <c r="F610" i="3"/>
  <c r="I610" i="3"/>
  <c r="K610" i="3"/>
  <c r="J610" i="3"/>
  <c r="K889" i="8"/>
  <c r="J889" i="8"/>
  <c r="K350" i="3"/>
  <c r="F350" i="3"/>
  <c r="H350" i="3"/>
  <c r="J350" i="3"/>
  <c r="I350" i="3"/>
  <c r="H442" i="3"/>
  <c r="K442" i="3"/>
  <c r="J442" i="3"/>
  <c r="F442" i="3"/>
  <c r="I442" i="3"/>
  <c r="K929" i="8"/>
  <c r="J929" i="8"/>
  <c r="I603" i="3"/>
  <c r="J603" i="3"/>
  <c r="F603" i="3"/>
  <c r="K603" i="3"/>
  <c r="H603" i="3"/>
  <c r="K255" i="3"/>
  <c r="H255" i="3"/>
  <c r="F255" i="3"/>
  <c r="J255" i="3"/>
  <c r="I255" i="3"/>
  <c r="J720" i="3"/>
  <c r="K720" i="3"/>
  <c r="H720" i="3"/>
  <c r="I720" i="3"/>
  <c r="F720" i="3"/>
  <c r="F639" i="3"/>
  <c r="J639" i="3"/>
  <c r="K639" i="3"/>
  <c r="I639" i="3"/>
  <c r="H639" i="3"/>
  <c r="H657" i="3"/>
  <c r="K657" i="3"/>
  <c r="I657" i="3"/>
  <c r="J657" i="3"/>
  <c r="F657" i="3"/>
  <c r="F412" i="3"/>
  <c r="I412" i="3"/>
  <c r="K412" i="3"/>
  <c r="H412" i="3"/>
  <c r="J412" i="3"/>
  <c r="K760" i="8"/>
  <c r="J760" i="8"/>
  <c r="J485" i="3"/>
  <c r="I485" i="3"/>
  <c r="K485" i="3"/>
  <c r="H485" i="3"/>
  <c r="F485" i="3"/>
  <c r="K279" i="3"/>
  <c r="J279" i="3"/>
  <c r="H279" i="3"/>
  <c r="F279" i="3"/>
  <c r="I279" i="3"/>
  <c r="H849" i="3"/>
  <c r="I849" i="3"/>
  <c r="F849" i="3"/>
  <c r="J849" i="3"/>
  <c r="K849" i="3"/>
  <c r="F699" i="3"/>
  <c r="I699" i="3"/>
  <c r="H699" i="3"/>
  <c r="K699" i="3"/>
  <c r="J699" i="3"/>
  <c r="J796" i="8"/>
  <c r="K796" i="8"/>
  <c r="H964" i="3"/>
  <c r="I964" i="3"/>
  <c r="K964" i="3"/>
  <c r="J964" i="3"/>
  <c r="F964" i="3"/>
  <c r="H266" i="3"/>
  <c r="I266" i="3"/>
  <c r="F266" i="3"/>
  <c r="K266" i="3"/>
  <c r="J266" i="3"/>
  <c r="F838" i="3"/>
  <c r="H838" i="3"/>
  <c r="J838" i="3"/>
  <c r="I838" i="3"/>
  <c r="K838" i="3"/>
  <c r="F820" i="3"/>
  <c r="H820" i="3"/>
  <c r="J820" i="3"/>
  <c r="K820" i="3"/>
  <c r="I820" i="3"/>
  <c r="H339" i="3"/>
  <c r="J339" i="3"/>
  <c r="I339" i="3"/>
  <c r="K339" i="3"/>
  <c r="F339" i="3"/>
  <c r="I953" i="3"/>
  <c r="J953" i="3"/>
  <c r="H953" i="3"/>
  <c r="K953" i="3"/>
  <c r="F953" i="3"/>
  <c r="H991" i="3"/>
  <c r="F991" i="3"/>
  <c r="K991" i="3"/>
  <c r="J991" i="3"/>
  <c r="I991" i="3"/>
  <c r="H349" i="3"/>
  <c r="I349" i="3"/>
  <c r="K349" i="3"/>
  <c r="J349" i="3"/>
  <c r="F349" i="3"/>
  <c r="H254" i="3"/>
  <c r="J254" i="3"/>
  <c r="I254" i="3"/>
  <c r="K254" i="3"/>
  <c r="F254" i="3"/>
  <c r="K734" i="8"/>
  <c r="J734" i="8"/>
  <c r="J394" i="3"/>
  <c r="I394" i="3"/>
  <c r="F394" i="3"/>
  <c r="H394" i="3"/>
  <c r="K394" i="3"/>
  <c r="K825" i="8"/>
  <c r="J825" i="8"/>
  <c r="H332" i="3"/>
  <c r="J332" i="3"/>
  <c r="I332" i="3"/>
  <c r="K332" i="3"/>
  <c r="F332" i="3"/>
  <c r="H372" i="3"/>
  <c r="F372" i="3"/>
  <c r="J372" i="3"/>
  <c r="I372" i="3"/>
  <c r="K372" i="3"/>
  <c r="H383" i="3"/>
  <c r="J383" i="3"/>
  <c r="F383" i="3"/>
  <c r="K383" i="3"/>
  <c r="I383" i="3"/>
  <c r="H471" i="3"/>
  <c r="J471" i="3"/>
  <c r="K471" i="3"/>
  <c r="I471" i="3"/>
  <c r="F471" i="3"/>
  <c r="I799" i="3"/>
  <c r="J799" i="3"/>
  <c r="H799" i="3"/>
  <c r="K799" i="3"/>
  <c r="F799" i="3"/>
  <c r="H703" i="3"/>
  <c r="I703" i="3"/>
  <c r="J703" i="3"/>
  <c r="F703" i="3"/>
  <c r="K703" i="3"/>
  <c r="K908" i="8"/>
  <c r="J908" i="8"/>
  <c r="J905" i="3"/>
  <c r="F905" i="3"/>
  <c r="K905" i="3"/>
  <c r="H905" i="3"/>
  <c r="I905" i="3"/>
  <c r="J317" i="3"/>
  <c r="K317" i="3"/>
  <c r="H317" i="3"/>
  <c r="I317" i="3"/>
  <c r="F317" i="3"/>
  <c r="K789" i="3"/>
  <c r="H789" i="3"/>
  <c r="J789" i="3"/>
  <c r="F789" i="3"/>
  <c r="I789" i="3"/>
  <c r="I529" i="3"/>
  <c r="F529" i="3"/>
  <c r="K529" i="3"/>
  <c r="J529" i="3"/>
  <c r="H529" i="3"/>
  <c r="I884" i="3"/>
  <c r="F884" i="3"/>
  <c r="H884" i="3"/>
  <c r="J884" i="3"/>
  <c r="K884" i="3"/>
  <c r="J773" i="3"/>
  <c r="H773" i="3"/>
  <c r="F773" i="3"/>
  <c r="K773" i="3"/>
  <c r="I773" i="3"/>
  <c r="K722" i="8"/>
  <c r="J722" i="8"/>
  <c r="I399" i="3"/>
  <c r="H399" i="3"/>
  <c r="J399" i="3"/>
  <c r="K399" i="3"/>
  <c r="F399" i="3"/>
  <c r="I973" i="3"/>
  <c r="F973" i="3"/>
  <c r="J973" i="3"/>
  <c r="H973" i="3"/>
  <c r="K973" i="3"/>
  <c r="H946" i="3"/>
  <c r="F946" i="3"/>
  <c r="J946" i="3"/>
  <c r="K946" i="3"/>
  <c r="I946" i="3"/>
  <c r="K782" i="3"/>
  <c r="H782" i="3"/>
  <c r="J782" i="3"/>
  <c r="F782" i="3"/>
  <c r="I782" i="3"/>
  <c r="K909" i="3"/>
  <c r="H909" i="3"/>
  <c r="I909" i="3"/>
  <c r="F909" i="3"/>
  <c r="J909" i="3"/>
  <c r="H651" i="3"/>
  <c r="J651" i="3"/>
  <c r="I651" i="3"/>
  <c r="K651" i="3"/>
  <c r="F651" i="3"/>
  <c r="J858" i="3"/>
  <c r="K858" i="3"/>
  <c r="H858" i="3"/>
  <c r="F858" i="3"/>
  <c r="I858" i="3"/>
  <c r="J758" i="8"/>
  <c r="K758" i="8"/>
  <c r="J1000" i="3"/>
  <c r="O992" i="2"/>
  <c r="H1000" i="3"/>
  <c r="F1000" i="3"/>
  <c r="N992" i="2"/>
  <c r="K1000" i="3"/>
  <c r="I1000" i="3"/>
  <c r="H728" i="3"/>
  <c r="I728" i="3"/>
  <c r="J728" i="3"/>
  <c r="F728" i="3"/>
  <c r="K728" i="3"/>
  <c r="I805" i="3"/>
  <c r="H805" i="3"/>
  <c r="J805" i="3"/>
  <c r="F805" i="3"/>
  <c r="K805" i="3"/>
  <c r="H418" i="3"/>
  <c r="J418" i="3"/>
  <c r="K418" i="3"/>
  <c r="I418" i="3"/>
  <c r="F418" i="3"/>
  <c r="H334" i="3"/>
  <c r="I334" i="3"/>
  <c r="J334" i="3"/>
  <c r="K334" i="3"/>
  <c r="F334" i="3"/>
  <c r="F606" i="3"/>
  <c r="K606" i="3"/>
  <c r="J606" i="3"/>
  <c r="H606" i="3"/>
  <c r="I606" i="3"/>
  <c r="K787" i="3"/>
  <c r="H787" i="3"/>
  <c r="F787" i="3"/>
  <c r="J787" i="3"/>
  <c r="I787" i="3"/>
  <c r="J455" i="3"/>
  <c r="H455" i="3"/>
  <c r="I455" i="3"/>
  <c r="K455" i="3"/>
  <c r="F455" i="3"/>
  <c r="H428" i="3"/>
  <c r="I428" i="3"/>
  <c r="K428" i="3"/>
  <c r="J428" i="3"/>
  <c r="F428" i="3"/>
  <c r="K482" i="3"/>
  <c r="J482" i="3"/>
  <c r="H482" i="3"/>
  <c r="F482" i="3"/>
  <c r="I482" i="3"/>
  <c r="H837" i="3"/>
  <c r="I837" i="3"/>
  <c r="F837" i="3"/>
  <c r="K837" i="3"/>
  <c r="J837" i="3"/>
  <c r="I573" i="3"/>
  <c r="K573" i="3"/>
  <c r="F573" i="3"/>
  <c r="H573" i="3"/>
  <c r="J573" i="3"/>
  <c r="I843" i="3"/>
  <c r="H843" i="3"/>
  <c r="J843" i="3"/>
  <c r="K843" i="3"/>
  <c r="F843" i="3"/>
  <c r="F581" i="3"/>
  <c r="K581" i="3"/>
  <c r="I581" i="3"/>
  <c r="H581" i="3"/>
  <c r="J581" i="3"/>
  <c r="F514" i="3"/>
  <c r="H514" i="3"/>
  <c r="J514" i="3"/>
  <c r="K514" i="3"/>
  <c r="I514" i="3"/>
  <c r="F265" i="3"/>
  <c r="I265" i="3"/>
  <c r="J265" i="3"/>
  <c r="K265" i="3"/>
  <c r="H265" i="3"/>
  <c r="H509" i="3"/>
  <c r="F509" i="3"/>
  <c r="I509" i="3"/>
  <c r="K509" i="3"/>
  <c r="J509" i="3"/>
  <c r="J790" i="3"/>
  <c r="H790" i="3"/>
  <c r="F790" i="3"/>
  <c r="I790" i="3"/>
  <c r="K790" i="3"/>
  <c r="J959" i="8"/>
  <c r="K959" i="8"/>
  <c r="F292" i="3"/>
  <c r="H292" i="3"/>
  <c r="J292" i="3"/>
  <c r="K292" i="3"/>
  <c r="I292" i="3"/>
  <c r="J288" i="3"/>
  <c r="H288" i="3"/>
  <c r="I288" i="3"/>
  <c r="K288" i="3"/>
  <c r="F288" i="3"/>
  <c r="H431" i="3"/>
  <c r="J431" i="3"/>
  <c r="K431" i="3"/>
  <c r="F431" i="3"/>
  <c r="I431" i="3"/>
  <c r="H853" i="3"/>
  <c r="F853" i="3"/>
  <c r="J853" i="3"/>
  <c r="K853" i="3"/>
  <c r="I853" i="3"/>
  <c r="K947" i="3"/>
  <c r="I947" i="3"/>
  <c r="J947" i="3"/>
  <c r="H947" i="3"/>
  <c r="F947" i="3"/>
  <c r="J896" i="8"/>
  <c r="K896" i="8"/>
  <c r="I923" i="3"/>
  <c r="F923" i="3"/>
  <c r="K923" i="3"/>
  <c r="J923" i="3"/>
  <c r="H923" i="3"/>
  <c r="J662" i="3"/>
  <c r="H662" i="3"/>
  <c r="I662" i="3"/>
  <c r="K662" i="3"/>
  <c r="F662" i="3"/>
  <c r="F554" i="3"/>
  <c r="H554" i="3"/>
  <c r="J554" i="3"/>
  <c r="K554" i="3"/>
  <c r="I554" i="3"/>
  <c r="K797" i="8"/>
  <c r="J797" i="8"/>
  <c r="K865" i="8"/>
  <c r="J865" i="8"/>
  <c r="J691" i="8"/>
  <c r="K691" i="8"/>
  <c r="H564" i="3"/>
  <c r="F564" i="3"/>
  <c r="J564" i="3"/>
  <c r="I564" i="3"/>
  <c r="K564" i="3"/>
  <c r="K499" i="3"/>
  <c r="J499" i="3"/>
  <c r="H499" i="3"/>
  <c r="I499" i="3"/>
  <c r="F499" i="3"/>
  <c r="I945" i="3"/>
  <c r="J945" i="3"/>
  <c r="F945" i="3"/>
  <c r="K945" i="3"/>
  <c r="H945" i="3"/>
  <c r="K555" i="3"/>
  <c r="I555" i="3"/>
  <c r="F555" i="3"/>
  <c r="H555" i="3"/>
  <c r="J555" i="3"/>
  <c r="H846" i="3"/>
  <c r="K846" i="3"/>
  <c r="F846" i="3"/>
  <c r="J846" i="3"/>
  <c r="I846" i="3"/>
  <c r="K956" i="3"/>
  <c r="H956" i="3"/>
  <c r="J956" i="3"/>
  <c r="F956" i="3"/>
  <c r="I956" i="3"/>
  <c r="F939" i="3"/>
  <c r="I939" i="3"/>
  <c r="J939" i="3"/>
  <c r="H939" i="3"/>
  <c r="K939" i="3"/>
  <c r="F528" i="3"/>
  <c r="I528" i="3"/>
  <c r="H528" i="3"/>
  <c r="J528" i="3"/>
  <c r="K528" i="3"/>
  <c r="F538" i="3"/>
  <c r="I538" i="3"/>
  <c r="J538" i="3"/>
  <c r="H538" i="3"/>
  <c r="K538" i="3"/>
  <c r="K956" i="8"/>
  <c r="J956" i="8"/>
  <c r="J744" i="8"/>
  <c r="K744" i="8"/>
  <c r="F548" i="3"/>
  <c r="J548" i="3"/>
  <c r="H548" i="3"/>
  <c r="I548" i="3"/>
  <c r="K548" i="3"/>
  <c r="J655" i="3"/>
  <c r="K655" i="3"/>
  <c r="F655" i="3"/>
  <c r="I655" i="3"/>
  <c r="H655" i="3"/>
  <c r="K784" i="3"/>
  <c r="J784" i="3"/>
  <c r="I784" i="3"/>
  <c r="H784" i="3"/>
  <c r="F784" i="3"/>
  <c r="K516" i="3"/>
  <c r="J516" i="3"/>
  <c r="F516" i="3"/>
  <c r="I516" i="3"/>
  <c r="H516" i="3"/>
  <c r="K680" i="3"/>
  <c r="F680" i="3"/>
  <c r="H680" i="3"/>
  <c r="J680" i="3"/>
  <c r="I680" i="3"/>
  <c r="H974" i="3"/>
  <c r="I974" i="3"/>
  <c r="F974" i="3"/>
  <c r="K974" i="3"/>
  <c r="J974" i="3"/>
  <c r="F643" i="3"/>
  <c r="K643" i="3"/>
  <c r="I643" i="3"/>
  <c r="H643" i="3"/>
  <c r="J643" i="3"/>
  <c r="F760" i="3"/>
  <c r="H760" i="3"/>
  <c r="K760" i="3"/>
  <c r="I760" i="3"/>
  <c r="J760" i="3"/>
  <c r="H930" i="3"/>
  <c r="I930" i="3"/>
  <c r="J930" i="3"/>
  <c r="F930" i="3"/>
  <c r="K930" i="3"/>
  <c r="J622" i="3"/>
  <c r="H622" i="3"/>
  <c r="I622" i="3"/>
  <c r="K622" i="3"/>
  <c r="F622" i="3"/>
  <c r="F756" i="3"/>
  <c r="K756" i="3"/>
  <c r="I756" i="3"/>
  <c r="J756" i="3"/>
  <c r="H756" i="3"/>
  <c r="J794" i="8"/>
  <c r="K794" i="8"/>
  <c r="J770" i="8"/>
  <c r="K770" i="8"/>
  <c r="K467" i="3"/>
  <c r="J467" i="3"/>
  <c r="I467" i="3"/>
  <c r="F467" i="3"/>
  <c r="H467" i="3"/>
  <c r="J715" i="3"/>
  <c r="K715" i="3"/>
  <c r="H715" i="3"/>
  <c r="F715" i="3"/>
  <c r="I715" i="3"/>
  <c r="H751" i="3"/>
  <c r="K751" i="3"/>
  <c r="I751" i="3"/>
  <c r="J751" i="3"/>
  <c r="F751" i="3"/>
  <c r="J885" i="8"/>
  <c r="K885" i="8"/>
  <c r="K886" i="8"/>
  <c r="J886" i="8"/>
  <c r="I629" i="3"/>
  <c r="H629" i="3"/>
  <c r="F629" i="3"/>
  <c r="K629" i="3"/>
  <c r="J629" i="3"/>
  <c r="F842" i="3"/>
  <c r="J842" i="3"/>
  <c r="H842" i="3"/>
  <c r="K842" i="3"/>
  <c r="I842" i="3"/>
  <c r="H797" i="3"/>
  <c r="J797" i="3"/>
  <c r="F797" i="3"/>
  <c r="I797" i="3"/>
  <c r="K797" i="3"/>
  <c r="F848" i="3"/>
  <c r="I848" i="3"/>
  <c r="J848" i="3"/>
  <c r="H848" i="3"/>
  <c r="K848" i="3"/>
  <c r="I951" i="3"/>
  <c r="H951" i="3"/>
  <c r="F951" i="3"/>
  <c r="J951" i="3"/>
  <c r="K951" i="3"/>
  <c r="J851" i="3"/>
  <c r="F851" i="3"/>
  <c r="H851" i="3"/>
  <c r="K851" i="3"/>
  <c r="I851" i="3"/>
  <c r="H874" i="3"/>
  <c r="I874" i="3"/>
  <c r="F874" i="3"/>
  <c r="J874" i="3"/>
  <c r="K874" i="3"/>
  <c r="I575" i="3"/>
  <c r="K575" i="3"/>
  <c r="J575" i="3"/>
  <c r="H575" i="3"/>
  <c r="F575" i="3"/>
  <c r="H883" i="3"/>
  <c r="I883" i="3"/>
  <c r="J883" i="3"/>
  <c r="F883" i="3"/>
  <c r="K883" i="3"/>
  <c r="K706" i="3"/>
  <c r="J706" i="3"/>
  <c r="F706" i="3"/>
  <c r="I706" i="3"/>
  <c r="H706" i="3"/>
  <c r="K855" i="3"/>
  <c r="J855" i="3"/>
  <c r="H855" i="3"/>
  <c r="I855" i="3"/>
  <c r="F855" i="3"/>
  <c r="J699" i="8"/>
  <c r="K699" i="8"/>
  <c r="J851" i="8"/>
  <c r="K851" i="8"/>
  <c r="J845" i="8"/>
  <c r="K845" i="8"/>
  <c r="F780" i="3"/>
  <c r="I780" i="3"/>
  <c r="K780" i="3"/>
  <c r="J780" i="3"/>
  <c r="H780" i="3"/>
  <c r="J853" i="8"/>
  <c r="K853" i="8"/>
  <c r="H636" i="3"/>
  <c r="K636" i="3"/>
  <c r="F636" i="3"/>
  <c r="J636" i="3"/>
  <c r="I636" i="3"/>
  <c r="H889" i="3"/>
  <c r="I889" i="3"/>
  <c r="K889" i="3"/>
  <c r="J889" i="3"/>
  <c r="F889" i="3"/>
  <c r="I755" i="3"/>
  <c r="F755" i="3"/>
  <c r="K755" i="3"/>
  <c r="H755" i="3"/>
  <c r="J755" i="3"/>
  <c r="J839" i="3"/>
  <c r="K839" i="3"/>
  <c r="F839" i="3"/>
  <c r="I839" i="3"/>
  <c r="H839" i="3"/>
  <c r="K511" i="3"/>
  <c r="J511" i="3"/>
  <c r="F511" i="3"/>
  <c r="H511" i="3"/>
  <c r="I511" i="3"/>
  <c r="H635" i="3"/>
  <c r="J635" i="3"/>
  <c r="I635" i="3"/>
  <c r="K635" i="3"/>
  <c r="F635" i="3"/>
  <c r="K829" i="8"/>
  <c r="J829" i="8"/>
  <c r="K776" i="8"/>
  <c r="J776" i="8"/>
  <c r="J775" i="3"/>
  <c r="F775" i="3"/>
  <c r="H775" i="3"/>
  <c r="K775" i="3"/>
  <c r="I775" i="3"/>
  <c r="J343" i="3"/>
  <c r="K343" i="3"/>
  <c r="I343" i="3"/>
  <c r="F343" i="3"/>
  <c r="H343" i="3"/>
  <c r="F935" i="3"/>
  <c r="H935" i="3"/>
  <c r="J935" i="3"/>
  <c r="I935" i="3"/>
  <c r="K935" i="3"/>
  <c r="F873" i="3"/>
  <c r="J873" i="3"/>
  <c r="H873" i="3"/>
  <c r="I873" i="3"/>
  <c r="K873" i="3"/>
  <c r="K677" i="3"/>
  <c r="I677" i="3"/>
  <c r="H677" i="3"/>
  <c r="F677" i="3"/>
  <c r="J677" i="3"/>
  <c r="F517" i="3"/>
  <c r="K517" i="3"/>
  <c r="J517" i="3"/>
  <c r="I517" i="3"/>
  <c r="H517" i="3"/>
  <c r="F477" i="3"/>
  <c r="K477" i="3"/>
  <c r="J477" i="3"/>
  <c r="H477" i="3"/>
  <c r="I477" i="3"/>
  <c r="H380" i="3"/>
  <c r="I380" i="3"/>
  <c r="F380" i="3"/>
  <c r="K380" i="3"/>
  <c r="J380" i="3"/>
  <c r="K693" i="3"/>
  <c r="J693" i="3"/>
  <c r="I693" i="3"/>
  <c r="F693" i="3"/>
  <c r="H693" i="3"/>
  <c r="I944" i="3"/>
  <c r="F944" i="3"/>
  <c r="J944" i="3"/>
  <c r="H944" i="3"/>
  <c r="K944" i="3"/>
  <c r="J717" i="3"/>
  <c r="I717" i="3"/>
  <c r="F717" i="3"/>
  <c r="H717" i="3"/>
  <c r="K717" i="3"/>
  <c r="I744" i="3"/>
  <c r="J744" i="3"/>
  <c r="F744" i="3"/>
  <c r="K744" i="3"/>
  <c r="H744" i="3"/>
  <c r="I333" i="3"/>
  <c r="K333" i="3"/>
  <c r="F333" i="3"/>
  <c r="H333" i="3"/>
  <c r="J333" i="3"/>
  <c r="F979" i="3"/>
  <c r="K979" i="3"/>
  <c r="H979" i="3"/>
  <c r="J979" i="3"/>
  <c r="I979" i="3"/>
  <c r="J419" i="3"/>
  <c r="F419" i="3"/>
  <c r="H419" i="3"/>
  <c r="I419" i="3"/>
  <c r="K419" i="3"/>
  <c r="I475" i="3"/>
  <c r="F475" i="3"/>
  <c r="K475" i="3"/>
  <c r="H475" i="3"/>
  <c r="J475" i="3"/>
  <c r="K952" i="3"/>
  <c r="I952" i="3"/>
  <c r="F952" i="3"/>
  <c r="J952" i="3"/>
  <c r="H952" i="3"/>
  <c r="F890" i="3"/>
  <c r="J890" i="3"/>
  <c r="H890" i="3"/>
  <c r="K890" i="3"/>
  <c r="I890" i="3"/>
  <c r="I551" i="3"/>
  <c r="J551" i="3"/>
  <c r="K551" i="3"/>
  <c r="H551" i="3"/>
  <c r="F551" i="3"/>
  <c r="I985" i="3"/>
  <c r="J985" i="3"/>
  <c r="F985" i="3"/>
  <c r="H985" i="3"/>
  <c r="K985" i="3"/>
  <c r="H598" i="3"/>
  <c r="I598" i="3"/>
  <c r="F598" i="3"/>
  <c r="K598" i="3"/>
  <c r="J598" i="3"/>
  <c r="K777" i="3"/>
  <c r="J777" i="3"/>
  <c r="I777" i="3"/>
  <c r="F777" i="3"/>
  <c r="H777" i="3"/>
  <c r="J852" i="3"/>
  <c r="F852" i="3"/>
  <c r="I852" i="3"/>
  <c r="K852" i="3"/>
  <c r="H852" i="3"/>
  <c r="K771" i="3"/>
  <c r="H771" i="3"/>
  <c r="I771" i="3"/>
  <c r="J771" i="3"/>
  <c r="F771" i="3"/>
  <c r="K819" i="3"/>
  <c r="J819" i="3"/>
  <c r="H819" i="3"/>
  <c r="F819" i="3"/>
  <c r="I819" i="3"/>
  <c r="H650" i="3"/>
  <c r="F650" i="3"/>
  <c r="K650" i="3"/>
  <c r="I650" i="3"/>
  <c r="J650" i="3"/>
  <c r="F508" i="3"/>
  <c r="H508" i="3"/>
  <c r="K508" i="3"/>
  <c r="J508" i="3"/>
  <c r="I508" i="3"/>
  <c r="I476" i="3"/>
  <c r="F476" i="3"/>
  <c r="K476" i="3"/>
  <c r="H476" i="3"/>
  <c r="J476" i="3"/>
  <c r="K874" i="8"/>
  <c r="J874" i="8"/>
  <c r="J902" i="8"/>
  <c r="K902" i="8"/>
  <c r="K826" i="8"/>
  <c r="J826" i="8"/>
  <c r="J761" i="3"/>
  <c r="F761" i="3"/>
  <c r="I761" i="3"/>
  <c r="H761" i="3"/>
  <c r="K761" i="3"/>
  <c r="H975" i="3"/>
  <c r="J975" i="3"/>
  <c r="I975" i="3"/>
  <c r="K975" i="3"/>
  <c r="F975" i="3"/>
  <c r="I807" i="3"/>
  <c r="K807" i="3"/>
  <c r="J807" i="3"/>
  <c r="H807" i="3"/>
  <c r="F807" i="3"/>
  <c r="K959" i="3"/>
  <c r="H959" i="3"/>
  <c r="J959" i="3"/>
  <c r="F959" i="3"/>
  <c r="I959" i="3"/>
  <c r="I602" i="3"/>
  <c r="K602" i="3"/>
  <c r="F602" i="3"/>
  <c r="J602" i="3"/>
  <c r="H602" i="3"/>
  <c r="H796" i="3"/>
  <c r="J796" i="3"/>
  <c r="F796" i="3"/>
  <c r="I796" i="3"/>
  <c r="K796" i="3"/>
  <c r="H624" i="3"/>
  <c r="K624" i="3"/>
  <c r="J624" i="3"/>
  <c r="I624" i="3"/>
  <c r="F624" i="3"/>
  <c r="H861" i="3"/>
  <c r="I861" i="3"/>
  <c r="J861" i="3"/>
  <c r="K861" i="3"/>
  <c r="F861" i="3"/>
  <c r="H545" i="3"/>
  <c r="F545" i="3"/>
  <c r="J545" i="3"/>
  <c r="K545" i="3"/>
  <c r="I545" i="3"/>
  <c r="J983" i="3"/>
  <c r="F983" i="3"/>
  <c r="K983" i="3"/>
  <c r="H983" i="3"/>
  <c r="I983" i="3"/>
  <c r="K750" i="8"/>
  <c r="J750" i="8"/>
  <c r="F695" i="3"/>
  <c r="J695" i="3"/>
  <c r="H695" i="3"/>
  <c r="K695" i="3"/>
  <c r="I695" i="3"/>
  <c r="I940" i="3"/>
  <c r="K940" i="3"/>
  <c r="H940" i="3"/>
  <c r="F940" i="3"/>
  <c r="J940" i="3"/>
  <c r="J789" i="8"/>
  <c r="K789" i="8"/>
  <c r="J806" i="8"/>
  <c r="K806" i="8"/>
  <c r="K690" i="3"/>
  <c r="I690" i="3"/>
  <c r="H690" i="3"/>
  <c r="F690" i="3"/>
  <c r="J690" i="3"/>
  <c r="K954" i="8"/>
  <c r="J954" i="8"/>
  <c r="J834" i="8"/>
  <c r="K834" i="8"/>
  <c r="K451" i="3"/>
  <c r="F451" i="3"/>
  <c r="J451" i="3"/>
  <c r="H451" i="3"/>
  <c r="I451" i="3"/>
  <c r="F779" i="3"/>
  <c r="K779" i="3"/>
  <c r="I779" i="3"/>
  <c r="J779" i="3"/>
  <c r="H779" i="3"/>
  <c r="I673" i="3"/>
  <c r="H673" i="3"/>
  <c r="F673" i="3"/>
  <c r="J673" i="3"/>
  <c r="K673" i="3"/>
  <c r="F670" i="3"/>
  <c r="K670" i="3"/>
  <c r="J670" i="3"/>
  <c r="I670" i="3"/>
  <c r="H670" i="3"/>
  <c r="I593" i="3"/>
  <c r="K593" i="3"/>
  <c r="J593" i="3"/>
  <c r="H593" i="3"/>
  <c r="F593" i="3"/>
  <c r="F660" i="3"/>
  <c r="J660" i="3"/>
  <c r="K660" i="3"/>
  <c r="I660" i="3"/>
  <c r="H660" i="3"/>
  <c r="K914" i="3"/>
  <c r="I914" i="3"/>
  <c r="F914" i="3"/>
  <c r="H914" i="3"/>
  <c r="J914" i="3"/>
  <c r="H762" i="3"/>
  <c r="K762" i="3"/>
  <c r="I762" i="3"/>
  <c r="J762" i="3"/>
  <c r="F762" i="3"/>
  <c r="H456" i="3"/>
  <c r="I456" i="3"/>
  <c r="J456" i="3"/>
  <c r="K456" i="3"/>
  <c r="F456" i="3"/>
  <c r="J709" i="8"/>
  <c r="K709" i="8"/>
  <c r="J754" i="8"/>
  <c r="K754" i="8"/>
  <c r="J854" i="8"/>
  <c r="K854" i="8"/>
  <c r="J711" i="8"/>
  <c r="K711" i="8"/>
  <c r="K754" i="3"/>
  <c r="J754" i="3"/>
  <c r="I754" i="3"/>
  <c r="H754" i="3"/>
  <c r="F754" i="3"/>
  <c r="K860" i="8"/>
  <c r="J860" i="8"/>
  <c r="K927" i="3"/>
  <c r="F927" i="3"/>
  <c r="H927" i="3"/>
  <c r="J927" i="3"/>
  <c r="I927" i="3"/>
  <c r="K595" i="3"/>
  <c r="I595" i="3"/>
  <c r="J595" i="3"/>
  <c r="F595" i="3"/>
  <c r="H595" i="3"/>
  <c r="F632" i="3"/>
  <c r="K632" i="3"/>
  <c r="H632" i="3"/>
  <c r="J632" i="3"/>
  <c r="I632" i="3"/>
  <c r="K539" i="3"/>
  <c r="J539" i="3"/>
  <c r="H539" i="3"/>
  <c r="F539" i="3"/>
  <c r="I539" i="3"/>
  <c r="I986" i="3"/>
  <c r="K986" i="3"/>
  <c r="F986" i="3"/>
  <c r="H986" i="3"/>
  <c r="J986" i="3"/>
  <c r="F817" i="3"/>
  <c r="H817" i="3"/>
  <c r="K817" i="3"/>
  <c r="I817" i="3"/>
  <c r="J817" i="3"/>
  <c r="J892" i="3"/>
  <c r="I892" i="3"/>
  <c r="F892" i="3"/>
  <c r="H892" i="3"/>
  <c r="K892" i="3"/>
  <c r="F521" i="3"/>
  <c r="H521" i="3"/>
  <c r="I521" i="3"/>
  <c r="J521" i="3"/>
  <c r="K521" i="3"/>
  <c r="K993" i="8"/>
  <c r="J993" i="8"/>
  <c r="J445" i="3"/>
  <c r="H445" i="3"/>
  <c r="K445" i="3"/>
  <c r="F445" i="3"/>
  <c r="I445" i="3"/>
  <c r="F818" i="3"/>
  <c r="K818" i="3"/>
  <c r="I818" i="3"/>
  <c r="J818" i="3"/>
  <c r="H818" i="3"/>
  <c r="H263" i="3"/>
  <c r="K263" i="3"/>
  <c r="F263" i="3"/>
  <c r="J263" i="3"/>
  <c r="I263" i="3"/>
  <c r="K772" i="8"/>
  <c r="J772" i="8"/>
  <c r="I592" i="3"/>
  <c r="H592" i="3"/>
  <c r="J592" i="3"/>
  <c r="F592" i="3"/>
  <c r="K592" i="3"/>
  <c r="F735" i="3"/>
  <c r="H735" i="3"/>
  <c r="I735" i="3"/>
  <c r="K735" i="3"/>
  <c r="J735" i="3"/>
  <c r="F899" i="3"/>
  <c r="I899" i="3"/>
  <c r="K899" i="3"/>
  <c r="H899" i="3"/>
  <c r="J899" i="3"/>
  <c r="J955" i="3"/>
  <c r="K955" i="3"/>
  <c r="I955" i="3"/>
  <c r="F955" i="3"/>
  <c r="H955" i="3"/>
  <c r="F271" i="3"/>
  <c r="I271" i="3"/>
  <c r="K271" i="3"/>
  <c r="J271" i="3"/>
  <c r="H271" i="3"/>
  <c r="H933" i="3"/>
  <c r="J933" i="3"/>
  <c r="K933" i="3"/>
  <c r="I933" i="3"/>
  <c r="F933" i="3"/>
  <c r="K793" i="8"/>
  <c r="J793" i="8"/>
  <c r="K791" i="8"/>
  <c r="J791" i="8"/>
  <c r="F310" i="3"/>
  <c r="H310" i="3"/>
  <c r="J310" i="3"/>
  <c r="K310" i="3"/>
  <c r="I310" i="3"/>
  <c r="I464" i="3"/>
  <c r="F464" i="3"/>
  <c r="H464" i="3"/>
  <c r="K464" i="3"/>
  <c r="J464" i="3"/>
  <c r="K727" i="3"/>
  <c r="H727" i="3"/>
  <c r="J727" i="3"/>
  <c r="F727" i="3"/>
  <c r="I727" i="3"/>
  <c r="F370" i="3"/>
  <c r="H370" i="3"/>
  <c r="K370" i="3"/>
  <c r="I370" i="3"/>
  <c r="J370" i="3"/>
  <c r="H671" i="3"/>
  <c r="I671" i="3"/>
  <c r="K671" i="3"/>
  <c r="F671" i="3"/>
  <c r="J671" i="3"/>
  <c r="K443" i="3"/>
  <c r="F443" i="3"/>
  <c r="H443" i="3"/>
  <c r="I443" i="3"/>
  <c r="J443" i="3"/>
  <c r="J875" i="3"/>
  <c r="H875" i="3"/>
  <c r="K875" i="3"/>
  <c r="F875" i="3"/>
  <c r="I875" i="3"/>
  <c r="J736" i="8"/>
  <c r="K736" i="8"/>
  <c r="J775" i="8"/>
  <c r="K775" i="8"/>
  <c r="K957" i="8"/>
  <c r="J957" i="8"/>
  <c r="K786" i="8"/>
  <c r="J786" i="8"/>
  <c r="K717" i="8"/>
  <c r="J717" i="8"/>
  <c r="I904" i="3"/>
  <c r="J904" i="3"/>
  <c r="F904" i="3"/>
  <c r="K904" i="3"/>
  <c r="H904" i="3"/>
  <c r="H667" i="3"/>
  <c r="I667" i="3"/>
  <c r="F667" i="3"/>
  <c r="K667" i="3"/>
  <c r="J667" i="3"/>
  <c r="I922" i="3"/>
  <c r="J922" i="3"/>
  <c r="H922" i="3"/>
  <c r="F922" i="3"/>
  <c r="K922" i="3"/>
  <c r="K534" i="3"/>
  <c r="J534" i="3"/>
  <c r="F534" i="3"/>
  <c r="H534" i="3"/>
  <c r="I534" i="3"/>
  <c r="K753" i="3"/>
  <c r="J753" i="3"/>
  <c r="F753" i="3"/>
  <c r="H753" i="3"/>
  <c r="I753" i="3"/>
  <c r="I865" i="3"/>
  <c r="K865" i="3"/>
  <c r="F865" i="3"/>
  <c r="H865" i="3"/>
  <c r="J865" i="3"/>
  <c r="H652" i="3"/>
  <c r="J652" i="3"/>
  <c r="K652" i="3"/>
  <c r="I652" i="3"/>
  <c r="F652" i="3"/>
  <c r="I461" i="3"/>
  <c r="H461" i="3"/>
  <c r="F461" i="3"/>
  <c r="J461" i="3"/>
  <c r="K461" i="3"/>
  <c r="K446" i="3"/>
  <c r="I446" i="3"/>
  <c r="J446" i="3"/>
  <c r="H446" i="3"/>
  <c r="F446" i="3"/>
  <c r="J788" i="8"/>
  <c r="K788" i="8"/>
  <c r="J732" i="8"/>
  <c r="K732" i="8"/>
  <c r="J720" i="8"/>
  <c r="K720" i="8"/>
  <c r="K767" i="8"/>
  <c r="J767" i="8"/>
  <c r="K778" i="8"/>
  <c r="J778" i="8"/>
  <c r="K904" i="8"/>
  <c r="J904" i="8"/>
  <c r="J484" i="3"/>
  <c r="F484" i="3"/>
  <c r="K484" i="3"/>
  <c r="H484" i="3"/>
  <c r="I484" i="3"/>
  <c r="J524" i="3"/>
  <c r="I524" i="3"/>
  <c r="F524" i="3"/>
  <c r="K524" i="3"/>
  <c r="H524" i="3"/>
  <c r="K490" i="3"/>
  <c r="I490" i="3"/>
  <c r="H490" i="3"/>
  <c r="J490" i="3"/>
  <c r="F490" i="3"/>
  <c r="I829" i="3"/>
  <c r="F829" i="3"/>
  <c r="K829" i="3"/>
  <c r="J829" i="3"/>
  <c r="H829" i="3"/>
  <c r="F481" i="3"/>
  <c r="H481" i="3"/>
  <c r="J481" i="3"/>
  <c r="K481" i="3"/>
  <c r="I481" i="3"/>
  <c r="J961" i="8"/>
  <c r="K961" i="8"/>
  <c r="K841" i="8"/>
  <c r="J841" i="8"/>
  <c r="I793" i="3"/>
  <c r="K793" i="3"/>
  <c r="J793" i="3"/>
  <c r="F793" i="3"/>
  <c r="H793" i="3"/>
  <c r="J893" i="3"/>
  <c r="I893" i="3"/>
  <c r="H893" i="3"/>
  <c r="F893" i="3"/>
  <c r="K893" i="3"/>
  <c r="K942" i="3"/>
  <c r="H942" i="3"/>
  <c r="I942" i="3"/>
  <c r="F942" i="3"/>
  <c r="J942" i="3"/>
  <c r="H522" i="3"/>
  <c r="I522" i="3"/>
  <c r="J522" i="3"/>
  <c r="K522" i="3"/>
  <c r="F522" i="3"/>
  <c r="F638" i="3"/>
  <c r="K638" i="3"/>
  <c r="I638" i="3"/>
  <c r="J638" i="3"/>
  <c r="H638" i="3"/>
  <c r="K772" i="3"/>
  <c r="J772" i="3"/>
  <c r="H772" i="3"/>
  <c r="I772" i="3"/>
  <c r="F772" i="3"/>
  <c r="J921" i="8"/>
  <c r="K921" i="8"/>
  <c r="J840" i="8"/>
  <c r="K840" i="8"/>
  <c r="J957" i="3"/>
  <c r="K957" i="3"/>
  <c r="H957" i="3"/>
  <c r="F957" i="3"/>
  <c r="I957" i="3"/>
  <c r="K480" i="3"/>
  <c r="F480" i="3"/>
  <c r="H480" i="3"/>
  <c r="J480" i="3"/>
  <c r="I480" i="3"/>
  <c r="I970" i="3"/>
  <c r="K970" i="3"/>
  <c r="F970" i="3"/>
  <c r="H970" i="3"/>
  <c r="J970" i="3"/>
  <c r="K963" i="3"/>
  <c r="J963" i="3"/>
  <c r="F963" i="3"/>
  <c r="I963" i="3"/>
  <c r="H963" i="3"/>
  <c r="J520" i="3"/>
  <c r="K520" i="3"/>
  <c r="H520" i="3"/>
  <c r="I520" i="3"/>
  <c r="F520" i="3"/>
  <c r="I691" i="3"/>
  <c r="F691" i="3"/>
  <c r="J691" i="3"/>
  <c r="K691" i="3"/>
  <c r="H691" i="3"/>
  <c r="J544" i="3"/>
  <c r="K544" i="3"/>
  <c r="H544" i="3"/>
  <c r="I544" i="3"/>
  <c r="F544" i="3"/>
  <c r="J981" i="3"/>
  <c r="K981" i="3"/>
  <c r="H981" i="3"/>
  <c r="F981" i="3"/>
  <c r="I981" i="3"/>
  <c r="H961" i="3"/>
  <c r="I961" i="3"/>
  <c r="J961" i="3"/>
  <c r="K961" i="3"/>
  <c r="F961" i="3"/>
  <c r="I559" i="3"/>
  <c r="F559" i="3"/>
  <c r="J559" i="3"/>
  <c r="K559" i="3"/>
  <c r="H559" i="3"/>
  <c r="K795" i="3"/>
  <c r="J795" i="3"/>
  <c r="H795" i="3"/>
  <c r="I795" i="3"/>
  <c r="F795" i="3"/>
  <c r="K778" i="3"/>
  <c r="I778" i="3"/>
  <c r="F778" i="3"/>
  <c r="J778" i="3"/>
  <c r="H778" i="3"/>
  <c r="F577" i="3"/>
  <c r="H577" i="3"/>
  <c r="J577" i="3"/>
  <c r="K577" i="3"/>
  <c r="I577" i="3"/>
  <c r="K833" i="8"/>
  <c r="J833" i="8"/>
  <c r="K800" i="8"/>
  <c r="J800" i="8"/>
  <c r="J989" i="8"/>
  <c r="K989" i="8"/>
  <c r="J780" i="8"/>
  <c r="K780" i="8"/>
  <c r="K757" i="8"/>
  <c r="J757" i="8"/>
  <c r="I543" i="3"/>
  <c r="J543" i="3"/>
  <c r="F543" i="3"/>
  <c r="K543" i="3"/>
  <c r="H543" i="3"/>
  <c r="H749" i="3"/>
  <c r="J749" i="3"/>
  <c r="F749" i="3"/>
  <c r="K749" i="3"/>
  <c r="I749" i="3"/>
  <c r="I950" i="3"/>
  <c r="J950" i="3"/>
  <c r="K950" i="3"/>
  <c r="H950" i="3"/>
  <c r="F950" i="3"/>
  <c r="I591" i="3"/>
  <c r="F591" i="3"/>
  <c r="H591" i="3"/>
  <c r="K591" i="3"/>
  <c r="J591" i="3"/>
  <c r="K921" i="3"/>
  <c r="H921" i="3"/>
  <c r="I921" i="3"/>
  <c r="J921" i="3"/>
  <c r="F921" i="3"/>
  <c r="I462" i="3"/>
  <c r="H462" i="3"/>
  <c r="K462" i="3"/>
  <c r="J462" i="3"/>
  <c r="F462" i="3"/>
  <c r="I621" i="3"/>
  <c r="H621" i="3"/>
  <c r="J621" i="3"/>
  <c r="F621" i="3"/>
  <c r="K621" i="3"/>
  <c r="H745" i="3"/>
  <c r="K745" i="3"/>
  <c r="F745" i="3"/>
  <c r="I745" i="3"/>
  <c r="J745" i="3"/>
  <c r="K960" i="3"/>
  <c r="I960" i="3"/>
  <c r="F960" i="3"/>
  <c r="J960" i="3"/>
  <c r="H960" i="3"/>
  <c r="F794" i="3"/>
  <c r="K794" i="3"/>
  <c r="I794" i="3"/>
  <c r="J794" i="3"/>
  <c r="H794" i="3"/>
  <c r="K387" i="3"/>
  <c r="J387" i="3"/>
  <c r="H387" i="3"/>
  <c r="I387" i="3"/>
  <c r="F387" i="3"/>
  <c r="J716" i="8"/>
  <c r="K716" i="8"/>
  <c r="F896" i="3"/>
  <c r="K896" i="3"/>
  <c r="I896" i="3"/>
  <c r="J896" i="3"/>
  <c r="H896" i="3"/>
  <c r="K911" i="3"/>
  <c r="J911" i="3"/>
  <c r="I911" i="3"/>
  <c r="F911" i="3"/>
  <c r="H911" i="3"/>
  <c r="K726" i="3"/>
  <c r="H726" i="3"/>
  <c r="J726" i="3"/>
  <c r="F726" i="3"/>
  <c r="I726" i="3"/>
  <c r="J335" i="3"/>
  <c r="H335" i="3"/>
  <c r="F335" i="3"/>
  <c r="K335" i="3"/>
  <c r="I335" i="3"/>
  <c r="F542" i="3"/>
  <c r="K542" i="3"/>
  <c r="H542" i="3"/>
  <c r="J542" i="3"/>
  <c r="I542" i="3"/>
  <c r="H704" i="3"/>
  <c r="K704" i="3"/>
  <c r="J704" i="3"/>
  <c r="I704" i="3"/>
  <c r="F704" i="3"/>
  <c r="H969" i="3"/>
  <c r="J969" i="3"/>
  <c r="F969" i="3"/>
  <c r="I969" i="3"/>
  <c r="K969" i="3"/>
  <c r="I260" i="3"/>
  <c r="H260" i="3"/>
  <c r="F260" i="3"/>
  <c r="K260" i="3"/>
  <c r="J260" i="3"/>
  <c r="K586" i="3"/>
  <c r="J586" i="3"/>
  <c r="H586" i="3"/>
  <c r="F586" i="3"/>
  <c r="I586" i="3"/>
  <c r="K700" i="8"/>
  <c r="J700" i="8"/>
  <c r="I713" i="3"/>
  <c r="J713" i="3"/>
  <c r="K713" i="3"/>
  <c r="F713" i="3"/>
  <c r="H713" i="3"/>
  <c r="K729" i="3"/>
  <c r="J729" i="3"/>
  <c r="F729" i="3"/>
  <c r="H729" i="3"/>
  <c r="I729" i="3"/>
  <c r="I653" i="3"/>
  <c r="F653" i="3"/>
  <c r="H653" i="3"/>
  <c r="K653" i="3"/>
  <c r="J653" i="3"/>
  <c r="I881" i="3"/>
  <c r="K881" i="3"/>
  <c r="H881" i="3"/>
  <c r="J881" i="3"/>
  <c r="F881" i="3"/>
  <c r="K783" i="3"/>
  <c r="H783" i="3"/>
  <c r="F783" i="3"/>
  <c r="I783" i="3"/>
  <c r="J783" i="3"/>
  <c r="K809" i="8"/>
  <c r="J809" i="8"/>
  <c r="J774" i="8"/>
  <c r="K774" i="8"/>
  <c r="K916" i="8"/>
  <c r="J916" i="8"/>
  <c r="K721" i="8"/>
  <c r="J721" i="8"/>
  <c r="J584" i="3"/>
  <c r="I584" i="3"/>
  <c r="H584" i="3"/>
  <c r="F584" i="3"/>
  <c r="K584" i="3"/>
  <c r="J836" i="3"/>
  <c r="F836" i="3"/>
  <c r="I836" i="3"/>
  <c r="H836" i="3"/>
  <c r="K836" i="3"/>
  <c r="H469" i="3"/>
  <c r="I469" i="3"/>
  <c r="F469" i="3"/>
  <c r="K469" i="3"/>
  <c r="J469" i="3"/>
  <c r="J988" i="3"/>
  <c r="H988" i="3"/>
  <c r="K988" i="3"/>
  <c r="F988" i="3"/>
  <c r="I988" i="3"/>
  <c r="J907" i="3"/>
  <c r="F907" i="3"/>
  <c r="K907" i="3"/>
  <c r="H907" i="3"/>
  <c r="I907" i="3"/>
  <c r="I768" i="3"/>
  <c r="J768" i="3"/>
  <c r="K768" i="3"/>
  <c r="H768" i="3"/>
  <c r="F768" i="3"/>
  <c r="H999" i="3"/>
  <c r="F999" i="3"/>
  <c r="J999" i="3"/>
  <c r="I999" i="3"/>
  <c r="O991" i="2"/>
  <c r="K999" i="3"/>
  <c r="N991" i="2"/>
  <c r="K457" i="3"/>
  <c r="I457" i="3"/>
  <c r="J457" i="3"/>
  <c r="F457" i="3"/>
  <c r="H457" i="3"/>
  <c r="H920" i="3"/>
  <c r="I920" i="3"/>
  <c r="K920" i="3"/>
  <c r="F920" i="3"/>
  <c r="J920" i="3"/>
  <c r="J877" i="8"/>
  <c r="K877" i="8"/>
  <c r="J870" i="8"/>
  <c r="K870" i="8"/>
  <c r="J844" i="8"/>
  <c r="K844" i="8"/>
  <c r="J875" i="8"/>
  <c r="K875" i="8"/>
  <c r="J859" i="8"/>
  <c r="K859" i="8"/>
  <c r="J505" i="3"/>
  <c r="K505" i="3"/>
  <c r="F505" i="3"/>
  <c r="I505" i="3"/>
  <c r="H505" i="3"/>
  <c r="I781" i="3"/>
  <c r="J781" i="3"/>
  <c r="H781" i="3"/>
  <c r="F781" i="3"/>
  <c r="K781" i="3"/>
  <c r="H978" i="3"/>
  <c r="F978" i="3"/>
  <c r="K978" i="3"/>
  <c r="I978" i="3"/>
  <c r="J978" i="3"/>
  <c r="I886" i="3"/>
  <c r="J886" i="3"/>
  <c r="F886" i="3"/>
  <c r="K886" i="3"/>
  <c r="H886" i="3"/>
  <c r="I688" i="3"/>
  <c r="F688" i="3"/>
  <c r="K688" i="3"/>
  <c r="J688" i="3"/>
  <c r="H688" i="3"/>
  <c r="J696" i="8"/>
  <c r="K696" i="8"/>
  <c r="J863" i="3"/>
  <c r="I863" i="3"/>
  <c r="H863" i="3"/>
  <c r="K863" i="3"/>
  <c r="F863" i="3"/>
  <c r="H666" i="3"/>
  <c r="F666" i="3"/>
  <c r="I666" i="3"/>
  <c r="K666" i="3"/>
  <c r="J666" i="3"/>
  <c r="I617" i="3"/>
  <c r="J617" i="3"/>
  <c r="K617" i="3"/>
  <c r="F617" i="3"/>
  <c r="H617" i="3"/>
  <c r="F686" i="3"/>
  <c r="I686" i="3"/>
  <c r="J686" i="3"/>
  <c r="H686" i="3"/>
  <c r="K686" i="3"/>
  <c r="F537" i="3"/>
  <c r="J537" i="3"/>
  <c r="I537" i="3"/>
  <c r="H537" i="3"/>
  <c r="K537" i="3"/>
  <c r="F742" i="3"/>
  <c r="J742" i="3"/>
  <c r="I742" i="3"/>
  <c r="K742" i="3"/>
  <c r="H742" i="3"/>
  <c r="H1001" i="3"/>
  <c r="I1001" i="3"/>
  <c r="O993" i="2"/>
  <c r="K1001" i="3"/>
  <c r="J1001" i="3"/>
  <c r="N993" i="2"/>
  <c r="F1001" i="3"/>
  <c r="K891" i="8"/>
  <c r="J891" i="8"/>
  <c r="K864" i="3"/>
  <c r="J864" i="3"/>
  <c r="H864" i="3"/>
  <c r="I864" i="3"/>
  <c r="F864" i="3"/>
  <c r="K827" i="8"/>
  <c r="J827" i="8"/>
  <c r="H642" i="3"/>
  <c r="F642" i="3"/>
  <c r="I642" i="3"/>
  <c r="K642" i="3"/>
  <c r="J642" i="3"/>
  <c r="J510" i="3"/>
  <c r="I510" i="3"/>
  <c r="K510" i="3"/>
  <c r="F510" i="3"/>
  <c r="H510" i="3"/>
  <c r="I982" i="3"/>
  <c r="F982" i="3"/>
  <c r="J982" i="3"/>
  <c r="H982" i="3"/>
  <c r="K982" i="3"/>
  <c r="K993" i="3"/>
  <c r="F993" i="3"/>
  <c r="I993" i="3"/>
  <c r="J993" i="3"/>
  <c r="H993" i="3"/>
  <c r="I644" i="3"/>
  <c r="J644" i="3"/>
  <c r="K644" i="3"/>
  <c r="H644" i="3"/>
  <c r="F644" i="3"/>
  <c r="H547" i="3"/>
  <c r="J547" i="3"/>
  <c r="I547" i="3"/>
  <c r="K547" i="3"/>
  <c r="F547" i="3"/>
  <c r="F623" i="3"/>
  <c r="K623" i="3"/>
  <c r="I623" i="3"/>
  <c r="J623" i="3"/>
  <c r="H623" i="3"/>
  <c r="I759" i="3"/>
  <c r="J759" i="3"/>
  <c r="H759" i="3"/>
  <c r="K759" i="3"/>
  <c r="F759" i="3"/>
  <c r="K658" i="3"/>
  <c r="I658" i="3"/>
  <c r="H658" i="3"/>
  <c r="F658" i="3"/>
  <c r="J658" i="3"/>
  <c r="I588" i="3"/>
  <c r="J588" i="3"/>
  <c r="H588" i="3"/>
  <c r="F588" i="3"/>
  <c r="K588" i="3"/>
  <c r="K698" i="3"/>
  <c r="J698" i="3"/>
  <c r="F698" i="3"/>
  <c r="H698" i="3"/>
  <c r="I698" i="3"/>
  <c r="J930" i="8"/>
  <c r="K930" i="8"/>
  <c r="K725" i="8"/>
  <c r="J725" i="8"/>
  <c r="J962" i="8"/>
  <c r="K962" i="8"/>
  <c r="H826" i="3"/>
  <c r="F826" i="3"/>
  <c r="I826" i="3"/>
  <c r="K826" i="3"/>
  <c r="J826" i="3"/>
  <c r="J871" i="8"/>
  <c r="K871" i="8"/>
  <c r="I503" i="3"/>
  <c r="F503" i="3"/>
  <c r="K503" i="3"/>
  <c r="H503" i="3"/>
  <c r="J503" i="3"/>
  <c r="I967" i="3"/>
  <c r="F967" i="3"/>
  <c r="K967" i="3"/>
  <c r="J967" i="3"/>
  <c r="H967" i="3"/>
  <c r="H479" i="3"/>
  <c r="F479" i="3"/>
  <c r="J479" i="3"/>
  <c r="K479" i="3"/>
  <c r="I479" i="3"/>
  <c r="H628" i="3"/>
  <c r="I628" i="3"/>
  <c r="F628" i="3"/>
  <c r="J628" i="3"/>
  <c r="K628" i="3"/>
  <c r="F903" i="3"/>
  <c r="H903" i="3"/>
  <c r="I903" i="3"/>
  <c r="K903" i="3"/>
  <c r="J903" i="3"/>
  <c r="I885" i="3"/>
  <c r="H885" i="3"/>
  <c r="F885" i="3"/>
  <c r="K885" i="3"/>
  <c r="J885" i="3"/>
  <c r="F599" i="3"/>
  <c r="K599" i="3"/>
  <c r="I599" i="3"/>
  <c r="H599" i="3"/>
  <c r="J599" i="3"/>
  <c r="K641" i="3"/>
  <c r="H641" i="3"/>
  <c r="F641" i="3"/>
  <c r="J641" i="3"/>
  <c r="I641" i="3"/>
  <c r="K710" i="8"/>
  <c r="J710" i="8"/>
  <c r="K912" i="8"/>
  <c r="J912" i="8"/>
  <c r="H995" i="3"/>
  <c r="I995" i="3"/>
  <c r="K995" i="3"/>
  <c r="F995" i="3"/>
  <c r="J995" i="3"/>
  <c r="K945" i="8"/>
  <c r="J945" i="8"/>
  <c r="H765" i="3"/>
  <c r="K765" i="3"/>
  <c r="F765" i="3"/>
  <c r="J765" i="3"/>
  <c r="I765" i="3"/>
  <c r="K682" i="3"/>
  <c r="H682" i="3"/>
  <c r="J682" i="3"/>
  <c r="F682" i="3"/>
  <c r="I682" i="3"/>
  <c r="H877" i="3"/>
  <c r="I877" i="3"/>
  <c r="F877" i="3"/>
  <c r="K877" i="3"/>
  <c r="J877" i="3"/>
  <c r="F518" i="3"/>
  <c r="J518" i="3"/>
  <c r="H518" i="3"/>
  <c r="I518" i="3"/>
  <c r="K518" i="3"/>
  <c r="K746" i="8"/>
  <c r="J746" i="8"/>
  <c r="K918" i="8"/>
  <c r="J918" i="8"/>
  <c r="J927" i="8"/>
  <c r="K927" i="8"/>
  <c r="K815" i="8"/>
  <c r="J815" i="8"/>
  <c r="K960" i="8"/>
  <c r="J960" i="8"/>
  <c r="J876" i="8"/>
  <c r="K876" i="8"/>
  <c r="J718" i="8"/>
  <c r="K718" i="8"/>
  <c r="K726" i="8"/>
  <c r="J726" i="8"/>
  <c r="K764" i="8"/>
  <c r="J764" i="8"/>
  <c r="J941" i="8"/>
  <c r="K941" i="8"/>
  <c r="J790" i="8"/>
  <c r="K790" i="8"/>
  <c r="J705" i="8"/>
  <c r="K705" i="8"/>
  <c r="K819" i="8"/>
  <c r="J819" i="8"/>
  <c r="K808" i="8"/>
  <c r="J808" i="8"/>
  <c r="K911" i="8"/>
  <c r="J911" i="8"/>
  <c r="J801" i="8"/>
  <c r="K801" i="8"/>
  <c r="J914" i="8"/>
  <c r="K914" i="8"/>
  <c r="K971" i="8"/>
  <c r="J971" i="8"/>
  <c r="J855" i="8"/>
  <c r="K855" i="8"/>
  <c r="J782" i="8"/>
  <c r="K782" i="8"/>
  <c r="J948" i="8"/>
  <c r="K948" i="8"/>
  <c r="K937" i="8"/>
  <c r="J937" i="8"/>
  <c r="J836" i="8"/>
  <c r="K836" i="8"/>
  <c r="J868" i="8"/>
  <c r="K868" i="8"/>
  <c r="J919" i="8"/>
  <c r="K919" i="8"/>
  <c r="J958" i="8"/>
  <c r="K958" i="8"/>
  <c r="J832" i="8"/>
  <c r="K832" i="8"/>
  <c r="J697" i="8"/>
  <c r="K697" i="8"/>
  <c r="J858" i="8"/>
  <c r="K858" i="8"/>
  <c r="J909" i="8"/>
  <c r="K909" i="8"/>
  <c r="J995" i="8"/>
  <c r="K995" i="8"/>
  <c r="K817" i="8"/>
  <c r="J817" i="8"/>
  <c r="F792" i="3"/>
  <c r="J792" i="3"/>
  <c r="H792" i="3"/>
  <c r="I792" i="3"/>
  <c r="K792" i="3"/>
  <c r="J723" i="8"/>
  <c r="K723" i="8"/>
  <c r="J831" i="8"/>
  <c r="K831" i="8"/>
  <c r="J733" i="8"/>
  <c r="K733" i="8"/>
  <c r="J838" i="8"/>
  <c r="K838" i="8"/>
  <c r="J928" i="8"/>
  <c r="K928" i="8"/>
  <c r="J978" i="8"/>
  <c r="K978" i="8"/>
  <c r="K983" i="8"/>
  <c r="J983" i="8"/>
  <c r="K839" i="8"/>
  <c r="J839" i="8"/>
  <c r="J856" i="8"/>
  <c r="K856" i="8"/>
  <c r="K807" i="8"/>
  <c r="J807" i="8"/>
  <c r="K702" i="8"/>
  <c r="J702" i="8"/>
  <c r="K763" i="8"/>
  <c r="J763" i="8"/>
  <c r="F585" i="3"/>
  <c r="H585" i="3"/>
  <c r="I585" i="3"/>
  <c r="J585" i="3"/>
  <c r="K585" i="3"/>
  <c r="J1000" i="8"/>
  <c r="K1000" i="8"/>
  <c r="J454" i="3"/>
  <c r="K454" i="3"/>
  <c r="F454" i="3"/>
  <c r="I454" i="3"/>
  <c r="H454" i="3"/>
  <c r="F968" i="3"/>
  <c r="J968" i="3"/>
  <c r="K968" i="3"/>
  <c r="H968" i="3"/>
  <c r="I968" i="3"/>
  <c r="I929" i="3"/>
  <c r="H929" i="3"/>
  <c r="J929" i="3"/>
  <c r="F929" i="3"/>
  <c r="K929" i="3"/>
  <c r="F612" i="3"/>
  <c r="H612" i="3"/>
  <c r="I612" i="3"/>
  <c r="J612" i="3"/>
  <c r="K612" i="3"/>
  <c r="J713" i="8"/>
  <c r="K713" i="8"/>
  <c r="J703" i="8"/>
  <c r="K703" i="8"/>
  <c r="K802" i="8"/>
  <c r="J802" i="8"/>
  <c r="K878" i="8"/>
  <c r="J878" i="8"/>
  <c r="J708" i="8"/>
  <c r="K708" i="8"/>
  <c r="J707" i="8"/>
  <c r="K707" i="8"/>
  <c r="J920" i="8"/>
  <c r="K920" i="8"/>
  <c r="J766" i="8"/>
  <c r="K766" i="8"/>
  <c r="K950" i="8"/>
  <c r="J950" i="8"/>
  <c r="K816" i="8"/>
  <c r="J816" i="8"/>
  <c r="K847" i="8"/>
  <c r="J847" i="8"/>
  <c r="K931" i="8"/>
  <c r="J931" i="8"/>
  <c r="K769" i="8"/>
  <c r="J769" i="8"/>
  <c r="J701" i="8"/>
  <c r="K701" i="8"/>
  <c r="J824" i="8"/>
  <c r="K824" i="8"/>
  <c r="J777" i="8"/>
  <c r="K777" i="8"/>
  <c r="J1002" i="8"/>
  <c r="K1002" i="8"/>
  <c r="J998" i="8"/>
  <c r="K998" i="8"/>
  <c r="K925" i="8"/>
  <c r="J925" i="8"/>
  <c r="J867" i="8"/>
  <c r="K867" i="8"/>
  <c r="K759" i="8"/>
  <c r="J759" i="8"/>
  <c r="K814" i="8"/>
  <c r="J814" i="8"/>
  <c r="J804" i="8"/>
  <c r="K804" i="8"/>
  <c r="K3" i="8"/>
  <c r="J3" i="8"/>
  <c r="K949" i="8"/>
  <c r="J949" i="8"/>
  <c r="J698" i="8"/>
  <c r="K698" i="8"/>
  <c r="J828" i="8"/>
  <c r="K828" i="8"/>
  <c r="K980" i="8"/>
  <c r="J980" i="8"/>
  <c r="K892" i="8"/>
  <c r="J892" i="8"/>
  <c r="K926" i="8"/>
  <c r="J926" i="8"/>
  <c r="K986" i="8"/>
  <c r="J986" i="8"/>
  <c r="J768" i="8"/>
  <c r="K768" i="8"/>
  <c r="J704" i="8"/>
  <c r="K704" i="8"/>
  <c r="J706" i="8"/>
  <c r="K706" i="8"/>
  <c r="J913" i="8"/>
  <c r="K913" i="8"/>
  <c r="J996" i="8"/>
  <c r="K996" i="8"/>
  <c r="J882" i="8"/>
  <c r="K882" i="8"/>
  <c r="J811" i="8"/>
  <c r="K811" i="8"/>
  <c r="K934" i="8"/>
  <c r="J934" i="8"/>
  <c r="K979" i="8"/>
  <c r="J979" i="8"/>
  <c r="J932" i="8"/>
  <c r="K932" i="8"/>
  <c r="K863" i="8"/>
  <c r="J863" i="8"/>
  <c r="H533" i="3"/>
  <c r="K533" i="3"/>
  <c r="F533" i="3"/>
  <c r="I533" i="3"/>
  <c r="J533" i="3"/>
  <c r="I823" i="3"/>
  <c r="K823" i="3"/>
  <c r="H823" i="3"/>
  <c r="F823" i="3"/>
  <c r="J823" i="3"/>
  <c r="F965" i="3"/>
  <c r="I965" i="3"/>
  <c r="H965" i="3"/>
  <c r="J965" i="3"/>
  <c r="K965" i="3"/>
  <c r="I769" i="3"/>
  <c r="J769" i="3"/>
  <c r="H769" i="3"/>
  <c r="K769" i="3"/>
  <c r="F769" i="3"/>
  <c r="J938" i="8"/>
  <c r="K938" i="8"/>
  <c r="K779" i="8"/>
  <c r="J779" i="8"/>
  <c r="K893" i="8"/>
  <c r="J893" i="8"/>
  <c r="K862" i="8"/>
  <c r="J862" i="8"/>
  <c r="J968" i="8"/>
  <c r="K968" i="8"/>
  <c r="K955" i="8"/>
  <c r="J955" i="8"/>
  <c r="K923" i="8"/>
  <c r="J923" i="8"/>
  <c r="K905" i="8"/>
  <c r="J905" i="8"/>
  <c r="K761" i="8"/>
  <c r="J761" i="8"/>
  <c r="J735" i="8"/>
  <c r="K735" i="8"/>
  <c r="J714" i="8"/>
  <c r="K714" i="8"/>
  <c r="K747" i="8"/>
  <c r="J747" i="8"/>
  <c r="J695" i="8"/>
  <c r="K695" i="8"/>
  <c r="K881" i="8"/>
  <c r="J881" i="8"/>
  <c r="K724" i="8"/>
  <c r="J724" i="8"/>
  <c r="J866" i="8"/>
  <c r="K866" i="8"/>
  <c r="J748" i="8"/>
  <c r="K748" i="8"/>
  <c r="J694" i="8"/>
  <c r="K694" i="8"/>
  <c r="J850" i="8"/>
  <c r="K850" i="8"/>
  <c r="J969" i="8"/>
  <c r="K969" i="8"/>
  <c r="K798" i="8"/>
  <c r="J798" i="8"/>
  <c r="K830" i="8"/>
  <c r="J830" i="8"/>
  <c r="K692" i="8"/>
  <c r="J692" i="8"/>
  <c r="K947" i="8"/>
  <c r="J947" i="8"/>
  <c r="K821" i="8"/>
  <c r="J821" i="8"/>
  <c r="K963" i="8"/>
  <c r="J963" i="8"/>
  <c r="J810" i="8"/>
  <c r="K810" i="8"/>
  <c r="K813" i="8"/>
  <c r="J813" i="8"/>
  <c r="J715" i="8"/>
  <c r="K715" i="8"/>
  <c r="J970" i="8"/>
  <c r="K970" i="8"/>
  <c r="J738" i="8"/>
  <c r="K738" i="8"/>
  <c r="K781" i="8"/>
  <c r="J781" i="8"/>
  <c r="F453" i="3"/>
  <c r="J453" i="3"/>
  <c r="K453" i="3"/>
  <c r="I453" i="3"/>
  <c r="H453" i="3"/>
  <c r="J753" i="8"/>
  <c r="K753" i="8"/>
  <c r="J873" i="8"/>
  <c r="K873" i="8"/>
  <c r="K897" i="8"/>
  <c r="J897" i="8"/>
  <c r="J812" i="8"/>
  <c r="K812" i="8"/>
  <c r="K739" i="8"/>
  <c r="J739" i="8"/>
  <c r="K951" i="8"/>
  <c r="J951" i="8"/>
  <c r="J842" i="8"/>
  <c r="K842" i="8"/>
  <c r="J933" i="8"/>
  <c r="K933" i="8"/>
  <c r="J818" i="8"/>
  <c r="K818" i="8"/>
  <c r="J887" i="8"/>
  <c r="K887" i="8"/>
  <c r="J852" i="8"/>
  <c r="K852" i="8"/>
  <c r="K869" i="8"/>
  <c r="J869" i="8"/>
  <c r="K843" i="8"/>
  <c r="J843" i="8"/>
  <c r="K1001" i="8"/>
  <c r="J1001" i="8"/>
  <c r="K946" i="8"/>
  <c r="J946" i="8"/>
  <c r="J943" i="8"/>
  <c r="K943" i="8"/>
  <c r="J952" i="8"/>
  <c r="K952" i="8"/>
  <c r="I936" i="3"/>
  <c r="J936" i="3"/>
  <c r="F936" i="3"/>
  <c r="H936" i="3"/>
  <c r="K936" i="3"/>
  <c r="J801" i="3"/>
  <c r="H801" i="3"/>
  <c r="K801" i="3"/>
  <c r="F801" i="3"/>
  <c r="I801" i="3"/>
  <c r="F827" i="3"/>
  <c r="H827" i="3"/>
  <c r="K827" i="3"/>
  <c r="J827" i="3"/>
  <c r="I827" i="3"/>
  <c r="J609" i="3"/>
  <c r="K609" i="3"/>
  <c r="I609" i="3"/>
  <c r="F609" i="3"/>
  <c r="H609" i="3"/>
  <c r="J719" i="8"/>
  <c r="K719" i="8"/>
  <c r="J910" i="8"/>
  <c r="K910" i="8"/>
  <c r="J888" i="8"/>
  <c r="K888" i="8"/>
  <c r="K942" i="8"/>
  <c r="J942" i="8"/>
  <c r="J999" i="8"/>
  <c r="K999" i="8"/>
  <c r="J741" i="8"/>
  <c r="K741" i="8"/>
  <c r="J864" i="8"/>
  <c r="K864" i="8"/>
  <c r="J967" i="8"/>
  <c r="K967" i="8"/>
  <c r="K773" i="8"/>
  <c r="J773" i="8"/>
  <c r="K906" i="8"/>
  <c r="J906" i="8"/>
  <c r="K966" i="8"/>
  <c r="J966" i="8"/>
  <c r="J752" i="8"/>
  <c r="K752" i="8"/>
  <c r="J785" i="8"/>
  <c r="K785" i="8"/>
  <c r="J982" i="8"/>
  <c r="K982" i="8"/>
  <c r="K994" i="8"/>
  <c r="J994" i="8"/>
  <c r="J740" i="8"/>
  <c r="K740" i="8"/>
  <c r="K884" i="8"/>
  <c r="J884" i="8"/>
  <c r="J755" i="8"/>
  <c r="K755" i="8"/>
  <c r="J981" i="8"/>
  <c r="K981" i="8"/>
  <c r="J895" i="8"/>
  <c r="K895" i="8"/>
  <c r="J783" i="8"/>
  <c r="K783" i="8"/>
  <c r="J899" i="8"/>
  <c r="K899" i="8"/>
  <c r="K965" i="8"/>
  <c r="J965" i="8"/>
  <c r="K953" i="8"/>
  <c r="J953" i="8"/>
  <c r="J749" i="8"/>
  <c r="K749" i="8"/>
  <c r="J745" i="8"/>
  <c r="K745" i="8"/>
  <c r="J765" i="8"/>
  <c r="K765" i="8"/>
  <c r="J879" i="8"/>
  <c r="K879" i="8"/>
  <c r="J992" i="8"/>
  <c r="K992" i="8"/>
  <c r="J730" i="8"/>
  <c r="K730" i="8"/>
  <c r="K974" i="8"/>
  <c r="J974" i="8"/>
  <c r="J846" i="8"/>
  <c r="K846" i="8"/>
  <c r="K822" i="8"/>
  <c r="J822" i="8"/>
  <c r="F803" i="3"/>
  <c r="I803" i="3"/>
  <c r="H803" i="3"/>
  <c r="J803" i="3"/>
  <c r="K803" i="3"/>
  <c r="J975" i="8"/>
  <c r="K975" i="8"/>
  <c r="J940" i="8"/>
  <c r="K940" i="8"/>
  <c r="J693" i="8"/>
  <c r="K693" i="8"/>
  <c r="K903" i="8"/>
  <c r="J903" i="8"/>
  <c r="J771" i="8"/>
  <c r="K771" i="8"/>
  <c r="J990" i="8"/>
  <c r="K990" i="8"/>
  <c r="K712" i="8"/>
  <c r="J712" i="8"/>
  <c r="K915" i="8"/>
  <c r="J915" i="8"/>
  <c r="J751" i="8"/>
  <c r="K751" i="8"/>
  <c r="K997" i="8"/>
  <c r="J997" i="8"/>
  <c r="K729" i="8"/>
  <c r="J729" i="8"/>
  <c r="J917" i="8"/>
  <c r="K917" i="8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<sst xmlns="http://schemas.openxmlformats.org/spreadsheetml/2006/main" count="522" uniqueCount="284">
  <si>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</si>
  <si>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</si>
  <si>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</si>
  <si>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</si>
  <si>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</si>
  <si>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</si>
  <si>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</si>
  <si>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</si>
  <si>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</si>
  <si>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</si>
  <si>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</si>
  <si>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</si>
  <si>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</si>
  <si>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</si>
  <si>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</si>
  <si>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</si>
  <si>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</si>
  <si>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</si>
  <si>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</si>
  <si>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</si>
  <si>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</si>
  <si>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</si>
  <si>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</si>
  <si>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</si>
  <si>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</si>
  <si>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</si>
  <si>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</si>
  <si>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</si>
  <si>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</si>
  <si>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</si>
  <si>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</si>
  <si>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</si>
  <si>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</si>
  <si>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</si>
  <si>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</si>
  <si>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</si>
  <si>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</si>
  <si>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</si>
  <si>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</si>
  <si>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</si>
  <si>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</si>
  <si>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</si>
  <si>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</si>
  <si>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</si>
  <si>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</si>
  <si>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</si>
  <si>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</si>
  <si>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</si>
  <si>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</si>
  <si>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</si>
  <si>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</si>
  <si>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</si>
  <si>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</si>
  <si>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</si>
  <si>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</si>
  <si>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</si>
  <si>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</si>
  <si>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</si>
  <si>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</si>
  <si>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</si>
  <si>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</si>
  <si>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</si>
  <si>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</si>
  <si>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</si>
  <si>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</si>
  <si>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</si>
  <si>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</si>
  <si>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</si>
  <si>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</si>
  <si>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</si>
  <si>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</si>
  <si>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</si>
  <si>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</si>
  <si>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</si>
  <si>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</si>
  <si>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</si>
  <si>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</si>
  <si>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</si>
  <si>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</si>
  <si>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</si>
  <si>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</si>
  <si>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</si>
  <si>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</si>
  <si>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</si>
  <si>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</si>
  <si>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</si>
  <si>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</si>
  <si>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</si>
  <si>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</si>
  <si>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</si>
  <si>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</si>
  <si>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</si>
  <si>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</si>
  <si>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</si>
  <si>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</si>
  <si>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</si>
  <si>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</si>
  <si>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</si>
  <si>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</si>
  <si>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</si>
  <si>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</si>
  <si>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</si>
  <si>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</si>
  <si>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</si>
  <si>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</si>
  <si>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</si>
  <si>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</si>
  <si>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</si>
  <si>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</si>
  <si>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</si>
  <si>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</si>
  <si>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</si>
  <si>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</si>
  <si>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</si>
  <si>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</si>
  <si>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</si>
  <si>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</si>
  <si>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</si>
  <si>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</si>
  <si>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Monterrey</t>
  </si>
  <si>
    <t>Cruz Azul</t>
  </si>
  <si>
    <t>U.N.A.M.- Pumas</t>
  </si>
  <si>
    <t>U.A.N.L.- Tigres</t>
  </si>
  <si>
    <t>Santos Laguna</t>
  </si>
  <si>
    <t>Liga MX</t>
  </si>
  <si>
    <t>Puebla</t>
  </si>
  <si>
    <t>Club Tijuana</t>
  </si>
  <si>
    <t>FCSB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</si>
  <si>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</si>
  <si>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</si>
  <si>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</si>
  <si>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</si>
  <si>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</si>
  <si>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</si>
  <si>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</si>
  <si>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</si>
  <si>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</si>
  <si>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</si>
  <si>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Arsenal Sarandi</t>
  </si>
  <si>
    <t>Estudiantes L.P.</t>
  </si>
  <si>
    <t>Lanus</t>
  </si>
  <si>
    <t>Sligo Rovers</t>
  </si>
  <si>
    <t>Bohemians</t>
  </si>
  <si>
    <t>Independiente</t>
  </si>
  <si>
    <t>Platense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</si>
  <si>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</si>
  <si>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</si>
  <si>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</si>
  <si>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</si>
  <si>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</si>
  <si>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</si>
  <si>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</si>
  <si>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</si>
  <si>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</si>
  <si>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River Plate</t>
  </si>
  <si>
    <t>Barracas Central</t>
  </si>
  <si>
    <t>Tigre</t>
  </si>
  <si>
    <t>Banfield</t>
  </si>
  <si>
    <t>Godoy Cruz</t>
  </si>
  <si>
    <t>Aldosivi</t>
  </si>
  <si>
    <t>Randers FC</t>
  </si>
  <si>
    <t>Viborg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</si>
  <si>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</si>
  <si>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</si>
  <si>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</si>
  <si>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</si>
  <si>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</si>
  <si>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</si>
  <si>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</si>
  <si>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</si>
  <si>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</si>
  <si>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</si>
  <si>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</si>
  <si>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</si>
  <si>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</si>
  <si>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</si>
  <si>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</si>
  <si>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</si>
  <si>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</si>
  <si>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</si>
  <si>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</si>
  <si>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</si>
  <si>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</si>
  <si>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</si>
  <si>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Los Angeles FC</t>
  </si>
  <si>
    <t>Colorado Rapids</t>
  </si>
  <si>
    <t>FC Dallas</t>
  </si>
  <si>
    <t>Toronto FC</t>
  </si>
  <si>
    <t>Austin FC</t>
  </si>
  <si>
    <t>Charlotte</t>
  </si>
  <si>
    <t>Inter Miami</t>
  </si>
  <si>
    <t>Chicago Fire</t>
  </si>
  <si>
    <t>San Jose Earthquakes</t>
  </si>
  <si>
    <t>New York Red Bulls</t>
  </si>
  <si>
    <t>FK Rostov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</si>
  <si>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</si>
  <si>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</si>
  <si>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</si>
  <si>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</si>
  <si>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</si>
  <si>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</si>
  <si>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</si>
  <si>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</si>
  <si>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</si>
  <si>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</si>
  <si>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Zenit</t>
  </si>
  <si>
    <t>Rubin Kazan</t>
  </si>
  <si>
    <t>Houston Dynamo</t>
  </si>
  <si>
    <t>Real Salt Lake</t>
  </si>
  <si>
    <t>Nashville SC</t>
  </si>
  <si>
    <t>Premier League</t>
  </si>
  <si>
    <t>MLS</t>
  </si>
  <si>
    <t>Toluca</t>
  </si>
  <si>
    <t>Queretaro</t>
  </si>
  <si>
    <t>Pachuca</t>
  </si>
  <si>
    <t>Huracan</t>
  </si>
  <si>
    <t>Velez Sarsfield</t>
  </si>
  <si>
    <t>Rosario Central</t>
  </si>
  <si>
    <t>CF Montreal</t>
  </si>
  <si>
    <t>Central Cordoba</t>
  </si>
  <si>
    <t>Ilves</t>
  </si>
  <si>
    <t>KuPS</t>
  </si>
  <si>
    <t>Inter Turku</t>
  </si>
  <si>
    <t>SJK</t>
  </si>
  <si>
    <t>VPS</t>
  </si>
  <si>
    <t>AC Oulu</t>
  </si>
  <si>
    <t>Mariehamn</t>
  </si>
  <si>
    <t>Lahti</t>
  </si>
  <si>
    <t>Hammarby</t>
  </si>
  <si>
    <t>Helsingborg</t>
  </si>
  <si>
    <t>Hacken</t>
  </si>
  <si>
    <t>AIK</t>
  </si>
  <si>
    <t>Haugesund</t>
  </si>
  <si>
    <t>Viking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</si>
  <si>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</si>
  <si>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</si>
  <si>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</si>
  <si>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</si>
  <si>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</si>
  <si>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</si>
  <si>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</si>
  <si>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</si>
  <si>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Elfsborg</t>
  </si>
  <si>
    <t>Mjallby</t>
  </si>
  <si>
    <t>Djurgarden</t>
  </si>
  <si>
    <t>Degerfors</t>
  </si>
  <si>
    <t>Veikkausliiga</t>
  </si>
  <si>
    <t>Eliteserien</t>
  </si>
  <si>
    <t>Allsvenskan</t>
  </si>
  <si>
    <t>Fluminense</t>
  </si>
  <si>
    <t>Santos</t>
  </si>
  <si>
    <t>Atletico GO</t>
  </si>
  <si>
    <t>Coritiba</t>
  </si>
  <si>
    <t>Goias</t>
  </si>
  <si>
    <t>Atletico-MG</t>
  </si>
  <si>
    <t>Internacional</t>
  </si>
  <si>
    <t>Botafogo RJ</t>
  </si>
  <si>
    <t>Corinthians</t>
  </si>
  <si>
    <t>Cuiaba</t>
  </si>
  <si>
    <t>Avai</t>
  </si>
  <si>
    <t>America MG</t>
  </si>
  <si>
    <t>Sao Paulo</t>
  </si>
  <si>
    <t>Athletico-PR</t>
  </si>
  <si>
    <t>Juventude</t>
  </si>
  <si>
    <t>Bragantino</t>
  </si>
  <si>
    <t>Serie A</t>
  </si>
  <si>
    <t>Necaxa</t>
  </si>
  <si>
    <t>FC Cincinnati</t>
  </si>
  <si>
    <t>Haka</t>
  </si>
  <si>
    <t>DC United</t>
  </si>
  <si>
    <t>New York City</t>
  </si>
  <si>
    <t>Honka</t>
  </si>
  <si>
    <t>Gimnasia L.P.</t>
  </si>
  <si>
    <t>Mazatlan FC</t>
  </si>
  <si>
    <t>Sarmiento Junin</t>
  </si>
  <si>
    <t>Atlas</t>
  </si>
  <si>
    <t>29/04/2022</t>
  </si>
  <si>
    <t>Fortaleza</t>
  </si>
  <si>
    <t>Ceara</t>
  </si>
  <si>
    <t>01/05/2022</t>
  </si>
  <si>
    <t>02/05/2022</t>
  </si>
  <si>
    <t>03/05/2022</t>
  </si>
  <si>
    <t>30/04/2022</t>
  </si>
  <si>
    <t>samara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</si>
</sst>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1.0402108288528555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12.147786798144532</v>
      </c>
      <c r="I2" s="6">
        <f>IF('Log_working_3-way'!$D2="","",'True_Odds_Calculator_3-way'!O3/'True_Odds_Calculator_3-way'!B3-1)</f>
        <v>9.1695896782431277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4.3325491615394007E-2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1.0586484244161023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1.3442274512862835</v>
      </c>
      <c r="I3" s="6">
        <f>IF('Log_working_3-way'!$D3="","",'True_Odds_Calculator_3-way'!O4/'True_Odds_Calculator_3-way'!B4-1)</f>
        <v>4.3161579659025868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5.1287227499033694E-2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1.0372889766888984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26.269830375527015</v>
      </c>
      <c r="I4" s="6">
        <f>IF('Log_working_3-way'!$D4="","",'True_Odds_Calculator_3-way'!O5/'True_Odds_Calculator_3-way'!B5-1)</f>
        <v>6.6049811008129229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3.753287114511128E-2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1.0363999050904245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28.464674236753982</v>
      </c>
      <c r="I5" s="6">
        <f>IF('Log_working_3-way'!$D5="","",'True_Odds_Calculator_3-way'!O6/'True_Odds_Calculator_3-way'!B6-1)</f>
        <v>6.4897944046856972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3.5955752665615348E-2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1.0308520656140365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14.119972898637856</v>
      </c>
      <c r="I6" s="6">
        <f>IF('Log_working_3-way'!$D6="","",'True_Odds_Calculator_3-way'!O7/'True_Odds_Calculator_3-way'!B7-1)</f>
        <v>8.6921000767996937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3.3256021558707882E-2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1.0408510846017416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41.368816174169304</v>
      </c>
      <c r="I7" s="6">
        <f>IF('Log_working_3-way'!$D7="","",'True_Odds_Calculator_3-way'!O8/'True_Odds_Calculator_3-way'!B8-1)</f>
        <v>4.6092401079241352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3.5141632422857505E-2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1.0395639630808631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21.634160651009747</v>
      </c>
      <c r="I8" s="6">
        <f>IF('Log_working_3-way'!$D8="","",'True_Odds_Calculator_3-way'!O9/'True_Odds_Calculator_3-way'!B9-1)</f>
        <v>7.0231818753236794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4.1120900911012503E-2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1.0414254237043741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26.159789415811112</v>
      </c>
      <c r="I9" s="6">
        <f>IF('Log_working_3-way'!$D9="","",'True_Odds_Calculator_3-way'!O10/'True_Odds_Calculator_3-way'!B10-1)</f>
        <v>6.2053713425590393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4.1736552960520923E-2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1.0374065437145097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20.822474100627193</v>
      </c>
      <c r="I10" s="6">
        <f>IF('Log_working_3-way'!$D10="","",'True_Odds_Calculator_3-way'!O11/'True_Odds_Calculator_3-way'!B11-1)</f>
        <v>6.263397444735384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3.9100188956096682E-2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1.0364869969735724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12.806720901108537</v>
      </c>
      <c r="I11" s="6">
        <f>IF('Log_working_3-way'!$D11="","",'True_Odds_Calculator_3-way'!O12/'True_Odds_Calculator_3-way'!B12-1)</f>
        <v>7.3241628021077911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3.9205892147068599E-2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1.0261672321779109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18.742526824679793</v>
      </c>
      <c r="I12" s="6">
        <f>IF('Log_working_3-way'!$D12="","",'True_Odds_Calculator_3-way'!O13/'True_Odds_Calculator_3-way'!B13-1)</f>
        <v>7.7744563665243547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2.7759061000058205E-2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1.0347942512487309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40.449658721852664</v>
      </c>
      <c r="I13" s="6">
        <f>IF('Log_working_3-way'!$D13="","",'True_Odds_Calculator_3-way'!O14/'True_Odds_Calculator_3-way'!B14-1)</f>
        <v>3.9442038482736175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3.0614335961814509E-2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1.0293219989108637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28.01494269548818</v>
      </c>
      <c r="I14" s="6">
        <f>IF('Log_working_3-way'!$D14="","",'True_Odds_Calculator_3-way'!O15/'True_Odds_Calculator_3-way'!B15-1)</f>
        <v>6.4975417895771868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2.9143897996356971E-2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1.0255613713316765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10.259830814339274</v>
      </c>
      <c r="I15" s="6">
        <f>IF('Log_working_3-way'!$D15="","",'True_Odds_Calculator_3-way'!O16/'True_Odds_Calculator_3-way'!B16-1)</f>
        <v>6.7664044197726509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2.7480229723125138E-2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1.0257246483717688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14.693779710673587</v>
      </c>
      <c r="I16" s="6">
        <f>IF('Log_working_3-way'!$D16="","",'True_Odds_Calculator_3-way'!O17/'True_Odds_Calculator_3-way'!B17-1)</f>
        <v>7.4669471710259483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2.7717504254843872E-2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1.0363655025265857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14.398790309943905</v>
      </c>
      <c r="I17" s="6">
        <f>IF('Log_working_3-way'!$D17="","",'True_Odds_Calculator_3-way'!O18/'True_Odds_Calculator_3-way'!B18-1)</f>
        <v>7.7315321016429639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3.9042657114946255E-2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1.036955386286327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20.832410312447401</v>
      </c>
      <c r="I18" s="6">
        <f>IF('Log_working_3-way'!$D18="","",'True_Odds_Calculator_3-way'!O19/'True_Odds_Calculator_3-way'!B19-1)</f>
        <v>7.136233223861975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3.862728104386326E-2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1.050382766579441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14.940122694721637</v>
      </c>
      <c r="I19" s="6">
        <f>IF('Log_working_3-way'!$D19="","",'True_Odds_Calculator_3-way'!O20/'True_Odds_Calculator_3-way'!B20-1)</f>
        <v>9.5445682750327485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5.3728405118283806E-2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1.0696847578632971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38.222848558146126</v>
      </c>
      <c r="I20" s="6">
        <f>IF('Log_working_3-way'!$D20="","",'True_Odds_Calculator_3-way'!O21/'True_Odds_Calculator_3-way'!B21-1)</f>
        <v>5.9583599407007668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6.1200565057507594E-2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1.0446362866487793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22.430580004851343</v>
      </c>
      <c r="I21" s="6">
        <f>IF('Log_working_3-way'!$D21="","",'True_Odds_Calculator_3-way'!O22/'True_Odds_Calculator_3-way'!B22-1)</f>
        <v>7.9410860151872207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4.5957941719698026E-2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1.0407926826422582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14.329306166483553</v>
      </c>
      <c r="I22" s="6">
        <f>IF('Log_working_3-way'!$D22="","",'True_Odds_Calculator_3-way'!O23/'True_Odds_Calculator_3-way'!B23-1)</f>
        <v>8.2980622801139567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4.3752393372041176E-2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1.0414328901675178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8.7158700934380455</v>
      </c>
      <c r="I23" s="6">
        <f>IF('Log_working_3-way'!$D23="","",'True_Odds_Calculator_3-way'!O24/'True_Odds_Calculator_3-way'!B24-1)</f>
        <v>6.7754720151022942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4.3900256841136187E-2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1.032024556967285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3.6446904696846936</v>
      </c>
      <c r="I24" s="6">
        <f>IF('Log_working_3-way'!$D24="","",'True_Odds_Calculator_3-way'!O25/'True_Odds_Calculator_3-way'!B25-1)</f>
        <v>4.0105318176817057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3.0886429654136682E-2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1.004940004416756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25.991051802082033</v>
      </c>
      <c r="I25" s="6">
        <f>IF('Log_working_3-way'!$D25="","",'True_Odds_Calculator_3-way'!O26/'True_Odds_Calculator_3-way'!B26-1)</f>
        <v>6.8070297423436212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5.0270108043217743E-3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1.0346384220671732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32.89647727220197</v>
      </c>
      <c r="I26" s="6">
        <f>IF('Log_working_3-way'!$D26="","",'True_Odds_Calculator_3-way'!O27/'True_Odds_Calculator_3-way'!B27-1)</f>
        <v>5.4976058912411103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3.2932696321545718E-2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1.0330885868072606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1.5092577056980927</v>
      </c>
      <c r="I27" s="6">
        <f>IF('Log_working_3-way'!$D27="","",'True_Odds_Calculator_3-way'!O28/'True_Odds_Calculator_3-way'!B28-1)</f>
        <v>4.6096966196566465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3.0087137174742651E-2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1.0495704601458045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4.2137401663026468</v>
      </c>
      <c r="I28" s="6">
        <f>IF('Log_working_3-way'!$D28="","",'True_Odds_Calculator_3-way'!O29/'True_Odds_Calculator_3-way'!B29-1)</f>
        <v>3.398099884985835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4.7039529700776628E-2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1.0416306343365942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15.217114092192642</v>
      </c>
      <c r="I29" s="6">
        <f>IF('Log_working_3-way'!$D29="","",'True_Odds_Calculator_3-way'!O30/'True_Odds_Calculator_3-way'!B30-1)</f>
        <v>6.0711570329475082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4.4272594504548346E-2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1.0494385601974614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30.150967603740749</v>
      </c>
      <c r="I30" s="6">
        <f>IF('Log_working_3-way'!$D30="","",'True_Odds_Calculator_3-way'!O31/'True_Odds_Calculator_3-way'!B31-1)</f>
        <v>4.3317147184892333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4.8219806198529502E-2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1.0339504853837527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35.040800457924938</v>
      </c>
      <c r="I31" s="6">
        <f>IF('Log_working_3-way'!$D31="","",'True_Odds_Calculator_3-way'!O32/'True_Odds_Calculator_3-way'!B32-1)</f>
        <v>5.0888648257005231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3.1615540689344357E-2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1.0363397115498281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40.389132628451328</v>
      </c>
      <c r="I32" s="6">
        <f>IF('Log_working_3-way'!$D32="","",'True_Odds_Calculator_3-way'!O33/'True_Odds_Calculator_3-way'!B33-1)</f>
        <v>3.4616690568044044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3.2121472149449826E-2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1.0301940775632439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30.723737568726026</v>
      </c>
      <c r="I33" s="6">
        <f>IF('Log_working_3-way'!$D33="","",'True_Odds_Calculator_3-way'!O34/'True_Odds_Calculator_3-way'!B34-1)</f>
        <v>6.0585033750280415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2.9294267541789099E-2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1.0259568580004126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11.676801538447711</v>
      </c>
      <c r="I34" s="6">
        <f>IF('Log_working_3-way'!$D34="","",'True_Odds_Calculator_3-way'!O35/'True_Odds_Calculator_3-way'!B35-1)</f>
        <v>7.8779611836653043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2.8089137599922376E-2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1.0248309383773142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15.35950296945574</v>
      </c>
      <c r="I35" s="6">
        <f>IF('Log_working_3-way'!$D35="","",'True_Odds_Calculator_3-way'!O36/'True_Odds_Calculator_3-way'!B36-1)</f>
        <v>7.3760835286032691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2.6715793007835664E-2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1.0307384109639066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27.039786405217313</v>
      </c>
      <c r="I36" s="6">
        <f>IF('Log_working_3-way'!$D36="","",'True_Odds_Calculator_3-way'!O37/'True_Odds_Calculator_3-way'!B37-1)</f>
        <v>6.1243928178766183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3.0859340851473016E-2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1.0389458516475842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46.38345164468835</v>
      </c>
      <c r="I37" s="6">
        <f>IF('Log_working_3-way'!$D37="","",'True_Odds_Calculator_3-way'!O38/'True_Odds_Calculator_3-way'!B38-1)</f>
        <v>2.286238727898795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3.2051172019812446E-2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1.0258810738002451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2.772208230903761E-2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1.0461616067910615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4.709735632428913E-2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1.0418523218164455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12.446824966715802</v>
      </c>
      <c r="I42" s="6">
        <f>IF('Log_working_3-way'!$D42="","",'True_Odds_Calculator_3-way'!O41/'True_Odds_Calculator_3-way'!B41-1)</f>
        <v>8.3265122968352259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4.4981098752088666E-2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1.040923166735938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24.638836856334652</v>
      </c>
      <c r="I43" s="6">
        <f>IF('Log_working_3-way'!$D43="","",'True_Odds_Calculator_3-way'!O42/'True_Odds_Calculator_3-way'!B42-1)</f>
        <v>5.5105156764420604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4.1698512371082019E-2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1.0353854014671806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37.333404414154749</v>
      </c>
      <c r="I44" s="6">
        <f>IF('Log_working_3-way'!$D44="","",'True_Odds_Calculator_3-way'!O43/'True_Odds_Calculator_3-way'!B43-1)</f>
        <v>3.8983185632714283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3.2166116919303267E-2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1.0539519433374414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18.655016316128609</v>
      </c>
      <c r="I45" s="6">
        <f>IF('Log_working_3-way'!$D45="","",'True_Odds_Calculator_3-way'!O44/'True_Odds_Calculator_3-way'!B44-1)</f>
        <v>10.106143874034402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5.647698494863751E-2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1.0899117029470966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57.219836449225326</v>
      </c>
      <c r="I46" s="6">
        <f>IF('Log_working_3-way'!$D46="","",'True_Odds_Calculator_3-way'!O45/'True_Odds_Calculator_3-way'!B45-1)</f>
        <v>2.7395111889778061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6.1828778192066114E-2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1.0411289233239307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14.514795408348462</v>
      </c>
      <c r="I47" s="6">
        <f>IF('Log_working_3-way'!$D47="","",'True_Odds_Calculator_3-way'!O46/'True_Odds_Calculator_3-way'!B46-1)</f>
        <v>9.0429941226743136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4.4070822442394464E-2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1.0304855818568075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16.347370987602478</v>
      </c>
      <c r="I48" s="6">
        <f>IF('Log_working_3-way'!$D48="","",'True_Odds_Calculator_3-way'!O47/'True_Odds_Calculator_3-way'!B47-1)</f>
        <v>7.7538242075582904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3.257006082327818E-2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1.0401691427997486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32.935283163439259</v>
      </c>
      <c r="I49" s="6">
        <f>IF('Log_working_3-way'!$D49="","",'True_Odds_Calculator_3-way'!O48/'True_Odds_Calculator_3-way'!B48-1)</f>
        <v>4.9267680998298928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3.816907142512127E-2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1.0308221341256636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15.266750995188385</v>
      </c>
      <c r="I50" s="6">
        <f>IF('Log_working_3-way'!$D50="","",'True_Odds_Calculator_3-way'!O49/'True_Odds_Calculator_3-way'!B49-1)</f>
        <v>6.1125894143663428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3.2951451657208919E-2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1.0348571341337036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40.691232832663019</v>
      </c>
      <c r="I51" s="6">
        <f>IF('Log_working_3-way'!$D51="","",'True_Odds_Calculator_3-way'!O50/'True_Odds_Calculator_3-way'!B50-1)</f>
        <v>3.7567123129177595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3.0492898913951461E-2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1.0440671745664243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22.725608009800201</v>
      </c>
      <c r="I52" s="6">
        <f>IF('Log_working_3-way'!$D52="","",'True_Odds_Calculator_3-way'!O51/'True_Odds_Calculator_3-way'!B51-1)</f>
        <v>7.1809399441580535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4.5487439109359595E-2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1.04473165477401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5.3151382505634146</v>
      </c>
      <c r="I53" s="6">
        <f>IF('Log_working_3-way'!$D53="","",'True_Odds_Calculator_3-way'!O52/'True_Odds_Calculator_3-way'!B52-1)</f>
        <v>8.0752686748644109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4.6349331573726893E-2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1.0452718807551089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34.562598325382552</v>
      </c>
      <c r="I54" s="6">
        <f>IF('Log_working_3-way'!$D54="","",'True_Odds_Calculator_3-way'!O53/'True_Odds_Calculator_3-way'!B53-1)</f>
        <v>4.9780727784968057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4.2237849385793114E-2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1.0405843453288099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32.861386377510271</v>
      </c>
      <c r="I55" s="6">
        <f>IF('Log_working_3-way'!$D55="","",'True_Odds_Calculator_3-way'!O54/'True_Odds_Calculator_3-way'!B54-1)</f>
        <v>5.1253245897699076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3.8516720641185165E-2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1.0300322012058178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24.493513829650308</v>
      </c>
      <c r="I56" s="6">
        <f>IF('Log_working_3-way'!$D56="","",'True_Odds_Calculator_3-way'!O55/'True_Odds_Calculator_3-way'!B55-1)</f>
        <v>5.9708436184909948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3.070594220176015E-2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1.0271681481647363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4.6452919075296375</v>
      </c>
      <c r="I57" s="6">
        <f>IF('Log_working_3-way'!$D57="","",'True_Odds_Calculator_3-way'!O56/'True_Odds_Calculator_3-way'!B56-1)</f>
        <v>7.4285546319756204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2.8184817202379975E-2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1.0244297946169743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11.375112550112304</v>
      </c>
      <c r="I58" s="6">
        <f>IF('Log_working_3-way'!$D58="","",'True_Odds_Calculator_3-way'!O57/'True_Odds_Calculator_3-way'!B57-1)</f>
        <v>7.7493694047994328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2.6446847480057656E-2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1.0341102012478323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34.724069454553209</v>
      </c>
      <c r="I59" s="6">
        <f>IF('Log_working_3-way'!$D59="","",'True_Odds_Calculator_3-way'!O58/'True_Odds_Calculator_3-way'!B58-1)</f>
        <v>4.4613990639260752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3.206334752935236E-2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1.0375490002186214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45.98276268310353</v>
      </c>
      <c r="I60" s="6">
        <f>IF('Log_working_3-way'!$D60="","",'True_Odds_Calculator_3-way'!O59/'True_Odds_Calculator_3-way'!B59-1)</f>
        <v>3.5841802315857469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3.0695926384193495E-2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1.0284750544242367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4.6531819400979995</v>
      </c>
      <c r="I61" s="6">
        <f>IF('Log_working_3-way'!$D61="","",'True_Odds_Calculator_3-way'!O60/'True_Odds_Calculator_3-way'!B60-1)</f>
        <v>5.7455167522158463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2.8958345887953874E-2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1.0604230563364678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59.153651928898142</v>
      </c>
      <c r="I62" s="6">
        <f>IF('Log_working_3-way'!$D62="","",'True_Odds_Calculator_3-way'!O61/'True_Odds_Calculator_3-way'!B61-1)</f>
        <v>1.6594728629259632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4.0300733251918963E-2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1.035119257458937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37.930325239787301</v>
      </c>
      <c r="I63" s="6">
        <f>IF('Log_working_3-way'!$D63="","",'True_Odds_Calculator_3-way'!O62/'True_Odds_Calculator_3-way'!B62-1)</f>
        <v>4.2806528941162583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3.1849104775611314E-2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1.0286218045012747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2.4091966517353876</v>
      </c>
      <c r="I64" s="6">
        <f>IF('Log_working_3-way'!$D64="","",'True_Odds_Calculator_3-way'!O63/'True_Odds_Calculator_3-way'!B63-1)</f>
        <v>6.9374793328045437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2.8166426821860879E-2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1.0247259011343102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9.6260027109029203</v>
      </c>
      <c r="I65" s="6">
        <f>IF('Log_working_3-way'!$D65="","",'True_Odds_Calculator_3-way'!O64/'True_Odds_Calculator_3-way'!B64-1)</f>
        <v>8.4641987426288043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2.6767590266676855E-2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1.0256644057494664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13.840777392105728</v>
      </c>
      <c r="I66" s="6">
        <f>IF('Log_working_3-way'!$D66="","",'True_Odds_Calculator_3-way'!O65/'True_Odds_Calculator_3-way'!B65-1)</f>
        <v>9.7350381029904867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2.7728962401750268E-2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1.0251705459197669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9.9671888038114744</v>
      </c>
      <c r="I67" s="6">
        <f>IF('Log_working_3-way'!$D67="","",'True_Odds_Calculator_3-way'!O66/'True_Odds_Calculator_3-way'!B66-1)</f>
        <v>9.8214470503741591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2.7326742200091347E-2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1.0273582302642212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20.246816043600386</v>
      </c>
      <c r="I68" s="6">
        <f>IF('Log_working_3-way'!$D68="","",'True_Odds_Calculator_3-way'!O67/'True_Odds_Calculator_3-way'!B67-1)</f>
        <v>7.4171209994180245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2.8787045829376634E-2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1.2304853716691724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90.752299479240648</v>
      </c>
      <c r="I69" s="6">
        <f>IF('Log_working_3-way'!$D69="","",'True_Odds_Calculator_3-way'!O68/'True_Odds_Calculator_3-way'!B68-1)</f>
        <v>-0.71711913015009654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4.4984162404935413E-2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1.0416931937922558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6.8449320445160886</v>
      </c>
      <c r="I70" s="6">
        <f>IF('Log_working_3-way'!$D70="","",'True_Odds_Calculator_3-way'!O69/'True_Odds_Calculator_3-way'!B69-1)</f>
        <v>10.245528021237924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4.4395030739568631E-2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1.0309481205484492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12.42356187101829</v>
      </c>
      <c r="I71" s="6">
        <f>IF('Log_working_3-way'!$D71="","",'True_Odds_Calculator_3-way'!O70/'True_Odds_Calculator_3-way'!B70-1)</f>
        <v>8.5833230073608249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3.3453284833181662E-2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1.0299063531474943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10.229734805006371</v>
      </c>
      <c r="I72" s="6">
        <f>IF('Log_working_3-way'!$D72="","",'True_Odds_Calculator_3-way'!O71/'True_Odds_Calculator_3-way'!B71-1)</f>
        <v>8.3505088712310851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3.2324243990695223E-2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1.0470618720268561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24.710213917787922</v>
      </c>
      <c r="I73" s="6">
        <f>IF('Log_working_3-way'!$D73="","",'True_Odds_Calculator_3-way'!O72/'True_Odds_Calculator_3-way'!B72-1)</f>
        <v>7.9395849170819393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4.7725787590033431E-2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1.0405030576905892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10.518286517191051</v>
      </c>
      <c r="I74" s="6">
        <f>IF('Log_working_3-way'!$D74="","",'True_Odds_Calculator_3-way'!O73/'True_Odds_Calculator_3-way'!B73-1)</f>
        <v>10.056061633671561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4.3676254369644063E-2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1.0412104697011499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8.3793123846992295</v>
      </c>
      <c r="I75" s="6">
        <f>IF('Log_working_3-way'!$D75="","",'True_Odds_Calculator_3-way'!O74/'True_Odds_Calculator_3-way'!B74-1)</f>
        <v>7.6591686708827353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4.3868992457783085E-2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1.0729200762713329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53.166517612579554</v>
      </c>
      <c r="I76" s="6">
        <f>IF('Log_working_3-way'!$D76="","",'True_Odds_Calculator_3-way'!O75/'True_Odds_Calculator_3-way'!B75-1)</f>
        <v>2.7720125112155127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5.3279009401292265E-2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1.032546810313794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18.263902726345744</v>
      </c>
      <c r="I77" s="6">
        <f>IF('Log_working_3-way'!$D77="","",'True_Odds_Calculator_3-way'!O76/'True_Odds_Calculator_3-way'!B76-1)</f>
        <v>8.2393678742954304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3.4471593148634572E-2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1.032622860529991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19.926536912364011</v>
      </c>
      <c r="I78" s="6">
        <f>IF('Log_working_3-way'!$D78="","",'True_Odds_Calculator_3-way'!O77/'True_Odds_Calculator_3-way'!B77-1)</f>
        <v>7.0699032986004351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3.4252801295337587E-2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1.0434174898195243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0.80409444200448488</v>
      </c>
      <c r="I79" s="6">
        <f>IF('Log_working_3-way'!$D79="","",'True_Odds_Calculator_3-way'!O78/'True_Odds_Calculator_3-way'!B78-1)</f>
        <v>5.3555364910756831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3.8183568590760553E-2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1.0321400159177032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17.43751257201551</v>
      </c>
      <c r="I80" s="6">
        <f>IF('Log_working_3-way'!$D80="","",'True_Odds_Calculator_3-way'!O79/'True_Odds_Calculator_3-way'!B79-1)</f>
        <v>9.2587995287914513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3.4153252165007419E-2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1.0253823632284094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15.312228704811925</v>
      </c>
      <c r="I81" s="6">
        <f>IF('Log_working_3-way'!$D81="","",'True_Odds_Calculator_3-way'!O80/'True_Odds_Calculator_3-way'!B80-1)</f>
        <v>9.4915726431007812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2.7269922759471488E-2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1.0252278087413556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12.564149732073451</v>
      </c>
      <c r="I82" s="6">
        <f>IF('Log_working_3-way'!$D82="","",'True_Odds_Calculator_3-way'!O81/'True_Odds_Calculator_3-way'!B81-1)</f>
        <v>7.6680650995893025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2.7289923270146899E-2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1.0317253040692802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28.71380559258392</v>
      </c>
      <c r="I83" s="6">
        <f>IF('Log_working_3-way'!$D83="","",'True_Odds_Calculator_3-way'!O82/'True_Odds_Calculator_3-way'!B82-1)</f>
        <v>6.946563143009322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3.1250666609782707E-2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1.0396991767948847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49.382228282723212</v>
      </c>
      <c r="I84" s="6">
        <f>IF('Log_working_3-way'!$D84="","",'True_Odds_Calculator_3-way'!O83/'True_Odds_Calculator_3-way'!B83-1)</f>
        <v>2.0820121093023616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3.1408660864807203E-2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1.0351353527032883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13.019233224075162</v>
      </c>
      <c r="I85" s="6">
        <f>IF('Log_working_3-way'!$D85="","",'True_Odds_Calculator_3-way'!O84/'True_Odds_Calculator_3-way'!B84-1)</f>
        <v>8.1243210402730153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3.7853796122254035E-2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1.0357235342114905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13.124290570158607</v>
      </c>
      <c r="I86" s="6">
        <f>IF('Log_working_3-way'!$D86="","",'True_Odds_Calculator_3-way'!O85/'True_Odds_Calculator_3-way'!B85-1)</f>
        <v>6.4810787183485141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3.8245045878633643E-2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1.0394168677750513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5.1754645154498036</v>
      </c>
      <c r="I87" s="6">
        <f>IF('Log_working_3-way'!$D87="","",'True_Odds_Calculator_3-way'!O86/'True_Odds_Calculator_3-way'!B86-1)</f>
        <v>7.3842539746700382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4.076064513791211E-2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1.097240751800687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68.172921422782835</v>
      </c>
      <c r="I88" s="6">
        <f>IF('Log_working_3-way'!$D88="","",'True_Odds_Calculator_3-way'!O87/'True_Odds_Calculator_3-way'!B87-1)</f>
        <v>1.1202171320757159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5.245072120375327E-2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1.0768854862064081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47.329345421800127</v>
      </c>
      <c r="I89" s="6">
        <f>IF('Log_working_3-way'!$D89="","",'True_Odds_Calculator_3-way'!O88/'True_Odds_Calculator_3-way'!B88-1)</f>
        <v>3.7238495205569713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6.1668302426567401E-2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1.0534572985218889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36.115752037607791</v>
      </c>
      <c r="I90" s="6">
        <f>IF('Log_working_3-way'!$D90="","",'True_Odds_Calculator_3-way'!O89/'True_Odds_Calculator_3-way'!B89-1)</f>
        <v>6.0544977849917929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4.8309126626965959E-2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1.044248174700491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7.4434165475504521</v>
      </c>
      <c r="I91" s="6">
        <f>IF('Log_working_3-way'!$D91="","",'True_Odds_Calculator_3-way'!O90/'True_Odds_Calculator_3-way'!B90-1)</f>
        <v>6.6019642334269921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4.6455069658662307E-2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1.0411001618748672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9.3902351416038741</v>
      </c>
      <c r="I92" s="6">
        <f>IF('Log_working_3-way'!$D92="","",'True_Odds_Calculator_3-way'!O91/'True_Odds_Calculator_3-way'!B91-1)</f>
        <v>6.9223072869595281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4.3749356234292769E-2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1.0855877024046729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60.158860858570662</v>
      </c>
      <c r="I93" s="6">
        <f>IF('Log_working_3-way'!$D93="","",'True_Odds_Calculator_3-way'!O92/'True_Odds_Calculator_3-way'!B92-1)</f>
        <v>1.5681461997182655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5.559345464380705E-2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1.0372526700149411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43.946726555830942</v>
      </c>
      <c r="I94" s="6">
        <f>IF('Log_working_3-way'!$D94="","",'True_Odds_Calculator_3-way'!O93/'True_Odds_Calculator_3-way'!B93-1)</f>
        <v>3.1068564024197123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3.1246610340148084E-2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1.0435239471777991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20.481505840809525</v>
      </c>
      <c r="I95" s="6">
        <f>IF('Log_working_3-way'!$D95="","",'True_Odds_Calculator_3-way'!O94/'True_Odds_Calculator_3-way'!B94-1)</f>
        <v>7.3414876205628286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4.5405945267684045E-2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1.0418567203467568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16.263974025636973</v>
      </c>
      <c r="I96" s="6">
        <f>IF('Log_working_3-way'!$D96="","",'True_Odds_Calculator_3-way'!O95/'True_Odds_Calculator_3-way'!B95-1)</f>
        <v>6.6085348417484902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4.4518726512626783E-2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1.0272050476492949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17.082536997222888</v>
      </c>
      <c r="I97" s="6">
        <f>IF('Log_working_3-way'!$D97="","",'True_Odds_Calculator_3-way'!O96/'True_Odds_Calculator_3-way'!B96-1)</f>
        <v>5.8386728756405004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2.8959673460952295E-2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1.0302058212306415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26.087446770461217</v>
      </c>
      <c r="I98" s="6">
        <f>IF('Log_working_3-way'!$D98="","",'True_Odds_Calculator_3-way'!O97/'True_Odds_Calculator_3-way'!B97-1)</f>
        <v>4.2755114651809656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3.050892039864328E-2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1.0253387677264101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12.331349593798331</v>
      </c>
      <c r="I99" s="6">
        <f>IF('Log_working_3-way'!$D99="","",'True_Odds_Calculator_3-way'!O98/'True_Odds_Calculator_3-way'!B98-1)</f>
        <v>7.2126773373098505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2.7368411089341294E-2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1.0259879443957669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19.049469360052505</v>
      </c>
      <c r="I100" s="6">
        <f>IF('Log_working_3-way'!$D100="","",'True_Odds_Calculator_3-way'!O99/'True_Odds_Calculator_3-way'!B99-1)</f>
        <v>6.4051029961428325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2.7524453512616898E-2</v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2.7</v>
      </c>
      <c r="B2" s="4">
        <f>IF('True_Odds_Calculator_3-way'!B3="","",'True_Odds_Calculator_3-way'!B3)</f>
        <v>3.07</v>
      </c>
      <c r="C2" s="4">
        <f>IF('True_Odds_Calculator_3-way'!C3="","",'True_Odds_Calculator_3-way'!C3)</f>
        <v>2.88</v>
      </c>
      <c r="D2" s="9">
        <f>(K2/(AR2+K2-(AR2*K2)))</f>
        <v>0.35548027315786895</v>
      </c>
      <c r="E2" s="9">
        <f>(L2/(AR2+L2-(AR2*L2)))</f>
        <v>0.31174882648643126</v>
      </c>
      <c r="F2" s="9">
        <f>(M2/(AR2+M2-(AR2*M2)))</f>
        <v>0.33277090035569967</v>
      </c>
      <c r="G2" s="9">
        <f>AR2</f>
        <v>1.0665268362591669</v>
      </c>
      <c r="H2" s="9">
        <f>IF(A2="","",1/D2)</f>
        <v>2.813095621640584</v>
      </c>
      <c r="I2" s="9">
        <f>IF(B2="","",1/E2)</f>
        <v>3.2077105510564756</v>
      </c>
      <c r="J2" s="9">
        <f>IF(C2="","",1/F2)</f>
        <v>3.0050704521672342</v>
      </c>
      <c r="K2" s="11">
        <f>1/A2</f>
        <v>0.37037037037037035</v>
      </c>
      <c r="L2" s="11">
        <f>1/B2</f>
        <v>0.32573289902280134</v>
      </c>
      <c r="M2" s="11">
        <f>1/C2</f>
        <v>0.34722222222222221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-0.27712932802509349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0.2366757818259809</v>
      </c>
      <c r="Q2" s="11">
        <f>2*'OddsRatio_working_3-way'!K2*'OddsRatio_working_3-way'!L2*'OddsRatio_working_3-way'!M2</f>
        <v>8.3779037814506505E-2</v>
      </c>
      <c r="R2" s="11">
        <f>O2/N2</f>
        <v>0</v>
      </c>
      <c r="S2" s="11">
        <f>P2/N2</f>
        <v>-0.85402647028592515</v>
      </c>
      <c r="T2" s="11">
        <f>Q2/N2</f>
        <v>-0.30231025496846903</v>
      </c>
      <c r="U2" s="11">
        <f>'OddsRatio_working_3-way'!S2-'OddsRatio_working_3-way'!R2^2/3</f>
        <v>-0.85402647028592515</v>
      </c>
      <c r="V2" s="11">
        <f>'OddsRatio_working_3-way'!S2*'OddsRatio_working_3-way'!R2/3-2*'OddsRatio_working_3-way'!R2^3/27-'OddsRatio_working_3-way'!T2</f>
        <v>0.30231025496846903</v>
      </c>
      <c r="W2" s="11">
        <f>'OddsRatio_working_3-way'!V2^2+4*'OddsRatio_working_3-way'!U2^3/27</f>
        <v>-8.8906994894369373E-4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0.15188857775359907</v>
      </c>
      <c r="Y2" s="11">
        <f>IF('OddsRatio_working_3-way'!W2&gt;=0,IF('OddsRatio_working_3-way'!V2+SQRT('OddsRatio_working_3-way'!W2)&gt;0,0,PI()),ACOS('OddsRatio_working_3-way'!V2/(2*'OddsRatio_working_3-way'!X2)))</f>
        <v>9.8313395057821662E-2</v>
      </c>
      <c r="Z2" s="11">
        <f>'OddsRatio_working_3-way'!X2^(1/3)*COS('OddsRatio_working_3-way'!Y2/3)</f>
        <v>0.53326341812958344</v>
      </c>
      <c r="AA2" s="11">
        <f>'OddsRatio_working_3-way'!X2^(1/3)*COS(('OddsRatio_working_3-way'!Y2+2*PI())/3)</f>
        <v>-0.28177148234731081</v>
      </c>
      <c r="AB2" s="11">
        <f>'OddsRatio_working_3-way'!X2^(1/3)*COS(('OddsRatio_working_3-way'!Y2+4*PI())/3)</f>
        <v>-0.2514919357822728</v>
      </c>
      <c r="AC2" s="11">
        <f>'OddsRatio_working_3-way'!X2^(1/3)*SIN('OddsRatio_working_3-way'!Y2/3)</f>
        <v>1.7481904360264616E-2</v>
      </c>
      <c r="AD2" s="11">
        <f>'OddsRatio_working_3-way'!X2^(1/3)*SIN(('OddsRatio_working_3-way'!Y2+2*PI())/3)</f>
        <v>0.45307871482901013</v>
      </c>
      <c r="AE2" s="11">
        <f>'OddsRatio_working_3-way'!X2^(1/3)*SIN(('OddsRatio_working_3-way'!Y2+4*PI())/3)</f>
        <v>-0.47056061918927466</v>
      </c>
      <c r="AF2" s="11">
        <f>-'OddsRatio_working_3-way'!U2/(3*'OddsRatio_working_3-way'!X2^(1/3))*COS(('OddsRatio_working_3-way'!Y2)/3)</f>
        <v>0.53326341812958344</v>
      </c>
      <c r="AG2" s="11">
        <f>-'OddsRatio_working_3-way'!U2/(3*'OddsRatio_working_3-way'!X2^(1/3))*COS(('OddsRatio_working_3-way'!Y2+2*PI())/3)</f>
        <v>-0.28177148234731081</v>
      </c>
      <c r="AH2" s="11">
        <f>-'OddsRatio_working_3-way'!U2/(3*'OddsRatio_working_3-way'!X2^(1/3))*COS(('OddsRatio_working_3-way'!Y2+4*PI())/3)</f>
        <v>-0.2514919357822728</v>
      </c>
      <c r="AI2" s="11">
        <f>'OddsRatio_working_3-way'!U2/(3*'OddsRatio_working_3-way'!X2^(1/3))*SIN(('OddsRatio_working_3-way'!Y2)/3)</f>
        <v>-1.7481904360264616E-2</v>
      </c>
      <c r="AJ2" s="11">
        <f>'OddsRatio_working_3-way'!U2/(3*'OddsRatio_working_3-way'!X2^(1/3))*SIN(('OddsRatio_working_3-way'!Y2+2*PI())/3)</f>
        <v>-0.45307871482901013</v>
      </c>
      <c r="AK2" s="11">
        <f>'OddsRatio_working_3-way'!U2/(3*'OddsRatio_working_3-way'!X2^(1/3))*SIN(('OddsRatio_working_3-way'!Y2+4*PI())/3)</f>
        <v>0.47056061918927466</v>
      </c>
      <c r="AL2" s="11">
        <f>'OddsRatio_working_3-way'!Z2+'OddsRatio_working_3-way'!AF2</f>
        <v>1.0665268362591669</v>
      </c>
      <c r="AM2" s="11">
        <f>'OddsRatio_working_3-way'!AA2+'OddsRatio_working_3-way'!AG2</f>
        <v>-0.56354296469462162</v>
      </c>
      <c r="AN2" s="11">
        <f>'OddsRatio_working_3-way'!AB2+'OddsRatio_working_3-way'!AH2</f>
        <v>-0.5029838715645456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1.0665268362591669</v>
      </c>
      <c r="AS2" s="11">
        <f>IF(('OddsRatio_working_3-way'!X2=0),IF(Q2&gt;0,-Q2^(1/3),(-Q2)^(1/3)),'OddsRatio_working_3-way'!AM2-'OddsRatio_working_3-way'!R2/3)</f>
        <v>-0.56354296469462162</v>
      </c>
      <c r="AT2" s="11">
        <f>IF(('OddsRatio_working_3-way'!X2=0),IF(Q2&gt;0,-Q2^(1/3),(-Q2)^(1/3)),'OddsRatio_working_3-way'!AN2-'OddsRatio_working_3-way'!R2/3)</f>
        <v>-0.5029838715645456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6.37</v>
      </c>
      <c r="B3" s="4">
        <f>IF('True_Odds_Calculator_3-way'!B4="","",'True_Odds_Calculator_3-way'!B4)</f>
        <v>4.2300000000000004</v>
      </c>
      <c r="C3" s="4">
        <f>IF('True_Odds_Calculator_3-way'!C4="","",'True_Odds_Calculator_3-way'!C4)</f>
        <v>1.52</v>
      </c>
      <c r="D3" s="9">
        <f t="shared" ref="D3" si="0">(K3/(AR3+K3-(AR3*K3)))</f>
        <v>0.14465176997276369</v>
      </c>
      <c r="E3" s="9">
        <f t="shared" ref="E3" si="1">(L3/(AR3+L3-(AR3*L3)))</f>
        <v>0.219456980138832</v>
      </c>
      <c r="F3" s="9">
        <f t="shared" ref="F3" si="2">(M3/(AR3+M3-(AR3*M3)))</f>
        <v>0.63589124988840451</v>
      </c>
      <c r="G3" s="9">
        <f t="shared" ref="G3" si="3">AR3</f>
        <v>1.1011460449453812</v>
      </c>
      <c r="H3" s="9">
        <f t="shared" ref="H3" si="4">IF(A3="","",1/D3)</f>
        <v>6.9131542613566968</v>
      </c>
      <c r="I3" s="9">
        <f t="shared" ref="I3" si="5">IF(B3="","",1/E3)</f>
        <v>4.5567017251735811</v>
      </c>
      <c r="J3" s="9">
        <f t="shared" ref="J3" si="6">IF(C3="","",1/F3)</f>
        <v>1.5725959433715979</v>
      </c>
      <c r="K3" s="11">
        <f t="shared" ref="K3" si="7">1/A3</f>
        <v>0.15698587127158556</v>
      </c>
      <c r="L3" s="11">
        <f t="shared" ref="L3" si="8">1/B3</f>
        <v>0.23640661938534277</v>
      </c>
      <c r="M3" s="11">
        <f t="shared" ref="M3" si="9">1/C3</f>
        <v>0.65789473684210531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-0.22022000289477484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0.22267499471146884</v>
      </c>
      <c r="Q3" s="11">
        <f>2*'OddsRatio_working_3-way'!K3*'OddsRatio_working_3-way'!L3*'OddsRatio_working_3-way'!M3</f>
        <v>4.8832235682339659E-2</v>
      </c>
      <c r="R3" s="11">
        <f t="shared" ref="R3" si="10">O3/N3</f>
        <v>0</v>
      </c>
      <c r="S3" s="11">
        <f t="shared" ref="S3" si="11">P3/N3</f>
        <v>-1.0111479056599006</v>
      </c>
      <c r="T3" s="11">
        <f t="shared" ref="T3" si="12">Q3/N3</f>
        <v>-0.22174296176752209</v>
      </c>
      <c r="U3" s="11">
        <f>'OddsRatio_working_3-way'!S3-'OddsRatio_working_3-way'!R3^2/3</f>
        <v>-1.0111479056599006</v>
      </c>
      <c r="V3" s="11">
        <f>'OddsRatio_working_3-way'!S3*'OddsRatio_working_3-way'!R3/3-2*'OddsRatio_working_3-way'!R3^3/27-'OddsRatio_working_3-way'!T3</f>
        <v>0.22174296176752209</v>
      </c>
      <c r="W3" s="11">
        <f>'OddsRatio_working_3-way'!V3^2+4*'OddsRatio_working_3-way'!U3^3/27</f>
        <v>-0.1039882707282575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0.19567716513538969</v>
      </c>
      <c r="Y3" s="11">
        <f>IF('OddsRatio_working_3-way'!W3&gt;=0,IF('OddsRatio_working_3-way'!V3+SQRT('OddsRatio_working_3-way'!W3)&gt;0,0,PI()),ACOS('OddsRatio_working_3-way'!V3/(2*'OddsRatio_working_3-way'!X3)))</f>
        <v>0.96841764630750682</v>
      </c>
      <c r="Z3" s="11">
        <f>'OddsRatio_working_3-way'!X3^(1/3)*COS('OddsRatio_working_3-way'!Y3/3)</f>
        <v>0.55057302247269069</v>
      </c>
      <c r="AA3" s="11">
        <f>'OddsRatio_working_3-way'!X3^(1/3)*COS(('OddsRatio_working_3-way'!Y3+2*PI())/3)</f>
        <v>-0.43478255071363042</v>
      </c>
      <c r="AB3" s="11">
        <f>'OddsRatio_working_3-way'!X3^(1/3)*COS(('OddsRatio_working_3-way'!Y3+4*PI())/3)</f>
        <v>-0.11579047175906027</v>
      </c>
      <c r="AC3" s="11">
        <f>'OddsRatio_working_3-way'!X3^(1/3)*SIN('OddsRatio_working_3-way'!Y3/3)</f>
        <v>0.18417016265377942</v>
      </c>
      <c r="AD3" s="11">
        <f>'OddsRatio_working_3-way'!X3^(1/3)*SIN(('OddsRatio_working_3-way'!Y3+2*PI())/3)</f>
        <v>0.38472514277284114</v>
      </c>
      <c r="AE3" s="11">
        <f>'OddsRatio_working_3-way'!X3^(1/3)*SIN(('OddsRatio_working_3-way'!Y3+4*PI())/3)</f>
        <v>-0.56889530542662059</v>
      </c>
      <c r="AF3" s="11">
        <f>-'OddsRatio_working_3-way'!U3/(3*'OddsRatio_working_3-way'!X3^(1/3))*COS(('OddsRatio_working_3-way'!Y3)/3)</f>
        <v>0.55057302247269058</v>
      </c>
      <c r="AG3" s="11">
        <f>-'OddsRatio_working_3-way'!U3/(3*'OddsRatio_working_3-way'!X3^(1/3))*COS(('OddsRatio_working_3-way'!Y3+2*PI())/3)</f>
        <v>-0.43478255071363031</v>
      </c>
      <c r="AH3" s="11">
        <f>-'OddsRatio_working_3-way'!U3/(3*'OddsRatio_working_3-way'!X3^(1/3))*COS(('OddsRatio_working_3-way'!Y3+4*PI())/3)</f>
        <v>-0.11579047175906025</v>
      </c>
      <c r="AI3" s="11">
        <f>'OddsRatio_working_3-way'!U3/(3*'OddsRatio_working_3-way'!X3^(1/3))*SIN(('OddsRatio_working_3-way'!Y3)/3)</f>
        <v>-0.18417016265377939</v>
      </c>
      <c r="AJ3" s="11">
        <f>'OddsRatio_working_3-way'!U3/(3*'OddsRatio_working_3-way'!X3^(1/3))*SIN(('OddsRatio_working_3-way'!Y3+2*PI())/3)</f>
        <v>-0.38472514277284109</v>
      </c>
      <c r="AK3" s="11">
        <f>'OddsRatio_working_3-way'!U3/(3*'OddsRatio_working_3-way'!X3^(1/3))*SIN(('OddsRatio_working_3-way'!Y3+4*PI())/3)</f>
        <v>0.56889530542662048</v>
      </c>
      <c r="AL3" s="11">
        <f>'OddsRatio_working_3-way'!Z3+'OddsRatio_working_3-way'!AF3</f>
        <v>1.1011460449453812</v>
      </c>
      <c r="AM3" s="11">
        <f>'OddsRatio_working_3-way'!AA3+'OddsRatio_working_3-way'!AG3</f>
        <v>-0.86956510142726073</v>
      </c>
      <c r="AN3" s="11">
        <f>'OddsRatio_working_3-way'!AB3+'OddsRatio_working_3-way'!AH3</f>
        <v>-0.23158094351812053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1.1011460449453812</v>
      </c>
      <c r="AS3" s="11">
        <f>IF(('OddsRatio_working_3-way'!X3=0),IF(Q3&gt;0,-Q3^(1/3),(-Q3)^(1/3)),'OddsRatio_working_3-way'!AM3-'OddsRatio_working_3-way'!R3/3)</f>
        <v>-0.86956510142726073</v>
      </c>
      <c r="AT3" s="11">
        <f>IF(('OddsRatio_working_3-way'!X3=0),IF(Q3&gt;0,-Q3^(1/3),(-Q3)^(1/3)),'OddsRatio_working_3-way'!AN3-'OddsRatio_working_3-way'!R3/3)</f>
        <v>-0.23158094351812053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3.56</v>
      </c>
      <c r="C4" s="4">
        <f>IF('True_Odds_Calculator_3-way'!C5="","",'True_Odds_Calculator_3-way'!C5)</f>
        <v>4.45</v>
      </c>
      <c r="D4" s="9">
        <f t="shared" ref="D4:D67" si="13">(K4/(AR4+K4-(AR4*K4)))</f>
        <v>0.51681754911471345</v>
      </c>
      <c r="E4" s="9">
        <f t="shared" ref="E4:E67" si="14">(L4/(AR4+L4-(AR4*L4)))</f>
        <v>0.26883427187215536</v>
      </c>
      <c r="F4" s="9">
        <f t="shared" ref="F4:F67" si="15">(M4/(AR4+M4-(AR4*M4)))</f>
        <v>0.21434817901313108</v>
      </c>
      <c r="G4" s="9">
        <f t="shared" ref="G4:G67" si="16">AR4</f>
        <v>1.0624077449684779</v>
      </c>
      <c r="H4" s="9">
        <f t="shared" ref="H4:H67" si="17">IF(A4="","",1/D4)</f>
        <v>1.9349188155722608</v>
      </c>
      <c r="I4" s="9">
        <f t="shared" ref="I4:I67" si="18">IF(B4="","",1/E4)</f>
        <v>3.7197638271193036</v>
      </c>
      <c r="J4" s="9">
        <f t="shared" ref="J4:J67" si="19">IF(C4="","",1/F4)</f>
        <v>4.6653067201412499</v>
      </c>
      <c r="K4" s="11">
        <f t="shared" ref="K4:K67" si="20">1/A4</f>
        <v>0.53191489361702127</v>
      </c>
      <c r="L4" s="11">
        <f t="shared" ref="L4:L67" si="21">1/B4</f>
        <v>0.2808988764044944</v>
      </c>
      <c r="M4" s="11">
        <f t="shared" ref="M4:M67" si="22">1/C4</f>
        <v>0.2247191011235955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-0.26095995831173258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0.23134033689062472</v>
      </c>
      <c r="Q4" s="11">
        <f>2*'OddsRatio_working_3-way'!K4*'OddsRatio_working_3-way'!L4*'OddsRatio_working_3-way'!M4</f>
        <v>6.7152492566219066E-2</v>
      </c>
      <c r="R4" s="11">
        <f t="shared" ref="R4:R67" si="23">O4/N4</f>
        <v>0</v>
      </c>
      <c r="S4" s="11">
        <f t="shared" ref="S4:S67" si="24">P4/N4</f>
        <v>-0.88649744729907787</v>
      </c>
      <c r="T4" s="11">
        <f t="shared" ref="T4:T67" si="25">Q4/N4</f>
        <v>-0.25732872200263507</v>
      </c>
      <c r="U4" s="11">
        <f>'OddsRatio_working_3-way'!S4-'OddsRatio_working_3-way'!R4^2/3</f>
        <v>-0.88649744729907787</v>
      </c>
      <c r="V4" s="11">
        <f>'OddsRatio_working_3-way'!S4*'OddsRatio_working_3-way'!R4/3-2*'OddsRatio_working_3-way'!R4^3/27-'OddsRatio_working_3-way'!T4</f>
        <v>0.25732872200263507</v>
      </c>
      <c r="W4" s="11">
        <f>'OddsRatio_working_3-way'!V4^2+4*'OddsRatio_working_3-way'!U4^3/27</f>
        <v>-3.6993572725127197E-2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0.16063284525015162</v>
      </c>
      <c r="Y4" s="11">
        <f>IF('OddsRatio_working_3-way'!W4&gt;=0,IF('OddsRatio_working_3-way'!V4+SQRT('OddsRatio_working_3-way'!W4)&gt;0,0,PI()),ACOS('OddsRatio_working_3-way'!V4/(2*'OddsRatio_working_3-way'!X4)))</f>
        <v>0.6418590814441355</v>
      </c>
      <c r="Z4" s="11">
        <f>'OddsRatio_working_3-way'!X4^(1/3)*COS('OddsRatio_working_3-way'!Y4/3)</f>
        <v>0.53120387248423895</v>
      </c>
      <c r="AA4" s="11">
        <f>'OddsRatio_working_3-way'!X4^(1/3)*COS(('OddsRatio_working_3-way'!Y4+2*PI())/3)</f>
        <v>-0.36555790763993412</v>
      </c>
      <c r="AB4" s="11">
        <f>'OddsRatio_working_3-way'!X4^(1/3)*COS(('OddsRatio_working_3-way'!Y4+4*PI())/3)</f>
        <v>-0.16564596484430477</v>
      </c>
      <c r="AC4" s="11">
        <f>'OddsRatio_working_3-way'!X4^(1/3)*SIN('OddsRatio_working_3-way'!Y4/3)</f>
        <v>0.11541921398727774</v>
      </c>
      <c r="AD4" s="11">
        <f>'OddsRatio_working_3-way'!X4^(1/3)*SIN(('OddsRatio_working_3-way'!Y4+2*PI())/3)</f>
        <v>0.40232644116638178</v>
      </c>
      <c r="AE4" s="11">
        <f>'OddsRatio_working_3-way'!X4^(1/3)*SIN(('OddsRatio_working_3-way'!Y4+4*PI())/3)</f>
        <v>-0.51774565515365945</v>
      </c>
      <c r="AF4" s="11">
        <f>-'OddsRatio_working_3-way'!U4/(3*'OddsRatio_working_3-way'!X4^(1/3))*COS(('OddsRatio_working_3-way'!Y4)/3)</f>
        <v>0.53120387248423884</v>
      </c>
      <c r="AG4" s="11">
        <f>-'OddsRatio_working_3-way'!U4/(3*'OddsRatio_working_3-way'!X4^(1/3))*COS(('OddsRatio_working_3-way'!Y4+2*PI())/3)</f>
        <v>-0.36555790763993407</v>
      </c>
      <c r="AH4" s="11">
        <f>-'OddsRatio_working_3-way'!U4/(3*'OddsRatio_working_3-way'!X4^(1/3))*COS(('OddsRatio_working_3-way'!Y4+4*PI())/3)</f>
        <v>-0.16564596484430474</v>
      </c>
      <c r="AI4" s="11">
        <f>'OddsRatio_working_3-way'!U4/(3*'OddsRatio_working_3-way'!X4^(1/3))*SIN(('OddsRatio_working_3-way'!Y4)/3)</f>
        <v>-0.11541921398727771</v>
      </c>
      <c r="AJ4" s="11">
        <f>'OddsRatio_working_3-way'!U4/(3*'OddsRatio_working_3-way'!X4^(1/3))*SIN(('OddsRatio_working_3-way'!Y4+2*PI())/3)</f>
        <v>-0.40232644116638167</v>
      </c>
      <c r="AK4" s="11">
        <f>'OddsRatio_working_3-way'!U4/(3*'OddsRatio_working_3-way'!X4^(1/3))*SIN(('OddsRatio_working_3-way'!Y4+4*PI())/3)</f>
        <v>0.51774565515365933</v>
      </c>
      <c r="AL4" s="11">
        <f>'OddsRatio_working_3-way'!Z4+'OddsRatio_working_3-way'!AF4</f>
        <v>1.0624077449684779</v>
      </c>
      <c r="AM4" s="11">
        <f>'OddsRatio_working_3-way'!AA4+'OddsRatio_working_3-way'!AG4</f>
        <v>-0.73111581527986824</v>
      </c>
      <c r="AN4" s="11">
        <f>'OddsRatio_working_3-way'!AB4+'OddsRatio_working_3-way'!AH4</f>
        <v>-0.33129192968860954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1.0624077449684779</v>
      </c>
      <c r="AS4" s="11">
        <f>IF(('OddsRatio_working_3-way'!X4=0),IF(Q4&gt;0,-Q4^(1/3),(-Q4)^(1/3)),'OddsRatio_working_3-way'!AM4-'OddsRatio_working_3-way'!R4/3)</f>
        <v>-0.73111581527986824</v>
      </c>
      <c r="AT4" s="11">
        <f>IF(('OddsRatio_working_3-way'!X4=0),IF(Q4&gt;0,-Q4^(1/3),(-Q4)^(1/3)),'OddsRatio_working_3-way'!AN4-'OddsRatio_working_3-way'!R4/3)</f>
        <v>-0.33129192968860954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3.59</v>
      </c>
      <c r="C5" s="4">
        <f>IF('True_Odds_Calculator_3-way'!C6="","",'True_Odds_Calculator_3-way'!C6)</f>
        <v>4.88</v>
      </c>
      <c r="D5" s="9">
        <f t="shared" si="13"/>
        <v>0.5377827217711082</v>
      </c>
      <c r="E5" s="9">
        <f t="shared" si="14"/>
        <v>0.26679214228086828</v>
      </c>
      <c r="F5" s="9">
        <f t="shared" si="15"/>
        <v>0.19542513594802366</v>
      </c>
      <c r="G5" s="9">
        <f t="shared" si="16"/>
        <v>1.0610951077380899</v>
      </c>
      <c r="H5" s="9">
        <f t="shared" si="17"/>
        <v>1.8594870372678529</v>
      </c>
      <c r="I5" s="9">
        <f t="shared" si="18"/>
        <v>3.7482363290416525</v>
      </c>
      <c r="J5" s="9">
        <f t="shared" si="19"/>
        <v>5.1170490180237893</v>
      </c>
      <c r="K5" s="11">
        <f t="shared" si="20"/>
        <v>0.5524861878453039</v>
      </c>
      <c r="L5" s="11">
        <f t="shared" si="21"/>
        <v>0.2785515320334262</v>
      </c>
      <c r="M5" s="11">
        <f t="shared" si="22"/>
        <v>0.20491803278688525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-0.25669869635057385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0.22958236948683797</v>
      </c>
      <c r="Q5" s="11">
        <f>2*'OddsRatio_working_3-way'!K5*'OddsRatio_working_3-way'!L5*'OddsRatio_working_3-way'!M5</f>
        <v>6.3072079529351108E-2</v>
      </c>
      <c r="R5" s="11">
        <f t="shared" si="23"/>
        <v>0</v>
      </c>
      <c r="S5" s="11">
        <f t="shared" si="24"/>
        <v>-0.89436515553354012</v>
      </c>
      <c r="T5" s="11">
        <f t="shared" si="25"/>
        <v>-0.24570471305866493</v>
      </c>
      <c r="U5" s="11">
        <f>'OddsRatio_working_3-way'!S5-'OddsRatio_working_3-way'!R5^2/3</f>
        <v>-0.89436515553354012</v>
      </c>
      <c r="V5" s="11">
        <f>'OddsRatio_working_3-way'!S5*'OddsRatio_working_3-way'!R5/3-2*'OddsRatio_working_3-way'!R5^3/27-'OddsRatio_working_3-way'!T5</f>
        <v>0.24570471305866493</v>
      </c>
      <c r="W5" s="11">
        <f>'OddsRatio_working_3-way'!V5^2+4*'OddsRatio_working_3-way'!U5^3/27</f>
        <v>-4.561332405583033E-2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0.16277601948311612</v>
      </c>
      <c r="Y5" s="11">
        <f>IF('OddsRatio_working_3-way'!W5&gt;=0,IF('OddsRatio_working_3-way'!V5+SQRT('OddsRatio_working_3-way'!W5)&gt;0,0,PI()),ACOS('OddsRatio_working_3-way'!V5/(2*'OddsRatio_working_3-way'!X5)))</f>
        <v>0.71555001582582001</v>
      </c>
      <c r="Z5" s="11">
        <f>'OddsRatio_working_3-way'!X5^(1/3)*COS('OddsRatio_working_3-way'!Y5/3)</f>
        <v>0.53054755386904506</v>
      </c>
      <c r="AA5" s="11">
        <f>'OddsRatio_working_3-way'!X5^(1/3)*COS(('OddsRatio_working_3-way'!Y5+2*PI())/3)</f>
        <v>-0.37699109294267141</v>
      </c>
      <c r="AB5" s="11">
        <f>'OddsRatio_working_3-way'!X5^(1/3)*COS(('OddsRatio_working_3-way'!Y5+4*PI())/3)</f>
        <v>-0.15355646092637376</v>
      </c>
      <c r="AC5" s="11">
        <f>'OddsRatio_working_3-way'!X5^(1/3)*SIN('OddsRatio_working_3-way'!Y5/3)</f>
        <v>0.12900004494089459</v>
      </c>
      <c r="AD5" s="11">
        <f>'OddsRatio_working_3-way'!X5^(1/3)*SIN(('OddsRatio_working_3-way'!Y5+2*PI())/3)</f>
        <v>0.39496763709583871</v>
      </c>
      <c r="AE5" s="11">
        <f>'OddsRatio_working_3-way'!X5^(1/3)*SIN(('OddsRatio_working_3-way'!Y5+4*PI())/3)</f>
        <v>-0.52396768203673316</v>
      </c>
      <c r="AF5" s="11">
        <f>-'OddsRatio_working_3-way'!U5/(3*'OddsRatio_working_3-way'!X5^(1/3))*COS(('OddsRatio_working_3-way'!Y5)/3)</f>
        <v>0.53054755386904495</v>
      </c>
      <c r="AG5" s="11">
        <f>-'OddsRatio_working_3-way'!U5/(3*'OddsRatio_working_3-way'!X5^(1/3))*COS(('OddsRatio_working_3-way'!Y5+2*PI())/3)</f>
        <v>-0.3769910929426713</v>
      </c>
      <c r="AH5" s="11">
        <f>-'OddsRatio_working_3-way'!U5/(3*'OddsRatio_working_3-way'!X5^(1/3))*COS(('OddsRatio_working_3-way'!Y5+4*PI())/3)</f>
        <v>-0.15355646092637373</v>
      </c>
      <c r="AI5" s="11">
        <f>'OddsRatio_working_3-way'!U5/(3*'OddsRatio_working_3-way'!X5^(1/3))*SIN(('OddsRatio_working_3-way'!Y5)/3)</f>
        <v>-0.12900004494089456</v>
      </c>
      <c r="AJ5" s="11">
        <f>'OddsRatio_working_3-way'!U5/(3*'OddsRatio_working_3-way'!X5^(1/3))*SIN(('OddsRatio_working_3-way'!Y5+2*PI())/3)</f>
        <v>-0.39496763709583865</v>
      </c>
      <c r="AK5" s="11">
        <f>'OddsRatio_working_3-way'!U5/(3*'OddsRatio_working_3-way'!X5^(1/3))*SIN(('OddsRatio_working_3-way'!Y5+4*PI())/3)</f>
        <v>0.52396768203673305</v>
      </c>
      <c r="AL5" s="11">
        <f>'OddsRatio_working_3-way'!Z5+'OddsRatio_working_3-way'!AF5</f>
        <v>1.0610951077380899</v>
      </c>
      <c r="AM5" s="11">
        <f>'OddsRatio_working_3-way'!AA5+'OddsRatio_working_3-way'!AG5</f>
        <v>-0.75398218588534272</v>
      </c>
      <c r="AN5" s="11">
        <f>'OddsRatio_working_3-way'!AB5+'OddsRatio_working_3-way'!AH5</f>
        <v>-0.30711292185274752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1.0610951077380899</v>
      </c>
      <c r="AS5" s="11">
        <f>IF(('OddsRatio_working_3-way'!X5=0),IF(Q5&gt;0,-Q5^(1/3),(-Q5)^(1/3)),'OddsRatio_working_3-way'!AM5-'OddsRatio_working_3-way'!R5/3)</f>
        <v>-0.75398218588534272</v>
      </c>
      <c r="AT5" s="11">
        <f>IF(('OddsRatio_working_3-way'!X5=0),IF(Q5&gt;0,-Q5^(1/3),(-Q5)^(1/3)),'OddsRatio_working_3-way'!AN5-'OddsRatio_working_3-way'!R5/3)</f>
        <v>-0.30711292185274752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2.5299999999999998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3.11</v>
      </c>
      <c r="D6" s="9">
        <f t="shared" si="13"/>
        <v>0.38342536160602558</v>
      </c>
      <c r="E6" s="9">
        <f t="shared" si="14"/>
        <v>0.30579021751623625</v>
      </c>
      <c r="F6" s="9">
        <f t="shared" si="15"/>
        <v>0.31078442087773811</v>
      </c>
      <c r="G6" s="9">
        <f t="shared" si="16"/>
        <v>1.0510258321114949</v>
      </c>
      <c r="H6" s="9">
        <f t="shared" si="17"/>
        <v>2.6080695231305868</v>
      </c>
      <c r="I6" s="9">
        <f t="shared" si="18"/>
        <v>3.2702157973608292</v>
      </c>
      <c r="J6" s="9">
        <f t="shared" si="19"/>
        <v>3.2176645057552538</v>
      </c>
      <c r="K6" s="11">
        <f t="shared" si="20"/>
        <v>0.39525691699604748</v>
      </c>
      <c r="L6" s="11">
        <f t="shared" si="21"/>
        <v>0.31645569620253161</v>
      </c>
      <c r="M6" s="11">
        <f t="shared" si="22"/>
        <v>0.32154340836012862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-0.28045271226940593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0.23327059694911018</v>
      </c>
      <c r="Q6" s="11">
        <f>2*'OddsRatio_working_3-way'!K6*'OddsRatio_working_3-way'!L6*'OddsRatio_working_3-way'!M6</f>
        <v>8.0438136879003516E-2</v>
      </c>
      <c r="R6" s="11">
        <f t="shared" si="23"/>
        <v>0</v>
      </c>
      <c r="S6" s="11">
        <f t="shared" si="24"/>
        <v>-0.83176445348486372</v>
      </c>
      <c r="T6" s="11">
        <f t="shared" si="25"/>
        <v>-0.28681532878788407</v>
      </c>
      <c r="U6" s="11">
        <f>'OddsRatio_working_3-way'!S6-'OddsRatio_working_3-way'!R6^2/3</f>
        <v>-0.83176445348486372</v>
      </c>
      <c r="V6" s="11">
        <f>'OddsRatio_working_3-way'!S6*'OddsRatio_working_3-way'!R6/3-2*'OddsRatio_working_3-way'!R6^3/27-'OddsRatio_working_3-way'!T6</f>
        <v>0.28681532878788407</v>
      </c>
      <c r="W6" s="11">
        <f>'OddsRatio_working_3-way'!V6^2+4*'OddsRatio_working_3-way'!U6^3/27</f>
        <v>-2.9875380786273803E-3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0.14598850203554511</v>
      </c>
      <c r="Y6" s="11">
        <f>IF('OddsRatio_working_3-way'!W6&gt;=0,IF('OddsRatio_working_3-way'!V6+SQRT('OddsRatio_working_3-way'!W6)&gt;0,0,PI()),ACOS('OddsRatio_working_3-way'!V6/(2*'OddsRatio_working_3-way'!X6)))</f>
        <v>0.18831195791814115</v>
      </c>
      <c r="Z6" s="11">
        <f>'OddsRatio_working_3-way'!X6^(1/3)*COS('OddsRatio_working_3-way'!Y6/3)</f>
        <v>0.52551291605574746</v>
      </c>
      <c r="AA6" s="11">
        <f>'OddsRatio_working_3-way'!X6^(1/3)*COS(('OddsRatio_working_3-way'!Y6+2*PI())/3)</f>
        <v>-0.2913614342584992</v>
      </c>
      <c r="AB6" s="11">
        <f>'OddsRatio_working_3-way'!X6^(1/3)*COS(('OddsRatio_working_3-way'!Y6+4*PI())/3)</f>
        <v>-0.2341514817972479</v>
      </c>
      <c r="AC6" s="11">
        <f>'OddsRatio_working_3-way'!X6^(1/3)*SIN('OddsRatio_working_3-way'!Y6/3)</f>
        <v>3.3030181453829105E-2</v>
      </c>
      <c r="AD6" s="11">
        <f>'OddsRatio_working_3-way'!X6^(1/3)*SIN(('OddsRatio_working_3-way'!Y6+2*PI())/3)</f>
        <v>0.43859244459420199</v>
      </c>
      <c r="AE6" s="11">
        <f>'OddsRatio_working_3-way'!X6^(1/3)*SIN(('OddsRatio_working_3-way'!Y6+4*PI())/3)</f>
        <v>-0.47162262604803107</v>
      </c>
      <c r="AF6" s="11">
        <f>-'OddsRatio_working_3-way'!U6/(3*'OddsRatio_working_3-way'!X6^(1/3))*COS(('OddsRatio_working_3-way'!Y6)/3)</f>
        <v>0.52551291605574746</v>
      </c>
      <c r="AG6" s="11">
        <f>-'OddsRatio_working_3-way'!U6/(3*'OddsRatio_working_3-way'!X6^(1/3))*COS(('OddsRatio_working_3-way'!Y6+2*PI())/3)</f>
        <v>-0.2913614342584992</v>
      </c>
      <c r="AH6" s="11">
        <f>-'OddsRatio_working_3-way'!U6/(3*'OddsRatio_working_3-way'!X6^(1/3))*COS(('OddsRatio_working_3-way'!Y6+4*PI())/3)</f>
        <v>-0.2341514817972479</v>
      </c>
      <c r="AI6" s="11">
        <f>'OddsRatio_working_3-way'!U6/(3*'OddsRatio_working_3-way'!X6^(1/3))*SIN(('OddsRatio_working_3-way'!Y6)/3)</f>
        <v>-3.3030181453829105E-2</v>
      </c>
      <c r="AJ6" s="11">
        <f>'OddsRatio_working_3-way'!U6/(3*'OddsRatio_working_3-way'!X6^(1/3))*SIN(('OddsRatio_working_3-way'!Y6+2*PI())/3)</f>
        <v>-0.43859244459420199</v>
      </c>
      <c r="AK6" s="11">
        <f>'OddsRatio_working_3-way'!U6/(3*'OddsRatio_working_3-way'!X6^(1/3))*SIN(('OddsRatio_working_3-way'!Y6+4*PI())/3)</f>
        <v>0.47162262604803107</v>
      </c>
      <c r="AL6" s="11">
        <f>'OddsRatio_working_3-way'!Z6+'OddsRatio_working_3-way'!AF6</f>
        <v>1.0510258321114949</v>
      </c>
      <c r="AM6" s="11">
        <f>'OddsRatio_working_3-way'!AA6+'OddsRatio_working_3-way'!AG6</f>
        <v>-0.58272286851699839</v>
      </c>
      <c r="AN6" s="11">
        <f>'OddsRatio_working_3-way'!AB6+'OddsRatio_working_3-way'!AH6</f>
        <v>-0.4683029635944958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1.0510258321114949</v>
      </c>
      <c r="AS6" s="11">
        <f>IF(('OddsRatio_working_3-way'!X6=0),IF(Q6&gt;0,-Q6^(1/3),(-Q6)^(1/3)),'OddsRatio_working_3-way'!AM6-'OddsRatio_working_3-way'!R6/3)</f>
        <v>-0.58272286851699839</v>
      </c>
      <c r="AT6" s="11">
        <f>IF(('OddsRatio_working_3-way'!X6=0),IF(Q6&gt;0,-Q6^(1/3),(-Q6)^(1/3)),'OddsRatio_working_3-way'!AN6-'OddsRatio_working_3-way'!R6/3)</f>
        <v>-0.4683029635944958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1.51</v>
      </c>
      <c r="B7" s="4">
        <f>IF('True_Odds_Calculator_3-way'!B8="","",'True_Odds_Calculator_3-way'!B8)</f>
        <v>4.1500000000000004</v>
      </c>
      <c r="C7" s="4">
        <f>IF('True_Odds_Calculator_3-way'!C8="","",'True_Odds_Calculator_3-way'!C8)</f>
        <v>7.58</v>
      </c>
      <c r="D7" s="9">
        <f t="shared" si="13"/>
        <v>0.64689752970650449</v>
      </c>
      <c r="E7" s="9">
        <f t="shared" si="14"/>
        <v>0.22876155072081397</v>
      </c>
      <c r="F7" s="9">
        <f t="shared" si="15"/>
        <v>0.12434091957268149</v>
      </c>
      <c r="G7" s="9">
        <f t="shared" si="16"/>
        <v>1.0702742754379164</v>
      </c>
      <c r="H7" s="9">
        <f t="shared" si="17"/>
        <v>1.5458398804733371</v>
      </c>
      <c r="I7" s="9">
        <f t="shared" si="18"/>
        <v>4.3713639676294367</v>
      </c>
      <c r="J7" s="9">
        <f t="shared" si="19"/>
        <v>8.0424047323814918</v>
      </c>
      <c r="K7" s="11">
        <f t="shared" si="20"/>
        <v>0.66225165562913912</v>
      </c>
      <c r="L7" s="11">
        <f t="shared" si="21"/>
        <v>0.24096385542168672</v>
      </c>
      <c r="M7" s="11">
        <f t="shared" si="22"/>
        <v>0.13192612137203166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-0.22254219835886546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0.21557862967359837</v>
      </c>
      <c r="Q7" s="11">
        <f>2*'OddsRatio_working_3-way'!K7*'OddsRatio_working_3-way'!L7*'OddsRatio_working_3-way'!M7</f>
        <v>4.2105201108124678E-2</v>
      </c>
      <c r="R7" s="11">
        <f t="shared" si="23"/>
        <v>0</v>
      </c>
      <c r="S7" s="11">
        <f t="shared" si="24"/>
        <v>-0.96870899660100496</v>
      </c>
      <c r="T7" s="11">
        <f t="shared" si="25"/>
        <v>-0.18920097589863377</v>
      </c>
      <c r="U7" s="11">
        <f>'OddsRatio_working_3-way'!S7-'OddsRatio_working_3-way'!R7^2/3</f>
        <v>-0.96870899660100496</v>
      </c>
      <c r="V7" s="11">
        <f>'OddsRatio_working_3-way'!S7*'OddsRatio_working_3-way'!R7/3-2*'OddsRatio_working_3-way'!R7^3/27-'OddsRatio_working_3-way'!T7</f>
        <v>0.18920097589863377</v>
      </c>
      <c r="W7" s="11">
        <f>'OddsRatio_working_3-way'!V7^2+4*'OddsRatio_working_3-way'!U7^3/27</f>
        <v>-9.8874654811034732E-2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0.1834881904183687</v>
      </c>
      <c r="Y7" s="11">
        <f>IF('OddsRatio_working_3-way'!W7&gt;=0,IF('OddsRatio_working_3-way'!V7+SQRT('OddsRatio_working_3-way'!W7)&gt;0,0,PI()),ACOS('OddsRatio_working_3-way'!V7/(2*'OddsRatio_working_3-way'!X7)))</f>
        <v>1.0291268784847296</v>
      </c>
      <c r="Z7" s="11">
        <f>'OddsRatio_working_3-way'!X7^(1/3)*COS('OddsRatio_working_3-way'!Y7/3)</f>
        <v>0.53513713771895821</v>
      </c>
      <c r="AA7" s="11">
        <f>'OddsRatio_working_3-way'!X7^(1/3)*COS(('OddsRatio_working_3-way'!Y7+2*PI())/3)</f>
        <v>-0.43309328612467124</v>
      </c>
      <c r="AB7" s="11">
        <f>'OddsRatio_working_3-way'!X7^(1/3)*COS(('OddsRatio_working_3-way'!Y7+4*PI())/3)</f>
        <v>-0.10204385159428685</v>
      </c>
      <c r="AC7" s="11">
        <f>'OddsRatio_working_3-way'!X7^(1/3)*SIN('OddsRatio_working_3-way'!Y7/3)</f>
        <v>0.19113148014119072</v>
      </c>
      <c r="AD7" s="11">
        <f>'OddsRatio_working_3-way'!X7^(1/3)*SIN(('OddsRatio_working_3-way'!Y7+2*PI())/3)</f>
        <v>0.36787661570251412</v>
      </c>
      <c r="AE7" s="11">
        <f>'OddsRatio_working_3-way'!X7^(1/3)*SIN(('OddsRatio_working_3-way'!Y7+4*PI())/3)</f>
        <v>-0.55900809584370492</v>
      </c>
      <c r="AF7" s="11">
        <f>-'OddsRatio_working_3-way'!U7/(3*'OddsRatio_working_3-way'!X7^(1/3))*COS(('OddsRatio_working_3-way'!Y7)/3)</f>
        <v>0.53513713771895832</v>
      </c>
      <c r="AG7" s="11">
        <f>-'OddsRatio_working_3-way'!U7/(3*'OddsRatio_working_3-way'!X7^(1/3))*COS(('OddsRatio_working_3-way'!Y7+2*PI())/3)</f>
        <v>-0.43309328612467135</v>
      </c>
      <c r="AH7" s="11">
        <f>-'OddsRatio_working_3-way'!U7/(3*'OddsRatio_working_3-way'!X7^(1/3))*COS(('OddsRatio_working_3-way'!Y7+4*PI())/3)</f>
        <v>-0.10204385159428686</v>
      </c>
      <c r="AI7" s="11">
        <f>'OddsRatio_working_3-way'!U7/(3*'OddsRatio_working_3-way'!X7^(1/3))*SIN(('OddsRatio_working_3-way'!Y7)/3)</f>
        <v>-0.19113148014119077</v>
      </c>
      <c r="AJ7" s="11">
        <f>'OddsRatio_working_3-way'!U7/(3*'OddsRatio_working_3-way'!X7^(1/3))*SIN(('OddsRatio_working_3-way'!Y7+2*PI())/3)</f>
        <v>-0.36787661570251418</v>
      </c>
      <c r="AK7" s="11">
        <f>'OddsRatio_working_3-way'!U7/(3*'OddsRatio_working_3-way'!X7^(1/3))*SIN(('OddsRatio_working_3-way'!Y7+4*PI())/3)</f>
        <v>0.55900809584370503</v>
      </c>
      <c r="AL7" s="11">
        <f>'OddsRatio_working_3-way'!Z7+'OddsRatio_working_3-way'!AF7</f>
        <v>1.0702742754379164</v>
      </c>
      <c r="AM7" s="11">
        <f>'OddsRatio_working_3-way'!AA7+'OddsRatio_working_3-way'!AG7</f>
        <v>-0.86618657224934259</v>
      </c>
      <c r="AN7" s="11">
        <f>'OddsRatio_working_3-way'!AB7+'OddsRatio_working_3-way'!AH7</f>
        <v>-0.20408770318857372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1.0702742754379164</v>
      </c>
      <c r="AS7" s="11">
        <f>IF(('OddsRatio_working_3-way'!X7=0),IF(Q7&gt;0,-Q7^(1/3),(-Q7)^(1/3)),'OddsRatio_working_3-way'!AM7-'OddsRatio_working_3-way'!R7/3)</f>
        <v>-0.86618657224934259</v>
      </c>
      <c r="AT7" s="11">
        <f>IF(('OddsRatio_working_3-way'!X7=0),IF(Q7&gt;0,-Q7^(1/3),(-Q7)^(1/3)),'OddsRatio_working_3-way'!AN7-'OddsRatio_working_3-way'!R7/3)</f>
        <v>-0.20408770318857372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</v>
      </c>
      <c r="B8" s="4">
        <f>IF('True_Odds_Calculator_3-way'!B9="","",'True_Odds_Calculator_3-way'!B9)</f>
        <v>3.46</v>
      </c>
      <c r="C8" s="4">
        <f>IF('True_Odds_Calculator_3-way'!C9="","",'True_Odds_Calculator_3-way'!C9)</f>
        <v>3.75</v>
      </c>
      <c r="D8" s="9">
        <f t="shared" si="13"/>
        <v>0.46952696179870035</v>
      </c>
      <c r="E8" s="9">
        <f t="shared" si="14"/>
        <v>0.27609086424554785</v>
      </c>
      <c r="F8" s="9">
        <f t="shared" si="15"/>
        <v>0.25438217395575202</v>
      </c>
      <c r="G8" s="9">
        <f t="shared" si="16"/>
        <v>1.0658520237834861</v>
      </c>
      <c r="H8" s="9">
        <f t="shared" si="17"/>
        <v>2.1298031452104951</v>
      </c>
      <c r="I8" s="9">
        <f t="shared" si="18"/>
        <v>3.6219959785073752</v>
      </c>
      <c r="J8" s="9">
        <f t="shared" si="19"/>
        <v>3.9310930654045864</v>
      </c>
      <c r="K8" s="11">
        <f t="shared" si="20"/>
        <v>0.4854368932038835</v>
      </c>
      <c r="L8" s="11">
        <f t="shared" si="21"/>
        <v>0.28901734104046245</v>
      </c>
      <c r="M8" s="11">
        <f t="shared" si="22"/>
        <v>0.26666666666666666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-0.26828666030641468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0.23458106515517146</v>
      </c>
      <c r="Q8" s="11">
        <f>2*'OddsRatio_working_3-way'!K8*'OddsRatio_working_3-way'!L8*'OddsRatio_working_3-way'!M8</f>
        <v>7.4826496062255651E-2</v>
      </c>
      <c r="R8" s="11">
        <f t="shared" si="23"/>
        <v>0</v>
      </c>
      <c r="S8" s="11">
        <f t="shared" si="24"/>
        <v>-0.87436723423837959</v>
      </c>
      <c r="T8" s="11">
        <f t="shared" si="25"/>
        <v>-0.27890501889581487</v>
      </c>
      <c r="U8" s="11">
        <f>'OddsRatio_working_3-way'!S8-'OddsRatio_working_3-way'!R8^2/3</f>
        <v>-0.87436723423837959</v>
      </c>
      <c r="V8" s="11">
        <f>'OddsRatio_working_3-way'!S8*'OddsRatio_working_3-way'!R8/3-2*'OddsRatio_working_3-way'!R8^3/27-'OddsRatio_working_3-way'!T8</f>
        <v>0.27890501889581487</v>
      </c>
      <c r="W8" s="11">
        <f>'OddsRatio_working_3-way'!V8^2+4*'OddsRatio_working_3-way'!U8^3/27</f>
        <v>-2.1244515163356237E-2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0.15734716769665022</v>
      </c>
      <c r="Y8" s="11">
        <f>IF('OddsRatio_working_3-way'!W8&gt;=0,IF('OddsRatio_working_3-way'!V8+SQRT('OddsRatio_working_3-way'!W8)&gt;0,0,PI()),ACOS('OddsRatio_working_3-way'!V8/(2*'OddsRatio_working_3-way'!X8)))</f>
        <v>0.48156151745112918</v>
      </c>
      <c r="Z8" s="11">
        <f>'OddsRatio_working_3-way'!X8^(1/3)*COS('OddsRatio_working_3-way'!Y8/3)</f>
        <v>0.53292601189174305</v>
      </c>
      <c r="AA8" s="11">
        <f>'OddsRatio_working_3-way'!X8^(1/3)*COS(('OddsRatio_working_3-way'!Y8+2*PI())/3)</f>
        <v>-0.34119056409188764</v>
      </c>
      <c r="AB8" s="11">
        <f>'OddsRatio_working_3-way'!X8^(1/3)*COS(('OddsRatio_working_3-way'!Y8+4*PI())/3)</f>
        <v>-0.19173544779985544</v>
      </c>
      <c r="AC8" s="11">
        <f>'OddsRatio_working_3-way'!X8^(1/3)*SIN('OddsRatio_working_3-way'!Y8/3)</f>
        <v>8.6287951622971648E-2</v>
      </c>
      <c r="AD8" s="11">
        <f>'OddsRatio_working_3-way'!X8^(1/3)*SIN(('OddsRatio_working_3-way'!Y8+2*PI())/3)</f>
        <v>0.41838348882429144</v>
      </c>
      <c r="AE8" s="11">
        <f>'OddsRatio_working_3-way'!X8^(1/3)*SIN(('OddsRatio_working_3-way'!Y8+4*PI())/3)</f>
        <v>-0.50467144044726309</v>
      </c>
      <c r="AF8" s="11">
        <f>-'OddsRatio_working_3-way'!U8/(3*'OddsRatio_working_3-way'!X8^(1/3))*COS(('OddsRatio_working_3-way'!Y8)/3)</f>
        <v>0.53292601189174305</v>
      </c>
      <c r="AG8" s="11">
        <f>-'OddsRatio_working_3-way'!U8/(3*'OddsRatio_working_3-way'!X8^(1/3))*COS(('OddsRatio_working_3-way'!Y8+2*PI())/3)</f>
        <v>-0.34119056409188764</v>
      </c>
      <c r="AH8" s="11">
        <f>-'OddsRatio_working_3-way'!U8/(3*'OddsRatio_working_3-way'!X8^(1/3))*COS(('OddsRatio_working_3-way'!Y8+4*PI())/3)</f>
        <v>-0.19173544779985544</v>
      </c>
      <c r="AI8" s="11">
        <f>'OddsRatio_working_3-way'!U8/(3*'OddsRatio_working_3-way'!X8^(1/3))*SIN(('OddsRatio_working_3-way'!Y8)/3)</f>
        <v>-8.6287951622971648E-2</v>
      </c>
      <c r="AJ8" s="11">
        <f>'OddsRatio_working_3-way'!U8/(3*'OddsRatio_working_3-way'!X8^(1/3))*SIN(('OddsRatio_working_3-way'!Y8+2*PI())/3)</f>
        <v>-0.41838348882429144</v>
      </c>
      <c r="AK8" s="11">
        <f>'OddsRatio_working_3-way'!U8/(3*'OddsRatio_working_3-way'!X8^(1/3))*SIN(('OddsRatio_working_3-way'!Y8+4*PI())/3)</f>
        <v>0.50467144044726309</v>
      </c>
      <c r="AL8" s="11">
        <f>'OddsRatio_working_3-way'!Z8+'OddsRatio_working_3-way'!AF8</f>
        <v>1.0658520237834861</v>
      </c>
      <c r="AM8" s="11">
        <f>'OddsRatio_working_3-way'!AA8+'OddsRatio_working_3-way'!AG8</f>
        <v>-0.68238112818377528</v>
      </c>
      <c r="AN8" s="11">
        <f>'OddsRatio_working_3-way'!AB8+'OddsRatio_working_3-way'!AH8</f>
        <v>-0.38347089559971087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1.0658520237834861</v>
      </c>
      <c r="AS8" s="11">
        <f>IF(('OddsRatio_working_3-way'!X8=0),IF(Q8&gt;0,-Q8^(1/3),(-Q8)^(1/3)),'OddsRatio_working_3-way'!AM8-'OddsRatio_working_3-way'!R8/3)</f>
        <v>-0.68238112818377528</v>
      </c>
      <c r="AT8" s="11">
        <f>IF(('OddsRatio_working_3-way'!X8=0),IF(Q8&gt;0,-Q8^(1/3),(-Q8)^(1/3)),'OddsRatio_working_3-way'!AN8-'OddsRatio_working_3-way'!R8/3)</f>
        <v>-0.38347089559971087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1.88</v>
      </c>
      <c r="B9" s="4">
        <f>IF('True_Odds_Calculator_3-way'!B10="","",'True_Odds_Calculator_3-way'!B10)</f>
        <v>3.65</v>
      </c>
      <c r="C9" s="4">
        <f>IF('True_Odds_Calculator_3-way'!C10="","",'True_Odds_Calculator_3-way'!C10)</f>
        <v>4.24</v>
      </c>
      <c r="D9" s="9">
        <f t="shared" si="13"/>
        <v>0.51518695761254463</v>
      </c>
      <c r="E9" s="9">
        <f t="shared" si="14"/>
        <v>0.26083628366137562</v>
      </c>
      <c r="F9" s="9">
        <f t="shared" si="15"/>
        <v>0.22397675872607956</v>
      </c>
      <c r="G9" s="9">
        <f t="shared" si="16"/>
        <v>1.0693669621548505</v>
      </c>
      <c r="H9" s="9">
        <f t="shared" si="17"/>
        <v>1.9410429266962683</v>
      </c>
      <c r="I9" s="9">
        <f t="shared" si="18"/>
        <v>3.8338224497103544</v>
      </c>
      <c r="J9" s="9">
        <f t="shared" si="19"/>
        <v>4.4647489573817163</v>
      </c>
      <c r="K9" s="11">
        <f t="shared" si="20"/>
        <v>0.53191489361702127</v>
      </c>
      <c r="L9" s="11">
        <f t="shared" si="21"/>
        <v>0.27397260273972601</v>
      </c>
      <c r="M9" s="11">
        <f t="shared" si="22"/>
        <v>0.23584905660377356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-0.25969105217137844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0.23268698822610714</v>
      </c>
      <c r="Q9" s="11">
        <f>2*'OddsRatio_working_3-way'!K9*'OddsRatio_working_3-way'!L9*'OddsRatio_working_3-way'!M9</f>
        <v>6.8740616905792348E-2</v>
      </c>
      <c r="R9" s="11">
        <f t="shared" si="23"/>
        <v>0</v>
      </c>
      <c r="S9" s="11">
        <f t="shared" si="24"/>
        <v>-0.89601465387628965</v>
      </c>
      <c r="T9" s="11">
        <f t="shared" si="25"/>
        <v>-0.26470152256315793</v>
      </c>
      <c r="U9" s="11">
        <f>'OddsRatio_working_3-way'!S9-'OddsRatio_working_3-way'!R9^2/3</f>
        <v>-0.89601465387628965</v>
      </c>
      <c r="V9" s="11">
        <f>'OddsRatio_working_3-way'!S9*'OddsRatio_working_3-way'!R9/3-2*'OddsRatio_working_3-way'!R9^3/27-'OddsRatio_working_3-way'!T9</f>
        <v>0.26470152256315793</v>
      </c>
      <c r="W9" s="11">
        <f>'OddsRatio_working_3-way'!V9^2+4*'OddsRatio_working_3-way'!U9^3/27</f>
        <v>-3.6504723164043157E-2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0.16322654441856047</v>
      </c>
      <c r="Y9" s="11">
        <f>IF('OddsRatio_working_3-way'!W9&gt;=0,IF('OddsRatio_working_3-way'!V9+SQRT('OddsRatio_working_3-way'!W9)&gt;0,0,PI()),ACOS('OddsRatio_working_3-way'!V9/(2*'OddsRatio_working_3-way'!X9)))</f>
        <v>0.6252088248046247</v>
      </c>
      <c r="Z9" s="11">
        <f>'OddsRatio_working_3-way'!X9^(1/3)*COS('OddsRatio_working_3-way'!Y9/3)</f>
        <v>0.53468348107742536</v>
      </c>
      <c r="AA9" s="11">
        <f>'OddsRatio_working_3-way'!X9^(1/3)*COS(('OddsRatio_working_3-way'!Y9+2*PI())/3)</f>
        <v>-0.365264387389517</v>
      </c>
      <c r="AB9" s="11">
        <f>'OddsRatio_working_3-way'!X9^(1/3)*COS(('OddsRatio_working_3-way'!Y9+4*PI())/3)</f>
        <v>-0.16941909368790825</v>
      </c>
      <c r="AC9" s="11">
        <f>'OddsRatio_working_3-way'!X9^(1/3)*SIN('OddsRatio_working_3-way'!Y9/3)</f>
        <v>0.11307133303814515</v>
      </c>
      <c r="AD9" s="11">
        <f>'OddsRatio_working_3-way'!X9^(1/3)*SIN(('OddsRatio_working_3-way'!Y9+2*PI())/3)</f>
        <v>0.40651381107787404</v>
      </c>
      <c r="AE9" s="11">
        <f>'OddsRatio_working_3-way'!X9^(1/3)*SIN(('OddsRatio_working_3-way'!Y9+4*PI())/3)</f>
        <v>-0.51958514411601908</v>
      </c>
      <c r="AF9" s="11">
        <f>-'OddsRatio_working_3-way'!U9/(3*'OddsRatio_working_3-way'!X9^(1/3))*COS(('OddsRatio_working_3-way'!Y9)/3)</f>
        <v>0.53468348107742525</v>
      </c>
      <c r="AG9" s="11">
        <f>-'OddsRatio_working_3-way'!U9/(3*'OddsRatio_working_3-way'!X9^(1/3))*COS(('OddsRatio_working_3-way'!Y9+2*PI())/3)</f>
        <v>-0.36526438738951689</v>
      </c>
      <c r="AH9" s="11">
        <f>-'OddsRatio_working_3-way'!U9/(3*'OddsRatio_working_3-way'!X9^(1/3))*COS(('OddsRatio_working_3-way'!Y9+4*PI())/3)</f>
        <v>-0.16941909368790822</v>
      </c>
      <c r="AI9" s="11">
        <f>'OddsRatio_working_3-way'!U9/(3*'OddsRatio_working_3-way'!X9^(1/3))*SIN(('OddsRatio_working_3-way'!Y9)/3)</f>
        <v>-0.11307133303814512</v>
      </c>
      <c r="AJ9" s="11">
        <f>'OddsRatio_working_3-way'!U9/(3*'OddsRatio_working_3-way'!X9^(1/3))*SIN(('OddsRatio_working_3-way'!Y9+2*PI())/3)</f>
        <v>-0.40651381107787393</v>
      </c>
      <c r="AK9" s="11">
        <f>'OddsRatio_working_3-way'!U9/(3*'OddsRatio_working_3-way'!X9^(1/3))*SIN(('OddsRatio_working_3-way'!Y9+4*PI())/3)</f>
        <v>0.51958514411601897</v>
      </c>
      <c r="AL9" s="11">
        <f>'OddsRatio_working_3-way'!Z9+'OddsRatio_working_3-way'!AF9</f>
        <v>1.0693669621548505</v>
      </c>
      <c r="AM9" s="11">
        <f>'OddsRatio_working_3-way'!AA9+'OddsRatio_working_3-way'!AG9</f>
        <v>-0.73052877477903388</v>
      </c>
      <c r="AN9" s="11">
        <f>'OddsRatio_working_3-way'!AB9+'OddsRatio_working_3-way'!AH9</f>
        <v>-0.3388381873758165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1.0693669621548505</v>
      </c>
      <c r="AS9" s="11">
        <f>IF(('OddsRatio_working_3-way'!X9=0),IF(Q9&gt;0,-Q9^(1/3),(-Q9)^(1/3)),'OddsRatio_working_3-way'!AM9-'OddsRatio_working_3-way'!R9/3)</f>
        <v>-0.73052877477903388</v>
      </c>
      <c r="AT9" s="11">
        <f>IF(('OddsRatio_working_3-way'!X9=0),IF(Q9&gt;0,-Q9^(1/3),(-Q9)^(1/3)),'OddsRatio_working_3-way'!AN9-'OddsRatio_working_3-way'!R9/3)</f>
        <v>-0.3388381873758165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3.64</v>
      </c>
      <c r="C10" s="4">
        <f>IF('True_Odds_Calculator_3-way'!C11="","",'True_Odds_Calculator_3-way'!C11)</f>
        <v>3.47</v>
      </c>
      <c r="D10" s="9">
        <f t="shared" si="13"/>
        <v>0.46116599329278052</v>
      </c>
      <c r="E10" s="9">
        <f t="shared" si="14"/>
        <v>0.26286736646551595</v>
      </c>
      <c r="F10" s="9">
        <f t="shared" si="15"/>
        <v>0.27596664024170359</v>
      </c>
      <c r="G10" s="9">
        <f t="shared" si="16"/>
        <v>1.0621969185303144</v>
      </c>
      <c r="H10" s="9">
        <f t="shared" si="17"/>
        <v>2.1684166103833458</v>
      </c>
      <c r="I10" s="9">
        <f t="shared" si="18"/>
        <v>3.8041998649200308</v>
      </c>
      <c r="J10" s="9">
        <f t="shared" si="19"/>
        <v>3.6236263887698765</v>
      </c>
      <c r="K10" s="11">
        <f t="shared" si="20"/>
        <v>0.47619047619047616</v>
      </c>
      <c r="L10" s="11">
        <f t="shared" si="21"/>
        <v>0.27472527472527469</v>
      </c>
      <c r="M10" s="11">
        <f t="shared" si="22"/>
        <v>0.28818443804034583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-0.27042286655296144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0.23412158035459807</v>
      </c>
      <c r="Q10" s="11">
        <f>2*'OddsRatio_working_3-way'!K10*'OddsRatio_working_3-way'!L10*'OddsRatio_working_3-way'!M10</f>
        <v>7.5401475154459913E-2</v>
      </c>
      <c r="R10" s="11">
        <f t="shared" si="23"/>
        <v>0</v>
      </c>
      <c r="S10" s="11">
        <f t="shared" si="24"/>
        <v>-0.86576103322514752</v>
      </c>
      <c r="T10" s="11">
        <f t="shared" si="25"/>
        <v>-0.27882803002420203</v>
      </c>
      <c r="U10" s="11">
        <f>'OddsRatio_working_3-way'!S10-'OddsRatio_working_3-way'!R10^2/3</f>
        <v>-0.86576103322514752</v>
      </c>
      <c r="V10" s="11">
        <f>'OddsRatio_working_3-way'!S10*'OddsRatio_working_3-way'!R10/3-2*'OddsRatio_working_3-way'!R10^3/27-'OddsRatio_working_3-way'!T10</f>
        <v>0.27882803002420203</v>
      </c>
      <c r="W10" s="11">
        <f>'OddsRatio_working_3-way'!V10^2+4*'OddsRatio_working_3-way'!U10^3/27</f>
        <v>-1.8391877916622737E-2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0.15502979410729414</v>
      </c>
      <c r="Y10" s="11">
        <f>IF('OddsRatio_working_3-way'!W10&gt;=0,IF('OddsRatio_working_3-way'!V10+SQRT('OddsRatio_working_3-way'!W10)&gt;0,0,PI()),ACOS('OddsRatio_working_3-way'!V10/(2*'OddsRatio_working_3-way'!X10)))</f>
        <v>0.45269317488845706</v>
      </c>
      <c r="Z10" s="11">
        <f>'OddsRatio_working_3-way'!X10^(1/3)*COS('OddsRatio_working_3-way'!Y10/3)</f>
        <v>0.5310984592651572</v>
      </c>
      <c r="AA10" s="11">
        <f>'OddsRatio_working_3-way'!X10^(1/3)*COS(('OddsRatio_working_3-way'!Y10+2*PI())/3)</f>
        <v>-0.33548547367612902</v>
      </c>
      <c r="AB10" s="11">
        <f>'OddsRatio_working_3-way'!X10^(1/3)*COS(('OddsRatio_working_3-way'!Y10+4*PI())/3)</f>
        <v>-0.19561298558902829</v>
      </c>
      <c r="AC10" s="11">
        <f>'OddsRatio_working_3-way'!X10^(1/3)*SIN('OddsRatio_working_3-way'!Y10/3)</f>
        <v>8.0755418649310448E-2</v>
      </c>
      <c r="AD10" s="11">
        <f>'OddsRatio_working_3-way'!X10^(1/3)*SIN(('OddsRatio_working_3-way'!Y10+2*PI())/3)</f>
        <v>0.41956704830974578</v>
      </c>
      <c r="AE10" s="11">
        <f>'OddsRatio_working_3-way'!X10^(1/3)*SIN(('OddsRatio_working_3-way'!Y10+4*PI())/3)</f>
        <v>-0.50032246695905613</v>
      </c>
      <c r="AF10" s="11">
        <f>-'OddsRatio_working_3-way'!U10/(3*'OddsRatio_working_3-way'!X10^(1/3))*COS(('OddsRatio_working_3-way'!Y10)/3)</f>
        <v>0.5310984592651572</v>
      </c>
      <c r="AG10" s="11">
        <f>-'OddsRatio_working_3-way'!U10/(3*'OddsRatio_working_3-way'!X10^(1/3))*COS(('OddsRatio_working_3-way'!Y10+2*PI())/3)</f>
        <v>-0.33548547367612902</v>
      </c>
      <c r="AH10" s="11">
        <f>-'OddsRatio_working_3-way'!U10/(3*'OddsRatio_working_3-way'!X10^(1/3))*COS(('OddsRatio_working_3-way'!Y10+4*PI())/3)</f>
        <v>-0.19561298558902829</v>
      </c>
      <c r="AI10" s="11">
        <f>'OddsRatio_working_3-way'!U10/(3*'OddsRatio_working_3-way'!X10^(1/3))*SIN(('OddsRatio_working_3-way'!Y10)/3)</f>
        <v>-8.0755418649310448E-2</v>
      </c>
      <c r="AJ10" s="11">
        <f>'OddsRatio_working_3-way'!U10/(3*'OddsRatio_working_3-way'!X10^(1/3))*SIN(('OddsRatio_working_3-way'!Y10+2*PI())/3)</f>
        <v>-0.41956704830974578</v>
      </c>
      <c r="AK10" s="11">
        <f>'OddsRatio_working_3-way'!U10/(3*'OddsRatio_working_3-way'!X10^(1/3))*SIN(('OddsRatio_working_3-way'!Y10+4*PI())/3)</f>
        <v>0.50032246695905613</v>
      </c>
      <c r="AL10" s="11">
        <f>'OddsRatio_working_3-way'!Z10+'OddsRatio_working_3-way'!AF10</f>
        <v>1.0621969185303144</v>
      </c>
      <c r="AM10" s="11">
        <f>'OddsRatio_working_3-way'!AA10+'OddsRatio_working_3-way'!AG10</f>
        <v>-0.67097094735225804</v>
      </c>
      <c r="AN10" s="11">
        <f>'OddsRatio_working_3-way'!AB10+'OddsRatio_working_3-way'!AH10</f>
        <v>-0.39122597117805658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1.0621969185303144</v>
      </c>
      <c r="AS10" s="11">
        <f>IF(('OddsRatio_working_3-way'!X10=0),IF(Q10&gt;0,-Q10^(1/3),(-Q10)^(1/3)),'OddsRatio_working_3-way'!AM10-'OddsRatio_working_3-way'!R10/3)</f>
        <v>-0.67097094735225804</v>
      </c>
      <c r="AT10" s="11">
        <f>IF(('OddsRatio_working_3-way'!X10=0),IF(Q10&gt;0,-Q10^(1/3),(-Q10)^(1/3)),'OddsRatio_working_3-way'!AN10-'OddsRatio_working_3-way'!R10/3)</f>
        <v>-0.39122597117805658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2.64</v>
      </c>
      <c r="B11" s="4">
        <f>IF('True_Odds_Calculator_3-way'!B12="","",'True_Odds_Calculator_3-way'!B12)</f>
        <v>3.4</v>
      </c>
      <c r="C11" s="4">
        <f>IF('True_Odds_Calculator_3-way'!C12="","",'True_Odds_Calculator_3-way'!C12)</f>
        <v>2.73</v>
      </c>
      <c r="D11" s="9">
        <f t="shared" si="13"/>
        <v>0.36509739492536558</v>
      </c>
      <c r="E11" s="9">
        <f t="shared" si="14"/>
        <v>0.28209771440254316</v>
      </c>
      <c r="F11" s="9">
        <f t="shared" si="15"/>
        <v>0.35280489067209103</v>
      </c>
      <c r="G11" s="9">
        <f t="shared" si="16"/>
        <v>1.0603629063985673</v>
      </c>
      <c r="H11" s="9">
        <f t="shared" si="17"/>
        <v>2.7389951664936509</v>
      </c>
      <c r="I11" s="9">
        <f t="shared" si="18"/>
        <v>3.5448709753565617</v>
      </c>
      <c r="J11" s="9">
        <f t="shared" si="19"/>
        <v>2.8344278280695216</v>
      </c>
      <c r="K11" s="11">
        <f t="shared" si="20"/>
        <v>0.37878787878787878</v>
      </c>
      <c r="L11" s="11">
        <f t="shared" si="21"/>
        <v>0.29411764705882354</v>
      </c>
      <c r="M11" s="11">
        <f t="shared" si="22"/>
        <v>0.36630036630036628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-0.27787898376133668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0.23546714723185314</v>
      </c>
      <c r="Q11" s="11">
        <f>2*'OddsRatio_working_3-way'!K11*'OddsRatio_working_3-way'!L11*'OddsRatio_working_3-way'!M11</f>
        <v>8.1617728676552204E-2</v>
      </c>
      <c r="R11" s="11">
        <f t="shared" si="23"/>
        <v>0</v>
      </c>
      <c r="S11" s="11">
        <f t="shared" si="24"/>
        <v>-0.84737299685135592</v>
      </c>
      <c r="T11" s="11">
        <f t="shared" si="25"/>
        <v>-0.29371681000046995</v>
      </c>
      <c r="U11" s="11">
        <f>'OddsRatio_working_3-way'!S11-'OddsRatio_working_3-way'!R11^2/3</f>
        <v>-0.84737299685135592</v>
      </c>
      <c r="V11" s="11">
        <f>'OddsRatio_working_3-way'!S11*'OddsRatio_working_3-way'!R11/3-2*'OddsRatio_working_3-way'!R11^3/27-'OddsRatio_working_3-way'!T11</f>
        <v>0.29371681000046995</v>
      </c>
      <c r="W11" s="11">
        <f>'OddsRatio_working_3-way'!V11^2+4*'OddsRatio_working_3-way'!U11^3/27</f>
        <v>-3.8709615182763585E-3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0.15011705931965938</v>
      </c>
      <c r="Y11" s="11">
        <f>IF('OddsRatio_working_3-way'!W11&gt;=0,IF('OddsRatio_working_3-way'!V11+SQRT('OddsRatio_working_3-way'!W11)&gt;0,0,PI()),ACOS('OddsRatio_working_3-way'!V11/(2*'OddsRatio_working_3-way'!X11)))</f>
        <v>0.20874105933416898</v>
      </c>
      <c r="Z11" s="11">
        <f>'OddsRatio_working_3-way'!X11^(1/3)*COS('OddsRatio_working_3-way'!Y11/3)</f>
        <v>0.53018145319928367</v>
      </c>
      <c r="AA11" s="11">
        <f>'OddsRatio_working_3-way'!X11^(1/3)*COS(('OddsRatio_working_3-way'!Y11+2*PI())/3)</f>
        <v>-0.29709024574385512</v>
      </c>
      <c r="AB11" s="11">
        <f>'OddsRatio_working_3-way'!X11^(1/3)*COS(('OddsRatio_working_3-way'!Y11+4*PI())/3)</f>
        <v>-0.23309120745542869</v>
      </c>
      <c r="AC11" s="11">
        <f>'OddsRatio_working_3-way'!X11^(1/3)*SIN('OddsRatio_working_3-way'!Y11/3)</f>
        <v>3.6949861983700087E-2</v>
      </c>
      <c r="AD11" s="11">
        <f>'OddsRatio_working_3-way'!X11^(1/3)*SIN(('OddsRatio_working_3-way'!Y11+2*PI())/3)</f>
        <v>0.44067567609407998</v>
      </c>
      <c r="AE11" s="11">
        <f>'OddsRatio_working_3-way'!X11^(1/3)*SIN(('OddsRatio_working_3-way'!Y11+4*PI())/3)</f>
        <v>-0.47762553807778013</v>
      </c>
      <c r="AF11" s="11">
        <f>-'OddsRatio_working_3-way'!U11/(3*'OddsRatio_working_3-way'!X11^(1/3))*COS(('OddsRatio_working_3-way'!Y11)/3)</f>
        <v>0.53018145319928356</v>
      </c>
      <c r="AG11" s="11">
        <f>-'OddsRatio_working_3-way'!U11/(3*'OddsRatio_working_3-way'!X11^(1/3))*COS(('OddsRatio_working_3-way'!Y11+2*PI())/3)</f>
        <v>-0.29709024574385501</v>
      </c>
      <c r="AH11" s="11">
        <f>-'OddsRatio_working_3-way'!U11/(3*'OddsRatio_working_3-way'!X11^(1/3))*COS(('OddsRatio_working_3-way'!Y11+4*PI())/3)</f>
        <v>-0.23309120745542863</v>
      </c>
      <c r="AI11" s="11">
        <f>'OddsRatio_working_3-way'!U11/(3*'OddsRatio_working_3-way'!X11^(1/3))*SIN(('OddsRatio_working_3-way'!Y11)/3)</f>
        <v>-3.694986198370008E-2</v>
      </c>
      <c r="AJ11" s="11">
        <f>'OddsRatio_working_3-way'!U11/(3*'OddsRatio_working_3-way'!X11^(1/3))*SIN(('OddsRatio_working_3-way'!Y11+2*PI())/3)</f>
        <v>-0.44067567609407993</v>
      </c>
      <c r="AK11" s="11">
        <f>'OddsRatio_working_3-way'!U11/(3*'OddsRatio_working_3-way'!X11^(1/3))*SIN(('OddsRatio_working_3-way'!Y11+4*PI())/3)</f>
        <v>0.47762553807778002</v>
      </c>
      <c r="AL11" s="11">
        <f>'OddsRatio_working_3-way'!Z11+'OddsRatio_working_3-way'!AF11</f>
        <v>1.0603629063985673</v>
      </c>
      <c r="AM11" s="11">
        <f>'OddsRatio_working_3-way'!AA11+'OddsRatio_working_3-way'!AG11</f>
        <v>-0.59418049148771013</v>
      </c>
      <c r="AN11" s="11">
        <f>'OddsRatio_working_3-way'!AB11+'OddsRatio_working_3-way'!AH11</f>
        <v>-0.46618241491085732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1.0603629063985673</v>
      </c>
      <c r="AS11" s="11">
        <f>IF(('OddsRatio_working_3-way'!X11=0),IF(Q11&gt;0,-Q11^(1/3),(-Q11)^(1/3)),'OddsRatio_working_3-way'!AM11-'OddsRatio_working_3-way'!R11/3)</f>
        <v>-0.59418049148771013</v>
      </c>
      <c r="AT11" s="11">
        <f>IF(('OddsRatio_working_3-way'!X11=0),IF(Q11&gt;0,-Q11^(1/3),(-Q11)^(1/3)),'OddsRatio_working_3-way'!AN11-'OddsRatio_working_3-way'!R11/3)</f>
        <v>-0.46618241491085732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2.2200000000000002</v>
      </c>
      <c r="B12" s="4">
        <f>IF('True_Odds_Calculator_3-way'!B13="","",'True_Odds_Calculator_3-way'!B13)</f>
        <v>3.33</v>
      </c>
      <c r="C12" s="4">
        <f>IF('True_Odds_Calculator_3-way'!C13="","",'True_Odds_Calculator_3-way'!C13)</f>
        <v>3.61</v>
      </c>
      <c r="D12" s="9">
        <f t="shared" si="13"/>
        <v>0.43996184451069759</v>
      </c>
      <c r="E12" s="9">
        <f t="shared" si="14"/>
        <v>0.29145368510192821</v>
      </c>
      <c r="F12" s="9">
        <f t="shared" si="15"/>
        <v>0.26858447038737426</v>
      </c>
      <c r="G12" s="9">
        <f t="shared" si="16"/>
        <v>1.0433806343920189</v>
      </c>
      <c r="H12" s="9">
        <f t="shared" si="17"/>
        <v>2.2729243739582632</v>
      </c>
      <c r="I12" s="9">
        <f t="shared" si="18"/>
        <v>3.4310768781334038</v>
      </c>
      <c r="J12" s="9">
        <f t="shared" si="19"/>
        <v>3.7232234557631685</v>
      </c>
      <c r="K12" s="11">
        <f t="shared" si="20"/>
        <v>0.4504504504504504</v>
      </c>
      <c r="L12" s="11">
        <f t="shared" si="21"/>
        <v>0.3003003003003003</v>
      </c>
      <c r="M12" s="11">
        <f t="shared" si="22"/>
        <v>0.2770083102493075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-0.27800451495892098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0.2308215230278568</v>
      </c>
      <c r="Q12" s="11">
        <f>2*'OddsRatio_working_3-way'!K12*'OddsRatio_working_3-way'!L12*'OddsRatio_working_3-way'!M12</f>
        <v>7.4942052931122327E-2</v>
      </c>
      <c r="R12" s="11">
        <f t="shared" si="23"/>
        <v>0</v>
      </c>
      <c r="S12" s="11">
        <f t="shared" si="24"/>
        <v>-0.83027976384471269</v>
      </c>
      <c r="T12" s="11">
        <f t="shared" si="25"/>
        <v>-0.26957135189763393</v>
      </c>
      <c r="U12" s="11">
        <f>'OddsRatio_working_3-way'!S12-'OddsRatio_working_3-way'!R12^2/3</f>
        <v>-0.83027976384471269</v>
      </c>
      <c r="V12" s="11">
        <f>'OddsRatio_working_3-way'!S12*'OddsRatio_working_3-way'!R12/3-2*'OddsRatio_working_3-way'!R12^3/27-'OddsRatio_working_3-way'!T12</f>
        <v>0.26957135189763393</v>
      </c>
      <c r="W12" s="11">
        <f>'OddsRatio_working_3-way'!V12^2+4*'OddsRatio_working_3-way'!U12^3/27</f>
        <v>-1.2126157768912862E-2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0.14559779491190006</v>
      </c>
      <c r="Y12" s="11">
        <f>IF('OddsRatio_working_3-way'!W12&gt;=0,IF('OddsRatio_working_3-way'!V12+SQRT('OddsRatio_working_3-way'!W12)&gt;0,0,PI()),ACOS('OddsRatio_working_3-way'!V12/(2*'OddsRatio_working_3-way'!X12)))</f>
        <v>0.38780904092373802</v>
      </c>
      <c r="Z12" s="11">
        <f>'OddsRatio_working_3-way'!X12^(1/3)*COS('OddsRatio_working_3-way'!Y12/3)</f>
        <v>0.52169031719600945</v>
      </c>
      <c r="AA12" s="11">
        <f>'OddsRatio_working_3-way'!X12^(1/3)*COS(('OddsRatio_working_3-way'!Y12+2*PI())/3)</f>
        <v>-0.31957633148875775</v>
      </c>
      <c r="AB12" s="11">
        <f>'OddsRatio_working_3-way'!X12^(1/3)*COS(('OddsRatio_working_3-way'!Y12+4*PI())/3)</f>
        <v>-0.20211398570725184</v>
      </c>
      <c r="AC12" s="11">
        <f>'OddsRatio_working_3-way'!X12^(1/3)*SIN('OddsRatio_working_3-way'!Y12/3)</f>
        <v>6.7816916956597362E-2</v>
      </c>
      <c r="AD12" s="11">
        <f>'OddsRatio_working_3-way'!X12^(1/3)*SIN(('OddsRatio_working_3-way'!Y12+2*PI())/3)</f>
        <v>0.41788860912180725</v>
      </c>
      <c r="AE12" s="11">
        <f>'OddsRatio_working_3-way'!X12^(1/3)*SIN(('OddsRatio_working_3-way'!Y12+4*PI())/3)</f>
        <v>-0.48570552607840461</v>
      </c>
      <c r="AF12" s="11">
        <f>-'OddsRatio_working_3-way'!U12/(3*'OddsRatio_working_3-way'!X12^(1/3))*COS(('OddsRatio_working_3-way'!Y12)/3)</f>
        <v>0.52169031719600933</v>
      </c>
      <c r="AG12" s="11">
        <f>-'OddsRatio_working_3-way'!U12/(3*'OddsRatio_working_3-way'!X12^(1/3))*COS(('OddsRatio_working_3-way'!Y12+2*PI())/3)</f>
        <v>-0.31957633148875764</v>
      </c>
      <c r="AH12" s="11">
        <f>-'OddsRatio_working_3-way'!U12/(3*'OddsRatio_working_3-way'!X12^(1/3))*COS(('OddsRatio_working_3-way'!Y12+4*PI())/3)</f>
        <v>-0.20211398570725178</v>
      </c>
      <c r="AI12" s="11">
        <f>'OddsRatio_working_3-way'!U12/(3*'OddsRatio_working_3-way'!X12^(1/3))*SIN(('OddsRatio_working_3-way'!Y12)/3)</f>
        <v>-6.7816916956597348E-2</v>
      </c>
      <c r="AJ12" s="11">
        <f>'OddsRatio_working_3-way'!U12/(3*'OddsRatio_working_3-way'!X12^(1/3))*SIN(('OddsRatio_working_3-way'!Y12+2*PI())/3)</f>
        <v>-0.4178886091218072</v>
      </c>
      <c r="AK12" s="11">
        <f>'OddsRatio_working_3-way'!U12/(3*'OddsRatio_working_3-way'!X12^(1/3))*SIN(('OddsRatio_working_3-way'!Y12+4*PI())/3)</f>
        <v>0.4857055260784045</v>
      </c>
      <c r="AL12" s="11">
        <f>'OddsRatio_working_3-way'!Z12+'OddsRatio_working_3-way'!AF12</f>
        <v>1.0433806343920189</v>
      </c>
      <c r="AM12" s="11">
        <f>'OddsRatio_working_3-way'!AA12+'OddsRatio_working_3-way'!AG12</f>
        <v>-0.63915266297751538</v>
      </c>
      <c r="AN12" s="11">
        <f>'OddsRatio_working_3-way'!AB12+'OddsRatio_working_3-way'!AH12</f>
        <v>-0.40422797141450362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1.0433806343920189</v>
      </c>
      <c r="AS12" s="11">
        <f>IF(('OddsRatio_working_3-way'!X12=0),IF(Q12&gt;0,-Q12^(1/3),(-Q12)^(1/3)),'OddsRatio_working_3-way'!AM12-'OddsRatio_working_3-way'!R12/3)</f>
        <v>-0.63915266297751538</v>
      </c>
      <c r="AT12" s="11">
        <f>IF(('OddsRatio_working_3-way'!X12=0),IF(Q12&gt;0,-Q12^(1/3),(-Q12)^(1/3)),'OddsRatio_working_3-way'!AN12-'OddsRatio_working_3-way'!R12/3)</f>
        <v>-0.40422797141450362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1.53</v>
      </c>
      <c r="B13" s="4">
        <f>IF('True_Odds_Calculator_3-way'!B14="","",'True_Odds_Calculator_3-way'!B14)</f>
        <v>4.43</v>
      </c>
      <c r="C13" s="4">
        <f>IF('True_Odds_Calculator_3-way'!C14="","",'True_Odds_Calculator_3-way'!C14)</f>
        <v>6.61</v>
      </c>
      <c r="D13" s="9">
        <f t="shared" si="13"/>
        <v>0.64030682380032089</v>
      </c>
      <c r="E13" s="9">
        <f t="shared" si="14"/>
        <v>0.21572717171733205</v>
      </c>
      <c r="F13" s="9">
        <f t="shared" si="15"/>
        <v>0.14396600448234714</v>
      </c>
      <c r="G13" s="9">
        <f t="shared" si="16"/>
        <v>1.0599080705716721</v>
      </c>
      <c r="H13" s="9">
        <f t="shared" si="17"/>
        <v>1.5617512774029862</v>
      </c>
      <c r="I13" s="9">
        <f t="shared" si="18"/>
        <v>4.6354846820608344</v>
      </c>
      <c r="J13" s="9">
        <f t="shared" si="19"/>
        <v>6.946084275907082</v>
      </c>
      <c r="K13" s="11">
        <f t="shared" si="20"/>
        <v>0.65359477124183007</v>
      </c>
      <c r="L13" s="11">
        <f t="shared" si="21"/>
        <v>0.22573363431151244</v>
      </c>
      <c r="M13" s="11">
        <f t="shared" si="22"/>
        <v>0.15128593040847199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-0.22763353060836522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0.21360692161422815</v>
      </c>
      <c r="Q13" s="11">
        <f>2*'OddsRatio_working_3-way'!K13*'OddsRatio_working_3-way'!L13*'OddsRatio_working_3-way'!M13</f>
        <v>4.4640944955951549E-2</v>
      </c>
      <c r="R13" s="11">
        <f t="shared" si="23"/>
        <v>0</v>
      </c>
      <c r="S13" s="11">
        <f t="shared" si="24"/>
        <v>-0.9383807431328326</v>
      </c>
      <c r="T13" s="11">
        <f t="shared" si="25"/>
        <v>-0.19610882824092637</v>
      </c>
      <c r="U13" s="11">
        <f>'OddsRatio_working_3-way'!S13-'OddsRatio_working_3-way'!R13^2/3</f>
        <v>-0.9383807431328326</v>
      </c>
      <c r="V13" s="11">
        <f>'OddsRatio_working_3-way'!S13*'OddsRatio_working_3-way'!R13/3-2*'OddsRatio_working_3-way'!R13^3/27-'OddsRatio_working_3-way'!T13</f>
        <v>0.19610882824092637</v>
      </c>
      <c r="W13" s="11">
        <f>'OddsRatio_working_3-way'!V13^2+4*'OddsRatio_working_3-way'!U13^3/27</f>
        <v>-8.3956003585309219E-2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0.17493904374048291</v>
      </c>
      <c r="Y13" s="11">
        <f>IF('OddsRatio_working_3-way'!W13&gt;=0,IF('OddsRatio_working_3-way'!V13+SQRT('OddsRatio_working_3-way'!W13)&gt;0,0,PI()),ACOS('OddsRatio_working_3-way'!V13/(2*'OddsRatio_working_3-way'!X13)))</f>
        <v>0.97579944256823381</v>
      </c>
      <c r="Z13" s="11">
        <f>'OddsRatio_working_3-way'!X13^(1/3)*COS('OddsRatio_working_3-way'!Y13/3)</f>
        <v>0.52995403528583607</v>
      </c>
      <c r="AA13" s="11">
        <f>'OddsRatio_working_3-way'!X13^(1/3)*COS(('OddsRatio_working_3-way'!Y13+2*PI())/3)</f>
        <v>-0.41975662271542813</v>
      </c>
      <c r="AB13" s="11">
        <f>'OddsRatio_working_3-way'!X13^(1/3)*COS(('OddsRatio_working_3-way'!Y13+4*PI())/3)</f>
        <v>-0.11019741257040837</v>
      </c>
      <c r="AC13" s="11">
        <f>'OddsRatio_working_3-way'!X13^(1/3)*SIN('OddsRatio_working_3-way'!Y13/3)</f>
        <v>0.17872409330735534</v>
      </c>
      <c r="AD13" s="11">
        <f>'OddsRatio_working_3-way'!X13^(1/3)*SIN(('OddsRatio_working_3-way'!Y13+2*PI())/3)</f>
        <v>0.36959161074193125</v>
      </c>
      <c r="AE13" s="11">
        <f>'OddsRatio_working_3-way'!X13^(1/3)*SIN(('OddsRatio_working_3-way'!Y13+4*PI())/3)</f>
        <v>-0.54831570404928642</v>
      </c>
      <c r="AF13" s="11">
        <f>-'OddsRatio_working_3-way'!U13/(3*'OddsRatio_working_3-way'!X13^(1/3))*COS(('OddsRatio_working_3-way'!Y13)/3)</f>
        <v>0.52995403528583607</v>
      </c>
      <c r="AG13" s="11">
        <f>-'OddsRatio_working_3-way'!U13/(3*'OddsRatio_working_3-way'!X13^(1/3))*COS(('OddsRatio_working_3-way'!Y13+2*PI())/3)</f>
        <v>-0.41975662271542813</v>
      </c>
      <c r="AH13" s="11">
        <f>-'OddsRatio_working_3-way'!U13/(3*'OddsRatio_working_3-way'!X13^(1/3))*COS(('OddsRatio_working_3-way'!Y13+4*PI())/3)</f>
        <v>-0.11019741257040837</v>
      </c>
      <c r="AI13" s="11">
        <f>'OddsRatio_working_3-way'!U13/(3*'OddsRatio_working_3-way'!X13^(1/3))*SIN(('OddsRatio_working_3-way'!Y13)/3)</f>
        <v>-0.17872409330735534</v>
      </c>
      <c r="AJ13" s="11">
        <f>'OddsRatio_working_3-way'!U13/(3*'OddsRatio_working_3-way'!X13^(1/3))*SIN(('OddsRatio_working_3-way'!Y13+2*PI())/3)</f>
        <v>-0.36959161074193125</v>
      </c>
      <c r="AK13" s="11">
        <f>'OddsRatio_working_3-way'!U13/(3*'OddsRatio_working_3-way'!X13^(1/3))*SIN(('OddsRatio_working_3-way'!Y13+4*PI())/3)</f>
        <v>0.54831570404928642</v>
      </c>
      <c r="AL13" s="11">
        <f>'OddsRatio_working_3-way'!Z13+'OddsRatio_working_3-way'!AF13</f>
        <v>1.0599080705716721</v>
      </c>
      <c r="AM13" s="11">
        <f>'OddsRatio_working_3-way'!AA13+'OddsRatio_working_3-way'!AG13</f>
        <v>-0.83951324543085626</v>
      </c>
      <c r="AN13" s="11">
        <f>'OddsRatio_working_3-way'!AB13+'OddsRatio_working_3-way'!AH13</f>
        <v>-0.22039482514081674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1.0599080705716721</v>
      </c>
      <c r="AS13" s="11">
        <f>IF(('OddsRatio_working_3-way'!X13=0),IF(Q13&gt;0,-Q13^(1/3),(-Q13)^(1/3)),'OddsRatio_working_3-way'!AM13-'OddsRatio_working_3-way'!R13/3)</f>
        <v>-0.83951324543085626</v>
      </c>
      <c r="AT13" s="11">
        <f>IF(('OddsRatio_working_3-way'!X13=0),IF(Q13&gt;0,-Q13^(1/3),(-Q13)^(1/3)),'OddsRatio_working_3-way'!AN13-'OddsRatio_working_3-way'!R13/3)</f>
        <v>-0.22039482514081674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1.83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4.88</v>
      </c>
      <c r="D14" s="9">
        <f t="shared" si="13"/>
        <v>0.53453264095103359</v>
      </c>
      <c r="E14" s="9">
        <f t="shared" si="14"/>
        <v>0.26825575994660555</v>
      </c>
      <c r="F14" s="9">
        <f t="shared" si="15"/>
        <v>0.19721159910236094</v>
      </c>
      <c r="G14" s="9">
        <f t="shared" si="16"/>
        <v>1.04914836641065</v>
      </c>
      <c r="H14" s="9">
        <f t="shared" si="17"/>
        <v>1.8707931441208396</v>
      </c>
      <c r="I14" s="9">
        <f t="shared" si="18"/>
        <v>3.7277857526676894</v>
      </c>
      <c r="J14" s="9">
        <f t="shared" si="19"/>
        <v>5.0706956616733221</v>
      </c>
      <c r="K14" s="11">
        <f t="shared" si="20"/>
        <v>0.54644808743169393</v>
      </c>
      <c r="L14" s="11">
        <f t="shared" si="21"/>
        <v>0.27777777777777779</v>
      </c>
      <c r="M14" s="11">
        <f t="shared" si="22"/>
        <v>0.20491803278688525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-0.26044123941194619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0.22737565568793733</v>
      </c>
      <c r="Q14" s="11">
        <f>2*'OddsRatio_working_3-way'!K14*'OddsRatio_working_3-way'!L14*'OddsRatio_working_3-way'!M14</f>
        <v>6.2209481720365889E-2</v>
      </c>
      <c r="R14" s="11">
        <f t="shared" si="23"/>
        <v>0</v>
      </c>
      <c r="S14" s="11">
        <f t="shared" si="24"/>
        <v>-0.87304013834879568</v>
      </c>
      <c r="T14" s="11">
        <f t="shared" si="25"/>
        <v>-0.23886187095726286</v>
      </c>
      <c r="U14" s="11">
        <f>'OddsRatio_working_3-way'!S14-'OddsRatio_working_3-way'!R14^2/3</f>
        <v>-0.87304013834879568</v>
      </c>
      <c r="V14" s="11">
        <f>'OddsRatio_working_3-way'!S14*'OddsRatio_working_3-way'!R14/3-2*'OddsRatio_working_3-way'!R14^3/27-'OddsRatio_working_3-way'!T14</f>
        <v>0.23886187095726286</v>
      </c>
      <c r="W14" s="11">
        <f>'OddsRatio_working_3-way'!V14^2+4*'OddsRatio_working_3-way'!U14^3/27</f>
        <v>-4.1527287049964716E-2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0.15698907640913173</v>
      </c>
      <c r="Y14" s="11">
        <f>IF('OddsRatio_working_3-way'!W14&gt;=0,IF('OddsRatio_working_3-way'!V14+SQRT('OddsRatio_working_3-way'!W14)&gt;0,0,PI()),ACOS('OddsRatio_working_3-way'!V14/(2*'OddsRatio_working_3-way'!X14)))</f>
        <v>0.70631377085560609</v>
      </c>
      <c r="Z14" s="11">
        <f>'OddsRatio_working_3-way'!X14^(1/3)*COS('OddsRatio_working_3-way'!Y14/3)</f>
        <v>0.52457418320532501</v>
      </c>
      <c r="AA14" s="11">
        <f>'OddsRatio_working_3-way'!X14^(1/3)*COS(('OddsRatio_working_3-way'!Y14+2*PI())/3)</f>
        <v>-0.37126635257945778</v>
      </c>
      <c r="AB14" s="11">
        <f>'OddsRatio_working_3-way'!X14^(1/3)*COS(('OddsRatio_working_3-way'!Y14+4*PI())/3)</f>
        <v>-0.15330783062586742</v>
      </c>
      <c r="AC14" s="11">
        <f>'OddsRatio_working_3-way'!X14^(1/3)*SIN('OddsRatio_working_3-way'!Y14/3)</f>
        <v>0.12583841132207843</v>
      </c>
      <c r="AD14" s="11">
        <f>'OddsRatio_working_3-way'!X14^(1/3)*SIN(('OddsRatio_working_3-way'!Y14+2*PI())/3)</f>
        <v>0.39137536316424454</v>
      </c>
      <c r="AE14" s="11">
        <f>'OddsRatio_working_3-way'!X14^(1/3)*SIN(('OddsRatio_working_3-way'!Y14+4*PI())/3)</f>
        <v>-0.51721377448632289</v>
      </c>
      <c r="AF14" s="11">
        <f>-'OddsRatio_working_3-way'!U14/(3*'OddsRatio_working_3-way'!X14^(1/3))*COS(('OddsRatio_working_3-way'!Y14)/3)</f>
        <v>0.52457418320532501</v>
      </c>
      <c r="AG14" s="11">
        <f>-'OddsRatio_working_3-way'!U14/(3*'OddsRatio_working_3-way'!X14^(1/3))*COS(('OddsRatio_working_3-way'!Y14+2*PI())/3)</f>
        <v>-0.37126635257945778</v>
      </c>
      <c r="AH14" s="11">
        <f>-'OddsRatio_working_3-way'!U14/(3*'OddsRatio_working_3-way'!X14^(1/3))*COS(('OddsRatio_working_3-way'!Y14+4*PI())/3)</f>
        <v>-0.15330783062586742</v>
      </c>
      <c r="AI14" s="11">
        <f>'OddsRatio_working_3-way'!U14/(3*'OddsRatio_working_3-way'!X14^(1/3))*SIN(('OddsRatio_working_3-way'!Y14)/3)</f>
        <v>-0.12583841132207843</v>
      </c>
      <c r="AJ14" s="11">
        <f>'OddsRatio_working_3-way'!U14/(3*'OddsRatio_working_3-way'!X14^(1/3))*SIN(('OddsRatio_working_3-way'!Y14+2*PI())/3)</f>
        <v>-0.39137536316424454</v>
      </c>
      <c r="AK14" s="11">
        <f>'OddsRatio_working_3-way'!U14/(3*'OddsRatio_working_3-way'!X14^(1/3))*SIN(('OddsRatio_working_3-way'!Y14+4*PI())/3)</f>
        <v>0.51721377448632289</v>
      </c>
      <c r="AL14" s="11">
        <f>'OddsRatio_working_3-way'!Z14+'OddsRatio_working_3-way'!AF14</f>
        <v>1.04914836641065</v>
      </c>
      <c r="AM14" s="11">
        <f>'OddsRatio_working_3-way'!AA14+'OddsRatio_working_3-way'!AG14</f>
        <v>-0.74253270515891556</v>
      </c>
      <c r="AN14" s="11">
        <f>'OddsRatio_working_3-way'!AB14+'OddsRatio_working_3-way'!AH14</f>
        <v>-0.30661566125173484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1.04914836641065</v>
      </c>
      <c r="AS14" s="11">
        <f>IF(('OddsRatio_working_3-way'!X14=0),IF(Q14&gt;0,-Q14^(1/3),(-Q14)^(1/3)),'OddsRatio_working_3-way'!AM14-'OddsRatio_working_3-way'!R14/3)</f>
        <v>-0.74253270515891556</v>
      </c>
      <c r="AT14" s="11">
        <f>IF(('OddsRatio_working_3-way'!X14=0),IF(Q14&gt;0,-Q14^(1/3),(-Q14)^(1/3)),'OddsRatio_working_3-way'!AN14-'OddsRatio_working_3-way'!R14/3)</f>
        <v>-0.30661566125173484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2.94</v>
      </c>
      <c r="B15" s="4">
        <f>IF('True_Odds_Calculator_3-way'!B16="","",'True_Odds_Calculator_3-way'!B16)</f>
        <v>3.54</v>
      </c>
      <c r="C15" s="4">
        <f>IF('True_Odds_Calculator_3-way'!C16="","",'True_Odds_Calculator_3-way'!C16)</f>
        <v>2.4700000000000002</v>
      </c>
      <c r="D15" s="9">
        <f t="shared" si="13"/>
        <v>0.33090623649859763</v>
      </c>
      <c r="E15" s="9">
        <f t="shared" si="14"/>
        <v>0.27417044268338053</v>
      </c>
      <c r="F15" s="9">
        <f t="shared" si="15"/>
        <v>0.39492332081802178</v>
      </c>
      <c r="G15" s="9">
        <f t="shared" si="16"/>
        <v>1.0422701493205544</v>
      </c>
      <c r="H15" s="9">
        <f t="shared" si="17"/>
        <v>3.0220040896818756</v>
      </c>
      <c r="I15" s="9">
        <f t="shared" si="18"/>
        <v>3.6473661792742083</v>
      </c>
      <c r="J15" s="9">
        <f t="shared" si="19"/>
        <v>2.5321371195012152</v>
      </c>
      <c r="K15" s="11">
        <f t="shared" si="20"/>
        <v>0.3401360544217687</v>
      </c>
      <c r="L15" s="11">
        <f t="shared" si="21"/>
        <v>0.2824858757062147</v>
      </c>
      <c r="M15" s="11">
        <f t="shared" si="22"/>
        <v>0.40485829959514169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-0.28177680184816667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0.23145652048417434</v>
      </c>
      <c r="Q15" s="11">
        <f>2*'OddsRatio_working_3-way'!K15*'OddsRatio_working_3-way'!L15*'OddsRatio_working_3-way'!M15</f>
        <v>7.7800511087117427E-2</v>
      </c>
      <c r="R15" s="11">
        <f t="shared" si="23"/>
        <v>0</v>
      </c>
      <c r="S15" s="11">
        <f t="shared" si="24"/>
        <v>-0.82141794131403678</v>
      </c>
      <c r="T15" s="11">
        <f t="shared" si="25"/>
        <v>-0.27610687102992831</v>
      </c>
      <c r="U15" s="11">
        <f>'OddsRatio_working_3-way'!S15-'OddsRatio_working_3-way'!R15^2/3</f>
        <v>-0.82141794131403678</v>
      </c>
      <c r="V15" s="11">
        <f>'OddsRatio_working_3-way'!S15*'OddsRatio_working_3-way'!R15/3-2*'OddsRatio_working_3-way'!R15^3/27-'OddsRatio_working_3-way'!T15</f>
        <v>0.27610687102992831</v>
      </c>
      <c r="W15" s="11">
        <f>'OddsRatio_working_3-way'!V15^2+4*'OddsRatio_working_3-way'!U15^3/27</f>
        <v>-5.8736209613440282E-3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0.14327301315258353</v>
      </c>
      <c r="Y15" s="11">
        <f>IF('OddsRatio_working_3-way'!W15&gt;=0,IF('OddsRatio_working_3-way'!V15+SQRT('OddsRatio_working_3-way'!W15)&gt;0,0,PI()),ACOS('OddsRatio_working_3-way'!V15/(2*'OddsRatio_working_3-way'!X15)))</f>
        <v>0.27075585606390784</v>
      </c>
      <c r="Z15" s="11">
        <f>'OddsRatio_working_3-way'!X15^(1/3)*COS('OddsRatio_working_3-way'!Y15/3)</f>
        <v>0.5211350746602772</v>
      </c>
      <c r="AA15" s="11">
        <f>'OddsRatio_working_3-way'!X15^(1/3)*COS(('OddsRatio_working_3-way'!Y15+2*PI())/3)</f>
        <v>-0.3014106615694726</v>
      </c>
      <c r="AB15" s="11">
        <f>'OddsRatio_working_3-way'!X15^(1/3)*COS(('OddsRatio_working_3-way'!Y15+4*PI())/3)</f>
        <v>-0.21972441309080473</v>
      </c>
      <c r="AC15" s="11">
        <f>'OddsRatio_working_3-way'!X15^(1/3)*SIN('OddsRatio_working_3-way'!Y15/3)</f>
        <v>4.7161577548249553E-2</v>
      </c>
      <c r="AD15" s="11">
        <f>'OddsRatio_working_3-way'!X15^(1/3)*SIN(('OddsRatio_working_3-way'!Y15+2*PI())/3)</f>
        <v>0.42773542468477532</v>
      </c>
      <c r="AE15" s="11">
        <f>'OddsRatio_working_3-way'!X15^(1/3)*SIN(('OddsRatio_working_3-way'!Y15+4*PI())/3)</f>
        <v>-0.47489700223302495</v>
      </c>
      <c r="AF15" s="11">
        <f>-'OddsRatio_working_3-way'!U15/(3*'OddsRatio_working_3-way'!X15^(1/3))*COS(('OddsRatio_working_3-way'!Y15)/3)</f>
        <v>0.5211350746602772</v>
      </c>
      <c r="AG15" s="11">
        <f>-'OddsRatio_working_3-way'!U15/(3*'OddsRatio_working_3-way'!X15^(1/3))*COS(('OddsRatio_working_3-way'!Y15+2*PI())/3)</f>
        <v>-0.3014106615694726</v>
      </c>
      <c r="AH15" s="11">
        <f>-'OddsRatio_working_3-way'!U15/(3*'OddsRatio_working_3-way'!X15^(1/3))*COS(('OddsRatio_working_3-way'!Y15+4*PI())/3)</f>
        <v>-0.21972441309080473</v>
      </c>
      <c r="AI15" s="11">
        <f>'OddsRatio_working_3-way'!U15/(3*'OddsRatio_working_3-way'!X15^(1/3))*SIN(('OddsRatio_working_3-way'!Y15)/3)</f>
        <v>-4.7161577548249553E-2</v>
      </c>
      <c r="AJ15" s="11">
        <f>'OddsRatio_working_3-way'!U15/(3*'OddsRatio_working_3-way'!X15^(1/3))*SIN(('OddsRatio_working_3-way'!Y15+2*PI())/3)</f>
        <v>-0.42773542468477532</v>
      </c>
      <c r="AK15" s="11">
        <f>'OddsRatio_working_3-way'!U15/(3*'OddsRatio_working_3-way'!X15^(1/3))*SIN(('OddsRatio_working_3-way'!Y15+4*PI())/3)</f>
        <v>0.47489700223302495</v>
      </c>
      <c r="AL15" s="11">
        <f>'OddsRatio_working_3-way'!Z15+'OddsRatio_working_3-way'!AF15</f>
        <v>1.0422701493205544</v>
      </c>
      <c r="AM15" s="11">
        <f>'OddsRatio_working_3-way'!AA15+'OddsRatio_working_3-way'!AG15</f>
        <v>-0.60282132313894521</v>
      </c>
      <c r="AN15" s="11">
        <f>'OddsRatio_working_3-way'!AB15+'OddsRatio_working_3-way'!AH15</f>
        <v>-0.43944882618160946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1.0422701493205544</v>
      </c>
      <c r="AS15" s="11">
        <f>IF(('OddsRatio_working_3-way'!X15=0),IF(Q15&gt;0,-Q15^(1/3),(-Q15)^(1/3)),'OddsRatio_working_3-way'!AM15-'OddsRatio_working_3-way'!R15/3)</f>
        <v>-0.60282132313894521</v>
      </c>
      <c r="AT15" s="11">
        <f>IF(('OddsRatio_working_3-way'!X15=0),IF(Q15&gt;0,-Q15^(1/3),(-Q15)^(1/3)),'OddsRatio_working_3-way'!AN15-'OddsRatio_working_3-way'!R15/3)</f>
        <v>-0.43944882618160946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2.4900000000000002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3.02</v>
      </c>
      <c r="D16" s="9">
        <f t="shared" si="13"/>
        <v>0.39163791801827685</v>
      </c>
      <c r="E16" s="9">
        <f t="shared" si="14"/>
        <v>0.28639660745197631</v>
      </c>
      <c r="F16" s="9">
        <f t="shared" si="15"/>
        <v>0.321965474529747</v>
      </c>
      <c r="G16" s="9">
        <f t="shared" si="16"/>
        <v>1.0425361808238862</v>
      </c>
      <c r="H16" s="9">
        <f t="shared" si="17"/>
        <v>2.5533789094275909</v>
      </c>
      <c r="I16" s="9">
        <f t="shared" si="18"/>
        <v>3.491661472169088</v>
      </c>
      <c r="J16" s="9">
        <f t="shared" si="19"/>
        <v>3.1059230852642497</v>
      </c>
      <c r="K16" s="11">
        <f t="shared" si="20"/>
        <v>0.40160642570281119</v>
      </c>
      <c r="L16" s="11">
        <f t="shared" si="21"/>
        <v>0.29498525073746312</v>
      </c>
      <c r="M16" s="11">
        <f t="shared" si="22"/>
        <v>0.33112582781456956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-0.2821821580800532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0.23144405161720155</v>
      </c>
      <c r="Q16" s="11">
        <f>2*'OddsRatio_working_3-way'!K16*'OddsRatio_working_3-way'!L16*'OddsRatio_working_3-way'!M16</f>
        <v>7.845561071769544E-2</v>
      </c>
      <c r="R16" s="11">
        <f t="shared" si="23"/>
        <v>0</v>
      </c>
      <c r="S16" s="11">
        <f t="shared" si="24"/>
        <v>-0.82019378259748943</v>
      </c>
      <c r="T16" s="11">
        <f t="shared" si="25"/>
        <v>-0.27803179071101336</v>
      </c>
      <c r="U16" s="11">
        <f>'OddsRatio_working_3-way'!S16-'OddsRatio_working_3-way'!R16^2/3</f>
        <v>-0.82019378259748943</v>
      </c>
      <c r="V16" s="11">
        <f>'OddsRatio_working_3-way'!S16*'OddsRatio_working_3-way'!R16/3-2*'OddsRatio_working_3-way'!R16^3/27-'OddsRatio_working_3-way'!T16</f>
        <v>0.27803179071101336</v>
      </c>
      <c r="W16" s="11">
        <f>'OddsRatio_working_3-way'!V16^2+4*'OddsRatio_working_3-way'!U16^3/27</f>
        <v>-4.4403960414498567E-3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0.14295285296857718</v>
      </c>
      <c r="Y16" s="11">
        <f>IF('OddsRatio_working_3-way'!W16&gt;=0,IF('OddsRatio_working_3-way'!V16+SQRT('OddsRatio_working_3-way'!W16)&gt;0,0,PI()),ACOS('OddsRatio_working_3-way'!V16/(2*'OddsRatio_working_3-way'!X16)))</f>
        <v>0.23523435000675708</v>
      </c>
      <c r="Z16" s="11">
        <f>'OddsRatio_working_3-way'!X16^(1/3)*COS('OddsRatio_working_3-way'!Y16/3)</f>
        <v>0.52126809041194322</v>
      </c>
      <c r="AA16" s="11">
        <f>'OddsRatio_working_3-way'!X16^(1/3)*COS(('OddsRatio_working_3-way'!Y16+2*PI())/3)</f>
        <v>-0.29610416062849376</v>
      </c>
      <c r="AB16" s="11">
        <f>'OddsRatio_working_3-way'!X16^(1/3)*COS(('OddsRatio_working_3-way'!Y16+4*PI())/3)</f>
        <v>-0.22516392978344957</v>
      </c>
      <c r="AC16" s="11">
        <f>'OddsRatio_working_3-way'!X16^(1/3)*SIN('OddsRatio_working_3-way'!Y16/3)</f>
        <v>4.0957361374760644E-2</v>
      </c>
      <c r="AD16" s="11">
        <f>'OddsRatio_working_3-way'!X16^(1/3)*SIN(('OddsRatio_working_3-way'!Y16+2*PI())/3)</f>
        <v>0.43095272779156618</v>
      </c>
      <c r="AE16" s="11">
        <f>'OddsRatio_working_3-way'!X16^(1/3)*SIN(('OddsRatio_working_3-way'!Y16+4*PI())/3)</f>
        <v>-0.4719100891663266</v>
      </c>
      <c r="AF16" s="11">
        <f>-'OddsRatio_working_3-way'!U16/(3*'OddsRatio_working_3-way'!X16^(1/3))*COS(('OddsRatio_working_3-way'!Y16)/3)</f>
        <v>0.52126809041194311</v>
      </c>
      <c r="AG16" s="11">
        <f>-'OddsRatio_working_3-way'!U16/(3*'OddsRatio_working_3-way'!X16^(1/3))*COS(('OddsRatio_working_3-way'!Y16+2*PI())/3)</f>
        <v>-0.29610416062849371</v>
      </c>
      <c r="AH16" s="11">
        <f>-'OddsRatio_working_3-way'!U16/(3*'OddsRatio_working_3-way'!X16^(1/3))*COS(('OddsRatio_working_3-way'!Y16+4*PI())/3)</f>
        <v>-0.22516392978344951</v>
      </c>
      <c r="AI16" s="11">
        <f>'OddsRatio_working_3-way'!U16/(3*'OddsRatio_working_3-way'!X16^(1/3))*SIN(('OddsRatio_working_3-way'!Y16)/3)</f>
        <v>-4.095736137476063E-2</v>
      </c>
      <c r="AJ16" s="11">
        <f>'OddsRatio_working_3-way'!U16/(3*'OddsRatio_working_3-way'!X16^(1/3))*SIN(('OddsRatio_working_3-way'!Y16+2*PI())/3)</f>
        <v>-0.43095272779156607</v>
      </c>
      <c r="AK16" s="11">
        <f>'OddsRatio_working_3-way'!U16/(3*'OddsRatio_working_3-way'!X16^(1/3))*SIN(('OddsRatio_working_3-way'!Y16+4*PI())/3)</f>
        <v>0.47191008916632649</v>
      </c>
      <c r="AL16" s="11">
        <f>'OddsRatio_working_3-way'!Z16+'OddsRatio_working_3-way'!AF16</f>
        <v>1.0425361808238862</v>
      </c>
      <c r="AM16" s="11">
        <f>'OddsRatio_working_3-way'!AA16+'OddsRatio_working_3-way'!AG16</f>
        <v>-0.59220832125698752</v>
      </c>
      <c r="AN16" s="11">
        <f>'OddsRatio_working_3-way'!AB16+'OddsRatio_working_3-way'!AH16</f>
        <v>-0.45032785956689908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1.0425361808238862</v>
      </c>
      <c r="AS16" s="11">
        <f>IF(('OddsRatio_working_3-way'!X16=0),IF(Q16&gt;0,-Q16^(1/3),(-Q16)^(1/3)),'OddsRatio_working_3-way'!AM16-'OddsRatio_working_3-way'!R16/3)</f>
        <v>-0.59220832125698752</v>
      </c>
      <c r="AT16" s="11">
        <f>IF(('OddsRatio_working_3-way'!X16=0),IF(Q16&gt;0,-Q16^(1/3),(-Q16)^(1/3)),'OddsRatio_working_3-way'!AN16-'OddsRatio_working_3-way'!R16/3)</f>
        <v>-0.45032785956689908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</v>
      </c>
      <c r="B17" s="4">
        <f>IF('True_Odds_Calculator_3-way'!B18="","",'True_Odds_Calculator_3-way'!B18)</f>
        <v>3.32</v>
      </c>
      <c r="C17" s="4">
        <f>IF('True_Odds_Calculator_3-way'!C18="","",'True_Odds_Calculator_3-way'!C18)</f>
        <v>2.96</v>
      </c>
      <c r="D17" s="9">
        <f t="shared" si="13"/>
        <v>0.38605989006778685</v>
      </c>
      <c r="E17" s="9">
        <f t="shared" si="14"/>
        <v>0.28904906974851385</v>
      </c>
      <c r="F17" s="9">
        <f t="shared" si="15"/>
        <v>0.32489104018369952</v>
      </c>
      <c r="G17" s="9">
        <f t="shared" si="16"/>
        <v>1.0601811199542364</v>
      </c>
      <c r="H17" s="9">
        <f t="shared" si="17"/>
        <v>2.5902716799313539</v>
      </c>
      <c r="I17" s="9">
        <f t="shared" si="18"/>
        <v>3.4596201982938277</v>
      </c>
      <c r="J17" s="9">
        <f t="shared" si="19"/>
        <v>3.0779549951103027</v>
      </c>
      <c r="K17" s="11">
        <f t="shared" si="20"/>
        <v>0.4</v>
      </c>
      <c r="L17" s="11">
        <f t="shared" si="21"/>
        <v>0.30120481927710846</v>
      </c>
      <c r="M17" s="11">
        <f t="shared" si="22"/>
        <v>0.33783783783783783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-0.27762943666558138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0.2352653858677955</v>
      </c>
      <c r="Q17" s="11">
        <f>2*'OddsRatio_working_3-way'!K17*'OddsRatio_working_3-way'!L17*'OddsRatio_working_3-way'!M17</f>
        <v>8.140670791273201E-2</v>
      </c>
      <c r="R17" s="11">
        <f t="shared" si="23"/>
        <v>0</v>
      </c>
      <c r="S17" s="11">
        <f t="shared" si="24"/>
        <v>-0.84740792868871639</v>
      </c>
      <c r="T17" s="11">
        <f t="shared" si="25"/>
        <v>-0.29322073657049014</v>
      </c>
      <c r="U17" s="11">
        <f>'OddsRatio_working_3-way'!S17-'OddsRatio_working_3-way'!R17^2/3</f>
        <v>-0.84740792868871639</v>
      </c>
      <c r="V17" s="11">
        <f>'OddsRatio_working_3-way'!S17*'OddsRatio_working_3-way'!R17/3-2*'OddsRatio_working_3-way'!R17^3/27-'OddsRatio_working_3-way'!T17</f>
        <v>0.29322073657049014</v>
      </c>
      <c r="W17" s="11">
        <f>'OddsRatio_working_3-way'!V17^2+4*'OddsRatio_working_3-way'!U17^3/27</f>
        <v>-4.1732738736500047E-3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0.15012634198283689</v>
      </c>
      <c r="Y17" s="11">
        <f>IF('OddsRatio_working_3-way'!W17&gt;=0,IF('OddsRatio_working_3-way'!V17+SQRT('OddsRatio_working_3-way'!W17)&gt;0,0,PI()),ACOS('OddsRatio_working_3-way'!V17/(2*'OddsRatio_working_3-way'!X17)))</f>
        <v>0.21685059590641731</v>
      </c>
      <c r="Z17" s="11">
        <f>'OddsRatio_working_3-way'!X17^(1/3)*COS('OddsRatio_working_3-way'!Y17/3)</f>
        <v>0.53009055997711818</v>
      </c>
      <c r="AA17" s="11">
        <f>'OddsRatio_working_3-way'!X17^(1/3)*COS(('OddsRatio_working_3-way'!Y17+2*PI())/3)</f>
        <v>-0.29828653206392686</v>
      </c>
      <c r="AB17" s="11">
        <f>'OddsRatio_working_3-way'!X17^(1/3)*COS(('OddsRatio_working_3-way'!Y17+4*PI())/3)</f>
        <v>-0.23180402791319157</v>
      </c>
      <c r="AC17" s="11">
        <f>'OddsRatio_working_3-way'!X17^(1/3)*SIN('OddsRatio_working_3-way'!Y17/3)</f>
        <v>3.8383691667827624E-2</v>
      </c>
      <c r="AD17" s="11">
        <f>'OddsRatio_working_3-way'!X17^(1/3)*SIN(('OddsRatio_working_3-way'!Y17+2*PI())/3)</f>
        <v>0.43988004541258913</v>
      </c>
      <c r="AE17" s="11">
        <f>'OddsRatio_working_3-way'!X17^(1/3)*SIN(('OddsRatio_working_3-way'!Y17+4*PI())/3)</f>
        <v>-0.47826373708041658</v>
      </c>
      <c r="AF17" s="11">
        <f>-'OddsRatio_working_3-way'!U17/(3*'OddsRatio_working_3-way'!X17^(1/3))*COS(('OddsRatio_working_3-way'!Y17)/3)</f>
        <v>0.53009055997711807</v>
      </c>
      <c r="AG17" s="11">
        <f>-'OddsRatio_working_3-way'!U17/(3*'OddsRatio_working_3-way'!X17^(1/3))*COS(('OddsRatio_working_3-way'!Y17+2*PI())/3)</f>
        <v>-0.2982865320639268</v>
      </c>
      <c r="AH17" s="11">
        <f>-'OddsRatio_working_3-way'!U17/(3*'OddsRatio_working_3-way'!X17^(1/3))*COS(('OddsRatio_working_3-way'!Y17+4*PI())/3)</f>
        <v>-0.23180402791319152</v>
      </c>
      <c r="AI17" s="11">
        <f>'OddsRatio_working_3-way'!U17/(3*'OddsRatio_working_3-way'!X17^(1/3))*SIN(('OddsRatio_working_3-way'!Y17)/3)</f>
        <v>-3.8383691667827617E-2</v>
      </c>
      <c r="AJ17" s="11">
        <f>'OddsRatio_working_3-way'!U17/(3*'OddsRatio_working_3-way'!X17^(1/3))*SIN(('OddsRatio_working_3-way'!Y17+2*PI())/3)</f>
        <v>-0.43988004541258902</v>
      </c>
      <c r="AK17" s="11">
        <f>'OddsRatio_working_3-way'!U17/(3*'OddsRatio_working_3-way'!X17^(1/3))*SIN(('OddsRatio_working_3-way'!Y17+4*PI())/3)</f>
        <v>0.47826373708041653</v>
      </c>
      <c r="AL17" s="11">
        <f>'OddsRatio_working_3-way'!Z17+'OddsRatio_working_3-way'!AF17</f>
        <v>1.0601811199542364</v>
      </c>
      <c r="AM17" s="11">
        <f>'OddsRatio_working_3-way'!AA17+'OddsRatio_working_3-way'!AG17</f>
        <v>-0.59657306412785371</v>
      </c>
      <c r="AN17" s="11">
        <f>'OddsRatio_working_3-way'!AB17+'OddsRatio_working_3-way'!AH17</f>
        <v>-0.46360805582638309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1.0601811199542364</v>
      </c>
      <c r="AS17" s="11">
        <f>IF(('OddsRatio_working_3-way'!X17=0),IF(Q17&gt;0,-Q17^(1/3),(-Q17)^(1/3)),'OddsRatio_working_3-way'!AM17-'OddsRatio_working_3-way'!R17/3)</f>
        <v>-0.59657306412785371</v>
      </c>
      <c r="AT17" s="11">
        <f>IF(('OddsRatio_working_3-way'!X17=0),IF(Q17&gt;0,-Q17^(1/3),(-Q17)^(1/3)),'OddsRatio_working_3-way'!AN17-'OddsRatio_working_3-way'!R17/3)</f>
        <v>-0.46360805582638309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3.44</v>
      </c>
      <c r="C18" s="4">
        <f>IF('True_Odds_Calculator_3-way'!C19="","",'True_Odds_Calculator_3-way'!C19)</f>
        <v>3.68</v>
      </c>
      <c r="D18" s="9">
        <f t="shared" si="13"/>
        <v>0.46134218772895624</v>
      </c>
      <c r="E18" s="9">
        <f t="shared" si="14"/>
        <v>0.27855746923703523</v>
      </c>
      <c r="F18" s="9">
        <f t="shared" si="15"/>
        <v>0.26010034303400859</v>
      </c>
      <c r="G18" s="9">
        <f t="shared" si="16"/>
        <v>1.0614440501463549</v>
      </c>
      <c r="H18" s="9">
        <f t="shared" si="17"/>
        <v>2.1675884551609905</v>
      </c>
      <c r="I18" s="9">
        <f t="shared" si="18"/>
        <v>3.5899234823571065</v>
      </c>
      <c r="J18" s="9">
        <f t="shared" si="19"/>
        <v>3.8446700543922319</v>
      </c>
      <c r="K18" s="11">
        <f t="shared" si="20"/>
        <v>0.47619047619047616</v>
      </c>
      <c r="L18" s="11">
        <f t="shared" si="21"/>
        <v>0.29069767441860467</v>
      </c>
      <c r="M18" s="11">
        <f t="shared" si="22"/>
        <v>0.27173913043478259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-0.27057754345418683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0.23397250710193074</v>
      </c>
      <c r="Q18" s="11">
        <f>2*'OddsRatio_working_3-way'!K18*'OddsRatio_working_3-way'!L18*'OddsRatio_working_3-way'!M18</f>
        <v>7.5232317396119214E-2</v>
      </c>
      <c r="R18" s="11">
        <f t="shared" si="23"/>
        <v>0</v>
      </c>
      <c r="S18" s="11">
        <f t="shared" si="24"/>
        <v>-0.86471517227572914</v>
      </c>
      <c r="T18" s="11">
        <f t="shared" si="25"/>
        <v>-0.27804346375425376</v>
      </c>
      <c r="U18" s="11">
        <f>'OddsRatio_working_3-way'!S18-'OddsRatio_working_3-way'!R18^2/3</f>
        <v>-0.86471517227572914</v>
      </c>
      <c r="V18" s="11">
        <f>'OddsRatio_working_3-way'!S18*'OddsRatio_working_3-way'!R18/3-2*'OddsRatio_working_3-way'!R18^3/27-'OddsRatio_working_3-way'!T18</f>
        <v>0.27804346375425376</v>
      </c>
      <c r="W18" s="11">
        <f>'OddsRatio_working_3-way'!V18^2+4*'OddsRatio_working_3-way'!U18^3/27</f>
        <v>-1.8480793719691857E-2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0.15474895916948431</v>
      </c>
      <c r="Y18" s="11">
        <f>IF('OddsRatio_working_3-way'!W18&gt;=0,IF('OddsRatio_working_3-way'!V18+SQRT('OddsRatio_working_3-way'!W18)&gt;0,0,PI()),ACOS('OddsRatio_working_3-way'!V18/(2*'OddsRatio_working_3-way'!X18)))</f>
        <v>0.45475330336711384</v>
      </c>
      <c r="Z18" s="11">
        <f>'OddsRatio_working_3-way'!X18^(1/3)*COS('OddsRatio_working_3-way'!Y18/3)</f>
        <v>0.53072202507317734</v>
      </c>
      <c r="AA18" s="11">
        <f>'OddsRatio_working_3-way'!X18^(1/3)*COS(('OddsRatio_working_3-way'!Y18+2*PI())/3)</f>
        <v>-0.33557064254274649</v>
      </c>
      <c r="AB18" s="11">
        <f>'OddsRatio_working_3-way'!X18^(1/3)*COS(('OddsRatio_working_3-way'!Y18+4*PI())/3)</f>
        <v>-0.19515138253043091</v>
      </c>
      <c r="AC18" s="11">
        <f>'OddsRatio_working_3-way'!X18^(1/3)*SIN('OddsRatio_working_3-way'!Y18/3)</f>
        <v>8.1071097567518471E-2</v>
      </c>
      <c r="AD18" s="11">
        <f>'OddsRatio_working_3-way'!X18^(1/3)*SIN(('OddsRatio_working_3-way'!Y18+2*PI())/3)</f>
        <v>0.41908320727753406</v>
      </c>
      <c r="AE18" s="11">
        <f>'OddsRatio_working_3-way'!X18^(1/3)*SIN(('OddsRatio_working_3-way'!Y18+4*PI())/3)</f>
        <v>-0.50015430484505252</v>
      </c>
      <c r="AF18" s="11">
        <f>-'OddsRatio_working_3-way'!U18/(3*'OddsRatio_working_3-way'!X18^(1/3))*COS(('OddsRatio_working_3-way'!Y18)/3)</f>
        <v>0.53072202507317745</v>
      </c>
      <c r="AG18" s="11">
        <f>-'OddsRatio_working_3-way'!U18/(3*'OddsRatio_working_3-way'!X18^(1/3))*COS(('OddsRatio_working_3-way'!Y18+2*PI())/3)</f>
        <v>-0.33557064254274654</v>
      </c>
      <c r="AH18" s="11">
        <f>-'OddsRatio_working_3-way'!U18/(3*'OddsRatio_working_3-way'!X18^(1/3))*COS(('OddsRatio_working_3-way'!Y18+4*PI())/3)</f>
        <v>-0.19515138253043093</v>
      </c>
      <c r="AI18" s="11">
        <f>'OddsRatio_working_3-way'!U18/(3*'OddsRatio_working_3-way'!X18^(1/3))*SIN(('OddsRatio_working_3-way'!Y18)/3)</f>
        <v>-8.1071097567518485E-2</v>
      </c>
      <c r="AJ18" s="11">
        <f>'OddsRatio_working_3-way'!U18/(3*'OddsRatio_working_3-way'!X18^(1/3))*SIN(('OddsRatio_working_3-way'!Y18+2*PI())/3)</f>
        <v>-0.41908320727753418</v>
      </c>
      <c r="AK18" s="11">
        <f>'OddsRatio_working_3-way'!U18/(3*'OddsRatio_working_3-way'!X18^(1/3))*SIN(('OddsRatio_working_3-way'!Y18+4*PI())/3)</f>
        <v>0.50015430484505263</v>
      </c>
      <c r="AL18" s="11">
        <f>'OddsRatio_working_3-way'!Z18+'OddsRatio_working_3-way'!AF18</f>
        <v>1.0614440501463549</v>
      </c>
      <c r="AM18" s="11">
        <f>'OddsRatio_working_3-way'!AA18+'OddsRatio_working_3-way'!AG18</f>
        <v>-0.67114128508549298</v>
      </c>
      <c r="AN18" s="11">
        <f>'OddsRatio_working_3-way'!AB18+'OddsRatio_working_3-way'!AH18</f>
        <v>-0.39030276506086181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1.0614440501463549</v>
      </c>
      <c r="AS18" s="11">
        <f>IF(('OddsRatio_working_3-way'!X18=0),IF(Q18&gt;0,-Q18^(1/3),(-Q18)^(1/3)),'OddsRatio_working_3-way'!AM18-'OddsRatio_working_3-way'!R18/3)</f>
        <v>-0.67114128508549298</v>
      </c>
      <c r="AT18" s="11">
        <f>IF(('OddsRatio_working_3-way'!X18=0),IF(Q18&gt;0,-Q18^(1/3),(-Q18)^(1/3)),'OddsRatio_working_3-way'!AN18-'OddsRatio_working_3-way'!R18/3)</f>
        <v>-0.39030276506086181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2.44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3.22</v>
      </c>
      <c r="D19" s="9">
        <f t="shared" si="13"/>
        <v>0.39058893459032212</v>
      </c>
      <c r="E19" s="9">
        <f t="shared" si="14"/>
        <v>0.31575673745305305</v>
      </c>
      <c r="F19" s="9">
        <f t="shared" si="15"/>
        <v>0.29365432795662505</v>
      </c>
      <c r="G19" s="9">
        <f t="shared" si="16"/>
        <v>1.0834974861758584</v>
      </c>
      <c r="H19" s="9">
        <f t="shared" si="17"/>
        <v>2.5602363800932357</v>
      </c>
      <c r="I19" s="9">
        <f t="shared" si="18"/>
        <v>3.1669949723517168</v>
      </c>
      <c r="J19" s="9">
        <f t="shared" si="19"/>
        <v>3.405364419310406</v>
      </c>
      <c r="K19" s="11">
        <f t="shared" si="20"/>
        <v>0.4098360655737705</v>
      </c>
      <c r="L19" s="11">
        <f t="shared" si="21"/>
        <v>0.33333333333333331</v>
      </c>
      <c r="M19" s="11">
        <f t="shared" si="22"/>
        <v>0.3105590062111801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-0.2712554729660932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0.24013169059498349</v>
      </c>
      <c r="Q19" s="11">
        <f>2*'OddsRatio_working_3-way'!K19*'OddsRatio_working_3-way'!L19*'OddsRatio_working_3-way'!M19</f>
        <v>8.4852187489393466E-2</v>
      </c>
      <c r="R19" s="11">
        <f t="shared" si="23"/>
        <v>0</v>
      </c>
      <c r="S19" s="11">
        <f t="shared" si="24"/>
        <v>-0.88526026026025961</v>
      </c>
      <c r="T19" s="11">
        <f t="shared" si="25"/>
        <v>-0.31281281281281259</v>
      </c>
      <c r="U19" s="11">
        <f>'OddsRatio_working_3-way'!S19-'OddsRatio_working_3-way'!R19^2/3</f>
        <v>-0.88526026026025961</v>
      </c>
      <c r="V19" s="11">
        <f>'OddsRatio_working_3-way'!S19*'OddsRatio_working_3-way'!R19/3-2*'OddsRatio_working_3-way'!R19^3/27-'OddsRatio_working_3-way'!T19</f>
        <v>0.31281281281281259</v>
      </c>
      <c r="W19" s="11">
        <f>'OddsRatio_working_3-way'!V19^2+4*'OddsRatio_working_3-way'!U19^3/27</f>
        <v>-4.9282673819361911E-3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0.16029669619318415</v>
      </c>
      <c r="Y19" s="11">
        <f>IF('OddsRatio_working_3-way'!W19&gt;=0,IF('OddsRatio_working_3-way'!V19+SQRT('OddsRatio_working_3-way'!W19)&gt;0,0,PI()),ACOS('OddsRatio_working_3-way'!V19/(2*'OddsRatio_working_3-way'!X19)))</f>
        <v>0.22076283296526644</v>
      </c>
      <c r="Z19" s="11">
        <f>'OddsRatio_working_3-way'!X19^(1/3)*COS('OddsRatio_working_3-way'!Y19/3)</f>
        <v>0.5417487430879292</v>
      </c>
      <c r="AA19" s="11">
        <f>'OddsRatio_working_3-way'!X19^(1/3)*COS(('OddsRatio_working_3-way'!Y19+2*PI())/3)</f>
        <v>-0.30546179103503912</v>
      </c>
      <c r="AB19" s="11">
        <f>'OddsRatio_working_3-way'!X19^(1/3)*COS(('OddsRatio_working_3-way'!Y19+4*PI())/3)</f>
        <v>-0.23628695205289019</v>
      </c>
      <c r="AC19" s="11">
        <f>'OddsRatio_working_3-way'!X19^(1/3)*SIN('OddsRatio_working_3-way'!Y19/3)</f>
        <v>3.9938111907492781E-2</v>
      </c>
      <c r="AD19" s="11">
        <f>'OddsRatio_working_3-way'!X19^(1/3)*SIN(('OddsRatio_working_3-way'!Y19+2*PI())/3)</f>
        <v>0.44919911802868961</v>
      </c>
      <c r="AE19" s="11">
        <f>'OddsRatio_working_3-way'!X19^(1/3)*SIN(('OddsRatio_working_3-way'!Y19+4*PI())/3)</f>
        <v>-0.48913722993618231</v>
      </c>
      <c r="AF19" s="11">
        <f>-'OddsRatio_working_3-way'!U19/(3*'OddsRatio_working_3-way'!X19^(1/3))*COS(('OddsRatio_working_3-way'!Y19)/3)</f>
        <v>0.5417487430879292</v>
      </c>
      <c r="AG19" s="11">
        <f>-'OddsRatio_working_3-way'!U19/(3*'OddsRatio_working_3-way'!X19^(1/3))*COS(('OddsRatio_working_3-way'!Y19+2*PI())/3)</f>
        <v>-0.30546179103503912</v>
      </c>
      <c r="AH19" s="11">
        <f>-'OddsRatio_working_3-way'!U19/(3*'OddsRatio_working_3-way'!X19^(1/3))*COS(('OddsRatio_working_3-way'!Y19+4*PI())/3)</f>
        <v>-0.23628695205289019</v>
      </c>
      <c r="AI19" s="11">
        <f>'OddsRatio_working_3-way'!U19/(3*'OddsRatio_working_3-way'!X19^(1/3))*SIN(('OddsRatio_working_3-way'!Y19)/3)</f>
        <v>-3.9938111907492781E-2</v>
      </c>
      <c r="AJ19" s="11">
        <f>'OddsRatio_working_3-way'!U19/(3*'OddsRatio_working_3-way'!X19^(1/3))*SIN(('OddsRatio_working_3-way'!Y19+2*PI())/3)</f>
        <v>-0.44919911802868961</v>
      </c>
      <c r="AK19" s="11">
        <f>'OddsRatio_working_3-way'!U19/(3*'OddsRatio_working_3-way'!X19^(1/3))*SIN(('OddsRatio_working_3-way'!Y19+4*PI())/3)</f>
        <v>0.48913722993618231</v>
      </c>
      <c r="AL19" s="11">
        <f>'OddsRatio_working_3-way'!Z19+'OddsRatio_working_3-way'!AF19</f>
        <v>1.0834974861758584</v>
      </c>
      <c r="AM19" s="11">
        <f>'OddsRatio_working_3-way'!AA19+'OddsRatio_working_3-way'!AG19</f>
        <v>-0.61092358207007824</v>
      </c>
      <c r="AN19" s="11">
        <f>'OddsRatio_working_3-way'!AB19+'OddsRatio_working_3-way'!AH19</f>
        <v>-0.47257390410578037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1.0834974861758584</v>
      </c>
      <c r="AS19" s="11">
        <f>IF(('OddsRatio_working_3-way'!X19=0),IF(Q19&gt;0,-Q19^(1/3),(-Q19)^(1/3)),'OddsRatio_working_3-way'!AM19-'OddsRatio_working_3-way'!R19/3)</f>
        <v>-0.61092358207007824</v>
      </c>
      <c r="AT19" s="11">
        <f>IF(('OddsRatio_working_3-way'!X19=0),IF(Q19&gt;0,-Q19^(1/3),(-Q19)^(1/3)),'OddsRatio_working_3-way'!AN19-'OddsRatio_working_3-way'!R19/3)</f>
        <v>-0.47257390410578037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1.55</v>
      </c>
      <c r="B20" s="4">
        <f>IF('True_Odds_Calculator_3-way'!B21="","",'True_Odds_Calculator_3-way'!B21)</f>
        <v>3.68</v>
      </c>
      <c r="C20" s="4">
        <f>IF('True_Odds_Calculator_3-way'!C21="","",'True_Odds_Calculator_3-way'!C21)</f>
        <v>6.93</v>
      </c>
      <c r="D20" s="9">
        <f t="shared" si="13"/>
        <v>0.61899869826652132</v>
      </c>
      <c r="E20" s="9">
        <f t="shared" si="14"/>
        <v>0.25004854152234501</v>
      </c>
      <c r="F20" s="9">
        <f t="shared" si="15"/>
        <v>0.1309527602111337</v>
      </c>
      <c r="G20" s="9">
        <f t="shared" si="16"/>
        <v>1.1191132411996585</v>
      </c>
      <c r="H20" s="9">
        <f t="shared" si="17"/>
        <v>1.6155122826598118</v>
      </c>
      <c r="I20" s="9">
        <f t="shared" si="18"/>
        <v>3.9992234864150857</v>
      </c>
      <c r="J20" s="9">
        <f t="shared" si="19"/>
        <v>7.636341520313974</v>
      </c>
      <c r="K20" s="11">
        <f t="shared" si="20"/>
        <v>0.64516129032258063</v>
      </c>
      <c r="L20" s="11">
        <f t="shared" si="21"/>
        <v>0.27173913043478259</v>
      </c>
      <c r="M20" s="11">
        <f t="shared" si="22"/>
        <v>0.14430014430014432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-0.22112580422538353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0.23173024575549117</v>
      </c>
      <c r="Q20" s="11">
        <f>2*'OddsRatio_working_3-way'!K20*'OddsRatio_working_3-way'!L20*'OddsRatio_working_3-way'!M20</f>
        <v>5.0596123527399832E-2</v>
      </c>
      <c r="R20" s="11">
        <f t="shared" si="23"/>
        <v>0</v>
      </c>
      <c r="S20" s="11">
        <f t="shared" si="24"/>
        <v>-1.0479565990376185</v>
      </c>
      <c r="T20" s="11">
        <f t="shared" si="25"/>
        <v>-0.22881148450603031</v>
      </c>
      <c r="U20" s="11">
        <f>'OddsRatio_working_3-way'!S20-'OddsRatio_working_3-way'!R20^2/3</f>
        <v>-1.0479565990376185</v>
      </c>
      <c r="V20" s="11">
        <f>'OddsRatio_working_3-way'!S20*'OddsRatio_working_3-way'!R20/3-2*'OddsRatio_working_3-way'!R20^3/27-'OddsRatio_working_3-way'!T20</f>
        <v>0.22881148450603031</v>
      </c>
      <c r="W20" s="11">
        <f>'OddsRatio_working_3-way'!V20^2+4*'OddsRatio_working_3-way'!U20^3/27</f>
        <v>-0.11814598538338091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0.20645864042540957</v>
      </c>
      <c r="Y20" s="11">
        <f>IF('OddsRatio_working_3-way'!W20&gt;=0,IF('OddsRatio_working_3-way'!V20+SQRT('OddsRatio_working_3-way'!W20)&gt;0,0,PI()),ACOS('OddsRatio_working_3-way'!V20/(2*'OddsRatio_working_3-way'!X20)))</f>
        <v>0.98347411038039412</v>
      </c>
      <c r="Z20" s="11">
        <f>'OddsRatio_working_3-way'!X20^(1/3)*COS('OddsRatio_working_3-way'!Y20/3)</f>
        <v>0.55955662059982925</v>
      </c>
      <c r="AA20" s="11">
        <f>'OddsRatio_working_3-way'!X20^(1/3)*COS(('OddsRatio_working_3-way'!Y20+2*PI())/3)</f>
        <v>-0.44458559477659904</v>
      </c>
      <c r="AB20" s="11">
        <f>'OddsRatio_working_3-way'!X20^(1/3)*COS(('OddsRatio_working_3-way'!Y20+4*PI())/3)</f>
        <v>-0.11497102582323036</v>
      </c>
      <c r="AC20" s="11">
        <f>'OddsRatio_working_3-way'!X20^(1/3)*SIN('OddsRatio_working_3-way'!Y20/3)</f>
        <v>0.1903030601140499</v>
      </c>
      <c r="AD20" s="11">
        <f>'OddsRatio_working_3-way'!X20^(1/3)*SIN(('OddsRatio_working_3-way'!Y20+2*PI())/3)</f>
        <v>0.38943871823819814</v>
      </c>
      <c r="AE20" s="11">
        <f>'OddsRatio_working_3-way'!X20^(1/3)*SIN(('OddsRatio_working_3-way'!Y20+4*PI())/3)</f>
        <v>-0.57974177835224805</v>
      </c>
      <c r="AF20" s="11">
        <f>-'OddsRatio_working_3-way'!U20/(3*'OddsRatio_working_3-way'!X20^(1/3))*COS(('OddsRatio_working_3-way'!Y20)/3)</f>
        <v>0.55955662059982914</v>
      </c>
      <c r="AG20" s="11">
        <f>-'OddsRatio_working_3-way'!U20/(3*'OddsRatio_working_3-way'!X20^(1/3))*COS(('OddsRatio_working_3-way'!Y20+2*PI())/3)</f>
        <v>-0.44458559477659892</v>
      </c>
      <c r="AH20" s="11">
        <f>-'OddsRatio_working_3-way'!U20/(3*'OddsRatio_working_3-way'!X20^(1/3))*COS(('OddsRatio_working_3-way'!Y20+4*PI())/3)</f>
        <v>-0.11497102582323034</v>
      </c>
      <c r="AI20" s="11">
        <f>'OddsRatio_working_3-way'!U20/(3*'OddsRatio_working_3-way'!X20^(1/3))*SIN(('OddsRatio_working_3-way'!Y20)/3)</f>
        <v>-0.19030306011404988</v>
      </c>
      <c r="AJ20" s="11">
        <f>'OddsRatio_working_3-way'!U20/(3*'OddsRatio_working_3-way'!X20^(1/3))*SIN(('OddsRatio_working_3-way'!Y20+2*PI())/3)</f>
        <v>-0.38943871823819803</v>
      </c>
      <c r="AK20" s="11">
        <f>'OddsRatio_working_3-way'!U20/(3*'OddsRatio_working_3-way'!X20^(1/3))*SIN(('OddsRatio_working_3-way'!Y20+4*PI())/3)</f>
        <v>0.57974177835224794</v>
      </c>
      <c r="AL20" s="11">
        <f>'OddsRatio_working_3-way'!Z20+'OddsRatio_working_3-way'!AF20</f>
        <v>1.1191132411996585</v>
      </c>
      <c r="AM20" s="11">
        <f>'OddsRatio_working_3-way'!AA20+'OddsRatio_working_3-way'!AG20</f>
        <v>-0.88917118955319796</v>
      </c>
      <c r="AN20" s="11">
        <f>'OddsRatio_working_3-way'!AB20+'OddsRatio_working_3-way'!AH20</f>
        <v>-0.2299420516464607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1.1191132411996585</v>
      </c>
      <c r="AS20" s="11">
        <f>IF(('OddsRatio_working_3-way'!X20=0),IF(Q20&gt;0,-Q20^(1/3),(-Q20)^(1/3)),'OddsRatio_working_3-way'!AM20-'OddsRatio_working_3-way'!R20/3)</f>
        <v>-0.88917118955319796</v>
      </c>
      <c r="AT20" s="11">
        <f>IF(('OddsRatio_working_3-way'!X20=0),IF(Q20&gt;0,-Q20^(1/3),(-Q20)^(1/3)),'OddsRatio_working_3-way'!AN20-'OddsRatio_working_3-way'!R20/3)</f>
        <v>-0.2299420516464607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2.02</v>
      </c>
      <c r="B21" s="4">
        <f>IF('True_Odds_Calculator_3-way'!B22="","",'True_Odds_Calculator_3-way'!B22)</f>
        <v>3.27</v>
      </c>
      <c r="C21" s="4">
        <f>IF('True_Odds_Calculator_3-way'!C22="","",'True_Odds_Calculator_3-way'!C22)</f>
        <v>4.08</v>
      </c>
      <c r="D21" s="9">
        <f t="shared" si="13"/>
        <v>0.47713235604559767</v>
      </c>
      <c r="E21" s="9">
        <f t="shared" si="14"/>
        <v>0.29079797714976174</v>
      </c>
      <c r="F21" s="9">
        <f t="shared" si="15"/>
        <v>0.23206966680464036</v>
      </c>
      <c r="G21" s="9">
        <f t="shared" si="16"/>
        <v>1.0743671660808718</v>
      </c>
      <c r="H21" s="9">
        <f t="shared" si="17"/>
        <v>2.0958545094024892</v>
      </c>
      <c r="I21" s="9">
        <f t="shared" si="18"/>
        <v>3.4388134670035799</v>
      </c>
      <c r="J21" s="9">
        <f t="shared" si="19"/>
        <v>4.3090508715290854</v>
      </c>
      <c r="K21" s="11">
        <f t="shared" si="20"/>
        <v>0.49504950495049505</v>
      </c>
      <c r="L21" s="11">
        <f t="shared" si="21"/>
        <v>0.3058103975535168</v>
      </c>
      <c r="M21" s="11">
        <f t="shared" si="22"/>
        <v>0.24509803921568626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-0.26461682865534264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0.23636335570955908</v>
      </c>
      <c r="Q21" s="11">
        <f>2*'OddsRatio_working_3-way'!K21*'OddsRatio_working_3-way'!L21*'OddsRatio_working_3-way'!M21</f>
        <v>7.4211414665481659E-2</v>
      </c>
      <c r="R21" s="11">
        <f t="shared" si="23"/>
        <v>0</v>
      </c>
      <c r="S21" s="11">
        <f t="shared" si="24"/>
        <v>-0.89322873722977358</v>
      </c>
      <c r="T21" s="11">
        <f t="shared" si="25"/>
        <v>-0.28044858311766835</v>
      </c>
      <c r="U21" s="11">
        <f>'OddsRatio_working_3-way'!S21-'OddsRatio_working_3-way'!R21^2/3</f>
        <v>-0.89322873722977358</v>
      </c>
      <c r="V21" s="11">
        <f>'OddsRatio_working_3-way'!S21*'OddsRatio_working_3-way'!R21/3-2*'OddsRatio_working_3-way'!R21^3/27-'OddsRatio_working_3-way'!T21</f>
        <v>0.28044858311766835</v>
      </c>
      <c r="W21" s="11">
        <f>'OddsRatio_working_3-way'!V21^2+4*'OddsRatio_working_3-way'!U21^3/27</f>
        <v>-2.6929231635383299E-2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0.16246587288419301</v>
      </c>
      <c r="Y21" s="11">
        <f>IF('OddsRatio_working_3-way'!W21&gt;=0,IF('OddsRatio_working_3-way'!V21+SQRT('OddsRatio_working_3-way'!W21)&gt;0,0,PI()),ACOS('OddsRatio_working_3-way'!V21/(2*'OddsRatio_working_3-way'!X21)))</f>
        <v>0.52942030729356437</v>
      </c>
      <c r="Z21" s="11">
        <f>'OddsRatio_working_3-way'!X21^(1/3)*COS('OddsRatio_working_3-way'!Y21/3)</f>
        <v>0.53718358304043579</v>
      </c>
      <c r="AA21" s="11">
        <f>'OddsRatio_working_3-way'!X21^(1/3)*COS(('OddsRatio_working_3-way'!Y21+2*PI())/3)</f>
        <v>-0.3515528238867624</v>
      </c>
      <c r="AB21" s="11">
        <f>'OddsRatio_working_3-way'!X21^(1/3)*COS(('OddsRatio_working_3-way'!Y21+4*PI())/3)</f>
        <v>-0.18563075915367347</v>
      </c>
      <c r="AC21" s="11">
        <f>'OddsRatio_working_3-way'!X21^(1/3)*SIN('OddsRatio_working_3-way'!Y21/3)</f>
        <v>9.5795148738147332E-2</v>
      </c>
      <c r="AD21" s="11">
        <f>'OddsRatio_working_3-way'!X21^(1/3)*SIN(('OddsRatio_working_3-way'!Y21+2*PI())/3)</f>
        <v>0.41731705503989114</v>
      </c>
      <c r="AE21" s="11">
        <f>'OddsRatio_working_3-way'!X21^(1/3)*SIN(('OddsRatio_working_3-way'!Y21+4*PI())/3)</f>
        <v>-0.51311220377803857</v>
      </c>
      <c r="AF21" s="11">
        <f>-'OddsRatio_working_3-way'!U21/(3*'OddsRatio_working_3-way'!X21^(1/3))*COS(('OddsRatio_working_3-way'!Y21)/3)</f>
        <v>0.5371835830404359</v>
      </c>
      <c r="AG21" s="11">
        <f>-'OddsRatio_working_3-way'!U21/(3*'OddsRatio_working_3-way'!X21^(1/3))*COS(('OddsRatio_working_3-way'!Y21+2*PI())/3)</f>
        <v>-0.35155282388676246</v>
      </c>
      <c r="AH21" s="11">
        <f>-'OddsRatio_working_3-way'!U21/(3*'OddsRatio_working_3-way'!X21^(1/3))*COS(('OddsRatio_working_3-way'!Y21+4*PI())/3)</f>
        <v>-0.1856307591536735</v>
      </c>
      <c r="AI21" s="11">
        <f>'OddsRatio_working_3-way'!U21/(3*'OddsRatio_working_3-way'!X21^(1/3))*SIN(('OddsRatio_working_3-way'!Y21)/3)</f>
        <v>-9.5795148738147345E-2</v>
      </c>
      <c r="AJ21" s="11">
        <f>'OddsRatio_working_3-way'!U21/(3*'OddsRatio_working_3-way'!X21^(1/3))*SIN(('OddsRatio_working_3-way'!Y21+2*PI())/3)</f>
        <v>-0.41731705503989125</v>
      </c>
      <c r="AK21" s="11">
        <f>'OddsRatio_working_3-way'!U21/(3*'OddsRatio_working_3-way'!X21^(1/3))*SIN(('OddsRatio_working_3-way'!Y21+4*PI())/3)</f>
        <v>0.51311220377803868</v>
      </c>
      <c r="AL21" s="11">
        <f>'OddsRatio_working_3-way'!Z21+'OddsRatio_working_3-way'!AF21</f>
        <v>1.0743671660808718</v>
      </c>
      <c r="AM21" s="11">
        <f>'OddsRatio_working_3-way'!AA21+'OddsRatio_working_3-way'!AG21</f>
        <v>-0.70310564777352491</v>
      </c>
      <c r="AN21" s="11">
        <f>'OddsRatio_working_3-way'!AB21+'OddsRatio_working_3-way'!AH21</f>
        <v>-0.37126151830734699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1.0743671660808718</v>
      </c>
      <c r="AS21" s="11">
        <f>IF(('OddsRatio_working_3-way'!X21=0),IF(Q21&gt;0,-Q21^(1/3),(-Q21)^(1/3)),'OddsRatio_working_3-way'!AM21-'OddsRatio_working_3-way'!R21/3)</f>
        <v>-0.70310564777352491</v>
      </c>
      <c r="AT21" s="11">
        <f>IF(('OddsRatio_working_3-way'!X21=0),IF(Q21&gt;0,-Q21^(1/3),(-Q21)^(1/3)),'OddsRatio_working_3-way'!AN21-'OddsRatio_working_3-way'!R21/3)</f>
        <v>-0.37126151830734699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</v>
      </c>
      <c r="B22" s="4">
        <f>IF('True_Odds_Calculator_3-way'!B23="","",'True_Odds_Calculator_3-way'!B23)</f>
        <v>3.21</v>
      </c>
      <c r="C22" s="4">
        <f>IF('True_Odds_Calculator_3-way'!C23="","",'True_Odds_Calculator_3-way'!C23)</f>
        <v>3.01</v>
      </c>
      <c r="D22" s="9">
        <f t="shared" si="13"/>
        <v>0.38442359788367925</v>
      </c>
      <c r="E22" s="9">
        <f t="shared" si="14"/>
        <v>0.29768598878136293</v>
      </c>
      <c r="F22" s="9">
        <f t="shared" si="15"/>
        <v>0.31789041333495799</v>
      </c>
      <c r="G22" s="9">
        <f t="shared" si="16"/>
        <v>1.0675314167412879</v>
      </c>
      <c r="H22" s="9">
        <f t="shared" si="17"/>
        <v>2.6012971251119312</v>
      </c>
      <c r="I22" s="9">
        <f t="shared" si="18"/>
        <v>3.3592444309982468</v>
      </c>
      <c r="J22" s="9">
        <f t="shared" si="19"/>
        <v>3.1457381476499888</v>
      </c>
      <c r="K22" s="11">
        <f t="shared" si="20"/>
        <v>0.4</v>
      </c>
      <c r="L22" s="11">
        <f t="shared" si="21"/>
        <v>0.3115264797507788</v>
      </c>
      <c r="M22" s="11">
        <f t="shared" si="22"/>
        <v>0.33222591362126247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-0.27584686558822635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0.23680152347833283</v>
      </c>
      <c r="Q22" s="11">
        <f>2*'OddsRatio_working_3-way'!K22*'OddsRatio_working_3-way'!L22*'OddsRatio_working_3-way'!M22</f>
        <v>8.2797735481934573E-2</v>
      </c>
      <c r="R22" s="11">
        <f t="shared" si="23"/>
        <v>0</v>
      </c>
      <c r="S22" s="11">
        <f t="shared" si="24"/>
        <v>-0.85845283386986559</v>
      </c>
      <c r="T22" s="11">
        <f t="shared" si="25"/>
        <v>-0.30015833352093207</v>
      </c>
      <c r="U22" s="11">
        <f>'OddsRatio_working_3-way'!S22-'OddsRatio_working_3-way'!R22^2/3</f>
        <v>-0.85845283386986559</v>
      </c>
      <c r="V22" s="11">
        <f>'OddsRatio_working_3-way'!S22*'OddsRatio_working_3-way'!R22/3-2*'OddsRatio_working_3-way'!R22^3/27-'OddsRatio_working_3-way'!T22</f>
        <v>0.30015833352093207</v>
      </c>
      <c r="W22" s="11">
        <f>'OddsRatio_working_3-way'!V22^2+4*'OddsRatio_working_3-way'!U22^3/27</f>
        <v>-3.6278370242182195E-3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0.15307094940441943</v>
      </c>
      <c r="Y22" s="11">
        <f>IF('OddsRatio_working_3-way'!W22&gt;=0,IF('OddsRatio_working_3-way'!V22+SQRT('OddsRatio_working_3-way'!W22)&gt;0,0,PI()),ACOS('OddsRatio_working_3-way'!V22/(2*'OddsRatio_working_3-way'!X22)))</f>
        <v>0.19803572252913249</v>
      </c>
      <c r="Z22" s="11">
        <f>'OddsRatio_working_3-way'!X22^(1/3)*COS('OddsRatio_working_3-way'!Y22/3)</f>
        <v>0.53376570837064397</v>
      </c>
      <c r="AA22" s="11">
        <f>'OddsRatio_working_3-way'!X22^(1/3)*COS(('OddsRatio_working_3-way'!Y22+2*PI())/3)</f>
        <v>-0.29744156641530584</v>
      </c>
      <c r="AB22" s="11">
        <f>'OddsRatio_working_3-way'!X22^(1/3)*COS(('OddsRatio_working_3-way'!Y22+4*PI())/3)</f>
        <v>-0.23632414195533802</v>
      </c>
      <c r="AC22" s="11">
        <f>'OddsRatio_working_3-way'!X22^(1/3)*SIN('OddsRatio_working_3-way'!Y22/3)</f>
        <v>3.5286161464139008E-2</v>
      </c>
      <c r="AD22" s="11">
        <f>'OddsRatio_working_3-way'!X22^(1/3)*SIN(('OddsRatio_working_3-way'!Y22+2*PI())/3)</f>
        <v>0.44461158238590442</v>
      </c>
      <c r="AE22" s="11">
        <f>'OddsRatio_working_3-way'!X22^(1/3)*SIN(('OddsRatio_working_3-way'!Y22+4*PI())/3)</f>
        <v>-0.47989774385004341</v>
      </c>
      <c r="AF22" s="11">
        <f>-'OddsRatio_working_3-way'!U22/(3*'OddsRatio_working_3-way'!X22^(1/3))*COS(('OddsRatio_working_3-way'!Y22)/3)</f>
        <v>0.53376570837064385</v>
      </c>
      <c r="AG22" s="11">
        <f>-'OddsRatio_working_3-way'!U22/(3*'OddsRatio_working_3-way'!X22^(1/3))*COS(('OddsRatio_working_3-way'!Y22+2*PI())/3)</f>
        <v>-0.29744156641530578</v>
      </c>
      <c r="AH22" s="11">
        <f>-'OddsRatio_working_3-way'!U22/(3*'OddsRatio_working_3-way'!X22^(1/3))*COS(('OddsRatio_working_3-way'!Y22+4*PI())/3)</f>
        <v>-0.23632414195533796</v>
      </c>
      <c r="AI22" s="11">
        <f>'OddsRatio_working_3-way'!U22/(3*'OddsRatio_working_3-way'!X22^(1/3))*SIN(('OddsRatio_working_3-way'!Y22)/3)</f>
        <v>-3.5286161464139001E-2</v>
      </c>
      <c r="AJ22" s="11">
        <f>'OddsRatio_working_3-way'!U22/(3*'OddsRatio_working_3-way'!X22^(1/3))*SIN(('OddsRatio_working_3-way'!Y22+2*PI())/3)</f>
        <v>-0.44461158238590431</v>
      </c>
      <c r="AK22" s="11">
        <f>'OddsRatio_working_3-way'!U22/(3*'OddsRatio_working_3-way'!X22^(1/3))*SIN(('OddsRatio_working_3-way'!Y22+4*PI())/3)</f>
        <v>0.4798977438500433</v>
      </c>
      <c r="AL22" s="11">
        <f>'OddsRatio_working_3-way'!Z22+'OddsRatio_working_3-way'!AF22</f>
        <v>1.0675314167412879</v>
      </c>
      <c r="AM22" s="11">
        <f>'OddsRatio_working_3-way'!AA22+'OddsRatio_working_3-way'!AG22</f>
        <v>-0.59488313283061167</v>
      </c>
      <c r="AN22" s="11">
        <f>'OddsRatio_working_3-way'!AB22+'OddsRatio_working_3-way'!AH22</f>
        <v>-0.47264828391067598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1.0675314167412879</v>
      </c>
      <c r="AS22" s="11">
        <f>IF(('OddsRatio_working_3-way'!X22=0),IF(Q22&gt;0,-Q22^(1/3),(-Q22)^(1/3)),'OddsRatio_working_3-way'!AM22-'OddsRatio_working_3-way'!R22/3)</f>
        <v>-0.59488313283061167</v>
      </c>
      <c r="AT22" s="11">
        <f>IF(('OddsRatio_working_3-way'!X22=0),IF(Q22&gt;0,-Q22^(1/3),(-Q22)^(1/3)),'OddsRatio_working_3-way'!AN22-'OddsRatio_working_3-way'!R22/3)</f>
        <v>-0.47264828391067598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3.14</v>
      </c>
      <c r="B23" s="4">
        <f>IF('True_Odds_Calculator_3-way'!B24="","",'True_Odds_Calculator_3-way'!B24)</f>
        <v>3.51</v>
      </c>
      <c r="C23" s="4">
        <f>IF('True_Odds_Calculator_3-way'!C24="","",'True_Odds_Calculator_3-way'!C24)</f>
        <v>2.27</v>
      </c>
      <c r="D23" s="9">
        <f t="shared" si="13"/>
        <v>0.30422396311862143</v>
      </c>
      <c r="E23" s="9">
        <f t="shared" si="14"/>
        <v>0.2715563515460051</v>
      </c>
      <c r="F23" s="9">
        <f t="shared" si="15"/>
        <v>0.4242196853353733</v>
      </c>
      <c r="G23" s="9">
        <f t="shared" si="16"/>
        <v>1.0687159087140459</v>
      </c>
      <c r="H23" s="9">
        <f t="shared" si="17"/>
        <v>3.2870520446480582</v>
      </c>
      <c r="I23" s="9">
        <f t="shared" si="18"/>
        <v>3.6824769308722551</v>
      </c>
      <c r="J23" s="9">
        <f t="shared" si="19"/>
        <v>2.3572692040668382</v>
      </c>
      <c r="K23" s="11">
        <f t="shared" si="20"/>
        <v>0.31847133757961782</v>
      </c>
      <c r="L23" s="11">
        <f t="shared" si="21"/>
        <v>0.28490028490028491</v>
      </c>
      <c r="M23" s="11">
        <f t="shared" si="22"/>
        <v>0.44052863436123346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-0.27266449755857425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0.23662415985432905</v>
      </c>
      <c r="Q23" s="11">
        <f>2*'OddsRatio_working_3-way'!K23*'OddsRatio_working_3-way'!L23*'OddsRatio_working_3-way'!M23</f>
        <v>7.9940594545381424E-2</v>
      </c>
      <c r="R23" s="11">
        <f t="shared" si="23"/>
        <v>0</v>
      </c>
      <c r="S23" s="11">
        <f t="shared" si="24"/>
        <v>-0.86782167085576312</v>
      </c>
      <c r="T23" s="11">
        <f t="shared" si="25"/>
        <v>-0.29318299691073074</v>
      </c>
      <c r="U23" s="11">
        <f>'OddsRatio_working_3-way'!S23-'OddsRatio_working_3-way'!R23^2/3</f>
        <v>-0.86782167085576312</v>
      </c>
      <c r="V23" s="11">
        <f>'OddsRatio_working_3-way'!S23*'OddsRatio_working_3-way'!R23/3-2*'OddsRatio_working_3-way'!R23^3/27-'OddsRatio_working_3-way'!T23</f>
        <v>0.29318299691073074</v>
      </c>
      <c r="W23" s="11">
        <f>'OddsRatio_working_3-way'!V23^2+4*'OddsRatio_working_3-way'!U23^3/27</f>
        <v>-1.0868773645904523E-2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0.15558361363223802</v>
      </c>
      <c r="Y23" s="11">
        <f>IF('OddsRatio_working_3-way'!W23&gt;=0,IF('OddsRatio_working_3-way'!V23+SQRT('OddsRatio_working_3-way'!W23)&gt;0,0,PI()),ACOS('OddsRatio_working_3-way'!V23/(2*'OddsRatio_working_3-way'!X23)))</f>
        <v>0.34164748865492411</v>
      </c>
      <c r="Z23" s="11">
        <f>'OddsRatio_working_3-way'!X23^(1/3)*COS('OddsRatio_working_3-way'!Y23/3)</f>
        <v>0.53435795435702294</v>
      </c>
      <c r="AA23" s="11">
        <f>'OddsRatio_working_3-way'!X23^(1/3)*COS(('OddsRatio_working_3-way'!Y23+2*PI())/3)</f>
        <v>-0.32010912147714571</v>
      </c>
      <c r="AB23" s="11">
        <f>'OddsRatio_working_3-way'!X23^(1/3)*COS(('OddsRatio_working_3-way'!Y23+4*PI())/3)</f>
        <v>-0.21424883287987725</v>
      </c>
      <c r="AC23" s="11">
        <f>'OddsRatio_working_3-way'!X23^(1/3)*SIN('OddsRatio_working_3-way'!Y23/3)</f>
        <v>6.1118466118124361E-2</v>
      </c>
      <c r="AD23" s="11">
        <f>'OddsRatio_working_3-way'!X23^(1/3)*SIN(('OddsRatio_working_3-way'!Y23+2*PI())/3)</f>
        <v>0.43220833012840515</v>
      </c>
      <c r="AE23" s="11">
        <f>'OddsRatio_working_3-way'!X23^(1/3)*SIN(('OddsRatio_working_3-way'!Y23+4*PI())/3)</f>
        <v>-0.49332679624652953</v>
      </c>
      <c r="AF23" s="11">
        <f>-'OddsRatio_working_3-way'!U23/(3*'OddsRatio_working_3-way'!X23^(1/3))*COS(('OddsRatio_working_3-way'!Y23)/3)</f>
        <v>0.53435795435702282</v>
      </c>
      <c r="AG23" s="11">
        <f>-'OddsRatio_working_3-way'!U23/(3*'OddsRatio_working_3-way'!X23^(1/3))*COS(('OddsRatio_working_3-way'!Y23+2*PI())/3)</f>
        <v>-0.3201091214771456</v>
      </c>
      <c r="AH23" s="11">
        <f>-'OddsRatio_working_3-way'!U23/(3*'OddsRatio_working_3-way'!X23^(1/3))*COS(('OddsRatio_working_3-way'!Y23+4*PI())/3)</f>
        <v>-0.21424883287987723</v>
      </c>
      <c r="AI23" s="11">
        <f>'OddsRatio_working_3-way'!U23/(3*'OddsRatio_working_3-way'!X23^(1/3))*SIN(('OddsRatio_working_3-way'!Y23)/3)</f>
        <v>-6.1118466118124347E-2</v>
      </c>
      <c r="AJ23" s="11">
        <f>'OddsRatio_working_3-way'!U23/(3*'OddsRatio_working_3-way'!X23^(1/3))*SIN(('OddsRatio_working_3-way'!Y23+2*PI())/3)</f>
        <v>-0.43220833012840504</v>
      </c>
      <c r="AK23" s="11">
        <f>'OddsRatio_working_3-way'!U23/(3*'OddsRatio_working_3-way'!X23^(1/3))*SIN(('OddsRatio_working_3-way'!Y23+4*PI())/3)</f>
        <v>0.49332679624652942</v>
      </c>
      <c r="AL23" s="11">
        <f>'OddsRatio_working_3-way'!Z23+'OddsRatio_working_3-way'!AF23</f>
        <v>1.0687159087140459</v>
      </c>
      <c r="AM23" s="11">
        <f>'OddsRatio_working_3-way'!AA23+'OddsRatio_working_3-way'!AG23</f>
        <v>-0.64021824295429131</v>
      </c>
      <c r="AN23" s="11">
        <f>'OddsRatio_working_3-way'!AB23+'OddsRatio_working_3-way'!AH23</f>
        <v>-0.42849766575975445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1.0687159087140459</v>
      </c>
      <c r="AS23" s="11">
        <f>IF(('OddsRatio_working_3-way'!X23=0),IF(Q23&gt;0,-Q23^(1/3),(-Q23)^(1/3)),'OddsRatio_working_3-way'!AM23-'OddsRatio_working_3-way'!R23/3)</f>
        <v>-0.64021824295429131</v>
      </c>
      <c r="AT23" s="11">
        <f>IF(('OddsRatio_working_3-way'!X23=0),IF(Q23&gt;0,-Q23^(1/3),(-Q23)^(1/3)),'OddsRatio_working_3-way'!AN23-'OddsRatio_working_3-way'!R23/3)</f>
        <v>-0.42849766575975445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4.57</v>
      </c>
      <c r="B24" s="4">
        <f>IF('True_Odds_Calculator_3-way'!B25="","",'True_Odds_Calculator_3-way'!B25)</f>
        <v>4.4000000000000004</v>
      </c>
      <c r="C24" s="4">
        <f>IF('True_Odds_Calculator_3-way'!C25="","",'True_Odds_Calculator_3-way'!C25)</f>
        <v>1.71</v>
      </c>
      <c r="D24" s="9">
        <f t="shared" si="13"/>
        <v>0.20993239881842521</v>
      </c>
      <c r="E24" s="9">
        <f t="shared" si="14"/>
        <v>0.21813929350128244</v>
      </c>
      <c r="F24" s="9">
        <f t="shared" si="15"/>
        <v>0.57192830768029246</v>
      </c>
      <c r="G24" s="9">
        <f t="shared" si="16"/>
        <v>1.0541843591411479</v>
      </c>
      <c r="H24" s="9">
        <f t="shared" si="17"/>
        <v>4.7634381621338981</v>
      </c>
      <c r="I24" s="9">
        <f t="shared" si="18"/>
        <v>4.5842268210799029</v>
      </c>
      <c r="J24" s="9">
        <f t="shared" si="19"/>
        <v>1.748470894990215</v>
      </c>
      <c r="K24" s="11">
        <f t="shared" si="20"/>
        <v>0.21881838074398249</v>
      </c>
      <c r="L24" s="11">
        <f t="shared" si="21"/>
        <v>0.22727272727272727</v>
      </c>
      <c r="M24" s="11">
        <f t="shared" si="22"/>
        <v>0.58479532163742687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-0.25063429411005145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0.22335528496993426</v>
      </c>
      <c r="Q24" s="11">
        <f>2*'OddsRatio_working_3-way'!K24*'OddsRatio_working_3-way'!L24*'OddsRatio_working_3-way'!M24</f>
        <v>5.8165438794253711E-2</v>
      </c>
      <c r="R24" s="11">
        <f t="shared" si="23"/>
        <v>0</v>
      </c>
      <c r="S24" s="11">
        <f t="shared" si="24"/>
        <v>-0.89116010944560042</v>
      </c>
      <c r="T24" s="11">
        <f t="shared" si="25"/>
        <v>-0.2320729451681251</v>
      </c>
      <c r="U24" s="11">
        <f>'OddsRatio_working_3-way'!S24-'OddsRatio_working_3-way'!R24^2/3</f>
        <v>-0.89116010944560042</v>
      </c>
      <c r="V24" s="11">
        <f>'OddsRatio_working_3-way'!S24*'OddsRatio_working_3-way'!R24/3-2*'OddsRatio_working_3-way'!R24^3/27-'OddsRatio_working_3-way'!T24</f>
        <v>0.2320729451681251</v>
      </c>
      <c r="W24" s="11">
        <f>'OddsRatio_working_3-way'!V24^2+4*'OddsRatio_working_3-way'!U24^3/27</f>
        <v>-5.0990942649422041E-2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0.16190181787771071</v>
      </c>
      <c r="Y24" s="11">
        <f>IF('OddsRatio_working_3-way'!W24&gt;=0,IF('OddsRatio_working_3-way'!V24+SQRT('OddsRatio_working_3-way'!W24)&gt;0,0,PI()),ACOS('OddsRatio_working_3-way'!V24/(2*'OddsRatio_working_3-way'!X24)))</f>
        <v>0.77172482263230058</v>
      </c>
      <c r="Z24" s="11">
        <f>'OddsRatio_working_3-way'!X24^(1/3)*COS('OddsRatio_working_3-way'!Y24/3)</f>
        <v>0.52709217957057397</v>
      </c>
      <c r="AA24" s="11">
        <f>'OddsRatio_working_3-way'!X24^(1/3)*COS(('OddsRatio_working_3-way'!Y24+2*PI())/3)</f>
        <v>-0.38363107235203631</v>
      </c>
      <c r="AB24" s="11">
        <f>'OddsRatio_working_3-way'!X24^(1/3)*COS(('OddsRatio_working_3-way'!Y24+4*PI())/3)</f>
        <v>-0.14346110721853758</v>
      </c>
      <c r="AC24" s="11">
        <f>'OddsRatio_working_3-way'!X24^(1/3)*SIN('OddsRatio_working_3-way'!Y24/3)</f>
        <v>0.13866219402108845</v>
      </c>
      <c r="AD24" s="11">
        <f>'OddsRatio_working_3-way'!X24^(1/3)*SIN(('OddsRatio_working_3-way'!Y24+2*PI())/3)</f>
        <v>0.38714412063368192</v>
      </c>
      <c r="AE24" s="11">
        <f>'OddsRatio_working_3-way'!X24^(1/3)*SIN(('OddsRatio_working_3-way'!Y24+4*PI())/3)</f>
        <v>-0.52580631465477046</v>
      </c>
      <c r="AF24" s="11">
        <f>-'OddsRatio_working_3-way'!U24/(3*'OddsRatio_working_3-way'!X24^(1/3))*COS(('OddsRatio_working_3-way'!Y24)/3)</f>
        <v>0.52709217957057397</v>
      </c>
      <c r="AG24" s="11">
        <f>-'OddsRatio_working_3-way'!U24/(3*'OddsRatio_working_3-way'!X24^(1/3))*COS(('OddsRatio_working_3-way'!Y24+2*PI())/3)</f>
        <v>-0.38363107235203631</v>
      </c>
      <c r="AH24" s="11">
        <f>-'OddsRatio_working_3-way'!U24/(3*'OddsRatio_working_3-way'!X24^(1/3))*COS(('OddsRatio_working_3-way'!Y24+4*PI())/3)</f>
        <v>-0.14346110721853758</v>
      </c>
      <c r="AI24" s="11">
        <f>'OddsRatio_working_3-way'!U24/(3*'OddsRatio_working_3-way'!X24^(1/3))*SIN(('OddsRatio_working_3-way'!Y24)/3)</f>
        <v>-0.13866219402108845</v>
      </c>
      <c r="AJ24" s="11">
        <f>'OddsRatio_working_3-way'!U24/(3*'OddsRatio_working_3-way'!X24^(1/3))*SIN(('OddsRatio_working_3-way'!Y24+2*PI())/3)</f>
        <v>-0.38714412063368192</v>
      </c>
      <c r="AK24" s="11">
        <f>'OddsRatio_working_3-way'!U24/(3*'OddsRatio_working_3-way'!X24^(1/3))*SIN(('OddsRatio_working_3-way'!Y24+4*PI())/3)</f>
        <v>0.52580631465477046</v>
      </c>
      <c r="AL24" s="11">
        <f>'OddsRatio_working_3-way'!Z24+'OddsRatio_working_3-way'!AF24</f>
        <v>1.0541843591411479</v>
      </c>
      <c r="AM24" s="11">
        <f>'OddsRatio_working_3-way'!AA24+'OddsRatio_working_3-way'!AG24</f>
        <v>-0.76726214470407261</v>
      </c>
      <c r="AN24" s="11">
        <f>'OddsRatio_working_3-way'!AB24+'OddsRatio_working_3-way'!AH24</f>
        <v>-0.28692221443707516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1.0541843591411479</v>
      </c>
      <c r="AS24" s="11">
        <f>IF(('OddsRatio_working_3-way'!X24=0),IF(Q24&gt;0,-Q24^(1/3),(-Q24)^(1/3)),'OddsRatio_working_3-way'!AM24-'OddsRatio_working_3-way'!R24/3)</f>
        <v>-0.76726214470407261</v>
      </c>
      <c r="AT24" s="11">
        <f>IF(('OddsRatio_working_3-way'!X24=0),IF(Q24&gt;0,-Q24^(1/3),(-Q24)^(1/3)),'OddsRatio_working_3-way'!AN24-'OddsRatio_working_3-way'!R24/3)</f>
        <v>-0.28692221443707516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1.92</v>
      </c>
      <c r="B25" s="4">
        <f>IF('True_Odds_Calculator_3-way'!B26="","",'True_Odds_Calculator_3-way'!B26)</f>
        <v>3.57</v>
      </c>
      <c r="C25" s="4">
        <f>IF('True_Odds_Calculator_3-way'!C26="","",'True_Odds_Calculator_3-way'!C26)</f>
        <v>4.9000000000000004</v>
      </c>
      <c r="D25" s="9">
        <f t="shared" si="13"/>
        <v>0.51878615480196921</v>
      </c>
      <c r="E25" s="9">
        <f t="shared" si="14"/>
        <v>0.27846118454702462</v>
      </c>
      <c r="F25" s="9">
        <f t="shared" si="15"/>
        <v>0.202752660651006</v>
      </c>
      <c r="G25" s="9">
        <f t="shared" si="16"/>
        <v>1.0082353249940246</v>
      </c>
      <c r="H25" s="9">
        <f t="shared" si="17"/>
        <v>1.9275764989945028</v>
      </c>
      <c r="I25" s="9">
        <f t="shared" si="18"/>
        <v>3.5911647852346431</v>
      </c>
      <c r="J25" s="9">
        <f t="shared" si="19"/>
        <v>4.9321177674766963</v>
      </c>
      <c r="K25" s="11">
        <f t="shared" si="20"/>
        <v>0.52083333333333337</v>
      </c>
      <c r="L25" s="11">
        <f t="shared" si="21"/>
        <v>0.28011204481792717</v>
      </c>
      <c r="M25" s="11">
        <f t="shared" si="22"/>
        <v>0.2040816326530612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-0.27454910535642829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0.22002848758551041</v>
      </c>
      <c r="Q25" s="11">
        <f>2*'OddsRatio_working_3-way'!K25*'OddsRatio_working_3-way'!L25*'OddsRatio_working_3-way'!M25</f>
        <v>5.9547628575239618E-2</v>
      </c>
      <c r="R25" s="11">
        <f t="shared" si="23"/>
        <v>0</v>
      </c>
      <c r="S25" s="11">
        <f t="shared" si="24"/>
        <v>-0.80141760906436943</v>
      </c>
      <c r="T25" s="11">
        <f t="shared" si="25"/>
        <v>-0.21689245170889562</v>
      </c>
      <c r="U25" s="11">
        <f>'OddsRatio_working_3-way'!S25-'OddsRatio_working_3-way'!R25^2/3</f>
        <v>-0.80141760906436943</v>
      </c>
      <c r="V25" s="11">
        <f>'OddsRatio_working_3-way'!S25*'OddsRatio_working_3-way'!R25/3-2*'OddsRatio_working_3-way'!R25^3/27-'OddsRatio_working_3-way'!T25</f>
        <v>0.21689245170889562</v>
      </c>
      <c r="W25" s="11">
        <f>'OddsRatio_working_3-way'!V25^2+4*'OddsRatio_working_3-way'!U25^3/27</f>
        <v>-2.9213462218303031E-2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0.13807226172062825</v>
      </c>
      <c r="Y25" s="11">
        <f>IF('OddsRatio_working_3-way'!W25&gt;=0,IF('OddsRatio_working_3-way'!V25+SQRT('OddsRatio_working_3-way'!W25)&gt;0,0,PI()),ACOS('OddsRatio_working_3-way'!V25/(2*'OddsRatio_working_3-way'!X25)))</f>
        <v>0.66740426792182861</v>
      </c>
      <c r="Z25" s="11">
        <f>'OddsRatio_working_3-way'!X25^(1/3)*COS('OddsRatio_working_3-way'!Y25/3)</f>
        <v>0.50411766249701229</v>
      </c>
      <c r="AA25" s="11">
        <f>'OddsRatio_working_3-way'!X25^(1/3)*COS(('OddsRatio_working_3-way'!Y25+2*PI())/3)</f>
        <v>-0.35081833223450593</v>
      </c>
      <c r="AB25" s="11">
        <f>'OddsRatio_working_3-way'!X25^(1/3)*COS(('OddsRatio_working_3-way'!Y25+4*PI())/3)</f>
        <v>-0.1532993302625065</v>
      </c>
      <c r="AC25" s="11">
        <f>'OddsRatio_working_3-way'!X25^(1/3)*SIN('OddsRatio_working_3-way'!Y25/3)</f>
        <v>0.11403764895860022</v>
      </c>
      <c r="AD25" s="11">
        <f>'OddsRatio_working_3-way'!X25^(1/3)*SIN(('OddsRatio_working_3-way'!Y25+2*PI())/3)</f>
        <v>0.37955987773954236</v>
      </c>
      <c r="AE25" s="11">
        <f>'OddsRatio_working_3-way'!X25^(1/3)*SIN(('OddsRatio_working_3-way'!Y25+4*PI())/3)</f>
        <v>-0.4935975266981425</v>
      </c>
      <c r="AF25" s="11">
        <f>-'OddsRatio_working_3-way'!U25/(3*'OddsRatio_working_3-way'!X25^(1/3))*COS(('OddsRatio_working_3-way'!Y25)/3)</f>
        <v>0.50411766249701218</v>
      </c>
      <c r="AG25" s="11">
        <f>-'OddsRatio_working_3-way'!U25/(3*'OddsRatio_working_3-way'!X25^(1/3))*COS(('OddsRatio_working_3-way'!Y25+2*PI())/3)</f>
        <v>-0.35081833223450587</v>
      </c>
      <c r="AH25" s="11">
        <f>-'OddsRatio_working_3-way'!U25/(3*'OddsRatio_working_3-way'!X25^(1/3))*COS(('OddsRatio_working_3-way'!Y25+4*PI())/3)</f>
        <v>-0.15329933026250644</v>
      </c>
      <c r="AI25" s="11">
        <f>'OddsRatio_working_3-way'!U25/(3*'OddsRatio_working_3-way'!X25^(1/3))*SIN(('OddsRatio_working_3-way'!Y25)/3)</f>
        <v>-0.11403764895860019</v>
      </c>
      <c r="AJ25" s="11">
        <f>'OddsRatio_working_3-way'!U25/(3*'OddsRatio_working_3-way'!X25^(1/3))*SIN(('OddsRatio_working_3-way'!Y25+2*PI())/3)</f>
        <v>-0.37955987773954231</v>
      </c>
      <c r="AK25" s="11">
        <f>'OddsRatio_working_3-way'!U25/(3*'OddsRatio_working_3-way'!X25^(1/3))*SIN(('OddsRatio_working_3-way'!Y25+4*PI())/3)</f>
        <v>0.49359752669814239</v>
      </c>
      <c r="AL25" s="11">
        <f>'OddsRatio_working_3-way'!Z25+'OddsRatio_working_3-way'!AF25</f>
        <v>1.0082353249940246</v>
      </c>
      <c r="AM25" s="11">
        <f>'OddsRatio_working_3-way'!AA25+'OddsRatio_working_3-way'!AG25</f>
        <v>-0.70163666446901174</v>
      </c>
      <c r="AN25" s="11">
        <f>'OddsRatio_working_3-way'!AB25+'OddsRatio_working_3-way'!AH25</f>
        <v>-0.30659866052501294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1.0082353249940246</v>
      </c>
      <c r="AS25" s="11">
        <f>IF(('OddsRatio_working_3-way'!X25=0),IF(Q25&gt;0,-Q25^(1/3),(-Q25)^(1/3)),'OddsRatio_working_3-way'!AM25-'OddsRatio_working_3-way'!R25/3)</f>
        <v>-0.70163666446901174</v>
      </c>
      <c r="AT25" s="11">
        <f>IF(('OddsRatio_working_3-way'!X25=0),IF(Q25&gt;0,-Q25^(1/3),(-Q25)^(1/3)),'OddsRatio_working_3-way'!AN25-'OddsRatio_working_3-way'!R25/3)</f>
        <v>-0.30659866052501294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1.69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5.49</v>
      </c>
      <c r="D26" s="9">
        <f t="shared" si="13"/>
        <v>0.57789154163040357</v>
      </c>
      <c r="E26" s="9">
        <f t="shared" si="14"/>
        <v>0.2482884700362627</v>
      </c>
      <c r="F26" s="9">
        <f t="shared" si="15"/>
        <v>0.17381998833333376</v>
      </c>
      <c r="G26" s="9">
        <f t="shared" si="16"/>
        <v>1.0585920451708155</v>
      </c>
      <c r="H26" s="9">
        <f t="shared" si="17"/>
        <v>1.7304285111678623</v>
      </c>
      <c r="I26" s="9">
        <f t="shared" si="18"/>
        <v>4.0275732491885323</v>
      </c>
      <c r="J26" s="9">
        <f t="shared" si="19"/>
        <v>5.7530782828169613</v>
      </c>
      <c r="K26" s="11">
        <f t="shared" si="20"/>
        <v>0.59171597633136097</v>
      </c>
      <c r="L26" s="11">
        <f t="shared" si="21"/>
        <v>0.2590673575129534</v>
      </c>
      <c r="M26" s="11">
        <f t="shared" si="22"/>
        <v>0.18214936247723132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-0.24740878193693949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0.22449656227073916</v>
      </c>
      <c r="Q26" s="11">
        <f>2*'OddsRatio_working_3-way'!K26*'OddsRatio_working_3-way'!L26*'OddsRatio_working_3-way'!M26</f>
        <v>5.5844915987746067E-2</v>
      </c>
      <c r="R26" s="11">
        <f t="shared" si="23"/>
        <v>0</v>
      </c>
      <c r="S26" s="11">
        <f t="shared" si="24"/>
        <v>-0.90739124340363841</v>
      </c>
      <c r="T26" s="11">
        <f t="shared" si="25"/>
        <v>-0.2257192147770245</v>
      </c>
      <c r="U26" s="11">
        <f>'OddsRatio_working_3-way'!S26-'OddsRatio_working_3-way'!R26^2/3</f>
        <v>-0.90739124340363841</v>
      </c>
      <c r="V26" s="11">
        <f>'OddsRatio_working_3-way'!S26*'OddsRatio_working_3-way'!R26/3-2*'OddsRatio_working_3-way'!R26^3/27-'OddsRatio_working_3-way'!T26</f>
        <v>0.2257192147770245</v>
      </c>
      <c r="W26" s="11">
        <f>'OddsRatio_working_3-way'!V26^2+4*'OddsRatio_working_3-way'!U26^3/27</f>
        <v>-5.9733595717695216E-2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0.16634509283207885</v>
      </c>
      <c r="Y26" s="11">
        <f>IF('OddsRatio_working_3-way'!W26&gt;=0,IF('OddsRatio_working_3-way'!V26+SQRT('OddsRatio_working_3-way'!W26)&gt;0,0,PI()),ACOS('OddsRatio_working_3-way'!V26/(2*'OddsRatio_working_3-way'!X26)))</f>
        <v>0.82512286923892453</v>
      </c>
      <c r="Z26" s="11">
        <f>'OddsRatio_working_3-way'!X26^(1/3)*COS('OddsRatio_working_3-way'!Y26/3)</f>
        <v>0.52929602258540775</v>
      </c>
      <c r="AA26" s="11">
        <f>'OddsRatio_working_3-way'!X26^(1/3)*COS(('OddsRatio_working_3-way'!Y26+2*PI())/3)</f>
        <v>-0.39400063479667574</v>
      </c>
      <c r="AB26" s="11">
        <f>'OddsRatio_working_3-way'!X26^(1/3)*COS(('OddsRatio_working_3-way'!Y26+4*PI())/3)</f>
        <v>-0.13529538778873218</v>
      </c>
      <c r="AC26" s="11">
        <f>'OddsRatio_working_3-way'!X26^(1/3)*SIN('OddsRatio_working_3-way'!Y26/3)</f>
        <v>0.14936354400080479</v>
      </c>
      <c r="AD26" s="11">
        <f>'OddsRatio_working_3-way'!X26^(1/3)*SIN(('OddsRatio_working_3-way'!Y26+2*PI())/3)</f>
        <v>0.38370202968062267</v>
      </c>
      <c r="AE26" s="11">
        <f>'OddsRatio_working_3-way'!X26^(1/3)*SIN(('OddsRatio_working_3-way'!Y26+4*PI())/3)</f>
        <v>-0.53306557368142748</v>
      </c>
      <c r="AF26" s="11">
        <f>-'OddsRatio_working_3-way'!U26/(3*'OddsRatio_working_3-way'!X26^(1/3))*COS(('OddsRatio_working_3-way'!Y26)/3)</f>
        <v>0.52929602258540764</v>
      </c>
      <c r="AG26" s="11">
        <f>-'OddsRatio_working_3-way'!U26/(3*'OddsRatio_working_3-way'!X26^(1/3))*COS(('OddsRatio_working_3-way'!Y26+2*PI())/3)</f>
        <v>-0.39400063479667563</v>
      </c>
      <c r="AH26" s="11">
        <f>-'OddsRatio_working_3-way'!U26/(3*'OddsRatio_working_3-way'!X26^(1/3))*COS(('OddsRatio_working_3-way'!Y26+4*PI())/3)</f>
        <v>-0.13529538778873215</v>
      </c>
      <c r="AI26" s="11">
        <f>'OddsRatio_working_3-way'!U26/(3*'OddsRatio_working_3-way'!X26^(1/3))*SIN(('OddsRatio_working_3-way'!Y26)/3)</f>
        <v>-0.14936354400080476</v>
      </c>
      <c r="AJ26" s="11">
        <f>'OddsRatio_working_3-way'!U26/(3*'OddsRatio_working_3-way'!X26^(1/3))*SIN(('OddsRatio_working_3-way'!Y26+2*PI())/3)</f>
        <v>-0.38370202968062261</v>
      </c>
      <c r="AK26" s="11">
        <f>'OddsRatio_working_3-way'!U26/(3*'OddsRatio_working_3-way'!X26^(1/3))*SIN(('OddsRatio_working_3-way'!Y26+4*PI())/3)</f>
        <v>0.53306557368142737</v>
      </c>
      <c r="AL26" s="11">
        <f>'OddsRatio_working_3-way'!Z26+'OddsRatio_working_3-way'!AF26</f>
        <v>1.0585920451708155</v>
      </c>
      <c r="AM26" s="11">
        <f>'OddsRatio_working_3-way'!AA26+'OddsRatio_working_3-way'!AG26</f>
        <v>-0.78800126959335137</v>
      </c>
      <c r="AN26" s="11">
        <f>'OddsRatio_working_3-way'!AB26+'OddsRatio_working_3-way'!AH26</f>
        <v>-0.27059077557746436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1.0585920451708155</v>
      </c>
      <c r="AS26" s="11">
        <f>IF(('OddsRatio_working_3-way'!X26=0),IF(Q26&gt;0,-Q26^(1/3),(-Q26)^(1/3)),'OddsRatio_working_3-way'!AM26-'OddsRatio_working_3-way'!R26/3)</f>
        <v>-0.78800126959335137</v>
      </c>
      <c r="AT26" s="11">
        <f>IF(('OddsRatio_working_3-way'!X26=0),IF(Q26&gt;0,-Q26^(1/3),(-Q26)^(1/3)),'OddsRatio_working_3-way'!AN26-'OddsRatio_working_3-way'!R26/3)</f>
        <v>-0.27059077557746436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6.22</v>
      </c>
      <c r="B27" s="4">
        <f>IF('True_Odds_Calculator_3-way'!B28="","",'True_Odds_Calculator_3-way'!B28)</f>
        <v>4.16</v>
      </c>
      <c r="C27" s="4">
        <f>IF('True_Odds_Calculator_3-way'!C28="","",'True_Odds_Calculator_3-way'!C28)</f>
        <v>1.59</v>
      </c>
      <c r="D27" s="9">
        <f t="shared" si="13"/>
        <v>0.15349319165595904</v>
      </c>
      <c r="E27" s="9">
        <f t="shared" si="14"/>
        <v>0.2304917404685751</v>
      </c>
      <c r="F27" s="9">
        <f t="shared" si="15"/>
        <v>0.61601506787546567</v>
      </c>
      <c r="G27" s="9">
        <f t="shared" si="16"/>
        <v>1.0565032460970805</v>
      </c>
      <c r="H27" s="9">
        <f t="shared" si="17"/>
        <v>6.5149469446267601</v>
      </c>
      <c r="I27" s="9">
        <f t="shared" si="18"/>
        <v>4.3385502576667756</v>
      </c>
      <c r="J27" s="9">
        <f t="shared" si="19"/>
        <v>1.6233369151972776</v>
      </c>
      <c r="K27" s="11">
        <f t="shared" si="20"/>
        <v>0.16077170418006431</v>
      </c>
      <c r="L27" s="11">
        <f t="shared" si="21"/>
        <v>0.24038461538461536</v>
      </c>
      <c r="M27" s="11">
        <f t="shared" si="22"/>
        <v>0.62893081761006286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-0.23655316199907583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0.21802766486683245</v>
      </c>
      <c r="Q27" s="11">
        <f>2*'OddsRatio_working_3-way'!K27*'OddsRatio_working_3-way'!L27*'OddsRatio_working_3-way'!M27</f>
        <v>4.8612634306986056E-2</v>
      </c>
      <c r="R27" s="11">
        <f t="shared" si="23"/>
        <v>0</v>
      </c>
      <c r="S27" s="11">
        <f t="shared" si="24"/>
        <v>-0.92168569223219365</v>
      </c>
      <c r="T27" s="11">
        <f t="shared" si="25"/>
        <v>-0.20550405623906215</v>
      </c>
      <c r="U27" s="11">
        <f>'OddsRatio_working_3-way'!S27-'OddsRatio_working_3-way'!R27^2/3</f>
        <v>-0.92168569223219365</v>
      </c>
      <c r="V27" s="11">
        <f>'OddsRatio_working_3-way'!S27*'OddsRatio_working_3-way'!R27/3-2*'OddsRatio_working_3-way'!R27^3/27-'OddsRatio_working_3-way'!T27</f>
        <v>0.20550405623906215</v>
      </c>
      <c r="W27" s="11">
        <f>'OddsRatio_working_3-way'!V27^2+4*'OddsRatio_working_3-way'!U27^3/27</f>
        <v>-7.3764550603646672E-2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0.17029127086726603</v>
      </c>
      <c r="Y27" s="11">
        <f>IF('OddsRatio_working_3-way'!W27&gt;=0,IF('OddsRatio_working_3-way'!V27+SQRT('OddsRatio_working_3-way'!W27)&gt;0,0,PI()),ACOS('OddsRatio_working_3-way'!V27/(2*'OddsRatio_working_3-way'!X27)))</f>
        <v>0.92305111068957069</v>
      </c>
      <c r="Z27" s="11">
        <f>'OddsRatio_working_3-way'!X27^(1/3)*COS('OddsRatio_working_3-way'!Y27/3)</f>
        <v>0.52825162304854023</v>
      </c>
      <c r="AA27" s="11">
        <f>'OddsRatio_working_3-way'!X27^(1/3)*COS(('OddsRatio_working_3-way'!Y27+2*PI())/3)</f>
        <v>-0.40950149765501759</v>
      </c>
      <c r="AB27" s="11">
        <f>'OddsRatio_working_3-way'!X27^(1/3)*COS(('OddsRatio_working_3-way'!Y27+4*PI())/3)</f>
        <v>-0.11875012539352253</v>
      </c>
      <c r="AC27" s="11">
        <f>'OddsRatio_working_3-way'!X27^(1/3)*SIN('OddsRatio_working_3-way'!Y27/3)</f>
        <v>0.16786538304242729</v>
      </c>
      <c r="AD27" s="11">
        <f>'OddsRatio_working_3-way'!X27^(1/3)*SIN(('OddsRatio_working_3-way'!Y27+2*PI())/3)</f>
        <v>0.37354663362918356</v>
      </c>
      <c r="AE27" s="11">
        <f>'OddsRatio_working_3-way'!X27^(1/3)*SIN(('OddsRatio_working_3-way'!Y27+4*PI())/3)</f>
        <v>-0.54141201667161076</v>
      </c>
      <c r="AF27" s="11">
        <f>-'OddsRatio_working_3-way'!U27/(3*'OddsRatio_working_3-way'!X27^(1/3))*COS(('OddsRatio_working_3-way'!Y27)/3)</f>
        <v>0.52825162304854023</v>
      </c>
      <c r="AG27" s="11">
        <f>-'OddsRatio_working_3-way'!U27/(3*'OddsRatio_working_3-way'!X27^(1/3))*COS(('OddsRatio_working_3-way'!Y27+2*PI())/3)</f>
        <v>-0.40950149765501759</v>
      </c>
      <c r="AH27" s="11">
        <f>-'OddsRatio_working_3-way'!U27/(3*'OddsRatio_working_3-way'!X27^(1/3))*COS(('OddsRatio_working_3-way'!Y27+4*PI())/3)</f>
        <v>-0.11875012539352253</v>
      </c>
      <c r="AI27" s="11">
        <f>'OddsRatio_working_3-way'!U27/(3*'OddsRatio_working_3-way'!X27^(1/3))*SIN(('OddsRatio_working_3-way'!Y27)/3)</f>
        <v>-0.16786538304242729</v>
      </c>
      <c r="AJ27" s="11">
        <f>'OddsRatio_working_3-way'!U27/(3*'OddsRatio_working_3-way'!X27^(1/3))*SIN(('OddsRatio_working_3-way'!Y27+2*PI())/3)</f>
        <v>-0.37354663362918356</v>
      </c>
      <c r="AK27" s="11">
        <f>'OddsRatio_working_3-way'!U27/(3*'OddsRatio_working_3-way'!X27^(1/3))*SIN(('OddsRatio_working_3-way'!Y27+4*PI())/3)</f>
        <v>0.54141201667161076</v>
      </c>
      <c r="AL27" s="11">
        <f>'OddsRatio_working_3-way'!Z27+'OddsRatio_working_3-way'!AF27</f>
        <v>1.0565032460970805</v>
      </c>
      <c r="AM27" s="11">
        <f>'OddsRatio_working_3-way'!AA27+'OddsRatio_working_3-way'!AG27</f>
        <v>-0.81900299531003518</v>
      </c>
      <c r="AN27" s="11">
        <f>'OddsRatio_working_3-way'!AB27+'OddsRatio_working_3-way'!AH27</f>
        <v>-0.23750025078704506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1.0565032460970805</v>
      </c>
      <c r="AS27" s="11">
        <f>IF(('OddsRatio_working_3-way'!X27=0),IF(Q27&gt;0,-Q27^(1/3),(-Q27)^(1/3)),'OddsRatio_working_3-way'!AM27-'OddsRatio_working_3-way'!R27/3)</f>
        <v>-0.81900299531003518</v>
      </c>
      <c r="AT27" s="11">
        <f>IF(('OddsRatio_working_3-way'!X27=0),IF(Q27&gt;0,-Q27^(1/3),(-Q27)^(1/3)),'OddsRatio_working_3-way'!AN27-'OddsRatio_working_3-way'!R27/3)</f>
        <v>-0.23750025078704506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4.28</v>
      </c>
      <c r="B28" s="4">
        <f>IF('True_Odds_Calculator_3-way'!B29="","",'True_Odds_Calculator_3-way'!B29)</f>
        <v>4.66</v>
      </c>
      <c r="C28" s="4">
        <f>IF('True_Odds_Calculator_3-way'!C29="","",'True_Odds_Calculator_3-way'!C29)</f>
        <v>1.67</v>
      </c>
      <c r="D28" s="9">
        <f t="shared" si="13"/>
        <v>0.21948262442671315</v>
      </c>
      <c r="E28" s="9">
        <f t="shared" si="14"/>
        <v>0.20128157801541444</v>
      </c>
      <c r="F28" s="9">
        <f t="shared" si="15"/>
        <v>0.57923579755787236</v>
      </c>
      <c r="G28" s="9">
        <f t="shared" si="16"/>
        <v>1.0841979638507027</v>
      </c>
      <c r="H28" s="9">
        <f t="shared" si="17"/>
        <v>4.5561693214303043</v>
      </c>
      <c r="I28" s="9">
        <f t="shared" si="18"/>
        <v>4.968164547693573</v>
      </c>
      <c r="J28" s="9">
        <f t="shared" si="19"/>
        <v>1.7264126357799707</v>
      </c>
      <c r="K28" s="11">
        <f t="shared" si="20"/>
        <v>0.23364485981308411</v>
      </c>
      <c r="L28" s="11">
        <f t="shared" si="21"/>
        <v>0.21459227467811159</v>
      </c>
      <c r="M28" s="11">
        <f t="shared" si="22"/>
        <v>0.5988023952095809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-0.24148133879447387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0.22847490210706101</v>
      </c>
      <c r="Q28" s="11">
        <f>2*'OddsRatio_working_3-way'!K28*'OddsRatio_working_3-way'!L28*'OddsRatio_working_3-way'!M28</f>
        <v>6.0045966388189494E-2</v>
      </c>
      <c r="R28" s="11">
        <f t="shared" si="23"/>
        <v>0</v>
      </c>
      <c r="S28" s="11">
        <f t="shared" si="24"/>
        <v>-0.94613895735238274</v>
      </c>
      <c r="T28" s="11">
        <f t="shared" si="25"/>
        <v>-0.24865675620299155</v>
      </c>
      <c r="U28" s="11">
        <f>'OddsRatio_working_3-way'!S28-'OddsRatio_working_3-way'!R28^2/3</f>
        <v>-0.94613895735238274</v>
      </c>
      <c r="V28" s="11">
        <f>'OddsRatio_working_3-way'!S28*'OddsRatio_working_3-way'!R28/3-2*'OddsRatio_working_3-way'!R28^3/27-'OddsRatio_working_3-way'!T28</f>
        <v>0.24865675620299155</v>
      </c>
      <c r="W28" s="11">
        <f>'OddsRatio_working_3-way'!V28^2+4*'OddsRatio_working_3-way'!U28^3/27</f>
        <v>-6.364591482067028E-2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0.17711302692494435</v>
      </c>
      <c r="Y28" s="11">
        <f>IF('OddsRatio_working_3-way'!W28&gt;=0,IF('OddsRatio_working_3-way'!V28+SQRT('OddsRatio_working_3-way'!W28)&gt;0,0,PI()),ACOS('OddsRatio_working_3-way'!V28/(2*'OddsRatio_working_3-way'!X28)))</f>
        <v>0.79263378767642811</v>
      </c>
      <c r="Z28" s="11">
        <f>'OddsRatio_working_3-way'!X28^(1/3)*COS('OddsRatio_working_3-way'!Y28/3)</f>
        <v>0.54209898192535133</v>
      </c>
      <c r="AA28" s="11">
        <f>'OddsRatio_working_3-way'!X28^(1/3)*COS(('OddsRatio_working_3-way'!Y28+2*PI())/3)</f>
        <v>-0.39805838704763058</v>
      </c>
      <c r="AB28" s="11">
        <f>'OddsRatio_working_3-way'!X28^(1/3)*COS(('OddsRatio_working_3-way'!Y28+4*PI())/3)</f>
        <v>-0.14404059487772092</v>
      </c>
      <c r="AC28" s="11">
        <f>'OddsRatio_working_3-way'!X28^(1/3)*SIN('OddsRatio_working_3-way'!Y28/3)</f>
        <v>0.1466572406882517</v>
      </c>
      <c r="AD28" s="11">
        <f>'OddsRatio_working_3-way'!X28^(1/3)*SIN(('OddsRatio_working_3-way'!Y28+2*PI())/3)</f>
        <v>0.39614286936890963</v>
      </c>
      <c r="AE28" s="11">
        <f>'OddsRatio_working_3-way'!X28^(1/3)*SIN(('OddsRatio_working_3-way'!Y28+4*PI())/3)</f>
        <v>-0.54280011005716133</v>
      </c>
      <c r="AF28" s="11">
        <f>-'OddsRatio_working_3-way'!U28/(3*'OddsRatio_working_3-way'!X28^(1/3))*COS(('OddsRatio_working_3-way'!Y28)/3)</f>
        <v>0.54209898192535133</v>
      </c>
      <c r="AG28" s="11">
        <f>-'OddsRatio_working_3-way'!U28/(3*'OddsRatio_working_3-way'!X28^(1/3))*COS(('OddsRatio_working_3-way'!Y28+2*PI())/3)</f>
        <v>-0.39805838704763058</v>
      </c>
      <c r="AH28" s="11">
        <f>-'OddsRatio_working_3-way'!U28/(3*'OddsRatio_working_3-way'!X28^(1/3))*COS(('OddsRatio_working_3-way'!Y28+4*PI())/3)</f>
        <v>-0.14404059487772092</v>
      </c>
      <c r="AI28" s="11">
        <f>'OddsRatio_working_3-way'!U28/(3*'OddsRatio_working_3-way'!X28^(1/3))*SIN(('OddsRatio_working_3-way'!Y28)/3)</f>
        <v>-0.1466572406882517</v>
      </c>
      <c r="AJ28" s="11">
        <f>'OddsRatio_working_3-way'!U28/(3*'OddsRatio_working_3-way'!X28^(1/3))*SIN(('OddsRatio_working_3-way'!Y28+2*PI())/3)</f>
        <v>-0.39614286936890963</v>
      </c>
      <c r="AK28" s="11">
        <f>'OddsRatio_working_3-way'!U28/(3*'OddsRatio_working_3-way'!X28^(1/3))*SIN(('OddsRatio_working_3-way'!Y28+4*PI())/3)</f>
        <v>0.54280011005716133</v>
      </c>
      <c r="AL28" s="11">
        <f>'OddsRatio_working_3-way'!Z28+'OddsRatio_working_3-way'!AF28</f>
        <v>1.0841979638507027</v>
      </c>
      <c r="AM28" s="11">
        <f>'OddsRatio_working_3-way'!AA28+'OddsRatio_working_3-way'!AG28</f>
        <v>-0.79611677409526116</v>
      </c>
      <c r="AN28" s="11">
        <f>'OddsRatio_working_3-way'!AB28+'OddsRatio_working_3-way'!AH28</f>
        <v>-0.28808118975544184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1.0841979638507027</v>
      </c>
      <c r="AS28" s="11">
        <f>IF(('OddsRatio_working_3-way'!X28=0),IF(Q28&gt;0,-Q28^(1/3),(-Q28)^(1/3)),'OddsRatio_working_3-way'!AM28-'OddsRatio_working_3-way'!R28/3)</f>
        <v>-0.79611677409526116</v>
      </c>
      <c r="AT28" s="11">
        <f>IF(('OddsRatio_working_3-way'!X28=0),IF(Q28&gt;0,-Q28^(1/3),(-Q28)^(1/3)),'OddsRatio_working_3-way'!AN28-'OddsRatio_working_3-way'!R28/3)</f>
        <v>-0.28808118975544184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2.4300000000000002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2.77</v>
      </c>
      <c r="D29" s="9">
        <f t="shared" si="13"/>
        <v>0.39547634311648089</v>
      </c>
      <c r="E29" s="9">
        <f t="shared" si="14"/>
        <v>0.25874682034993662</v>
      </c>
      <c r="F29" s="9">
        <f t="shared" si="15"/>
        <v>0.34577683653358254</v>
      </c>
      <c r="G29" s="9">
        <f t="shared" si="16"/>
        <v>1.068948429812776</v>
      </c>
      <c r="H29" s="9">
        <f t="shared" si="17"/>
        <v>2.5285962546322698</v>
      </c>
      <c r="I29" s="9">
        <f t="shared" si="18"/>
        <v>3.8647817918982397</v>
      </c>
      <c r="J29" s="9">
        <f t="shared" si="19"/>
        <v>2.8920387207686136</v>
      </c>
      <c r="K29" s="11">
        <f t="shared" si="20"/>
        <v>0.41152263374485593</v>
      </c>
      <c r="L29" s="11">
        <f t="shared" si="21"/>
        <v>0.27173913043478259</v>
      </c>
      <c r="M29" s="11">
        <f t="shared" si="22"/>
        <v>0.36101083032490977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-0.27384841808270888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0.2373796388341462</v>
      </c>
      <c r="Q29" s="11">
        <f>2*'OddsRatio_working_3-way'!K29*'OddsRatio_working_3-way'!L29*'OddsRatio_working_3-way'!M29</f>
        <v>8.0741373753110954E-2</v>
      </c>
      <c r="R29" s="11">
        <f t="shared" si="23"/>
        <v>0</v>
      </c>
      <c r="S29" s="11">
        <f t="shared" si="24"/>
        <v>-0.86682859260648271</v>
      </c>
      <c r="T29" s="11">
        <f t="shared" si="25"/>
        <v>-0.2948396573491438</v>
      </c>
      <c r="U29" s="11">
        <f>'OddsRatio_working_3-way'!S29-'OddsRatio_working_3-way'!R29^2/3</f>
        <v>-0.86682859260648271</v>
      </c>
      <c r="V29" s="11">
        <f>'OddsRatio_working_3-way'!S29*'OddsRatio_working_3-way'!R29/3-2*'OddsRatio_working_3-way'!R29^3/27-'OddsRatio_working_3-way'!T29</f>
        <v>0.2948396573491438</v>
      </c>
      <c r="W29" s="11">
        <f>'OddsRatio_working_3-way'!V29^2+4*'OddsRatio_working_3-way'!U29^3/27</f>
        <v>-9.5625993071214582E-3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0.15531663051077466</v>
      </c>
      <c r="Y29" s="11">
        <f>IF('OddsRatio_working_3-way'!W29&gt;=0,IF('OddsRatio_working_3-way'!V29+SQRT('OddsRatio_working_3-way'!W29)&gt;0,0,PI()),ACOS('OddsRatio_working_3-way'!V29/(2*'OddsRatio_working_3-way'!X29)))</f>
        <v>0.32024998081142342</v>
      </c>
      <c r="Z29" s="11">
        <f>'OddsRatio_working_3-way'!X29^(1/3)*COS('OddsRatio_working_3-way'!Y29/3)</f>
        <v>0.53447421490638802</v>
      </c>
      <c r="AA29" s="11">
        <f>'OddsRatio_working_3-way'!X29^(1/3)*COS(('OddsRatio_working_3-way'!Y29+2*PI())/3)</f>
        <v>-0.31683683882112362</v>
      </c>
      <c r="AB29" s="11">
        <f>'OddsRatio_working_3-way'!X29^(1/3)*COS(('OddsRatio_working_3-way'!Y29+4*PI())/3)</f>
        <v>-0.21763737608526457</v>
      </c>
      <c r="AC29" s="11">
        <f>'OddsRatio_working_3-way'!X29^(1/3)*SIN('OddsRatio_working_3-way'!Y29/3)</f>
        <v>5.7272836514014616E-2</v>
      </c>
      <c r="AD29" s="11">
        <f>'OddsRatio_working_3-way'!X29^(1/3)*SIN(('OddsRatio_working_3-way'!Y29+2*PI())/3)</f>
        <v>0.43423182951966832</v>
      </c>
      <c r="AE29" s="11">
        <f>'OddsRatio_working_3-way'!X29^(1/3)*SIN(('OddsRatio_working_3-way'!Y29+4*PI())/3)</f>
        <v>-0.49150466603368281</v>
      </c>
      <c r="AF29" s="11">
        <f>-'OddsRatio_working_3-way'!U29/(3*'OddsRatio_working_3-way'!X29^(1/3))*COS(('OddsRatio_working_3-way'!Y29)/3)</f>
        <v>0.53447421490638802</v>
      </c>
      <c r="AG29" s="11">
        <f>-'OddsRatio_working_3-way'!U29/(3*'OddsRatio_working_3-way'!X29^(1/3))*COS(('OddsRatio_working_3-way'!Y29+2*PI())/3)</f>
        <v>-0.31683683882112357</v>
      </c>
      <c r="AH29" s="11">
        <f>-'OddsRatio_working_3-way'!U29/(3*'OddsRatio_working_3-way'!X29^(1/3))*COS(('OddsRatio_working_3-way'!Y29+4*PI())/3)</f>
        <v>-0.21763737608526451</v>
      </c>
      <c r="AI29" s="11">
        <f>'OddsRatio_working_3-way'!U29/(3*'OddsRatio_working_3-way'!X29^(1/3))*SIN(('OddsRatio_working_3-way'!Y29)/3)</f>
        <v>-5.7272836514014609E-2</v>
      </c>
      <c r="AJ29" s="11">
        <f>'OddsRatio_working_3-way'!U29/(3*'OddsRatio_working_3-way'!X29^(1/3))*SIN(('OddsRatio_working_3-way'!Y29+2*PI())/3)</f>
        <v>-0.43423182951966821</v>
      </c>
      <c r="AK29" s="11">
        <f>'OddsRatio_working_3-way'!U29/(3*'OddsRatio_working_3-way'!X29^(1/3))*SIN(('OddsRatio_working_3-way'!Y29+4*PI())/3)</f>
        <v>0.4915046660336827</v>
      </c>
      <c r="AL29" s="11">
        <f>'OddsRatio_working_3-way'!Z29+'OddsRatio_working_3-way'!AF29</f>
        <v>1.068948429812776</v>
      </c>
      <c r="AM29" s="11">
        <f>'OddsRatio_working_3-way'!AA29+'OddsRatio_working_3-way'!AG29</f>
        <v>-0.63367367764224714</v>
      </c>
      <c r="AN29" s="11">
        <f>'OddsRatio_working_3-way'!AB29+'OddsRatio_working_3-way'!AH29</f>
        <v>-0.43527475217052908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1.068948429812776</v>
      </c>
      <c r="AS29" s="11">
        <f>IF(('OddsRatio_working_3-way'!X29=0),IF(Q29&gt;0,-Q29^(1/3),(-Q29)^(1/3)),'OddsRatio_working_3-way'!AM29-'OddsRatio_working_3-way'!R29/3)</f>
        <v>-0.63367367764224714</v>
      </c>
      <c r="AT29" s="11">
        <f>IF(('OddsRatio_working_3-way'!X29=0),IF(Q29&gt;0,-Q29^(1/3),(-Q29)^(1/3)),'OddsRatio_working_3-way'!AN29-'OddsRatio_working_3-way'!R29/3)</f>
        <v>-0.43527475217052908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1.75</v>
      </c>
      <c r="B30" s="4">
        <f>IF('True_Odds_Calculator_3-way'!B31="","",'True_Odds_Calculator_3-way'!B31)</f>
        <v>4.2300000000000004</v>
      </c>
      <c r="C30" s="4">
        <f>IF('True_Odds_Calculator_3-way'!C31="","",'True_Odds_Calculator_3-way'!C31)</f>
        <v>4.16</v>
      </c>
      <c r="D30" s="9">
        <f t="shared" si="13"/>
        <v>0.55169863380688056</v>
      </c>
      <c r="E30" s="9">
        <f t="shared" si="14"/>
        <v>0.22224555713868527</v>
      </c>
      <c r="F30" s="9">
        <f t="shared" si="15"/>
        <v>0.22605580905443404</v>
      </c>
      <c r="G30" s="9">
        <f t="shared" si="16"/>
        <v>1.0834450518748131</v>
      </c>
      <c r="H30" s="9">
        <f t="shared" si="17"/>
        <v>1.8125837889061098</v>
      </c>
      <c r="I30" s="9">
        <f t="shared" si="18"/>
        <v>4.499527517555646</v>
      </c>
      <c r="J30" s="9">
        <f t="shared" si="19"/>
        <v>4.4236863639244097</v>
      </c>
      <c r="K30" s="11">
        <f t="shared" si="20"/>
        <v>0.5714285714285714</v>
      </c>
      <c r="L30" s="11">
        <f t="shared" si="21"/>
        <v>0.23640661938534277</v>
      </c>
      <c r="M30" s="11">
        <f t="shared" si="22"/>
        <v>0.24038461538461536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-0.24858740550229907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0.23186033824331692</v>
      </c>
      <c r="Q30" s="11">
        <f>2*'OddsRatio_working_3-way'!K30*'OddsRatio_working_3-way'!L30*'OddsRatio_working_3-way'!M30</f>
        <v>6.4946873457511739E-2</v>
      </c>
      <c r="R30" s="11">
        <f t="shared" si="23"/>
        <v>0</v>
      </c>
      <c r="S30" s="11">
        <f t="shared" si="24"/>
        <v>-0.93271152564956694</v>
      </c>
      <c r="T30" s="11">
        <f t="shared" si="25"/>
        <v>-0.26126373267494873</v>
      </c>
      <c r="U30" s="11">
        <f>'OddsRatio_working_3-way'!S30-'OddsRatio_working_3-way'!R30^2/3</f>
        <v>-0.93271152564956694</v>
      </c>
      <c r="V30" s="11">
        <f>'OddsRatio_working_3-way'!S30*'OddsRatio_working_3-way'!R30/3-2*'OddsRatio_working_3-way'!R30^3/27-'OddsRatio_working_3-way'!T30</f>
        <v>0.26126373267494873</v>
      </c>
      <c r="W30" s="11">
        <f>'OddsRatio_working_3-way'!V30^2+4*'OddsRatio_working_3-way'!U30^3/27</f>
        <v>-5.1950614382106478E-2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0.17335610199337775</v>
      </c>
      <c r="Y30" s="11">
        <f>IF('OddsRatio_working_3-way'!W30&gt;=0,IF('OddsRatio_working_3-way'!V30+SQRT('OddsRatio_working_3-way'!W30)&gt;0,0,PI()),ACOS('OddsRatio_working_3-way'!V30/(2*'OddsRatio_working_3-way'!X30)))</f>
        <v>0.71735617298151477</v>
      </c>
      <c r="Z30" s="11">
        <f>'OddsRatio_working_3-way'!X30^(1/3)*COS('OddsRatio_working_3-way'!Y30/3)</f>
        <v>0.54172252593740655</v>
      </c>
      <c r="AA30" s="11">
        <f>'OddsRatio_working_3-way'!X30^(1/3)*COS(('OddsRatio_working_3-way'!Y30+2*PI())/3)</f>
        <v>-0.38523088341656853</v>
      </c>
      <c r="AB30" s="11">
        <f>'OddsRatio_working_3-way'!X30^(1/3)*COS(('OddsRatio_working_3-way'!Y30+4*PI())/3)</f>
        <v>-0.15649164252083814</v>
      </c>
      <c r="AC30" s="11">
        <f>'OddsRatio_working_3-way'!X30^(1/3)*SIN('OddsRatio_working_3-way'!Y30/3)</f>
        <v>0.13206266230538058</v>
      </c>
      <c r="AD30" s="11">
        <f>'OddsRatio_working_3-way'!X30^(1/3)*SIN(('OddsRatio_working_3-way'!Y30+2*PI())/3)</f>
        <v>0.40311413811137814</v>
      </c>
      <c r="AE30" s="11">
        <f>'OddsRatio_working_3-way'!X30^(1/3)*SIN(('OddsRatio_working_3-way'!Y30+4*PI())/3)</f>
        <v>-0.53517680041675875</v>
      </c>
      <c r="AF30" s="11">
        <f>-'OddsRatio_working_3-way'!U30/(3*'OddsRatio_working_3-way'!X30^(1/3))*COS(('OddsRatio_working_3-way'!Y30)/3)</f>
        <v>0.54172252593740644</v>
      </c>
      <c r="AG30" s="11">
        <f>-'OddsRatio_working_3-way'!U30/(3*'OddsRatio_working_3-way'!X30^(1/3))*COS(('OddsRatio_working_3-way'!Y30+2*PI())/3)</f>
        <v>-0.38523088341656841</v>
      </c>
      <c r="AH30" s="11">
        <f>-'OddsRatio_working_3-way'!U30/(3*'OddsRatio_working_3-way'!X30^(1/3))*COS(('OddsRatio_working_3-way'!Y30+4*PI())/3)</f>
        <v>-0.15649164252083808</v>
      </c>
      <c r="AI30" s="11">
        <f>'OddsRatio_working_3-way'!U30/(3*'OddsRatio_working_3-way'!X30^(1/3))*SIN(('OddsRatio_working_3-way'!Y30)/3)</f>
        <v>-0.13206266230538055</v>
      </c>
      <c r="AJ30" s="11">
        <f>'OddsRatio_working_3-way'!U30/(3*'OddsRatio_working_3-way'!X30^(1/3))*SIN(('OddsRatio_working_3-way'!Y30+2*PI())/3)</f>
        <v>-0.40311413811137808</v>
      </c>
      <c r="AK30" s="11">
        <f>'OddsRatio_working_3-way'!U30/(3*'OddsRatio_working_3-way'!X30^(1/3))*SIN(('OddsRatio_working_3-way'!Y30+4*PI())/3)</f>
        <v>0.53517680041675864</v>
      </c>
      <c r="AL30" s="11">
        <f>'OddsRatio_working_3-way'!Z30+'OddsRatio_working_3-way'!AF30</f>
        <v>1.0834450518748131</v>
      </c>
      <c r="AM30" s="11">
        <f>'OddsRatio_working_3-way'!AA30+'OddsRatio_working_3-way'!AG30</f>
        <v>-0.77046176683313694</v>
      </c>
      <c r="AN30" s="11">
        <f>'OddsRatio_working_3-way'!AB30+'OddsRatio_working_3-way'!AH30</f>
        <v>-0.31298328504167622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1.0834450518748131</v>
      </c>
      <c r="AS30" s="11">
        <f>IF(('OddsRatio_working_3-way'!X30=0),IF(Q30&gt;0,-Q30^(1/3),(-Q30)^(1/3)),'OddsRatio_working_3-way'!AM30-'OddsRatio_working_3-way'!R30/3)</f>
        <v>-0.77046176683313694</v>
      </c>
      <c r="AT30" s="11">
        <f>IF(('OddsRatio_working_3-way'!X30=0),IF(Q30&gt;0,-Q30^(1/3),(-Q30)^(1/3)),'OddsRatio_working_3-way'!AN30-'OddsRatio_working_3-way'!R30/3)</f>
        <v>-0.31298328504167622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1.64</v>
      </c>
      <c r="B31" s="4">
        <f>IF('True_Odds_Calculator_3-way'!B32="","",'True_Odds_Calculator_3-way'!B32)</f>
        <v>3.99</v>
      </c>
      <c r="C31" s="4">
        <f>IF('True_Odds_Calculator_3-way'!C32="","",'True_Odds_Calculator_3-way'!C32)</f>
        <v>5.84</v>
      </c>
      <c r="D31" s="9">
        <f t="shared" si="13"/>
        <v>0.59633468215829732</v>
      </c>
      <c r="E31" s="9">
        <f t="shared" si="14"/>
        <v>0.24024358178961616</v>
      </c>
      <c r="F31" s="9">
        <f t="shared" si="15"/>
        <v>0.16342173605208654</v>
      </c>
      <c r="G31" s="9">
        <f t="shared" si="16"/>
        <v>1.0576729444024409</v>
      </c>
      <c r="H31" s="9">
        <f t="shared" si="17"/>
        <v>1.6769106844175625</v>
      </c>
      <c r="I31" s="9">
        <f t="shared" si="18"/>
        <v>4.1624421037632988</v>
      </c>
      <c r="J31" s="9">
        <f t="shared" si="19"/>
        <v>6.1191370509078142</v>
      </c>
      <c r="K31" s="11">
        <f t="shared" si="20"/>
        <v>0.6097560975609756</v>
      </c>
      <c r="L31" s="11">
        <f t="shared" si="21"/>
        <v>0.25062656641604009</v>
      </c>
      <c r="M31" s="11">
        <f t="shared" si="22"/>
        <v>0.17123287671232876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-0.2423633423686179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0.22164289775558171</v>
      </c>
      <c r="Q31" s="11">
        <f>2*'OddsRatio_working_3-way'!K31*'OddsRatio_working_3-way'!L31*'OddsRatio_working_3-way'!M31</f>
        <v>5.2335985302380567E-2</v>
      </c>
      <c r="R31" s="11">
        <f t="shared" si="23"/>
        <v>0</v>
      </c>
      <c r="S31" s="11">
        <f t="shared" si="24"/>
        <v>-0.91450668896321041</v>
      </c>
      <c r="T31" s="11">
        <f t="shared" si="25"/>
        <v>-0.21594018629591744</v>
      </c>
      <c r="U31" s="11">
        <f>'OddsRatio_working_3-way'!S31-'OddsRatio_working_3-way'!R31^2/3</f>
        <v>-0.91450668896321041</v>
      </c>
      <c r="V31" s="11">
        <f>'OddsRatio_working_3-way'!S31*'OddsRatio_working_3-way'!R31/3-2*'OddsRatio_working_3-way'!R31^3/27-'OddsRatio_working_3-way'!T31</f>
        <v>0.21594018629591744</v>
      </c>
      <c r="W31" s="11">
        <f>'OddsRatio_working_3-way'!V31^2+4*'OddsRatio_working_3-way'!U31^3/27</f>
        <v>-6.6676873852593327E-2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0.16830555391170909</v>
      </c>
      <c r="Y31" s="11">
        <f>IF('OddsRatio_working_3-way'!W31&gt;=0,IF('OddsRatio_working_3-way'!V31+SQRT('OddsRatio_working_3-way'!W31)&gt;0,0,PI()),ACOS('OddsRatio_working_3-way'!V31/(2*'OddsRatio_working_3-way'!X31)))</f>
        <v>0.87432818548471825</v>
      </c>
      <c r="Z31" s="11">
        <f>'OddsRatio_working_3-way'!X31^(1/3)*COS('OddsRatio_working_3-way'!Y31/3)</f>
        <v>0.52883647220122054</v>
      </c>
      <c r="AA31" s="11">
        <f>'OddsRatio_working_3-way'!X31^(1/3)*COS(('OddsRatio_working_3-way'!Y31+2*PI())/3)</f>
        <v>-0.40180696013984263</v>
      </c>
      <c r="AB31" s="11">
        <f>'OddsRatio_working_3-way'!X31^(1/3)*COS(('OddsRatio_working_3-way'!Y31+4*PI())/3)</f>
        <v>-0.12702951206137802</v>
      </c>
      <c r="AC31" s="11">
        <f>'OddsRatio_working_3-way'!X31^(1/3)*SIN('OddsRatio_working_3-way'!Y31/3)</f>
        <v>0.15864283361534012</v>
      </c>
      <c r="AD31" s="11">
        <f>'OddsRatio_working_3-way'!X31^(1/3)*SIN(('OddsRatio_working_3-way'!Y31+2*PI())/3)</f>
        <v>0.3786644025663301</v>
      </c>
      <c r="AE31" s="11">
        <f>'OddsRatio_working_3-way'!X31^(1/3)*SIN(('OddsRatio_working_3-way'!Y31+4*PI())/3)</f>
        <v>-0.53730723618167009</v>
      </c>
      <c r="AF31" s="11">
        <f>-'OddsRatio_working_3-way'!U31/(3*'OddsRatio_working_3-way'!X31^(1/3))*COS(('OddsRatio_working_3-way'!Y31)/3)</f>
        <v>0.52883647220122043</v>
      </c>
      <c r="AG31" s="11">
        <f>-'OddsRatio_working_3-way'!U31/(3*'OddsRatio_working_3-way'!X31^(1/3))*COS(('OddsRatio_working_3-way'!Y31+2*PI())/3)</f>
        <v>-0.40180696013984257</v>
      </c>
      <c r="AH31" s="11">
        <f>-'OddsRatio_working_3-way'!U31/(3*'OddsRatio_working_3-way'!X31^(1/3))*COS(('OddsRatio_working_3-way'!Y31+4*PI())/3)</f>
        <v>-0.12702951206137802</v>
      </c>
      <c r="AI31" s="11">
        <f>'OddsRatio_working_3-way'!U31/(3*'OddsRatio_working_3-way'!X31^(1/3))*SIN(('OddsRatio_working_3-way'!Y31)/3)</f>
        <v>-0.1586428336153401</v>
      </c>
      <c r="AJ31" s="11">
        <f>'OddsRatio_working_3-way'!U31/(3*'OddsRatio_working_3-way'!X31^(1/3))*SIN(('OddsRatio_working_3-way'!Y31+2*PI())/3)</f>
        <v>-0.37866440256633005</v>
      </c>
      <c r="AK31" s="11">
        <f>'OddsRatio_working_3-way'!U31/(3*'OddsRatio_working_3-way'!X31^(1/3))*SIN(('OddsRatio_working_3-way'!Y31+4*PI())/3)</f>
        <v>0.53730723618166998</v>
      </c>
      <c r="AL31" s="11">
        <f>'OddsRatio_working_3-way'!Z31+'OddsRatio_working_3-way'!AF31</f>
        <v>1.0576729444024409</v>
      </c>
      <c r="AM31" s="11">
        <f>'OddsRatio_working_3-way'!AA31+'OddsRatio_working_3-way'!AG31</f>
        <v>-0.80361392027968526</v>
      </c>
      <c r="AN31" s="11">
        <f>'OddsRatio_working_3-way'!AB31+'OddsRatio_working_3-way'!AH31</f>
        <v>-0.25405902412275605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1.0576729444024409</v>
      </c>
      <c r="AS31" s="11">
        <f>IF(('OddsRatio_working_3-way'!X31=0),IF(Q31&gt;0,-Q31^(1/3),(-Q31)^(1/3)),'OddsRatio_working_3-way'!AM31-'OddsRatio_working_3-way'!R31/3)</f>
        <v>-0.80361392027968526</v>
      </c>
      <c r="AT31" s="11">
        <f>IF(('OddsRatio_working_3-way'!X31=0),IF(Q31&gt;0,-Q31^(1/3),(-Q31)^(1/3)),'OddsRatio_working_3-way'!AN31-'OddsRatio_working_3-way'!R31/3)</f>
        <v>-0.25405902412275605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1.53</v>
      </c>
      <c r="B32" s="4">
        <f>IF('True_Odds_Calculator_3-way'!B33="","",'True_Odds_Calculator_3-way'!B33)</f>
        <v>4.66</v>
      </c>
      <c r="C32" s="4">
        <f>IF('True_Odds_Calculator_3-way'!C33="","",'True_Odds_Calculator_3-way'!C33)</f>
        <v>6.1</v>
      </c>
      <c r="D32" s="9">
        <f t="shared" si="13"/>
        <v>0.6397050338480923</v>
      </c>
      <c r="E32" s="9">
        <f t="shared" si="14"/>
        <v>0.20452368581745226</v>
      </c>
      <c r="F32" s="9">
        <f t="shared" si="15"/>
        <v>0.15577128033445581</v>
      </c>
      <c r="G32" s="9">
        <f t="shared" si="16"/>
        <v>1.0626801212409362</v>
      </c>
      <c r="H32" s="9">
        <f t="shared" si="17"/>
        <v>1.5632204642576961</v>
      </c>
      <c r="I32" s="9">
        <f t="shared" si="18"/>
        <v>4.8894092437418255</v>
      </c>
      <c r="J32" s="9">
        <f t="shared" si="19"/>
        <v>6.4196686183287737</v>
      </c>
      <c r="K32" s="11">
        <f t="shared" si="20"/>
        <v>0.65359477124183007</v>
      </c>
      <c r="L32" s="11">
        <f t="shared" si="21"/>
        <v>0.21459227467811159</v>
      </c>
      <c r="M32" s="11">
        <f t="shared" si="22"/>
        <v>0.16393442622950821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-0.22746781115879844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0.21360358210218117</v>
      </c>
      <c r="Q32" s="11">
        <f>2*'OddsRatio_working_3-way'!K32*'OddsRatio_working_3-way'!L32*'OddsRatio_working_3-way'!M32</f>
        <v>4.5985701206066994E-2</v>
      </c>
      <c r="R32" s="11">
        <f t="shared" si="23"/>
        <v>0</v>
      </c>
      <c r="S32" s="11">
        <f t="shared" si="24"/>
        <v>-0.93904970999638071</v>
      </c>
      <c r="T32" s="11">
        <f t="shared" si="25"/>
        <v>-0.20216355435874722</v>
      </c>
      <c r="U32" s="11">
        <f>'OddsRatio_working_3-way'!S32-'OddsRatio_working_3-way'!R32^2/3</f>
        <v>-0.93904970999638071</v>
      </c>
      <c r="V32" s="11">
        <f>'OddsRatio_working_3-way'!S32*'OddsRatio_working_3-way'!R32/3-2*'OddsRatio_working_3-way'!R32^3/27-'OddsRatio_working_3-way'!T32</f>
        <v>0.20216355435874722</v>
      </c>
      <c r="W32" s="11">
        <f>'OddsRatio_working_3-way'!V32^2+4*'OddsRatio_working_3-way'!U32^3/27</f>
        <v>-8.1806566474863354E-2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0.175126146809825</v>
      </c>
      <c r="Y32" s="11">
        <f>IF('OddsRatio_working_3-way'!W32&gt;=0,IF('OddsRatio_working_3-way'!V32+SQRT('OddsRatio_working_3-way'!W32)&gt;0,0,PI()),ACOS('OddsRatio_working_3-way'!V32/(2*'OddsRatio_working_3-way'!X32)))</f>
        <v>0.95550788320102464</v>
      </c>
      <c r="Z32" s="11">
        <f>'OddsRatio_working_3-way'!X32^(1/3)*COS('OddsRatio_working_3-way'!Y32/3)</f>
        <v>0.53134006062046824</v>
      </c>
      <c r="AA32" s="11">
        <f>'OddsRatio_working_3-way'!X32^(1/3)*COS(('OddsRatio_working_3-way'!Y32+2*PI())/3)</f>
        <v>-0.41739587677013368</v>
      </c>
      <c r="AB32" s="11">
        <f>'OddsRatio_working_3-way'!X32^(1/3)*COS(('OddsRatio_working_3-way'!Y32+4*PI())/3)</f>
        <v>-0.11394418385033446</v>
      </c>
      <c r="AC32" s="11">
        <f>'OddsRatio_working_3-way'!X32^(1/3)*SIN('OddsRatio_working_3-way'!Y32/3)</f>
        <v>0.17519791659329384</v>
      </c>
      <c r="AD32" s="11">
        <f>'OddsRatio_working_3-way'!X32^(1/3)*SIN(('OddsRatio_working_3-way'!Y32+2*PI())/3)</f>
        <v>0.37255503224904229</v>
      </c>
      <c r="AE32" s="11">
        <f>'OddsRatio_working_3-way'!X32^(1/3)*SIN(('OddsRatio_working_3-way'!Y32+4*PI())/3)</f>
        <v>-0.54775294884233605</v>
      </c>
      <c r="AF32" s="11">
        <f>-'OddsRatio_working_3-way'!U32/(3*'OddsRatio_working_3-way'!X32^(1/3))*COS(('OddsRatio_working_3-way'!Y32)/3)</f>
        <v>0.53134006062046812</v>
      </c>
      <c r="AG32" s="11">
        <f>-'OddsRatio_working_3-way'!U32/(3*'OddsRatio_working_3-way'!X32^(1/3))*COS(('OddsRatio_working_3-way'!Y32+2*PI())/3)</f>
        <v>-0.41739587677013362</v>
      </c>
      <c r="AH32" s="11">
        <f>-'OddsRatio_working_3-way'!U32/(3*'OddsRatio_working_3-way'!X32^(1/3))*COS(('OddsRatio_working_3-way'!Y32+4*PI())/3)</f>
        <v>-0.11394418385033443</v>
      </c>
      <c r="AI32" s="11">
        <f>'OddsRatio_working_3-way'!U32/(3*'OddsRatio_working_3-way'!X32^(1/3))*SIN(('OddsRatio_working_3-way'!Y32)/3)</f>
        <v>-0.17519791659329378</v>
      </c>
      <c r="AJ32" s="11">
        <f>'OddsRatio_working_3-way'!U32/(3*'OddsRatio_working_3-way'!X32^(1/3))*SIN(('OddsRatio_working_3-way'!Y32+2*PI())/3)</f>
        <v>-0.37255503224904224</v>
      </c>
      <c r="AK32" s="11">
        <f>'OddsRatio_working_3-way'!U32/(3*'OddsRatio_working_3-way'!X32^(1/3))*SIN(('OddsRatio_working_3-way'!Y32+4*PI())/3)</f>
        <v>0.54775294884233594</v>
      </c>
      <c r="AL32" s="11">
        <f>'OddsRatio_working_3-way'!Z32+'OddsRatio_working_3-way'!AF32</f>
        <v>1.0626801212409362</v>
      </c>
      <c r="AM32" s="11">
        <f>'OddsRatio_working_3-way'!AA32+'OddsRatio_working_3-way'!AG32</f>
        <v>-0.83479175354026736</v>
      </c>
      <c r="AN32" s="11">
        <f>'OddsRatio_working_3-way'!AB32+'OddsRatio_working_3-way'!AH32</f>
        <v>-0.22788836770066889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1.0626801212409362</v>
      </c>
      <c r="AS32" s="11">
        <f>IF(('OddsRatio_working_3-way'!X32=0),IF(Q32&gt;0,-Q32^(1/3),(-Q32)^(1/3)),'OddsRatio_working_3-way'!AM32-'OddsRatio_working_3-way'!R32/3)</f>
        <v>-0.83479175354026736</v>
      </c>
      <c r="AT32" s="11">
        <f>IF(('OddsRatio_working_3-way'!X32=0),IF(Q32&gt;0,-Q32^(1/3),(-Q32)^(1/3)),'OddsRatio_working_3-way'!AN32-'OddsRatio_working_3-way'!R32/3)</f>
        <v>-0.22788836770066889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1.75</v>
      </c>
      <c r="B33" s="4">
        <f>IF('True_Odds_Calculator_3-way'!B34="","",'True_Odds_Calculator_3-way'!B34)</f>
        <v>3.71</v>
      </c>
      <c r="C33" s="4">
        <f>IF('True_Odds_Calculator_3-way'!C34="","",'True_Odds_Calculator_3-way'!C34)</f>
        <v>5.31</v>
      </c>
      <c r="D33" s="9">
        <f t="shared" si="13"/>
        <v>0.55924580236489041</v>
      </c>
      <c r="E33" s="9">
        <f t="shared" si="14"/>
        <v>0.25989219301789074</v>
      </c>
      <c r="F33" s="9">
        <f t="shared" si="15"/>
        <v>0.18086200461721888</v>
      </c>
      <c r="G33" s="9">
        <f t="shared" si="16"/>
        <v>1.0508299946613486</v>
      </c>
      <c r="H33" s="9">
        <f t="shared" si="17"/>
        <v>1.7881224959960116</v>
      </c>
      <c r="I33" s="9">
        <f t="shared" si="18"/>
        <v>3.847749285532255</v>
      </c>
      <c r="J33" s="9">
        <f t="shared" si="19"/>
        <v>5.5290772769904128</v>
      </c>
      <c r="K33" s="11">
        <f t="shared" si="20"/>
        <v>0.5714285714285714</v>
      </c>
      <c r="L33" s="11">
        <f t="shared" si="21"/>
        <v>0.26954177897574122</v>
      </c>
      <c r="M33" s="11">
        <f t="shared" si="22"/>
        <v>0.18832391713747648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-0.25409805751529912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0.2253795666011848</v>
      </c>
      <c r="Q33" s="11">
        <f>2*'OddsRatio_working_3-way'!K33*'OddsRatio_working_3-way'!L33*'OddsRatio_working_3-way'!M33</f>
        <v>5.8012758455903417E-2</v>
      </c>
      <c r="R33" s="11">
        <f t="shared" si="23"/>
        <v>0</v>
      </c>
      <c r="S33" s="11">
        <f t="shared" si="24"/>
        <v>-0.88697870737408058</v>
      </c>
      <c r="T33" s="11">
        <f t="shared" si="25"/>
        <v>-0.22830854758663591</v>
      </c>
      <c r="U33" s="11">
        <f>'OddsRatio_working_3-way'!S33-'OddsRatio_working_3-way'!R33^2/3</f>
        <v>-0.88697870737408058</v>
      </c>
      <c r="V33" s="11">
        <f>'OddsRatio_working_3-way'!S33*'OddsRatio_working_3-way'!R33/3-2*'OddsRatio_working_3-way'!R33^3/27-'OddsRatio_working_3-way'!T33</f>
        <v>0.22830854758663591</v>
      </c>
      <c r="W33" s="11">
        <f>'OddsRatio_working_3-way'!V33^2+4*'OddsRatio_working_3-way'!U33^3/27</f>
        <v>-5.1255036294794533E-2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0.16076366908906511</v>
      </c>
      <c r="Y33" s="11">
        <f>IF('OddsRatio_working_3-way'!W33&gt;=0,IF('OddsRatio_working_3-way'!V33+SQRT('OddsRatio_working_3-way'!W33)&gt;0,0,PI()),ACOS('OddsRatio_working_3-way'!V33/(2*'OddsRatio_working_3-way'!X33)))</f>
        <v>0.7811915068670624</v>
      </c>
      <c r="Z33" s="11">
        <f>'OddsRatio_working_3-way'!X33^(1/3)*COS('OddsRatio_working_3-way'!Y33/3)</f>
        <v>0.52541499733067443</v>
      </c>
      <c r="AA33" s="11">
        <f>'OddsRatio_working_3-way'!X33^(1/3)*COS(('OddsRatio_working_3-way'!Y33+2*PI())/3)</f>
        <v>-0.38394687873025579</v>
      </c>
      <c r="AB33" s="11">
        <f>'OddsRatio_working_3-way'!X33^(1/3)*COS(('OddsRatio_working_3-way'!Y33+4*PI())/3)</f>
        <v>-0.14146811860041872</v>
      </c>
      <c r="AC33" s="11">
        <f>'OddsRatio_working_3-way'!X33^(1/3)*SIN('OddsRatio_working_3-way'!Y33/3)</f>
        <v>0.13999517743372811</v>
      </c>
      <c r="AD33" s="11">
        <f>'OddsRatio_working_3-way'!X33^(1/3)*SIN(('OddsRatio_working_3-way'!Y33+2*PI())/3)</f>
        <v>0.38502514650083292</v>
      </c>
      <c r="AE33" s="11">
        <f>'OddsRatio_working_3-way'!X33^(1/3)*SIN(('OddsRatio_working_3-way'!Y33+4*PI())/3)</f>
        <v>-0.52502032393456111</v>
      </c>
      <c r="AF33" s="11">
        <f>-'OddsRatio_working_3-way'!U33/(3*'OddsRatio_working_3-way'!X33^(1/3))*COS(('OddsRatio_working_3-way'!Y33)/3)</f>
        <v>0.52541499733067432</v>
      </c>
      <c r="AG33" s="11">
        <f>-'OddsRatio_working_3-way'!U33/(3*'OddsRatio_working_3-way'!X33^(1/3))*COS(('OddsRatio_working_3-way'!Y33+2*PI())/3)</f>
        <v>-0.38394687873025568</v>
      </c>
      <c r="AH33" s="11">
        <f>-'OddsRatio_working_3-way'!U33/(3*'OddsRatio_working_3-way'!X33^(1/3))*COS(('OddsRatio_working_3-way'!Y33+4*PI())/3)</f>
        <v>-0.14146811860041869</v>
      </c>
      <c r="AI33" s="11">
        <f>'OddsRatio_working_3-way'!U33/(3*'OddsRatio_working_3-way'!X33^(1/3))*SIN(('OddsRatio_working_3-way'!Y33)/3)</f>
        <v>-0.13999517743372808</v>
      </c>
      <c r="AJ33" s="11">
        <f>'OddsRatio_working_3-way'!U33/(3*'OddsRatio_working_3-way'!X33^(1/3))*SIN(('OddsRatio_working_3-way'!Y33+2*PI())/3)</f>
        <v>-0.38502514650083286</v>
      </c>
      <c r="AK33" s="11">
        <f>'OddsRatio_working_3-way'!U33/(3*'OddsRatio_working_3-way'!X33^(1/3))*SIN(('OddsRatio_working_3-way'!Y33+4*PI())/3)</f>
        <v>0.525020323934561</v>
      </c>
      <c r="AL33" s="11">
        <f>'OddsRatio_working_3-way'!Z33+'OddsRatio_working_3-way'!AF33</f>
        <v>1.0508299946613486</v>
      </c>
      <c r="AM33" s="11">
        <f>'OddsRatio_working_3-way'!AA33+'OddsRatio_working_3-way'!AG33</f>
        <v>-0.76789375746051147</v>
      </c>
      <c r="AN33" s="11">
        <f>'OddsRatio_working_3-way'!AB33+'OddsRatio_working_3-way'!AH33</f>
        <v>-0.28293623720083738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1.0508299946613486</v>
      </c>
      <c r="AS33" s="11">
        <f>IF(('OddsRatio_working_3-way'!X33=0),IF(Q33&gt;0,-Q33^(1/3),(-Q33)^(1/3)),'OddsRatio_working_3-way'!AM33-'OddsRatio_working_3-way'!R33/3)</f>
        <v>-0.76789375746051147</v>
      </c>
      <c r="AT33" s="11">
        <f>IF(('OddsRatio_working_3-way'!X33=0),IF(Q33&gt;0,-Q33^(1/3),(-Q33)^(1/3)),'OddsRatio_working_3-way'!AN33-'OddsRatio_working_3-way'!R33/3)</f>
        <v>-0.28293623720083738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2.77</v>
      </c>
      <c r="B34" s="4">
        <f>IF('True_Odds_Calculator_3-way'!B35="","",'True_Odds_Calculator_3-way'!B35)</f>
        <v>3.31</v>
      </c>
      <c r="C34" s="4">
        <f>IF('True_Odds_Calculator_3-way'!C35="","",'True_Odds_Calculator_3-way'!C35)</f>
        <v>2.74</v>
      </c>
      <c r="D34" s="9">
        <f t="shared" si="13"/>
        <v>0.35138008520532699</v>
      </c>
      <c r="E34" s="9">
        <f t="shared" si="14"/>
        <v>0.293333973025309</v>
      </c>
      <c r="F34" s="9">
        <f t="shared" si="15"/>
        <v>0.35528594176936401</v>
      </c>
      <c r="G34" s="9">
        <f t="shared" si="16"/>
        <v>1.0428932790781045</v>
      </c>
      <c r="H34" s="9">
        <f t="shared" si="17"/>
        <v>2.8459211039682444</v>
      </c>
      <c r="I34" s="9">
        <f t="shared" si="18"/>
        <v>3.4090834746704211</v>
      </c>
      <c r="J34" s="9">
        <f t="shared" si="19"/>
        <v>2.8146343055959022</v>
      </c>
      <c r="K34" s="11">
        <f t="shared" si="20"/>
        <v>0.36101083032490977</v>
      </c>
      <c r="L34" s="11">
        <f t="shared" si="21"/>
        <v>0.30211480362537763</v>
      </c>
      <c r="M34" s="11">
        <f t="shared" si="22"/>
        <v>0.36496350364963503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-0.28318886239354957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0.23166725830716195</v>
      </c>
      <c r="Q34" s="11">
        <f>2*'OddsRatio_working_3-way'!K34*'OddsRatio_working_3-way'!L34*'OddsRatio_working_3-way'!M34</f>
        <v>7.9610741686309952E-2</v>
      </c>
      <c r="R34" s="11">
        <f t="shared" si="23"/>
        <v>0</v>
      </c>
      <c r="S34" s="11">
        <f t="shared" si="24"/>
        <v>-0.81806627686230227</v>
      </c>
      <c r="T34" s="11">
        <f t="shared" si="25"/>
        <v>-0.28112243191144409</v>
      </c>
      <c r="U34" s="11">
        <f>'OddsRatio_working_3-way'!S34-'OddsRatio_working_3-way'!R34^2/3</f>
        <v>-0.81806627686230227</v>
      </c>
      <c r="V34" s="11">
        <f>'OddsRatio_working_3-way'!S34*'OddsRatio_working_3-way'!R34/3-2*'OddsRatio_working_3-way'!R34^3/27-'OddsRatio_working_3-way'!T34</f>
        <v>0.28112243191144409</v>
      </c>
      <c r="W34" s="11">
        <f>'OddsRatio_working_3-way'!V34^2+4*'OddsRatio_working_3-way'!U34^3/27</f>
        <v>-2.0778056980354925E-3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0.14239700437670733</v>
      </c>
      <c r="Y34" s="11">
        <f>IF('OddsRatio_working_3-way'!W34&gt;=0,IF('OddsRatio_working_3-way'!V34+SQRT('OddsRatio_working_3-way'!W34)&gt;0,0,PI()),ACOS('OddsRatio_working_3-way'!V34/(2*'OddsRatio_working_3-way'!X34)))</f>
        <v>0.16074725660182665</v>
      </c>
      <c r="Z34" s="11">
        <f>'OddsRatio_working_3-way'!X34^(1/3)*COS('OddsRatio_working_3-way'!Y34/3)</f>
        <v>0.52144663953905224</v>
      </c>
      <c r="AA34" s="11">
        <f>'OddsRatio_working_3-way'!X34^(1/3)*COS(('OddsRatio_working_3-way'!Y34+2*PI())/3)</f>
        <v>-0.28494357576833701</v>
      </c>
      <c r="AB34" s="11">
        <f>'OddsRatio_working_3-way'!X34^(1/3)*COS(('OddsRatio_working_3-way'!Y34+4*PI())/3)</f>
        <v>-0.23650306377071525</v>
      </c>
      <c r="AC34" s="11">
        <f>'OddsRatio_working_3-way'!X34^(1/3)*SIN('OddsRatio_working_3-way'!Y34/3)</f>
        <v>2.7967142641510408E-2</v>
      </c>
      <c r="AD34" s="11">
        <f>'OddsRatio_working_3-way'!X34^(1/3)*SIN(('OddsRatio_working_3-way'!Y34+2*PI())/3)</f>
        <v>0.43760246523809121</v>
      </c>
      <c r="AE34" s="11">
        <f>'OddsRatio_working_3-way'!X34^(1/3)*SIN(('OddsRatio_working_3-way'!Y34+4*PI())/3)</f>
        <v>-0.46556960787960144</v>
      </c>
      <c r="AF34" s="11">
        <f>-'OddsRatio_working_3-way'!U34/(3*'OddsRatio_working_3-way'!X34^(1/3))*COS(('OddsRatio_working_3-way'!Y34)/3)</f>
        <v>0.52144663953905213</v>
      </c>
      <c r="AG34" s="11">
        <f>-'OddsRatio_working_3-way'!U34/(3*'OddsRatio_working_3-way'!X34^(1/3))*COS(('OddsRatio_working_3-way'!Y34+2*PI())/3)</f>
        <v>-0.28494357576833695</v>
      </c>
      <c r="AH34" s="11">
        <f>-'OddsRatio_working_3-way'!U34/(3*'OddsRatio_working_3-way'!X34^(1/3))*COS(('OddsRatio_working_3-way'!Y34+4*PI())/3)</f>
        <v>-0.23650306377071523</v>
      </c>
      <c r="AI34" s="11">
        <f>'OddsRatio_working_3-way'!U34/(3*'OddsRatio_working_3-way'!X34^(1/3))*SIN(('OddsRatio_working_3-way'!Y34)/3)</f>
        <v>-2.7967142641510401E-2</v>
      </c>
      <c r="AJ34" s="11">
        <f>'OddsRatio_working_3-way'!U34/(3*'OddsRatio_working_3-way'!X34^(1/3))*SIN(('OddsRatio_working_3-way'!Y34+2*PI())/3)</f>
        <v>-0.4376024652380911</v>
      </c>
      <c r="AK34" s="11">
        <f>'OddsRatio_working_3-way'!U34/(3*'OddsRatio_working_3-way'!X34^(1/3))*SIN(('OddsRatio_working_3-way'!Y34+4*PI())/3)</f>
        <v>0.46556960787960133</v>
      </c>
      <c r="AL34" s="11">
        <f>'OddsRatio_working_3-way'!Z34+'OddsRatio_working_3-way'!AF34</f>
        <v>1.0428932790781045</v>
      </c>
      <c r="AM34" s="11">
        <f>'OddsRatio_working_3-way'!AA34+'OddsRatio_working_3-way'!AG34</f>
        <v>-0.56988715153667391</v>
      </c>
      <c r="AN34" s="11">
        <f>'OddsRatio_working_3-way'!AB34+'OddsRatio_working_3-way'!AH34</f>
        <v>-0.47300612754143045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1.0428932790781045</v>
      </c>
      <c r="AS34" s="11">
        <f>IF(('OddsRatio_working_3-way'!X34=0),IF(Q34&gt;0,-Q34^(1/3),(-Q34)^(1/3)),'OddsRatio_working_3-way'!AM34-'OddsRatio_working_3-way'!R34/3)</f>
        <v>-0.56988715153667391</v>
      </c>
      <c r="AT34" s="11">
        <f>IF(('OddsRatio_working_3-way'!X34=0),IF(Q34&gt;0,-Q34^(1/3),(-Q34)^(1/3)),'OddsRatio_working_3-way'!AN34-'OddsRatio_working_3-way'!R34/3)</f>
        <v>-0.47300612754143045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2.44</v>
      </c>
      <c r="B35" s="4">
        <f>IF('True_Odds_Calculator_3-way'!B36="","",'True_Odds_Calculator_3-way'!B36)</f>
        <v>3.41</v>
      </c>
      <c r="C35" s="4">
        <f>IF('True_Odds_Calculator_3-way'!C36="","",'True_Odds_Calculator_3-way'!C36)</f>
        <v>3.09</v>
      </c>
      <c r="D35" s="9">
        <f t="shared" si="13"/>
        <v>0.40013809574832365</v>
      </c>
      <c r="E35" s="9">
        <f t="shared" si="14"/>
        <v>0.28498369548129221</v>
      </c>
      <c r="F35" s="9">
        <f t="shared" si="15"/>
        <v>0.31487820877038369</v>
      </c>
      <c r="G35" s="9">
        <f t="shared" si="16"/>
        <v>1.0410674996150679</v>
      </c>
      <c r="H35" s="9">
        <f t="shared" si="17"/>
        <v>2.4991371994456975</v>
      </c>
      <c r="I35" s="9">
        <f t="shared" si="18"/>
        <v>3.5089726740723139</v>
      </c>
      <c r="J35" s="9">
        <f t="shared" si="19"/>
        <v>3.175831074195492</v>
      </c>
      <c r="K35" s="11">
        <f t="shared" si="20"/>
        <v>0.4098360655737705</v>
      </c>
      <c r="L35" s="11">
        <f t="shared" si="21"/>
        <v>0.29325513196480935</v>
      </c>
      <c r="M35" s="11">
        <f t="shared" si="22"/>
        <v>0.3236245954692557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-0.28211302387907944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0.23103818291036235</v>
      </c>
      <c r="Q35" s="11">
        <f>2*'OddsRatio_working_3-way'!K35*'OddsRatio_working_3-way'!L35*'OddsRatio_working_3-way'!M35</f>
        <v>7.7790633976552975E-2</v>
      </c>
      <c r="R35" s="11">
        <f t="shared" si="23"/>
        <v>0</v>
      </c>
      <c r="S35" s="11">
        <f t="shared" si="24"/>
        <v>-0.81895610395282914</v>
      </c>
      <c r="T35" s="11">
        <f t="shared" si="25"/>
        <v>-0.27574279594371348</v>
      </c>
      <c r="U35" s="11">
        <f>'OddsRatio_working_3-way'!S35-'OddsRatio_working_3-way'!R35^2/3</f>
        <v>-0.81895610395282914</v>
      </c>
      <c r="V35" s="11">
        <f>'OddsRatio_working_3-way'!S35*'OddsRatio_working_3-way'!R35/3-2*'OddsRatio_working_3-way'!R35^3/27-'OddsRatio_working_3-way'!T35</f>
        <v>0.27574279594371348</v>
      </c>
      <c r="W35" s="11">
        <f>'OddsRatio_working_3-way'!V35^2+4*'OddsRatio_working_3-way'!U35^3/27</f>
        <v>-5.3384930725108026E-3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0.14262939965814131</v>
      </c>
      <c r="Y35" s="11">
        <f>IF('OddsRatio_working_3-way'!W35&gt;=0,IF('OddsRatio_working_3-way'!V35+SQRT('OddsRatio_working_3-way'!W35)&gt;0,0,PI()),ACOS('OddsRatio_working_3-way'!V35/(2*'OddsRatio_working_3-way'!X35)))</f>
        <v>0.25902252243985213</v>
      </c>
      <c r="Z35" s="11">
        <f>'OddsRatio_working_3-way'!X35^(1/3)*COS('OddsRatio_working_3-way'!Y35/3)</f>
        <v>0.52053374980753397</v>
      </c>
      <c r="AA35" s="11">
        <f>'OddsRatio_working_3-way'!X35^(1/3)*COS(('OddsRatio_working_3-way'!Y35+2*PI())/3)</f>
        <v>-0.29928594039344852</v>
      </c>
      <c r="AB35" s="11">
        <f>'OddsRatio_working_3-way'!X35^(1/3)*COS(('OddsRatio_working_3-way'!Y35+4*PI())/3)</f>
        <v>-0.22124780941408528</v>
      </c>
      <c r="AC35" s="11">
        <f>'OddsRatio_working_3-way'!X35^(1/3)*SIN('OddsRatio_working_3-way'!Y35/3)</f>
        <v>4.5055335927990624E-2</v>
      </c>
      <c r="AD35" s="11">
        <f>'OddsRatio_working_3-way'!X35^(1/3)*SIN(('OddsRatio_working_3-way'!Y35+2*PI())/3)</f>
        <v>0.42826778289650225</v>
      </c>
      <c r="AE35" s="11">
        <f>'OddsRatio_working_3-way'!X35^(1/3)*SIN(('OddsRatio_working_3-way'!Y35+4*PI())/3)</f>
        <v>-0.47332311882449285</v>
      </c>
      <c r="AF35" s="11">
        <f>-'OddsRatio_working_3-way'!U35/(3*'OddsRatio_working_3-way'!X35^(1/3))*COS(('OddsRatio_working_3-way'!Y35)/3)</f>
        <v>0.52053374980753386</v>
      </c>
      <c r="AG35" s="11">
        <f>-'OddsRatio_working_3-way'!U35/(3*'OddsRatio_working_3-way'!X35^(1/3))*COS(('OddsRatio_working_3-way'!Y35+2*PI())/3)</f>
        <v>-0.29928594039344847</v>
      </c>
      <c r="AH35" s="11">
        <f>-'OddsRatio_working_3-way'!U35/(3*'OddsRatio_working_3-way'!X35^(1/3))*COS(('OddsRatio_working_3-way'!Y35+4*PI())/3)</f>
        <v>-0.22124780941408523</v>
      </c>
      <c r="AI35" s="11">
        <f>'OddsRatio_working_3-way'!U35/(3*'OddsRatio_working_3-way'!X35^(1/3))*SIN(('OddsRatio_working_3-way'!Y35)/3)</f>
        <v>-4.5055335927990617E-2</v>
      </c>
      <c r="AJ35" s="11">
        <f>'OddsRatio_working_3-way'!U35/(3*'OddsRatio_working_3-way'!X35^(1/3))*SIN(('OddsRatio_working_3-way'!Y35+2*PI())/3)</f>
        <v>-0.42826778289650219</v>
      </c>
      <c r="AK35" s="11">
        <f>'OddsRatio_working_3-way'!U35/(3*'OddsRatio_working_3-way'!X35^(1/3))*SIN(('OddsRatio_working_3-way'!Y35+4*PI())/3)</f>
        <v>0.47332311882449274</v>
      </c>
      <c r="AL35" s="11">
        <f>'OddsRatio_working_3-way'!Z35+'OddsRatio_working_3-way'!AF35</f>
        <v>1.0410674996150679</v>
      </c>
      <c r="AM35" s="11">
        <f>'OddsRatio_working_3-way'!AA35+'OddsRatio_working_3-way'!AG35</f>
        <v>-0.59857188078689694</v>
      </c>
      <c r="AN35" s="11">
        <f>'OddsRatio_working_3-way'!AB35+'OddsRatio_working_3-way'!AH35</f>
        <v>-0.44249561882817051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1.0410674996150679</v>
      </c>
      <c r="AS35" s="11">
        <f>IF(('OddsRatio_working_3-way'!X35=0),IF(Q35&gt;0,-Q35^(1/3),(-Q35)^(1/3)),'OddsRatio_working_3-way'!AM35-'OddsRatio_working_3-way'!R35/3)</f>
        <v>-0.59857188078689694</v>
      </c>
      <c r="AT35" s="11">
        <f>IF(('OddsRatio_working_3-way'!X35=0),IF(Q35&gt;0,-Q35^(1/3),(-Q35)^(1/3)),'OddsRatio_working_3-way'!AN35-'OddsRatio_working_3-way'!R35/3)</f>
        <v>-0.44249561882817051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1.86</v>
      </c>
      <c r="B36" s="4">
        <f>IF('True_Odds_Calculator_3-way'!B37="","",'True_Odds_Calculator_3-way'!B37)</f>
        <v>3.69</v>
      </c>
      <c r="C36" s="4">
        <f>IF('True_Odds_Calculator_3-way'!C37="","",'True_Odds_Calculator_3-way'!C37)</f>
        <v>4.5</v>
      </c>
      <c r="D36" s="9">
        <f t="shared" si="13"/>
        <v>0.52513401660850612</v>
      </c>
      <c r="E36" s="9">
        <f t="shared" si="14"/>
        <v>0.26119954522167421</v>
      </c>
      <c r="F36" s="9">
        <f t="shared" si="15"/>
        <v>0.21366643816981942</v>
      </c>
      <c r="G36" s="9">
        <f t="shared" si="16"/>
        <v>1.0514834892923979</v>
      </c>
      <c r="H36" s="9">
        <f t="shared" si="17"/>
        <v>1.9042758007914622</v>
      </c>
      <c r="I36" s="9">
        <f t="shared" si="18"/>
        <v>3.8284905861965508</v>
      </c>
      <c r="J36" s="9">
        <f t="shared" si="19"/>
        <v>4.6801922125233935</v>
      </c>
      <c r="K36" s="11">
        <f t="shared" si="20"/>
        <v>0.5376344086021505</v>
      </c>
      <c r="L36" s="11">
        <f t="shared" si="21"/>
        <v>0.2710027100271003</v>
      </c>
      <c r="M36" s="11">
        <f t="shared" si="22"/>
        <v>0.22222222222222221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-0.26216031574891618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0.22826393138483358</v>
      </c>
      <c r="Q36" s="11">
        <f>2*'OddsRatio_working_3-way'!K36*'OddsRatio_working_3-way'!L36*'OddsRatio_working_3-way'!M36</f>
        <v>6.4755725215555629E-2</v>
      </c>
      <c r="R36" s="11">
        <f t="shared" si="23"/>
        <v>0</v>
      </c>
      <c r="S36" s="11">
        <f t="shared" si="24"/>
        <v>-0.87070360261334578</v>
      </c>
      <c r="T36" s="11">
        <f t="shared" si="25"/>
        <v>-0.24700811421655203</v>
      </c>
      <c r="U36" s="11">
        <f>'OddsRatio_working_3-way'!S36-'OddsRatio_working_3-way'!R36^2/3</f>
        <v>-0.87070360261334578</v>
      </c>
      <c r="V36" s="11">
        <f>'OddsRatio_working_3-way'!S36*'OddsRatio_working_3-way'!R36/3-2*'OddsRatio_working_3-way'!R36^3/27-'OddsRatio_working_3-way'!T36</f>
        <v>0.24700811421655203</v>
      </c>
      <c r="W36" s="11">
        <f>'OddsRatio_working_3-way'!V36^2+4*'OddsRatio_working_3-way'!U36^3/27</f>
        <v>-3.6779874903815589E-2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0.15635926850736478</v>
      </c>
      <c r="Y36" s="11">
        <f>IF('OddsRatio_working_3-way'!W36&gt;=0,IF('OddsRatio_working_3-way'!V36+SQRT('OddsRatio_working_3-way'!W36)&gt;0,0,PI()),ACOS('OddsRatio_working_3-way'!V36/(2*'OddsRatio_working_3-way'!X36)))</f>
        <v>0.66019347762607838</v>
      </c>
      <c r="Z36" s="11">
        <f>'OddsRatio_working_3-way'!X36^(1/3)*COS('OddsRatio_working_3-way'!Y36/3)</f>
        <v>0.52574174464619883</v>
      </c>
      <c r="AA36" s="11">
        <f>'OddsRatio_working_3-way'!X36^(1/3)*COS(('OddsRatio_working_3-way'!Y36+2*PI())/3)</f>
        <v>-0.36471690369209669</v>
      </c>
      <c r="AB36" s="11">
        <f>'OddsRatio_working_3-way'!X36^(1/3)*COS(('OddsRatio_working_3-way'!Y36+4*PI())/3)</f>
        <v>-0.16102484095410213</v>
      </c>
      <c r="AC36" s="11">
        <f>'OddsRatio_working_3-way'!X36^(1/3)*SIN('OddsRatio_working_3-way'!Y36/3)</f>
        <v>0.11760166725357127</v>
      </c>
      <c r="AD36" s="11">
        <f>'OddsRatio_working_3-way'!X36^(1/3)*SIN(('OddsRatio_working_3-way'!Y36+2*PI())/3)</f>
        <v>0.39650487306677384</v>
      </c>
      <c r="AE36" s="11">
        <f>'OddsRatio_working_3-way'!X36^(1/3)*SIN(('OddsRatio_working_3-way'!Y36+4*PI())/3)</f>
        <v>-0.5141065403203452</v>
      </c>
      <c r="AF36" s="11">
        <f>-'OddsRatio_working_3-way'!U36/(3*'OddsRatio_working_3-way'!X36^(1/3))*COS(('OddsRatio_working_3-way'!Y36)/3)</f>
        <v>0.52574174464619894</v>
      </c>
      <c r="AG36" s="11">
        <f>-'OddsRatio_working_3-way'!U36/(3*'OddsRatio_working_3-way'!X36^(1/3))*COS(('OddsRatio_working_3-way'!Y36+2*PI())/3)</f>
        <v>-0.36471690369209675</v>
      </c>
      <c r="AH36" s="11">
        <f>-'OddsRatio_working_3-way'!U36/(3*'OddsRatio_working_3-way'!X36^(1/3))*COS(('OddsRatio_working_3-way'!Y36+4*PI())/3)</f>
        <v>-0.16102484095410219</v>
      </c>
      <c r="AI36" s="11">
        <f>'OddsRatio_working_3-way'!U36/(3*'OddsRatio_working_3-way'!X36^(1/3))*SIN(('OddsRatio_working_3-way'!Y36)/3)</f>
        <v>-0.1176016672535713</v>
      </c>
      <c r="AJ36" s="11">
        <f>'OddsRatio_working_3-way'!U36/(3*'OddsRatio_working_3-way'!X36^(1/3))*SIN(('OddsRatio_working_3-way'!Y36+2*PI())/3)</f>
        <v>-0.3965048730667739</v>
      </c>
      <c r="AK36" s="11">
        <f>'OddsRatio_working_3-way'!U36/(3*'OddsRatio_working_3-way'!X36^(1/3))*SIN(('OddsRatio_working_3-way'!Y36+4*PI())/3)</f>
        <v>0.5141065403203452</v>
      </c>
      <c r="AL36" s="11">
        <f>'OddsRatio_working_3-way'!Z36+'OddsRatio_working_3-way'!AF36</f>
        <v>1.0514834892923979</v>
      </c>
      <c r="AM36" s="11">
        <f>'OddsRatio_working_3-way'!AA36+'OddsRatio_working_3-way'!AG36</f>
        <v>-0.7294338073841935</v>
      </c>
      <c r="AN36" s="11">
        <f>'OddsRatio_working_3-way'!AB36+'OddsRatio_working_3-way'!AH36</f>
        <v>-0.32204968190820432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1.0514834892923979</v>
      </c>
      <c r="AS36" s="11">
        <f>IF(('OddsRatio_working_3-way'!X36=0),IF(Q36&gt;0,-Q36^(1/3),(-Q36)^(1/3)),'OddsRatio_working_3-way'!AM36-'OddsRatio_working_3-way'!R36/3)</f>
        <v>-0.7294338073841935</v>
      </c>
      <c r="AT36" s="11">
        <f>IF(('OddsRatio_working_3-way'!X36=0),IF(Q36&gt;0,-Q36^(1/3),(-Q36)^(1/3)),'OddsRatio_working_3-way'!AN36-'OddsRatio_working_3-way'!R36/3)</f>
        <v>-0.32204968190820432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1.43</v>
      </c>
      <c r="B37" s="4">
        <f>IF('True_Odds_Calculator_3-way'!B38="","",'True_Odds_Calculator_3-way'!B38)</f>
        <v>5.43</v>
      </c>
      <c r="C37" s="4">
        <f>IF('True_Odds_Calculator_3-way'!C38="","",'True_Odds_Calculator_3-way'!C38)</f>
        <v>6.73</v>
      </c>
      <c r="D37" s="9">
        <f t="shared" si="13"/>
        <v>0.68518628015681993</v>
      </c>
      <c r="E37" s="9">
        <f t="shared" si="14"/>
        <v>0.17441423675321216</v>
      </c>
      <c r="F37" s="9">
        <f t="shared" si="15"/>
        <v>0.14039948308996802</v>
      </c>
      <c r="G37" s="9">
        <f t="shared" si="16"/>
        <v>1.0685049468595578</v>
      </c>
      <c r="H37" s="9">
        <f t="shared" si="17"/>
        <v>1.4594571271496097</v>
      </c>
      <c r="I37" s="9">
        <f t="shared" si="18"/>
        <v>5.7334769145878406</v>
      </c>
      <c r="J37" s="9">
        <f t="shared" si="19"/>
        <v>7.122533345505266</v>
      </c>
      <c r="K37" s="11">
        <f t="shared" si="20"/>
        <v>0.69930069930069938</v>
      </c>
      <c r="L37" s="11">
        <f t="shared" si="21"/>
        <v>0.18416206261510129</v>
      </c>
      <c r="M37" s="11">
        <f t="shared" si="22"/>
        <v>0.14858841010401189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-0.20886990657868976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0.20264926309437165</v>
      </c>
      <c r="Q37" s="11">
        <f>2*'OddsRatio_working_3-way'!K37*'OddsRatio_working_3-way'!L37*'OddsRatio_working_3-way'!M37</f>
        <v>3.827181550413062E-2</v>
      </c>
      <c r="R37" s="11">
        <f t="shared" si="23"/>
        <v>0</v>
      </c>
      <c r="S37" s="11">
        <f t="shared" si="24"/>
        <v>-0.97021761733792633</v>
      </c>
      <c r="T37" s="11">
        <f t="shared" si="25"/>
        <v>-0.18323278892123254</v>
      </c>
      <c r="U37" s="11">
        <f>'OddsRatio_working_3-way'!S37-'OddsRatio_working_3-way'!R37^2/3</f>
        <v>-0.97021761733792633</v>
      </c>
      <c r="V37" s="11">
        <f>'OddsRatio_working_3-way'!S37*'OddsRatio_working_3-way'!R37/3-2*'OddsRatio_working_3-way'!R37^3/27-'OddsRatio_working_3-way'!T37</f>
        <v>0.18323278892123254</v>
      </c>
      <c r="W37" s="11">
        <f>'OddsRatio_working_3-way'!V37^2+4*'OddsRatio_working_3-way'!U37^3/27</f>
        <v>-0.10172758303152928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0.18391699076443579</v>
      </c>
      <c r="Y37" s="11">
        <f>IF('OddsRatio_working_3-way'!W37&gt;=0,IF('OddsRatio_working_3-way'!V37+SQRT('OddsRatio_working_3-way'!W37)&gt;0,0,PI()),ACOS('OddsRatio_working_3-way'!V37/(2*'OddsRatio_working_3-way'!X37)))</f>
        <v>1.0493440619508276</v>
      </c>
      <c r="Z37" s="11">
        <f>'OddsRatio_working_3-way'!X37^(1/3)*COS('OddsRatio_working_3-way'!Y37/3)</f>
        <v>0.53425247342977888</v>
      </c>
      <c r="AA37" s="11">
        <f>'OddsRatio_working_3-way'!X37^(1/3)*COS(('OddsRatio_working_3-way'!Y37+2*PI())/3)</f>
        <v>-0.43590160609710743</v>
      </c>
      <c r="AB37" s="11">
        <f>'OddsRatio_working_3-way'!X37^(1/3)*COS(('OddsRatio_working_3-way'!Y37+4*PI())/3)</f>
        <v>-9.835086733267151E-2</v>
      </c>
      <c r="AC37" s="11">
        <f>'OddsRatio_working_3-way'!X37^(1/3)*SIN('OddsRatio_working_3-way'!Y37/3)</f>
        <v>0.19488500989080412</v>
      </c>
      <c r="AD37" s="11">
        <f>'OddsRatio_working_3-way'!X37^(1/3)*SIN(('OddsRatio_working_3-way'!Y37+2*PI())/3)</f>
        <v>0.36523370907945724</v>
      </c>
      <c r="AE37" s="11">
        <f>'OddsRatio_working_3-way'!X37^(1/3)*SIN(('OddsRatio_working_3-way'!Y37+4*PI())/3)</f>
        <v>-0.56011871897026144</v>
      </c>
      <c r="AF37" s="11">
        <f>-'OddsRatio_working_3-way'!U37/(3*'OddsRatio_working_3-way'!X37^(1/3))*COS(('OddsRatio_working_3-way'!Y37)/3)</f>
        <v>0.534252473429779</v>
      </c>
      <c r="AG37" s="11">
        <f>-'OddsRatio_working_3-way'!U37/(3*'OddsRatio_working_3-way'!X37^(1/3))*COS(('OddsRatio_working_3-way'!Y37+2*PI())/3)</f>
        <v>-0.43590160609710754</v>
      </c>
      <c r="AH37" s="11">
        <f>-'OddsRatio_working_3-way'!U37/(3*'OddsRatio_working_3-way'!X37^(1/3))*COS(('OddsRatio_working_3-way'!Y37+4*PI())/3)</f>
        <v>-9.8350867332671538E-2</v>
      </c>
      <c r="AI37" s="11">
        <f>'OddsRatio_working_3-way'!U37/(3*'OddsRatio_working_3-way'!X37^(1/3))*SIN(('OddsRatio_working_3-way'!Y37)/3)</f>
        <v>-0.19488500989080415</v>
      </c>
      <c r="AJ37" s="11">
        <f>'OddsRatio_working_3-way'!U37/(3*'OddsRatio_working_3-way'!X37^(1/3))*SIN(('OddsRatio_working_3-way'!Y37+2*PI())/3)</f>
        <v>-0.36523370907945729</v>
      </c>
      <c r="AK37" s="11">
        <f>'OddsRatio_working_3-way'!U37/(3*'OddsRatio_working_3-way'!X37^(1/3))*SIN(('OddsRatio_working_3-way'!Y37+4*PI())/3)</f>
        <v>0.56011871897026144</v>
      </c>
      <c r="AL37" s="11">
        <f>'OddsRatio_working_3-way'!Z37+'OddsRatio_working_3-way'!AF37</f>
        <v>1.0685049468595578</v>
      </c>
      <c r="AM37" s="11">
        <f>'OddsRatio_working_3-way'!AA37+'OddsRatio_working_3-way'!AG37</f>
        <v>-0.87180321219421497</v>
      </c>
      <c r="AN37" s="11">
        <f>'OddsRatio_working_3-way'!AB37+'OddsRatio_working_3-way'!AH37</f>
        <v>-0.19670173466534305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1.0685049468595578</v>
      </c>
      <c r="AS37" s="11">
        <f>IF(('OddsRatio_working_3-way'!X37=0),IF(Q37&gt;0,-Q37^(1/3),(-Q37)^(1/3)),'OddsRatio_working_3-way'!AM37-'OddsRatio_working_3-way'!R37/3)</f>
        <v>-0.87180321219421497</v>
      </c>
      <c r="AT37" s="11">
        <f>IF(('OddsRatio_working_3-way'!X37=0),IF(Q37&gt;0,-Q37^(1/3),(-Q37)^(1/3)),'OddsRatio_working_3-way'!AN37-'OddsRatio_working_3-way'!R37/3)</f>
        <v>-0.19670173466534305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2.36</v>
      </c>
      <c r="B40" s="4">
        <f>IF('True_Odds_Calculator_3-way'!B39="","",'True_Odds_Calculator_3-way'!B39)</f>
        <v>3.15</v>
      </c>
      <c r="C40" s="4">
        <f>IF('True_Odds_Calculator_3-way'!C39="","",'True_Odds_Calculator_3-way'!C39)</f>
        <v>3.49</v>
      </c>
      <c r="D40" s="9">
        <f t="shared" si="13"/>
        <v>0.41352139207927002</v>
      </c>
      <c r="E40" s="9">
        <f t="shared" si="14"/>
        <v>0.30844266458410141</v>
      </c>
      <c r="F40" s="9">
        <f t="shared" si="15"/>
        <v>0.27803594333662873</v>
      </c>
      <c r="G40" s="9">
        <f t="shared" si="16"/>
        <v>1.0428342494244727</v>
      </c>
      <c r="H40" s="9">
        <f t="shared" si="17"/>
        <v>2.4182545792172823</v>
      </c>
      <c r="I40" s="9">
        <f t="shared" si="18"/>
        <v>3.2420936362626169</v>
      </c>
      <c r="J40" s="9">
        <f t="shared" si="19"/>
        <v>3.5966572810669368</v>
      </c>
      <c r="K40" s="11">
        <f t="shared" si="20"/>
        <v>0.42372881355932207</v>
      </c>
      <c r="L40" s="11">
        <f t="shared" si="21"/>
        <v>0.31746031746031744</v>
      </c>
      <c r="M40" s="11">
        <f t="shared" si="22"/>
        <v>0.28653295128939826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-0.28062653355256939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0.23126146189620528</v>
      </c>
      <c r="Q40" s="11">
        <f>2*'OddsRatio_working_3-way'!K40*'OddsRatio_working_3-way'!L40*'OddsRatio_working_3-way'!M40</f>
        <v>7.708715396540175E-2</v>
      </c>
      <c r="R40" s="11">
        <f t="shared" si="23"/>
        <v>0</v>
      </c>
      <c r="S40" s="11">
        <f t="shared" si="24"/>
        <v>-0.82408979282382566</v>
      </c>
      <c r="T40" s="11">
        <f t="shared" si="25"/>
        <v>-0.27469659760794185</v>
      </c>
      <c r="U40" s="11">
        <f>'OddsRatio_working_3-way'!S40-'OddsRatio_working_3-way'!R40^2/3</f>
        <v>-0.82408979282382566</v>
      </c>
      <c r="V40" s="11">
        <f>'OddsRatio_working_3-way'!S40*'OddsRatio_working_3-way'!R40/3-2*'OddsRatio_working_3-way'!R40^3/27-'OddsRatio_working_3-way'!T40</f>
        <v>0.27469659760794185</v>
      </c>
      <c r="W40" s="11">
        <f>'OddsRatio_working_3-way'!V40^2+4*'OddsRatio_working_3-way'!U40^3/27</f>
        <v>-7.4542452550492855E-3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0.1439726241273222</v>
      </c>
      <c r="Y40" s="11">
        <f>IF('OddsRatio_working_3-way'!W40&gt;=0,IF('OddsRatio_working_3-way'!V40+SQRT('OddsRatio_working_3-way'!W40)&gt;0,0,PI()),ACOS('OddsRatio_working_3-way'!V40/(2*'OddsRatio_working_3-way'!X40)))</f>
        <v>0.3045266360930734</v>
      </c>
      <c r="Z40" s="11">
        <f>'OddsRatio_working_3-way'!X40^(1/3)*COS('OddsRatio_working_3-way'!Y40/3)</f>
        <v>0.52141712471223622</v>
      </c>
      <c r="AA40" s="11">
        <f>'OddsRatio_working_3-way'!X40^(1/3)*COS(('OddsRatio_working_3-way'!Y40+2*PI())/3)</f>
        <v>-0.30670404853220457</v>
      </c>
      <c r="AB40" s="11">
        <f>'OddsRatio_working_3-way'!X40^(1/3)*COS(('OddsRatio_working_3-way'!Y40+4*PI())/3)</f>
        <v>-0.2147130761800318</v>
      </c>
      <c r="AC40" s="11">
        <f>'OddsRatio_working_3-way'!X40^(1/3)*SIN('OddsRatio_working_3-way'!Y40/3)</f>
        <v>5.3111012650542411E-2</v>
      </c>
      <c r="AD40" s="11">
        <f>'OddsRatio_working_3-way'!X40^(1/3)*SIN(('OddsRatio_working_3-way'!Y40+2*PI())/3)</f>
        <v>0.42500496964376422</v>
      </c>
      <c r="AE40" s="11">
        <f>'OddsRatio_working_3-way'!X40^(1/3)*SIN(('OddsRatio_working_3-way'!Y40+4*PI())/3)</f>
        <v>-0.47811598229430657</v>
      </c>
      <c r="AF40" s="11">
        <f>-'OddsRatio_working_3-way'!U40/(3*'OddsRatio_working_3-way'!X40^(1/3))*COS(('OddsRatio_working_3-way'!Y40)/3)</f>
        <v>0.52141712471223634</v>
      </c>
      <c r="AG40" s="11">
        <f>-'OddsRatio_working_3-way'!U40/(3*'OddsRatio_working_3-way'!X40^(1/3))*COS(('OddsRatio_working_3-way'!Y40+2*PI())/3)</f>
        <v>-0.30670404853220462</v>
      </c>
      <c r="AH40" s="11">
        <f>-'OddsRatio_working_3-way'!U40/(3*'OddsRatio_working_3-way'!X40^(1/3))*COS(('OddsRatio_working_3-way'!Y40+4*PI())/3)</f>
        <v>-0.21471307618003183</v>
      </c>
      <c r="AI40" s="11">
        <f>'OddsRatio_working_3-way'!U40/(3*'OddsRatio_working_3-way'!X40^(1/3))*SIN(('OddsRatio_working_3-way'!Y40)/3)</f>
        <v>-5.3111012650542425E-2</v>
      </c>
      <c r="AJ40" s="11">
        <f>'OddsRatio_working_3-way'!U40/(3*'OddsRatio_working_3-way'!X40^(1/3))*SIN(('OddsRatio_working_3-way'!Y40+2*PI())/3)</f>
        <v>-0.42500496964376433</v>
      </c>
      <c r="AK40" s="11">
        <f>'OddsRatio_working_3-way'!U40/(3*'OddsRatio_working_3-way'!X40^(1/3))*SIN(('OddsRatio_working_3-way'!Y40+4*PI())/3)</f>
        <v>0.47811598229430669</v>
      </c>
      <c r="AL40" s="11">
        <f>'OddsRatio_working_3-way'!Z40+'OddsRatio_working_3-way'!AF40</f>
        <v>1.0428342494244727</v>
      </c>
      <c r="AM40" s="11">
        <f>'OddsRatio_working_3-way'!AA40+'OddsRatio_working_3-way'!AG40</f>
        <v>-0.61340809706440913</v>
      </c>
      <c r="AN40" s="11">
        <f>'OddsRatio_working_3-way'!AB40+'OddsRatio_working_3-way'!AH40</f>
        <v>-0.42942615236006365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1.0428342494244727</v>
      </c>
      <c r="AS40" s="11">
        <f>IF(('OddsRatio_working_3-way'!X40=0),IF(Q40&gt;0,-Q40^(1/3),(-Q40)^(1/3)),'OddsRatio_working_3-way'!AM40-'OddsRatio_working_3-way'!R40/3)</f>
        <v>-0.61340809706440913</v>
      </c>
      <c r="AT40" s="11">
        <f>IF(('OddsRatio_working_3-way'!X40=0),IF(Q40&gt;0,-Q40^(1/3),(-Q40)^(1/3)),'OddsRatio_working_3-way'!AN40-'OddsRatio_working_3-way'!R40/3)</f>
        <v>-0.42942615236006365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1.95</v>
      </c>
      <c r="B41" s="4">
        <f>IF('True_Odds_Calculator_3-way'!B40="","",'True_Odds_Calculator_3-way'!B40)</f>
        <v>3.51</v>
      </c>
      <c r="C41" s="4">
        <f>IF('True_Odds_Calculator_3-way'!C40="","",'True_Odds_Calculator_3-way'!C40)</f>
        <v>4.01</v>
      </c>
      <c r="D41" s="9">
        <f t="shared" si="13"/>
        <v>0.49425441975407697</v>
      </c>
      <c r="E41" s="9">
        <f t="shared" si="14"/>
        <v>0.2700124559093437</v>
      </c>
      <c r="F41" s="9">
        <f t="shared" si="15"/>
        <v>0.23573312433657936</v>
      </c>
      <c r="G41" s="9">
        <f t="shared" si="16"/>
        <v>1.0771047205704383</v>
      </c>
      <c r="H41" s="9">
        <f t="shared" si="17"/>
        <v>2.0232494845419158</v>
      </c>
      <c r="I41" s="9">
        <f t="shared" si="18"/>
        <v>3.7035328486318</v>
      </c>
      <c r="J41" s="9">
        <f t="shared" si="19"/>
        <v>4.2420852089170191</v>
      </c>
      <c r="K41" s="11">
        <f t="shared" si="20"/>
        <v>0.51282051282051289</v>
      </c>
      <c r="L41" s="11">
        <f t="shared" si="21"/>
        <v>0.28490028490028491</v>
      </c>
      <c r="M41" s="11">
        <f t="shared" si="22"/>
        <v>0.24937655860349128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-0.26150363006939514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0.23573180424641516</v>
      </c>
      <c r="Q41" s="11">
        <f>2*'OddsRatio_working_3-way'!K41*'OddsRatio_working_3-way'!L41*'OddsRatio_working_3-way'!M41</f>
        <v>7.2869182147268993E-2</v>
      </c>
      <c r="R41" s="11">
        <f t="shared" si="23"/>
        <v>0</v>
      </c>
      <c r="S41" s="11">
        <f t="shared" si="24"/>
        <v>-0.90144754083856915</v>
      </c>
      <c r="T41" s="11">
        <f t="shared" si="25"/>
        <v>-0.27865457212938771</v>
      </c>
      <c r="U41" s="11">
        <f>'OddsRatio_working_3-way'!S41-'OddsRatio_working_3-way'!R41^2/3</f>
        <v>-0.90144754083856915</v>
      </c>
      <c r="V41" s="11">
        <f>'OddsRatio_working_3-way'!S41*'OddsRatio_working_3-way'!R41/3-2*'OddsRatio_working_3-way'!R41^3/27-'OddsRatio_working_3-way'!T41</f>
        <v>0.27865457212938771</v>
      </c>
      <c r="W41" s="11">
        <f>'OddsRatio_working_3-way'!V41^2+4*'OddsRatio_working_3-way'!U41^3/27</f>
        <v>-3.0873582732418581E-2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0.16471335199448064</v>
      </c>
      <c r="Y41" s="11">
        <f>IF('OddsRatio_working_3-way'!W41&gt;=0,IF('OddsRatio_working_3-way'!V41+SQRT('OddsRatio_working_3-way'!W41)&gt;0,0,PI()),ACOS('OddsRatio_working_3-way'!V41/(2*'OddsRatio_working_3-way'!X41)))</f>
        <v>0.56258849054096571</v>
      </c>
      <c r="Z41" s="11">
        <f>'OddsRatio_working_3-way'!X41^(1/3)*COS('OddsRatio_working_3-way'!Y41/3)</f>
        <v>0.53855236028521913</v>
      </c>
      <c r="AA41" s="11">
        <f>'OddsRatio_working_3-way'!X41^(1/3)*COS(('OddsRatio_working_3-way'!Y41+2*PI())/3)</f>
        <v>-0.35777986160873254</v>
      </c>
      <c r="AB41" s="11">
        <f>'OddsRatio_working_3-way'!X41^(1/3)*COS(('OddsRatio_working_3-way'!Y41+4*PI())/3)</f>
        <v>-0.18077249867648668</v>
      </c>
      <c r="AC41" s="11">
        <f>'OddsRatio_working_3-way'!X41^(1/3)*SIN('OddsRatio_working_3-way'!Y41/3)</f>
        <v>0.10219524863747793</v>
      </c>
      <c r="AD41" s="11">
        <f>'OddsRatio_working_3-way'!X41^(1/3)*SIN(('OddsRatio_working_3-way'!Y41+2*PI())/3)</f>
        <v>0.41530240095633031</v>
      </c>
      <c r="AE41" s="11">
        <f>'OddsRatio_working_3-way'!X41^(1/3)*SIN(('OddsRatio_working_3-way'!Y41+4*PI())/3)</f>
        <v>-0.51749764959380828</v>
      </c>
      <c r="AF41" s="11">
        <f>-'OddsRatio_working_3-way'!U41/(3*'OddsRatio_working_3-way'!X41^(1/3))*COS(('OddsRatio_working_3-way'!Y41)/3)</f>
        <v>0.53855236028521913</v>
      </c>
      <c r="AG41" s="11">
        <f>-'OddsRatio_working_3-way'!U41/(3*'OddsRatio_working_3-way'!X41^(1/3))*COS(('OddsRatio_working_3-way'!Y41+2*PI())/3)</f>
        <v>-0.35777986160873254</v>
      </c>
      <c r="AH41" s="11">
        <f>-'OddsRatio_working_3-way'!U41/(3*'OddsRatio_working_3-way'!X41^(1/3))*COS(('OddsRatio_working_3-way'!Y41+4*PI())/3)</f>
        <v>-0.18077249867648668</v>
      </c>
      <c r="AI41" s="11">
        <f>'OddsRatio_working_3-way'!U41/(3*'OddsRatio_working_3-way'!X41^(1/3))*SIN(('OddsRatio_working_3-way'!Y41)/3)</f>
        <v>-0.10219524863747793</v>
      </c>
      <c r="AJ41" s="11">
        <f>'OddsRatio_working_3-way'!U41/(3*'OddsRatio_working_3-way'!X41^(1/3))*SIN(('OddsRatio_working_3-way'!Y41+2*PI())/3)</f>
        <v>-0.41530240095633031</v>
      </c>
      <c r="AK41" s="11">
        <f>'OddsRatio_working_3-way'!U41/(3*'OddsRatio_working_3-way'!X41^(1/3))*SIN(('OddsRatio_working_3-way'!Y41+4*PI())/3)</f>
        <v>0.51749764959380828</v>
      </c>
      <c r="AL41" s="11">
        <f>'OddsRatio_working_3-way'!Z41+'OddsRatio_working_3-way'!AF41</f>
        <v>1.0771047205704383</v>
      </c>
      <c r="AM41" s="11">
        <f>'OddsRatio_working_3-way'!AA41+'OddsRatio_working_3-way'!AG41</f>
        <v>-0.71555972321746508</v>
      </c>
      <c r="AN41" s="11">
        <f>'OddsRatio_working_3-way'!AB41+'OddsRatio_working_3-way'!AH41</f>
        <v>-0.36154499735297335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1.0771047205704383</v>
      </c>
      <c r="AS41" s="11">
        <f>IF(('OddsRatio_working_3-way'!X41=0),IF(Q41&gt;0,-Q41^(1/3),(-Q41)^(1/3)),'OddsRatio_working_3-way'!AM41-'OddsRatio_working_3-way'!R41/3)</f>
        <v>-0.71555972321746508</v>
      </c>
      <c r="AT41" s="11">
        <f>IF(('OddsRatio_working_3-way'!X41=0),IF(Q41&gt;0,-Q41^(1/3),(-Q41)^(1/3)),'OddsRatio_working_3-way'!AN41-'OddsRatio_working_3-way'!R41/3)</f>
        <v>-0.36154499735297335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2.69</v>
      </c>
      <c r="B42" s="4">
        <f>IF('True_Odds_Calculator_3-way'!B41="","",'True_Odds_Calculator_3-way'!B41)</f>
        <v>3.23</v>
      </c>
      <c r="C42" s="4">
        <f>IF('True_Odds_Calculator_3-way'!C41="","",'True_Odds_Calculator_3-way'!C41)</f>
        <v>2.75</v>
      </c>
      <c r="D42" s="9">
        <f t="shared" si="13"/>
        <v>0.35624568719442051</v>
      </c>
      <c r="E42" s="9">
        <f t="shared" si="14"/>
        <v>0.29546875565275738</v>
      </c>
      <c r="F42" s="9">
        <f t="shared" si="15"/>
        <v>0.34828555715282206</v>
      </c>
      <c r="G42" s="9">
        <f t="shared" si="16"/>
        <v>1.0692612582040648</v>
      </c>
      <c r="H42" s="9">
        <f t="shared" si="17"/>
        <v>2.8070515263648699</v>
      </c>
      <c r="I42" s="9">
        <f t="shared" si="18"/>
        <v>3.3844526057950648</v>
      </c>
      <c r="J42" s="9">
        <f t="shared" si="19"/>
        <v>2.8712072018571133</v>
      </c>
      <c r="K42" s="11">
        <f t="shared" si="20"/>
        <v>0.37174721189591081</v>
      </c>
      <c r="L42" s="11">
        <f t="shared" si="21"/>
        <v>0.30959752321981426</v>
      </c>
      <c r="M42" s="11">
        <f t="shared" si="22"/>
        <v>0.36363636363636365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-0.27602099696889493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0.23729881130873226</v>
      </c>
      <c r="Q42" s="11">
        <f>2*'OddsRatio_working_3-way'!K42*'OddsRatio_working_3-way'!L42*'OddsRatio_working_3-way'!M42</f>
        <v>8.370328441225125E-2</v>
      </c>
      <c r="R42" s="11">
        <f t="shared" si="23"/>
        <v>0</v>
      </c>
      <c r="S42" s="11">
        <f t="shared" si="24"/>
        <v>-0.85971289834690978</v>
      </c>
      <c r="T42" s="11">
        <f t="shared" si="25"/>
        <v>-0.30324969959326631</v>
      </c>
      <c r="U42" s="11">
        <f>'OddsRatio_working_3-way'!S42-'OddsRatio_working_3-way'!R42^2/3</f>
        <v>-0.85971289834690978</v>
      </c>
      <c r="V42" s="11">
        <f>'OddsRatio_working_3-way'!S42*'OddsRatio_working_3-way'!R42/3-2*'OddsRatio_working_3-way'!R42^3/27-'OddsRatio_working_3-way'!T42</f>
        <v>0.30324969959326631</v>
      </c>
      <c r="W42" s="11">
        <f>'OddsRatio_working_3-way'!V42^2+4*'OddsRatio_working_3-way'!U42^3/27</f>
        <v>-2.1757962137856079E-3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0.15340809668755417</v>
      </c>
      <c r="Y42" s="11">
        <f>IF('OddsRatio_working_3-way'!W42&gt;=0,IF('OddsRatio_working_3-way'!V42+SQRT('OddsRatio_working_3-way'!W42)&gt;0,0,PI()),ACOS('OddsRatio_working_3-way'!V42/(2*'OddsRatio_working_3-way'!X42)))</f>
        <v>0.1526223681940122</v>
      </c>
      <c r="Z42" s="11">
        <f>'OddsRatio_working_3-way'!X42^(1/3)*COS('OddsRatio_working_3-way'!Y42/3)</f>
        <v>0.53463062910203241</v>
      </c>
      <c r="AA42" s="11">
        <f>'OddsRatio_working_3-way'!X42^(1/3)*COS(('OddsRatio_working_3-way'!Y42+2*PI())/3)</f>
        <v>-0.29089056441610334</v>
      </c>
      <c r="AB42" s="11">
        <f>'OddsRatio_working_3-way'!X42^(1/3)*COS(('OddsRatio_working_3-way'!Y42+4*PI())/3)</f>
        <v>-0.24374006468592874</v>
      </c>
      <c r="AC42" s="11">
        <f>'OddsRatio_working_3-way'!X42^(1/3)*SIN('OddsRatio_working_3-way'!Y42/3)</f>
        <v>2.7222353711641632E-2</v>
      </c>
      <c r="AD42" s="11">
        <f>'OddsRatio_working_3-way'!X42^(1/3)*SIN(('OddsRatio_working_3-way'!Y42+2*PI())/3)</f>
        <v>0.4493925295877953</v>
      </c>
      <c r="AE42" s="11">
        <f>'OddsRatio_working_3-way'!X42^(1/3)*SIN(('OddsRatio_working_3-way'!Y42+4*PI())/3)</f>
        <v>-0.47661488329943696</v>
      </c>
      <c r="AF42" s="11">
        <f>-'OddsRatio_working_3-way'!U42/(3*'OddsRatio_working_3-way'!X42^(1/3))*COS(('OddsRatio_working_3-way'!Y42)/3)</f>
        <v>0.5346306291020323</v>
      </c>
      <c r="AG42" s="11">
        <f>-'OddsRatio_working_3-way'!U42/(3*'OddsRatio_working_3-way'!X42^(1/3))*COS(('OddsRatio_working_3-way'!Y42+2*PI())/3)</f>
        <v>-0.29089056441610328</v>
      </c>
      <c r="AH42" s="11">
        <f>-'OddsRatio_working_3-way'!U42/(3*'OddsRatio_working_3-way'!X42^(1/3))*COS(('OddsRatio_working_3-way'!Y42+4*PI())/3)</f>
        <v>-0.24374006468592868</v>
      </c>
      <c r="AI42" s="11">
        <f>'OddsRatio_working_3-way'!U42/(3*'OddsRatio_working_3-way'!X42^(1/3))*SIN(('OddsRatio_working_3-way'!Y42)/3)</f>
        <v>-2.7222353711641625E-2</v>
      </c>
      <c r="AJ42" s="11">
        <f>'OddsRatio_working_3-way'!U42/(3*'OddsRatio_working_3-way'!X42^(1/3))*SIN(('OddsRatio_working_3-way'!Y42+2*PI())/3)</f>
        <v>-0.44939252958779524</v>
      </c>
      <c r="AK42" s="11">
        <f>'OddsRatio_working_3-way'!U42/(3*'OddsRatio_working_3-way'!X42^(1/3))*SIN(('OddsRatio_working_3-way'!Y42+4*PI())/3)</f>
        <v>0.47661488329943685</v>
      </c>
      <c r="AL42" s="11">
        <f>'OddsRatio_working_3-way'!Z42+'OddsRatio_working_3-way'!AF42</f>
        <v>1.0692612582040648</v>
      </c>
      <c r="AM42" s="11">
        <f>'OddsRatio_working_3-way'!AA42+'OddsRatio_working_3-way'!AG42</f>
        <v>-0.58178112883220656</v>
      </c>
      <c r="AN42" s="11">
        <f>'OddsRatio_working_3-way'!AB42+'OddsRatio_working_3-way'!AH42</f>
        <v>-0.48748012937185742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1.0692612582040648</v>
      </c>
      <c r="AS42" s="11">
        <f>IF(('OddsRatio_working_3-way'!X42=0),IF(Q42&gt;0,-Q42^(1/3),(-Q42)^(1/3)),'OddsRatio_working_3-way'!AM42-'OddsRatio_working_3-way'!R42/3)</f>
        <v>-0.58178112883220656</v>
      </c>
      <c r="AT42" s="11">
        <f>IF(('OddsRatio_working_3-way'!X42=0),IF(Q42&gt;0,-Q42^(1/3),(-Q42)^(1/3)),'OddsRatio_working_3-way'!AN42-'OddsRatio_working_3-way'!R42/3)</f>
        <v>-0.48748012937185742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1.93</v>
      </c>
      <c r="B43" s="4">
        <f>IF('True_Odds_Calculator_3-way'!B42="","",'True_Odds_Calculator_3-way'!B42)</f>
        <v>3.83</v>
      </c>
      <c r="C43" s="4">
        <f>IF('True_Odds_Calculator_3-way'!C42="","",'True_Odds_Calculator_3-way'!C42)</f>
        <v>3.81</v>
      </c>
      <c r="D43" s="9">
        <f t="shared" si="13"/>
        <v>0.50160218764419551</v>
      </c>
      <c r="E43" s="9">
        <f t="shared" si="14"/>
        <v>0.24853543365473404</v>
      </c>
      <c r="F43" s="9">
        <f t="shared" si="15"/>
        <v>0.24986237870107039</v>
      </c>
      <c r="G43" s="9">
        <f t="shared" si="16"/>
        <v>1.0683996987851625</v>
      </c>
      <c r="H43" s="9">
        <f t="shared" si="17"/>
        <v>1.9936117198702012</v>
      </c>
      <c r="I43" s="9">
        <f t="shared" si="18"/>
        <v>4.0235711475620102</v>
      </c>
      <c r="J43" s="9">
        <f t="shared" si="19"/>
        <v>4.002203153586307</v>
      </c>
      <c r="K43" s="11">
        <f t="shared" si="20"/>
        <v>0.5181347150259068</v>
      </c>
      <c r="L43" s="11">
        <f t="shared" si="21"/>
        <v>0.2610966057441253</v>
      </c>
      <c r="M43" s="11">
        <f t="shared" si="22"/>
        <v>0.26246719160104987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-0.26259995379066225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0.23328365492213071</v>
      </c>
      <c r="Q43" s="11">
        <f>2*'OddsRatio_working_3-way'!K43*'OddsRatio_working_3-way'!L43*'OddsRatio_working_3-way'!M43</f>
        <v>7.101481123961359E-2</v>
      </c>
      <c r="R43" s="11">
        <f t="shared" si="23"/>
        <v>0</v>
      </c>
      <c r="S43" s="11">
        <f t="shared" si="24"/>
        <v>-0.88836137080244226</v>
      </c>
      <c r="T43" s="11">
        <f t="shared" si="25"/>
        <v>-0.27042964103575101</v>
      </c>
      <c r="U43" s="11">
        <f>'OddsRatio_working_3-way'!S43-'OddsRatio_working_3-way'!R43^2/3</f>
        <v>-0.88836137080244226</v>
      </c>
      <c r="V43" s="11">
        <f>'OddsRatio_working_3-way'!S43*'OddsRatio_working_3-way'!R43/3-2*'OddsRatio_working_3-way'!R43^3/27-'OddsRatio_working_3-way'!T43</f>
        <v>0.27042964103575101</v>
      </c>
      <c r="W43" s="11">
        <f>'OddsRatio_working_3-way'!V43^2+4*'OddsRatio_working_3-way'!U43^3/27</f>
        <v>-3.0731852252242078E-2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0.16113972431012102</v>
      </c>
      <c r="Y43" s="11">
        <f>IF('OddsRatio_working_3-way'!W43&gt;=0,IF('OddsRatio_working_3-way'!V43+SQRT('OddsRatio_working_3-way'!W43)&gt;0,0,PI()),ACOS('OddsRatio_working_3-way'!V43/(2*'OddsRatio_working_3-way'!X43)))</f>
        <v>0.57514143450494015</v>
      </c>
      <c r="Z43" s="11">
        <f>'OddsRatio_working_3-way'!X43^(1/3)*COS('OddsRatio_working_3-way'!Y43/3)</f>
        <v>0.53419984939258125</v>
      </c>
      <c r="AA43" s="11">
        <f>'OddsRatio_working_3-way'!X43^(1/3)*COS(('OddsRatio_working_3-way'!Y43+2*PI())/3)</f>
        <v>-0.35689543339421004</v>
      </c>
      <c r="AB43" s="11">
        <f>'OddsRatio_working_3-way'!X43^(1/3)*COS(('OddsRatio_working_3-way'!Y43+4*PI())/3)</f>
        <v>-0.17730441599837118</v>
      </c>
      <c r="AC43" s="11">
        <f>'OddsRatio_working_3-way'!X43^(1/3)*SIN('OddsRatio_working_3-way'!Y43/3)</f>
        <v>0.10368692223752633</v>
      </c>
      <c r="AD43" s="11">
        <f>'OddsRatio_working_3-way'!X43^(1/3)*SIN(('OddsRatio_working_3-way'!Y43+2*PI())/3)</f>
        <v>0.41078717915303342</v>
      </c>
      <c r="AE43" s="11">
        <f>'OddsRatio_working_3-way'!X43^(1/3)*SIN(('OddsRatio_working_3-way'!Y43+4*PI())/3)</f>
        <v>-0.51447410139055971</v>
      </c>
      <c r="AF43" s="11">
        <f>-'OddsRatio_working_3-way'!U43/(3*'OddsRatio_working_3-way'!X43^(1/3))*COS(('OddsRatio_working_3-way'!Y43)/3)</f>
        <v>0.53419984939258125</v>
      </c>
      <c r="AG43" s="11">
        <f>-'OddsRatio_working_3-way'!U43/(3*'OddsRatio_working_3-way'!X43^(1/3))*COS(('OddsRatio_working_3-way'!Y43+2*PI())/3)</f>
        <v>-0.35689543339421004</v>
      </c>
      <c r="AH43" s="11">
        <f>-'OddsRatio_working_3-way'!U43/(3*'OddsRatio_working_3-way'!X43^(1/3))*COS(('OddsRatio_working_3-way'!Y43+4*PI())/3)</f>
        <v>-0.17730441599837118</v>
      </c>
      <c r="AI43" s="11">
        <f>'OddsRatio_working_3-way'!U43/(3*'OddsRatio_working_3-way'!X43^(1/3))*SIN(('OddsRatio_working_3-way'!Y43)/3)</f>
        <v>-0.10368692223752633</v>
      </c>
      <c r="AJ43" s="11">
        <f>'OddsRatio_working_3-way'!U43/(3*'OddsRatio_working_3-way'!X43^(1/3))*SIN(('OddsRatio_working_3-way'!Y43+2*PI())/3)</f>
        <v>-0.41078717915303342</v>
      </c>
      <c r="AK43" s="11">
        <f>'OddsRatio_working_3-way'!U43/(3*'OddsRatio_working_3-way'!X43^(1/3))*SIN(('OddsRatio_working_3-way'!Y43+4*PI())/3)</f>
        <v>0.51447410139055971</v>
      </c>
      <c r="AL43" s="11">
        <f>'OddsRatio_working_3-way'!Z43+'OddsRatio_working_3-way'!AF43</f>
        <v>1.0683996987851625</v>
      </c>
      <c r="AM43" s="11">
        <f>'OddsRatio_working_3-way'!AA43+'OddsRatio_working_3-way'!AG43</f>
        <v>-0.71379086678842008</v>
      </c>
      <c r="AN43" s="11">
        <f>'OddsRatio_working_3-way'!AB43+'OddsRatio_working_3-way'!AH43</f>
        <v>-0.35460883199674237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1.0683996987851625</v>
      </c>
      <c r="AS43" s="11">
        <f>IF(('OddsRatio_working_3-way'!X43=0),IF(Q43&gt;0,-Q43^(1/3),(-Q43)^(1/3)),'OddsRatio_working_3-way'!AM43-'OddsRatio_working_3-way'!R43/3)</f>
        <v>-0.71379086678842008</v>
      </c>
      <c r="AT43" s="11">
        <f>IF(('OddsRatio_working_3-way'!X43=0),IF(Q43&gt;0,-Q43^(1/3),(-Q43)^(1/3)),'OddsRatio_working_3-way'!AN43-'OddsRatio_working_3-way'!R43/3)</f>
        <v>-0.35460883199674237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1.58</v>
      </c>
      <c r="B44" s="4">
        <f>IF('True_Odds_Calculator_3-way'!B43="","",'True_Odds_Calculator_3-way'!B43)</f>
        <v>4.42</v>
      </c>
      <c r="C44" s="4">
        <f>IF('True_Odds_Calculator_3-way'!C43="","",'True_Odds_Calculator_3-way'!C43)</f>
        <v>5.78</v>
      </c>
      <c r="D44" s="9">
        <f t="shared" si="13"/>
        <v>0.61913702535294202</v>
      </c>
      <c r="E44" s="9">
        <f t="shared" si="14"/>
        <v>0.2161100661654857</v>
      </c>
      <c r="F44" s="9">
        <f t="shared" si="15"/>
        <v>0.16475290848157262</v>
      </c>
      <c r="G44" s="9">
        <f t="shared" si="16"/>
        <v>1.0606057693630659</v>
      </c>
      <c r="H44" s="9">
        <f t="shared" si="17"/>
        <v>1.6151513462305784</v>
      </c>
      <c r="I44" s="9">
        <f t="shared" si="18"/>
        <v>4.6272717312216853</v>
      </c>
      <c r="J44" s="9">
        <f t="shared" si="19"/>
        <v>6.0696955775554553</v>
      </c>
      <c r="K44" s="11">
        <f t="shared" si="20"/>
        <v>0.63291139240506322</v>
      </c>
      <c r="L44" s="11">
        <f t="shared" si="21"/>
        <v>0.22624434389140272</v>
      </c>
      <c r="M44" s="11">
        <f t="shared" si="22"/>
        <v>0.17301038062283736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-0.23489555658922923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0.21751405319155043</v>
      </c>
      <c r="Q44" s="11">
        <f>2*'OddsRatio_working_3-way'!K44*'OddsRatio_working_3-way'!L44*'OddsRatio_working_3-way'!M44</f>
        <v>4.9547620316981886E-2</v>
      </c>
      <c r="R44" s="11">
        <f t="shared" si="23"/>
        <v>0</v>
      </c>
      <c r="S44" s="11">
        <f t="shared" si="24"/>
        <v>-0.92600326864388294</v>
      </c>
      <c r="T44" s="11">
        <f t="shared" si="25"/>
        <v>-0.21093468534029228</v>
      </c>
      <c r="U44" s="11">
        <f>'OddsRatio_working_3-way'!S44-'OddsRatio_working_3-way'!R44^2/3</f>
        <v>-0.92600326864388294</v>
      </c>
      <c r="V44" s="11">
        <f>'OddsRatio_working_3-way'!S44*'OddsRatio_working_3-way'!R44/3-2*'OddsRatio_working_3-way'!R44^3/27-'OddsRatio_working_3-way'!T44</f>
        <v>0.21093468534029228</v>
      </c>
      <c r="W44" s="11">
        <f>'OddsRatio_working_3-way'!V44^2+4*'OddsRatio_working_3-way'!U44^3/27</f>
        <v>-7.3140808058277329E-2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0.17148924859731399</v>
      </c>
      <c r="Y44" s="11">
        <f>IF('OddsRatio_working_3-way'!W44&gt;=0,IF('OddsRatio_working_3-way'!V44+SQRT('OddsRatio_working_3-way'!W44)&gt;0,0,PI()),ACOS('OddsRatio_working_3-way'!V44/(2*'OddsRatio_working_3-way'!X44)))</f>
        <v>0.9083996019236702</v>
      </c>
      <c r="Z44" s="11">
        <f>'OddsRatio_working_3-way'!X44^(1/3)*COS('OddsRatio_working_3-way'!Y44/3)</f>
        <v>0.53030288468153297</v>
      </c>
      <c r="AA44" s="11">
        <f>'OddsRatio_working_3-way'!X44^(1/3)*COS(('OddsRatio_working_3-way'!Y44+2*PI())/3)</f>
        <v>-0.40862602209203891</v>
      </c>
      <c r="AB44" s="11">
        <f>'OddsRatio_working_3-way'!X44^(1/3)*COS(('OddsRatio_working_3-way'!Y44+4*PI())/3)</f>
        <v>-0.12167686258949452</v>
      </c>
      <c r="AC44" s="11">
        <f>'OddsRatio_working_3-way'!X44^(1/3)*SIN('OddsRatio_working_3-way'!Y44/3)</f>
        <v>0.16567017448253113</v>
      </c>
      <c r="AD44" s="11">
        <f>'OddsRatio_working_3-way'!X44^(1/3)*SIN(('OddsRatio_working_3-way'!Y44+2*PI())/3)</f>
        <v>0.37642068259311173</v>
      </c>
      <c r="AE44" s="11">
        <f>'OddsRatio_working_3-way'!X44^(1/3)*SIN(('OddsRatio_working_3-way'!Y44+4*PI())/3)</f>
        <v>-0.54209085707564275</v>
      </c>
      <c r="AF44" s="11">
        <f>-'OddsRatio_working_3-way'!U44/(3*'OddsRatio_working_3-way'!X44^(1/3))*COS(('OddsRatio_working_3-way'!Y44)/3)</f>
        <v>0.53030288468153297</v>
      </c>
      <c r="AG44" s="11">
        <f>-'OddsRatio_working_3-way'!U44/(3*'OddsRatio_working_3-way'!X44^(1/3))*COS(('OddsRatio_working_3-way'!Y44+2*PI())/3)</f>
        <v>-0.40862602209203891</v>
      </c>
      <c r="AH44" s="11">
        <f>-'OddsRatio_working_3-way'!U44/(3*'OddsRatio_working_3-way'!X44^(1/3))*COS(('OddsRatio_working_3-way'!Y44+4*PI())/3)</f>
        <v>-0.12167686258949452</v>
      </c>
      <c r="AI44" s="11">
        <f>'OddsRatio_working_3-way'!U44/(3*'OddsRatio_working_3-way'!X44^(1/3))*SIN(('OddsRatio_working_3-way'!Y44)/3)</f>
        <v>-0.16567017448253113</v>
      </c>
      <c r="AJ44" s="11">
        <f>'OddsRatio_working_3-way'!U44/(3*'OddsRatio_working_3-way'!X44^(1/3))*SIN(('OddsRatio_working_3-way'!Y44+2*PI())/3)</f>
        <v>-0.37642068259311173</v>
      </c>
      <c r="AK44" s="11">
        <f>'OddsRatio_working_3-way'!U44/(3*'OddsRatio_working_3-way'!X44^(1/3))*SIN(('OddsRatio_working_3-way'!Y44+4*PI())/3)</f>
        <v>0.54209085707564275</v>
      </c>
      <c r="AL44" s="11">
        <f>'OddsRatio_working_3-way'!Z44+'OddsRatio_working_3-way'!AF44</f>
        <v>1.0606057693630659</v>
      </c>
      <c r="AM44" s="11">
        <f>'OddsRatio_working_3-way'!AA44+'OddsRatio_working_3-way'!AG44</f>
        <v>-0.81725204418407782</v>
      </c>
      <c r="AN44" s="11">
        <f>'OddsRatio_working_3-way'!AB44+'OddsRatio_working_3-way'!AH44</f>
        <v>-0.24335372517898904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1.0606057693630659</v>
      </c>
      <c r="AS44" s="11">
        <f>IF(('OddsRatio_working_3-way'!X44=0),IF(Q44&gt;0,-Q44^(1/3),(-Q44)^(1/3)),'OddsRatio_working_3-way'!AM44-'OddsRatio_working_3-way'!R44/3)</f>
        <v>-0.81725204418407782</v>
      </c>
      <c r="AT44" s="11">
        <f>IF(('OddsRatio_working_3-way'!X44=0),IF(Q44&gt;0,-Q44^(1/3),(-Q44)^(1/3)),'OddsRatio_working_3-way'!AN44-'OddsRatio_working_3-way'!R44/3)</f>
        <v>-0.24335372517898904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2.21</v>
      </c>
      <c r="B45" s="4">
        <f>IF('True_Odds_Calculator_3-way'!B44="","",'True_Odds_Calculator_3-way'!B44)</f>
        <v>2.94</v>
      </c>
      <c r="C45" s="4">
        <f>IF('True_Odds_Calculator_3-way'!C44="","",'True_Odds_Calculator_3-way'!C44)</f>
        <v>3.79</v>
      </c>
      <c r="D45" s="9">
        <f t="shared" si="13"/>
        <v>0.43132775321574018</v>
      </c>
      <c r="E45" s="9">
        <f t="shared" si="14"/>
        <v>0.32114744278486018</v>
      </c>
      <c r="F45" s="9">
        <f t="shared" si="15"/>
        <v>0.24752480399939966</v>
      </c>
      <c r="G45" s="9">
        <f t="shared" si="16"/>
        <v>1.0896054333489511</v>
      </c>
      <c r="H45" s="9">
        <f t="shared" si="17"/>
        <v>2.3184225743522306</v>
      </c>
      <c r="I45" s="9">
        <f t="shared" si="18"/>
        <v>3.1138345406969652</v>
      </c>
      <c r="J45" s="9">
        <f t="shared" si="19"/>
        <v>4.0399991590435738</v>
      </c>
      <c r="K45" s="11">
        <f t="shared" si="20"/>
        <v>0.45248868778280543</v>
      </c>
      <c r="L45" s="11">
        <f t="shared" si="21"/>
        <v>0.3401360544217687</v>
      </c>
      <c r="M45" s="11">
        <f t="shared" si="22"/>
        <v>0.26385224274406333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-0.26595765158103024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0.2412168439529252</v>
      </c>
      <c r="Q45" s="11">
        <f>2*'OddsRatio_working_3-way'!K45*'OddsRatio_working_3-way'!L45*'OddsRatio_working_3-way'!M45</f>
        <v>8.1217792576742484E-2</v>
      </c>
      <c r="R45" s="11">
        <f t="shared" si="23"/>
        <v>0</v>
      </c>
      <c r="S45" s="11">
        <f t="shared" si="24"/>
        <v>-0.90697463494270936</v>
      </c>
      <c r="T45" s="11">
        <f t="shared" si="25"/>
        <v>-0.30537866496387517</v>
      </c>
      <c r="U45" s="11">
        <f>'OddsRatio_working_3-way'!S45-'OddsRatio_working_3-way'!R45^2/3</f>
        <v>-0.90697463494270936</v>
      </c>
      <c r="V45" s="11">
        <f>'OddsRatio_working_3-way'!S45*'OddsRatio_working_3-way'!R45/3-2*'OddsRatio_working_3-way'!R45^3/27-'OddsRatio_working_3-way'!T45</f>
        <v>0.30537866496387517</v>
      </c>
      <c r="W45" s="11">
        <f>'OddsRatio_working_3-way'!V45^2+4*'OddsRatio_working_3-way'!U45^3/27</f>
        <v>-1.7274248041709739E-2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0.16623054552099356</v>
      </c>
      <c r="Y45" s="11">
        <f>IF('OddsRatio_working_3-way'!W45&gt;=0,IF('OddsRatio_working_3-way'!V45+SQRT('OddsRatio_working_3-way'!W45)&gt;0,0,PI()),ACOS('OddsRatio_working_3-way'!V45/(2*'OddsRatio_working_3-way'!X45)))</f>
        <v>0.40642607606127612</v>
      </c>
      <c r="Z45" s="11">
        <f>'OddsRatio_working_3-way'!X45^(1/3)*COS('OddsRatio_working_3-way'!Y45/3)</f>
        <v>0.54480271667447555</v>
      </c>
      <c r="AA45" s="11">
        <f>'OddsRatio_working_3-way'!X45^(1/3)*COS(('OddsRatio_working_3-way'!Y45+2*PI())/3)</f>
        <v>-0.33671433264072254</v>
      </c>
      <c r="AB45" s="11">
        <f>'OddsRatio_working_3-way'!X45^(1/3)*COS(('OddsRatio_working_3-way'!Y45+4*PI())/3)</f>
        <v>-0.20808838403375315</v>
      </c>
      <c r="AC45" s="11">
        <f>'OddsRatio_working_3-way'!X45^(1/3)*SIN('OddsRatio_working_3-way'!Y45/3)</f>
        <v>7.4262226053004921E-2</v>
      </c>
      <c r="AD45" s="11">
        <f>'OddsRatio_working_3-way'!X45^(1/3)*SIN(('OddsRatio_working_3-way'!Y45+2*PI())/3)</f>
        <v>0.43468187966436939</v>
      </c>
      <c r="AE45" s="11">
        <f>'OddsRatio_working_3-way'!X45^(1/3)*SIN(('OddsRatio_working_3-way'!Y45+4*PI())/3)</f>
        <v>-0.50894410571737414</v>
      </c>
      <c r="AF45" s="11">
        <f>-'OddsRatio_working_3-way'!U45/(3*'OddsRatio_working_3-way'!X45^(1/3))*COS(('OddsRatio_working_3-way'!Y45)/3)</f>
        <v>0.54480271667447555</v>
      </c>
      <c r="AG45" s="11">
        <f>-'OddsRatio_working_3-way'!U45/(3*'OddsRatio_working_3-way'!X45^(1/3))*COS(('OddsRatio_working_3-way'!Y45+2*PI())/3)</f>
        <v>-0.33671433264072254</v>
      </c>
      <c r="AH45" s="11">
        <f>-'OddsRatio_working_3-way'!U45/(3*'OddsRatio_working_3-way'!X45^(1/3))*COS(('OddsRatio_working_3-way'!Y45+4*PI())/3)</f>
        <v>-0.20808838403375315</v>
      </c>
      <c r="AI45" s="11">
        <f>'OddsRatio_working_3-way'!U45/(3*'OddsRatio_working_3-way'!X45^(1/3))*SIN(('OddsRatio_working_3-way'!Y45)/3)</f>
        <v>-7.4262226053004921E-2</v>
      </c>
      <c r="AJ45" s="11">
        <f>'OddsRatio_working_3-way'!U45/(3*'OddsRatio_working_3-way'!X45^(1/3))*SIN(('OddsRatio_working_3-way'!Y45+2*PI())/3)</f>
        <v>-0.43468187966436939</v>
      </c>
      <c r="AK45" s="11">
        <f>'OddsRatio_working_3-way'!U45/(3*'OddsRatio_working_3-way'!X45^(1/3))*SIN(('OddsRatio_working_3-way'!Y45+4*PI())/3)</f>
        <v>0.50894410571737414</v>
      </c>
      <c r="AL45" s="11">
        <f>'OddsRatio_working_3-way'!Z45+'OddsRatio_working_3-way'!AF45</f>
        <v>1.0896054333489511</v>
      </c>
      <c r="AM45" s="11">
        <f>'OddsRatio_working_3-way'!AA45+'OddsRatio_working_3-way'!AG45</f>
        <v>-0.67342866528144507</v>
      </c>
      <c r="AN45" s="11">
        <f>'OddsRatio_working_3-way'!AB45+'OddsRatio_working_3-way'!AH45</f>
        <v>-0.41617676806750631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1.0896054333489511</v>
      </c>
      <c r="AS45" s="11">
        <f>IF(('OddsRatio_working_3-way'!X45=0),IF(Q45&gt;0,-Q45^(1/3),(-Q45)^(1/3)),'OddsRatio_working_3-way'!AM45-'OddsRatio_working_3-way'!R45/3)</f>
        <v>-0.67342866528144507</v>
      </c>
      <c r="AT45" s="11">
        <f>IF(('OddsRatio_working_3-way'!X45=0),IF(Q45&gt;0,-Q45^(1/3),(-Q45)^(1/3)),'OddsRatio_working_3-way'!AN45-'OddsRatio_working_3-way'!R45/3)</f>
        <v>-0.41617676806750631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1.29</v>
      </c>
      <c r="B46" s="4">
        <f>IF('True_Odds_Calculator_3-way'!B45="","",'True_Odds_Calculator_3-way'!B45)</f>
        <v>5.09</v>
      </c>
      <c r="C46" s="4">
        <f>IF('True_Odds_Calculator_3-way'!C45="","",'True_Odds_Calculator_3-way'!C45)</f>
        <v>11.09</v>
      </c>
      <c r="D46" s="9">
        <f t="shared" si="13"/>
        <v>0.74777840270203455</v>
      </c>
      <c r="E46" s="9">
        <f t="shared" si="14"/>
        <v>0.17370108076387988</v>
      </c>
      <c r="F46" s="9">
        <f t="shared" si="15"/>
        <v>7.8520516534085358E-2</v>
      </c>
      <c r="G46" s="9">
        <f t="shared" si="16"/>
        <v>1.1630847356815299</v>
      </c>
      <c r="H46" s="9">
        <f t="shared" si="17"/>
        <v>1.337294573347644</v>
      </c>
      <c r="I46" s="9">
        <f t="shared" si="18"/>
        <v>5.7570165689374573</v>
      </c>
      <c r="J46" s="9">
        <f t="shared" si="19"/>
        <v>12.735524983026634</v>
      </c>
      <c r="K46" s="11">
        <f t="shared" si="20"/>
        <v>0.77519379844961234</v>
      </c>
      <c r="L46" s="11">
        <f t="shared" si="21"/>
        <v>0.19646365422396858</v>
      </c>
      <c r="M46" s="11">
        <f t="shared" si="22"/>
        <v>9.0171325518485126E-2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-0.16435140963471839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0.19871446981503169</v>
      </c>
      <c r="Q46" s="11">
        <f>2*'OddsRatio_working_3-way'!K46*'OddsRatio_working_3-way'!L46*'OddsRatio_working_3-way'!M46</f>
        <v>2.7465718011752828E-2</v>
      </c>
      <c r="R46" s="11">
        <f t="shared" si="23"/>
        <v>0</v>
      </c>
      <c r="S46" s="11">
        <f t="shared" si="24"/>
        <v>-1.2090828442341164</v>
      </c>
      <c r="T46" s="11">
        <f t="shared" si="25"/>
        <v>-0.16711580431708592</v>
      </c>
      <c r="U46" s="11">
        <f>'OddsRatio_working_3-way'!S46-'OddsRatio_working_3-way'!R46^2/3</f>
        <v>-1.2090828442341164</v>
      </c>
      <c r="V46" s="11">
        <f>'OddsRatio_working_3-way'!S46*'OddsRatio_working_3-way'!R46/3-2*'OddsRatio_working_3-way'!R46^3/27-'OddsRatio_working_3-way'!T46</f>
        <v>0.16711580431708592</v>
      </c>
      <c r="W46" s="11">
        <f>'OddsRatio_working_3-way'!V46^2+4*'OddsRatio_working_3-way'!U46^3/27</f>
        <v>-0.23392943823222054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0.25585988855463798</v>
      </c>
      <c r="Y46" s="11">
        <f>IF('OddsRatio_working_3-way'!W46&gt;=0,IF('OddsRatio_working_3-way'!V46+SQRT('OddsRatio_working_3-way'!W46)&gt;0,0,PI()),ACOS('OddsRatio_working_3-way'!V46/(2*'OddsRatio_working_3-way'!X46)))</f>
        <v>1.2381168145131469</v>
      </c>
      <c r="Z46" s="11">
        <f>'OddsRatio_working_3-way'!X46^(1/3)*COS('OddsRatio_working_3-way'!Y46/3)</f>
        <v>0.58154236784076485</v>
      </c>
      <c r="AA46" s="11">
        <f>'OddsRatio_working_3-way'!X46^(1/3)*COS(('OddsRatio_working_3-way'!Y46+2*PI())/3)</f>
        <v>-0.51128664111816347</v>
      </c>
      <c r="AB46" s="11">
        <f>'OddsRatio_working_3-way'!X46^(1/3)*COS(('OddsRatio_working_3-way'!Y46+4*PI())/3)</f>
        <v>-7.0255726722601608E-2</v>
      </c>
      <c r="AC46" s="11">
        <f>'OddsRatio_working_3-way'!X46^(1/3)*SIN('OddsRatio_working_3-way'!Y46/3)</f>
        <v>0.25462931714722453</v>
      </c>
      <c r="AD46" s="11">
        <f>'OddsRatio_working_3-way'!X46^(1/3)*SIN(('OddsRatio_working_3-way'!Y46+2*PI())/3)</f>
        <v>0.37631580535344472</v>
      </c>
      <c r="AE46" s="11">
        <f>'OddsRatio_working_3-way'!X46^(1/3)*SIN(('OddsRatio_working_3-way'!Y46+4*PI())/3)</f>
        <v>-0.63094512250066925</v>
      </c>
      <c r="AF46" s="11">
        <f>-'OddsRatio_working_3-way'!U46/(3*'OddsRatio_working_3-way'!X46^(1/3))*COS(('OddsRatio_working_3-way'!Y46)/3)</f>
        <v>0.58154236784076496</v>
      </c>
      <c r="AG46" s="11">
        <f>-'OddsRatio_working_3-way'!U46/(3*'OddsRatio_working_3-way'!X46^(1/3))*COS(('OddsRatio_working_3-way'!Y46+2*PI())/3)</f>
        <v>-0.51128664111816358</v>
      </c>
      <c r="AH46" s="11">
        <f>-'OddsRatio_working_3-way'!U46/(3*'OddsRatio_working_3-way'!X46^(1/3))*COS(('OddsRatio_working_3-way'!Y46+4*PI())/3)</f>
        <v>-7.0255726722601622E-2</v>
      </c>
      <c r="AI46" s="11">
        <f>'OddsRatio_working_3-way'!U46/(3*'OddsRatio_working_3-way'!X46^(1/3))*SIN(('OddsRatio_working_3-way'!Y46)/3)</f>
        <v>-0.25462931714722459</v>
      </c>
      <c r="AJ46" s="11">
        <f>'OddsRatio_working_3-way'!U46/(3*'OddsRatio_working_3-way'!X46^(1/3))*SIN(('OddsRatio_working_3-way'!Y46+2*PI())/3)</f>
        <v>-0.37631580535344478</v>
      </c>
      <c r="AK46" s="11">
        <f>'OddsRatio_working_3-way'!U46/(3*'OddsRatio_working_3-way'!X46^(1/3))*SIN(('OddsRatio_working_3-way'!Y46+4*PI())/3)</f>
        <v>0.63094512250066936</v>
      </c>
      <c r="AL46" s="11">
        <f>'OddsRatio_working_3-way'!Z46+'OddsRatio_working_3-way'!AF46</f>
        <v>1.1630847356815299</v>
      </c>
      <c r="AM46" s="11">
        <f>'OddsRatio_working_3-way'!AA46+'OddsRatio_working_3-way'!AG46</f>
        <v>-1.0225732822363272</v>
      </c>
      <c r="AN46" s="11">
        <f>'OddsRatio_working_3-way'!AB46+'OddsRatio_working_3-way'!AH46</f>
        <v>-0.14051145344520322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1.1630847356815299</v>
      </c>
      <c r="AS46" s="11">
        <f>IF(('OddsRatio_working_3-way'!X46=0),IF(Q46&gt;0,-Q46^(1/3),(-Q46)^(1/3)),'OddsRatio_working_3-way'!AM46-'OddsRatio_working_3-way'!R46/3)</f>
        <v>-1.0225732822363272</v>
      </c>
      <c r="AT46" s="11">
        <f>IF(('OddsRatio_working_3-way'!X46=0),IF(Q46&gt;0,-Q46^(1/3),(-Q46)^(1/3)),'OddsRatio_working_3-way'!AN46-'OddsRatio_working_3-way'!R46/3)</f>
        <v>-0.14051145344520322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2.4700000000000002</v>
      </c>
      <c r="B47" s="4">
        <f>IF('True_Odds_Calculator_3-way'!B46="","",'True_Odds_Calculator_3-way'!B46)</f>
        <v>3.07</v>
      </c>
      <c r="C47" s="4">
        <f>IF('True_Odds_Calculator_3-way'!C46="","",'True_Odds_Calculator_3-way'!C46)</f>
        <v>3.19</v>
      </c>
      <c r="D47" s="9">
        <f t="shared" si="13"/>
        <v>0.38908888792778046</v>
      </c>
      <c r="E47" s="9">
        <f t="shared" si="14"/>
        <v>0.31143268802004032</v>
      </c>
      <c r="F47" s="9">
        <f t="shared" si="15"/>
        <v>0.29947842405217928</v>
      </c>
      <c r="G47" s="9">
        <f t="shared" si="16"/>
        <v>1.0680998697718067</v>
      </c>
      <c r="H47" s="9">
        <f t="shared" si="17"/>
        <v>2.5701068085645558</v>
      </c>
      <c r="I47" s="9">
        <f t="shared" si="18"/>
        <v>3.2109667304276397</v>
      </c>
      <c r="J47" s="9">
        <f t="shared" si="19"/>
        <v>3.339138714800256</v>
      </c>
      <c r="K47" s="11">
        <f t="shared" si="20"/>
        <v>0.40485829959514169</v>
      </c>
      <c r="L47" s="11">
        <f t="shared" si="21"/>
        <v>0.32573289902280134</v>
      </c>
      <c r="M47" s="11">
        <f t="shared" si="22"/>
        <v>0.31347962382445144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-0.27548996461308695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0.23688011770089371</v>
      </c>
      <c r="Q47" s="11">
        <f>2*'OddsRatio_working_3-way'!K47*'OddsRatio_working_3-way'!L47*'OddsRatio_working_3-way'!M47</f>
        <v>8.2680669354587691E-2</v>
      </c>
      <c r="R47" s="11">
        <f t="shared" si="23"/>
        <v>0</v>
      </c>
      <c r="S47" s="11">
        <f t="shared" si="24"/>
        <v>-0.85985026000341247</v>
      </c>
      <c r="T47" s="11">
        <f t="shared" si="25"/>
        <v>-0.30012225480049304</v>
      </c>
      <c r="U47" s="11">
        <f>'OddsRatio_working_3-way'!S47-'OddsRatio_working_3-way'!R47^2/3</f>
        <v>-0.85985026000341247</v>
      </c>
      <c r="V47" s="11">
        <f>'OddsRatio_working_3-way'!S47*'OddsRatio_working_3-way'!R47/3-2*'OddsRatio_working_3-way'!R47^3/27-'OddsRatio_working_3-way'!T47</f>
        <v>0.30012225480049304</v>
      </c>
      <c r="W47" s="11">
        <f>'OddsRatio_working_3-way'!V47^2+4*'OddsRatio_working_3-way'!U47^3/27</f>
        <v>-4.1079380610451049E-3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0.15344486459928952</v>
      </c>
      <c r="Y47" s="11">
        <f>IF('OddsRatio_working_3-way'!W47&gt;=0,IF('OddsRatio_working_3-way'!V47+SQRT('OddsRatio_working_3-way'!W47)&gt;0,0,PI()),ACOS('OddsRatio_working_3-way'!V47/(2*'OddsRatio_working_3-way'!X47)))</f>
        <v>0.21039647508447046</v>
      </c>
      <c r="Z47" s="11">
        <f>'OddsRatio_working_3-way'!X47^(1/3)*COS('OddsRatio_working_3-way'!Y47/3)</f>
        <v>0.53404993488590347</v>
      </c>
      <c r="AA47" s="11">
        <f>'OddsRatio_working_3-way'!X47^(1/3)*COS(('OddsRatio_working_3-way'!Y47+2*PI())/3)</f>
        <v>-0.29951443169099523</v>
      </c>
      <c r="AB47" s="11">
        <f>'OddsRatio_working_3-way'!X47^(1/3)*COS(('OddsRatio_working_3-way'!Y47+4*PI())/3)</f>
        <v>-0.23453550319490832</v>
      </c>
      <c r="AC47" s="11">
        <f>'OddsRatio_working_3-way'!X47^(1/3)*SIN('OddsRatio_working_3-way'!Y47/3)</f>
        <v>3.7515601858869353E-2</v>
      </c>
      <c r="AD47" s="11">
        <f>'OddsRatio_working_3-way'!X47^(1/3)*SIN(('OddsRatio_working_3-way'!Y47+2*PI())/3)</f>
        <v>0.44374300957118307</v>
      </c>
      <c r="AE47" s="11">
        <f>'OddsRatio_working_3-way'!X47^(1/3)*SIN(('OddsRatio_working_3-way'!Y47+4*PI())/3)</f>
        <v>-0.48125861143005227</v>
      </c>
      <c r="AF47" s="11">
        <f>-'OddsRatio_working_3-way'!U47/(3*'OddsRatio_working_3-way'!X47^(1/3))*COS(('OddsRatio_working_3-way'!Y47)/3)</f>
        <v>0.53404993488590335</v>
      </c>
      <c r="AG47" s="11">
        <f>-'OddsRatio_working_3-way'!U47/(3*'OddsRatio_working_3-way'!X47^(1/3))*COS(('OddsRatio_working_3-way'!Y47+2*PI())/3)</f>
        <v>-0.29951443169099518</v>
      </c>
      <c r="AH47" s="11">
        <f>-'OddsRatio_working_3-way'!U47/(3*'OddsRatio_working_3-way'!X47^(1/3))*COS(('OddsRatio_working_3-way'!Y47+4*PI())/3)</f>
        <v>-0.23453550319490829</v>
      </c>
      <c r="AI47" s="11">
        <f>'OddsRatio_working_3-way'!U47/(3*'OddsRatio_working_3-way'!X47^(1/3))*SIN(('OddsRatio_working_3-way'!Y47)/3)</f>
        <v>-3.7515601858869346E-2</v>
      </c>
      <c r="AJ47" s="11">
        <f>'OddsRatio_working_3-way'!U47/(3*'OddsRatio_working_3-way'!X47^(1/3))*SIN(('OddsRatio_working_3-way'!Y47+2*PI())/3)</f>
        <v>-0.44374300957118296</v>
      </c>
      <c r="AK47" s="11">
        <f>'OddsRatio_working_3-way'!U47/(3*'OddsRatio_working_3-way'!X47^(1/3))*SIN(('OddsRatio_working_3-way'!Y47+4*PI())/3)</f>
        <v>0.48125861143005222</v>
      </c>
      <c r="AL47" s="11">
        <f>'OddsRatio_working_3-way'!Z47+'OddsRatio_working_3-way'!AF47</f>
        <v>1.0680998697718067</v>
      </c>
      <c r="AM47" s="11">
        <f>'OddsRatio_working_3-way'!AA47+'OddsRatio_working_3-way'!AG47</f>
        <v>-0.59902886338199046</v>
      </c>
      <c r="AN47" s="11">
        <f>'OddsRatio_working_3-way'!AB47+'OddsRatio_working_3-way'!AH47</f>
        <v>-0.46907100638981658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1.0680998697718067</v>
      </c>
      <c r="AS47" s="11">
        <f>IF(('OddsRatio_working_3-way'!X47=0),IF(Q47&gt;0,-Q47^(1/3),(-Q47)^(1/3)),'OddsRatio_working_3-way'!AM47-'OddsRatio_working_3-way'!R47/3)</f>
        <v>-0.59902886338199046</v>
      </c>
      <c r="AT47" s="11">
        <f>IF(('OddsRatio_working_3-way'!X47=0),IF(Q47&gt;0,-Q47^(1/3),(-Q47)^(1/3)),'OddsRatio_working_3-way'!AN47-'OddsRatio_working_3-way'!R47/3)</f>
        <v>-0.46907100638981658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2.33</v>
      </c>
      <c r="B48" s="4">
        <f>IF('True_Odds_Calculator_3-way'!B47="","",'True_Odds_Calculator_3-way'!B47)</f>
        <v>3.28</v>
      </c>
      <c r="C48" s="4">
        <f>IF('True_Odds_Calculator_3-way'!C47="","",'True_Odds_Calculator_3-way'!C47)</f>
        <v>3.35</v>
      </c>
      <c r="D48" s="9">
        <f t="shared" si="13"/>
        <v>0.41716217036123482</v>
      </c>
      <c r="E48" s="9">
        <f t="shared" si="14"/>
        <v>0.29454100066878747</v>
      </c>
      <c r="F48" s="9">
        <f t="shared" si="15"/>
        <v>0.2882968289699776</v>
      </c>
      <c r="G48" s="9">
        <f t="shared" si="16"/>
        <v>1.0504881870754221</v>
      </c>
      <c r="H48" s="9">
        <f t="shared" si="17"/>
        <v>2.3971492888103114</v>
      </c>
      <c r="I48" s="9">
        <f t="shared" si="18"/>
        <v>3.3951130665319629</v>
      </c>
      <c r="J48" s="9">
        <f t="shared" si="19"/>
        <v>3.4686472396272423</v>
      </c>
      <c r="K48" s="11">
        <f t="shared" si="20"/>
        <v>0.42918454935622319</v>
      </c>
      <c r="L48" s="11">
        <f t="shared" si="21"/>
        <v>0.3048780487804878</v>
      </c>
      <c r="M48" s="11">
        <f t="shared" si="22"/>
        <v>0.29850746268656714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-0.27834266331901669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0.23279394923217056</v>
      </c>
      <c r="Q48" s="11">
        <f>2*'OddsRatio_working_3-way'!K48*'OddsRatio_working_3-way'!L48*'OddsRatio_working_3-way'!M48</f>
        <v>7.8118774910124339E-2</v>
      </c>
      <c r="R48" s="11">
        <f t="shared" si="23"/>
        <v>0</v>
      </c>
      <c r="S48" s="11">
        <f t="shared" si="24"/>
        <v>-0.83635741088443416</v>
      </c>
      <c r="T48" s="11">
        <f t="shared" si="25"/>
        <v>-0.28065684929007856</v>
      </c>
      <c r="U48" s="11">
        <f>'OddsRatio_working_3-way'!S48-'OddsRatio_working_3-way'!R48^2/3</f>
        <v>-0.83635741088443416</v>
      </c>
      <c r="V48" s="11">
        <f>'OddsRatio_working_3-way'!S48*'OddsRatio_working_3-way'!R48/3-2*'OddsRatio_working_3-way'!R48^3/27-'OddsRatio_working_3-way'!T48</f>
        <v>0.28065684929007856</v>
      </c>
      <c r="W48" s="11">
        <f>'OddsRatio_working_3-way'!V48^2+4*'OddsRatio_working_3-way'!U48^3/27</f>
        <v>-7.9023633964046824E-3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0.14719938047580106</v>
      </c>
      <c r="Y48" s="11">
        <f>IF('OddsRatio_working_3-way'!W48&gt;=0,IF('OddsRatio_working_3-way'!V48+SQRT('OddsRatio_working_3-way'!W48)&gt;0,0,PI()),ACOS('OddsRatio_working_3-way'!V48/(2*'OddsRatio_working_3-way'!X48)))</f>
        <v>0.30674292857835161</v>
      </c>
      <c r="Z48" s="11">
        <f>'OddsRatio_working_3-way'!X48^(1/3)*COS('OddsRatio_working_3-way'!Y48/3)</f>
        <v>0.52524409353771118</v>
      </c>
      <c r="AA48" s="11">
        <f>'OddsRatio_working_3-way'!X48^(1/3)*COS(('OddsRatio_working_3-way'!Y48+2*PI())/3)</f>
        <v>-0.3092946765846234</v>
      </c>
      <c r="AB48" s="11">
        <f>'OddsRatio_working_3-way'!X48^(1/3)*COS(('OddsRatio_working_3-way'!Y48+4*PI())/3)</f>
        <v>-0.2159494169530877</v>
      </c>
      <c r="AC48" s="11">
        <f>'OddsRatio_working_3-way'!X48^(1/3)*SIN('OddsRatio_working_3-way'!Y48/3)</f>
        <v>5.3892910775842573E-2</v>
      </c>
      <c r="AD48" s="11">
        <f>'OddsRatio_working_3-way'!X48^(1/3)*SIN(('OddsRatio_working_3-way'!Y48+2*PI())/3)</f>
        <v>0.42792827280346651</v>
      </c>
      <c r="AE48" s="11">
        <f>'OddsRatio_working_3-way'!X48^(1/3)*SIN(('OddsRatio_working_3-way'!Y48+4*PI())/3)</f>
        <v>-0.48182118357930914</v>
      </c>
      <c r="AF48" s="11">
        <f>-'OddsRatio_working_3-way'!U48/(3*'OddsRatio_working_3-way'!X48^(1/3))*COS(('OddsRatio_working_3-way'!Y48)/3)</f>
        <v>0.52524409353771095</v>
      </c>
      <c r="AG48" s="11">
        <f>-'OddsRatio_working_3-way'!U48/(3*'OddsRatio_working_3-way'!X48^(1/3))*COS(('OddsRatio_working_3-way'!Y48+2*PI())/3)</f>
        <v>-0.30929467658462323</v>
      </c>
      <c r="AH48" s="11">
        <f>-'OddsRatio_working_3-way'!U48/(3*'OddsRatio_working_3-way'!X48^(1/3))*COS(('OddsRatio_working_3-way'!Y48+4*PI())/3)</f>
        <v>-0.21594941695308761</v>
      </c>
      <c r="AI48" s="11">
        <f>'OddsRatio_working_3-way'!U48/(3*'OddsRatio_working_3-way'!X48^(1/3))*SIN(('OddsRatio_working_3-way'!Y48)/3)</f>
        <v>-5.3892910775842552E-2</v>
      </c>
      <c r="AJ48" s="11">
        <f>'OddsRatio_working_3-way'!U48/(3*'OddsRatio_working_3-way'!X48^(1/3))*SIN(('OddsRatio_working_3-way'!Y48+2*PI())/3)</f>
        <v>-0.42792827280346635</v>
      </c>
      <c r="AK48" s="11">
        <f>'OddsRatio_working_3-way'!U48/(3*'OddsRatio_working_3-way'!X48^(1/3))*SIN(('OddsRatio_working_3-way'!Y48+4*PI())/3)</f>
        <v>0.48182118357930898</v>
      </c>
      <c r="AL48" s="11">
        <f>'OddsRatio_working_3-way'!Z48+'OddsRatio_working_3-way'!AF48</f>
        <v>1.0504881870754221</v>
      </c>
      <c r="AM48" s="11">
        <f>'OddsRatio_working_3-way'!AA48+'OddsRatio_working_3-way'!AG48</f>
        <v>-0.61858935316924657</v>
      </c>
      <c r="AN48" s="11">
        <f>'OddsRatio_working_3-way'!AB48+'OddsRatio_working_3-way'!AH48</f>
        <v>-0.43189883390617534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1.0504881870754221</v>
      </c>
      <c r="AS48" s="11">
        <f>IF(('OddsRatio_working_3-way'!X48=0),IF(Q48&gt;0,-Q48^(1/3),(-Q48)^(1/3)),'OddsRatio_working_3-way'!AM48-'OddsRatio_working_3-way'!R48/3)</f>
        <v>-0.61858935316924657</v>
      </c>
      <c r="AT48" s="11">
        <f>IF(('OddsRatio_working_3-way'!X48=0),IF(Q48&gt;0,-Q48^(1/3),(-Q48)^(1/3)),'OddsRatio_working_3-way'!AN48-'OddsRatio_working_3-way'!R48/3)</f>
        <v>-0.43189883390617534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1.68</v>
      </c>
      <c r="B49" s="4">
        <f>IF('True_Odds_Calculator_3-way'!B48="","",'True_Odds_Calculator_3-way'!B48)</f>
        <v>4.0199999999999996</v>
      </c>
      <c r="C49" s="4">
        <f>IF('True_Odds_Calculator_3-way'!C48="","",'True_Odds_Calculator_3-way'!C48)</f>
        <v>5.15</v>
      </c>
      <c r="D49" s="9">
        <f t="shared" si="13"/>
        <v>0.5792736071908674</v>
      </c>
      <c r="E49" s="9">
        <f t="shared" si="14"/>
        <v>0.23665131263546288</v>
      </c>
      <c r="F49" s="9">
        <f t="shared" si="15"/>
        <v>0.18407508017366986</v>
      </c>
      <c r="G49" s="9">
        <f t="shared" si="16"/>
        <v>1.0680881639735724</v>
      </c>
      <c r="H49" s="9">
        <f t="shared" si="17"/>
        <v>1.7262999515020294</v>
      </c>
      <c r="I49" s="9">
        <f t="shared" si="18"/>
        <v>4.2256262552001882</v>
      </c>
      <c r="J49" s="9">
        <f t="shared" si="19"/>
        <v>5.4325658804903254</v>
      </c>
      <c r="K49" s="11">
        <f t="shared" si="20"/>
        <v>0.59523809523809523</v>
      </c>
      <c r="L49" s="11">
        <f t="shared" si="21"/>
        <v>0.24875621890547267</v>
      </c>
      <c r="M49" s="11">
        <f t="shared" si="22"/>
        <v>0.1941747572815534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-0.24503120090716102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0.22569767896532136</v>
      </c>
      <c r="Q49" s="11">
        <f>2*'OddsRatio_working_3-way'!K49*'OddsRatio_working_3-way'!L49*'OddsRatio_working_3-way'!M49</f>
        <v>5.7502593366960862E-2</v>
      </c>
      <c r="R49" s="11">
        <f t="shared" si="23"/>
        <v>0</v>
      </c>
      <c r="S49" s="11">
        <f t="shared" si="24"/>
        <v>-0.92109771380027283</v>
      </c>
      <c r="T49" s="11">
        <f t="shared" si="25"/>
        <v>-0.23467457676440076</v>
      </c>
      <c r="U49" s="11">
        <f>'OddsRatio_working_3-way'!S49-'OddsRatio_working_3-way'!R49^2/3</f>
        <v>-0.92109771380027283</v>
      </c>
      <c r="V49" s="11">
        <f>'OddsRatio_working_3-way'!S49*'OddsRatio_working_3-way'!R49/3-2*'OddsRatio_working_3-way'!R49^3/27-'OddsRatio_working_3-way'!T49</f>
        <v>0.23467457676440076</v>
      </c>
      <c r="W49" s="11">
        <f>'OddsRatio_working_3-way'!V49^2+4*'OddsRatio_working_3-way'!U49^3/27</f>
        <v>-6.0702456640744508E-2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0.17012834392032911</v>
      </c>
      <c r="Y49" s="11">
        <f>IF('OddsRatio_working_3-way'!W49&gt;=0,IF('OddsRatio_working_3-way'!V49+SQRT('OddsRatio_working_3-way'!W49)&gt;0,0,PI()),ACOS('OddsRatio_working_3-way'!V49/(2*'OddsRatio_working_3-way'!X49)))</f>
        <v>0.80972353643609729</v>
      </c>
      <c r="Z49" s="11">
        <f>'OddsRatio_working_3-way'!X49^(1/3)*COS('OddsRatio_working_3-way'!Y49/3)</f>
        <v>0.53404408198678632</v>
      </c>
      <c r="AA49" s="11">
        <f>'OddsRatio_working_3-way'!X49^(1/3)*COS(('OddsRatio_working_3-way'!Y49+2*PI())/3)</f>
        <v>-0.39497561586035912</v>
      </c>
      <c r="AB49" s="11">
        <f>'OddsRatio_working_3-way'!X49^(1/3)*COS(('OddsRatio_working_3-way'!Y49+4*PI())/3)</f>
        <v>-0.13906846612642737</v>
      </c>
      <c r="AC49" s="11">
        <f>'OddsRatio_working_3-way'!X49^(1/3)*SIN('OddsRatio_working_3-way'!Y49/3)</f>
        <v>0.1477480617864354</v>
      </c>
      <c r="AD49" s="11">
        <f>'OddsRatio_working_3-way'!X49^(1/3)*SIN(('OddsRatio_working_3-way'!Y49+2*PI())/3)</f>
        <v>0.38862171084807878</v>
      </c>
      <c r="AE49" s="11">
        <f>'OddsRatio_working_3-way'!X49^(1/3)*SIN(('OddsRatio_working_3-way'!Y49+4*PI())/3)</f>
        <v>-0.53636977263451424</v>
      </c>
      <c r="AF49" s="11">
        <f>-'OddsRatio_working_3-way'!U49/(3*'OddsRatio_working_3-way'!X49^(1/3))*COS(('OddsRatio_working_3-way'!Y49)/3)</f>
        <v>0.5340440819867861</v>
      </c>
      <c r="AG49" s="11">
        <f>-'OddsRatio_working_3-way'!U49/(3*'OddsRatio_working_3-way'!X49^(1/3))*COS(('OddsRatio_working_3-way'!Y49+2*PI())/3)</f>
        <v>-0.39497561586035895</v>
      </c>
      <c r="AH49" s="11">
        <f>-'OddsRatio_working_3-way'!U49/(3*'OddsRatio_working_3-way'!X49^(1/3))*COS(('OddsRatio_working_3-way'!Y49+4*PI())/3)</f>
        <v>-0.13906846612642731</v>
      </c>
      <c r="AI49" s="11">
        <f>'OddsRatio_working_3-way'!U49/(3*'OddsRatio_working_3-way'!X49^(1/3))*SIN(('OddsRatio_working_3-way'!Y49)/3)</f>
        <v>-0.14774806178643535</v>
      </c>
      <c r="AJ49" s="11">
        <f>'OddsRatio_working_3-way'!U49/(3*'OddsRatio_working_3-way'!X49^(1/3))*SIN(('OddsRatio_working_3-way'!Y49+2*PI())/3)</f>
        <v>-0.38862171084807862</v>
      </c>
      <c r="AK49" s="11">
        <f>'OddsRatio_working_3-way'!U49/(3*'OddsRatio_working_3-way'!X49^(1/3))*SIN(('OddsRatio_working_3-way'!Y49+4*PI())/3)</f>
        <v>0.53636977263451402</v>
      </c>
      <c r="AL49" s="11">
        <f>'OddsRatio_working_3-way'!Z49+'OddsRatio_working_3-way'!AF49</f>
        <v>1.0680881639735724</v>
      </c>
      <c r="AM49" s="11">
        <f>'OddsRatio_working_3-way'!AA49+'OddsRatio_working_3-way'!AG49</f>
        <v>-0.78995123172071802</v>
      </c>
      <c r="AN49" s="11">
        <f>'OddsRatio_working_3-way'!AB49+'OddsRatio_working_3-way'!AH49</f>
        <v>-0.27813693225285469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1.0680881639735724</v>
      </c>
      <c r="AS49" s="11">
        <f>IF(('OddsRatio_working_3-way'!X49=0),IF(Q49&gt;0,-Q49^(1/3),(-Q49)^(1/3)),'OddsRatio_working_3-way'!AM49-'OddsRatio_working_3-way'!R49/3)</f>
        <v>-0.78995123172071802</v>
      </c>
      <c r="AT49" s="11">
        <f>IF(('OddsRatio_working_3-way'!X49=0),IF(Q49&gt;0,-Q49^(1/3),(-Q49)^(1/3)),'OddsRatio_working_3-way'!AN49-'OddsRatio_working_3-way'!R49/3)</f>
        <v>-0.27813693225285469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2.44</v>
      </c>
      <c r="B50" s="4">
        <f>IF('True_Odds_Calculator_3-way'!B49="","",'True_Odds_Calculator_3-way'!B49)</f>
        <v>3.69</v>
      </c>
      <c r="C50" s="4">
        <f>IF('True_Odds_Calculator_3-way'!C49="","",'True_Odds_Calculator_3-way'!C49)</f>
        <v>2.84</v>
      </c>
      <c r="D50" s="9">
        <f t="shared" si="13"/>
        <v>0.39786123591304728</v>
      </c>
      <c r="E50" s="9">
        <f t="shared" si="14"/>
        <v>0.26128841865620545</v>
      </c>
      <c r="F50" s="9">
        <f t="shared" si="15"/>
        <v>0.34085034543074705</v>
      </c>
      <c r="G50" s="9">
        <f t="shared" si="16"/>
        <v>1.0509993981826757</v>
      </c>
      <c r="H50" s="9">
        <f t="shared" si="17"/>
        <v>2.513439133383053</v>
      </c>
      <c r="I50" s="9">
        <f t="shared" si="18"/>
        <v>3.8271883811113976</v>
      </c>
      <c r="J50" s="9">
        <f t="shared" si="19"/>
        <v>2.9338388926561234</v>
      </c>
      <c r="K50" s="11">
        <f t="shared" si="20"/>
        <v>0.4098360655737705</v>
      </c>
      <c r="L50" s="11">
        <f t="shared" si="21"/>
        <v>0.2710027100271003</v>
      </c>
      <c r="M50" s="11">
        <f t="shared" si="22"/>
        <v>0.35211267605633806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-0.27873920854193523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0.23347468524327364</v>
      </c>
      <c r="Q50" s="11">
        <f>2*'OddsRatio_working_3-way'!K50*'OddsRatio_working_3-way'!L50*'OddsRatio_working_3-way'!M50</f>
        <v>7.8215974955870571E-2</v>
      </c>
      <c r="R50" s="11">
        <f t="shared" si="23"/>
        <v>0</v>
      </c>
      <c r="S50" s="11">
        <f t="shared" si="24"/>
        <v>-0.83760977318032481</v>
      </c>
      <c r="T50" s="11">
        <f t="shared" si="25"/>
        <v>-0.28060628917263813</v>
      </c>
      <c r="U50" s="11">
        <f>'OddsRatio_working_3-way'!S50-'OddsRatio_working_3-way'!R50^2/3</f>
        <v>-0.83760977318032481</v>
      </c>
      <c r="V50" s="11">
        <f>'OddsRatio_working_3-way'!S50*'OddsRatio_working_3-way'!R50/3-2*'OddsRatio_working_3-way'!R50^3/27-'OddsRatio_working_3-way'!T50</f>
        <v>0.28060628917263813</v>
      </c>
      <c r="W50" s="11">
        <f>'OddsRatio_working_3-way'!V50^2+4*'OddsRatio_working_3-way'!U50^3/27</f>
        <v>-8.320666245149072E-3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0.14753012892998102</v>
      </c>
      <c r="Y50" s="11">
        <f>IF('OddsRatio_working_3-way'!W50&gt;=0,IF('OddsRatio_working_3-way'!V50+SQRT('OddsRatio_working_3-way'!W50)&gt;0,0,PI()),ACOS('OddsRatio_working_3-way'!V50/(2*'OddsRatio_working_3-way'!X50)))</f>
        <v>0.31429843225424636</v>
      </c>
      <c r="Z50" s="11">
        <f>'OddsRatio_working_3-way'!X50^(1/3)*COS('OddsRatio_working_3-way'!Y50/3)</f>
        <v>0.52549969909133787</v>
      </c>
      <c r="AA50" s="11">
        <f>'OddsRatio_working_3-way'!X50^(1/3)*COS(('OddsRatio_working_3-way'!Y50+2*PI())/3)</f>
        <v>-0.31060372071892173</v>
      </c>
      <c r="AB50" s="11">
        <f>'OddsRatio_working_3-way'!X50^(1/3)*COS(('OddsRatio_working_3-way'!Y50+4*PI())/3)</f>
        <v>-0.2148959783724162</v>
      </c>
      <c r="AC50" s="11">
        <f>'OddsRatio_working_3-way'!X50^(1/3)*SIN('OddsRatio_working_3-way'!Y50/3)</f>
        <v>5.5256890807286317E-2</v>
      </c>
      <c r="AD50" s="11">
        <f>'OddsRatio_working_3-way'!X50^(1/3)*SIN(('OddsRatio_working_3-way'!Y50+2*PI())/3)</f>
        <v>0.42746764369053369</v>
      </c>
      <c r="AE50" s="11">
        <f>'OddsRatio_working_3-way'!X50^(1/3)*SIN(('OddsRatio_working_3-way'!Y50+4*PI())/3)</f>
        <v>-0.48272453449782005</v>
      </c>
      <c r="AF50" s="11">
        <f>-'OddsRatio_working_3-way'!U50/(3*'OddsRatio_working_3-way'!X50^(1/3))*COS(('OddsRatio_working_3-way'!Y50)/3)</f>
        <v>0.52549969909133776</v>
      </c>
      <c r="AG50" s="11">
        <f>-'OddsRatio_working_3-way'!U50/(3*'OddsRatio_working_3-way'!X50^(1/3))*COS(('OddsRatio_working_3-way'!Y50+2*PI())/3)</f>
        <v>-0.31060372071892167</v>
      </c>
      <c r="AH50" s="11">
        <f>-'OddsRatio_working_3-way'!U50/(3*'OddsRatio_working_3-way'!X50^(1/3))*COS(('OddsRatio_working_3-way'!Y50+4*PI())/3)</f>
        <v>-0.21489597837241617</v>
      </c>
      <c r="AI50" s="11">
        <f>'OddsRatio_working_3-way'!U50/(3*'OddsRatio_working_3-way'!X50^(1/3))*SIN(('OddsRatio_working_3-way'!Y50)/3)</f>
        <v>-5.525689080728631E-2</v>
      </c>
      <c r="AJ50" s="11">
        <f>'OddsRatio_working_3-way'!U50/(3*'OddsRatio_working_3-way'!X50^(1/3))*SIN(('OddsRatio_working_3-way'!Y50+2*PI())/3)</f>
        <v>-0.42746764369053358</v>
      </c>
      <c r="AK50" s="11">
        <f>'OddsRatio_working_3-way'!U50/(3*'OddsRatio_working_3-way'!X50^(1/3))*SIN(('OddsRatio_working_3-way'!Y50+4*PI())/3)</f>
        <v>0.48272453449781993</v>
      </c>
      <c r="AL50" s="11">
        <f>'OddsRatio_working_3-way'!Z50+'OddsRatio_working_3-way'!AF50</f>
        <v>1.0509993981826757</v>
      </c>
      <c r="AM50" s="11">
        <f>'OddsRatio_working_3-way'!AA50+'OddsRatio_working_3-way'!AG50</f>
        <v>-0.62120744143784346</v>
      </c>
      <c r="AN50" s="11">
        <f>'OddsRatio_working_3-way'!AB50+'OddsRatio_working_3-way'!AH50</f>
        <v>-0.42979195674483239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1.0509993981826757</v>
      </c>
      <c r="AS50" s="11">
        <f>IF(('OddsRatio_working_3-way'!X50=0),IF(Q50&gt;0,-Q50^(1/3),(-Q50)^(1/3)),'OddsRatio_working_3-way'!AM50-'OddsRatio_working_3-way'!R50/3)</f>
        <v>-0.62120744143784346</v>
      </c>
      <c r="AT50" s="11">
        <f>IF(('OddsRatio_working_3-way'!X50=0),IF(Q50&gt;0,-Q50^(1/3),(-Q50)^(1/3)),'OddsRatio_working_3-way'!AN50-'OddsRatio_working_3-way'!R50/3)</f>
        <v>-0.42979195674483239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1.52</v>
      </c>
      <c r="B51" s="4">
        <f>IF('True_Odds_Calculator_3-way'!B50="","",'True_Odds_Calculator_3-way'!B50)</f>
        <v>4.5</v>
      </c>
      <c r="C51" s="4">
        <f>IF('True_Odds_Calculator_3-way'!C50="","",'True_Odds_Calculator_3-way'!C50)</f>
        <v>6.65</v>
      </c>
      <c r="D51" s="9">
        <f t="shared" si="13"/>
        <v>0.64463641248883363</v>
      </c>
      <c r="E51" s="9">
        <f t="shared" si="14"/>
        <v>0.21229540172576955</v>
      </c>
      <c r="F51" s="9">
        <f t="shared" si="15"/>
        <v>0.14306818578539685</v>
      </c>
      <c r="G51" s="9">
        <f t="shared" si="16"/>
        <v>1.0601193187429334</v>
      </c>
      <c r="H51" s="9">
        <f t="shared" si="17"/>
        <v>1.5512620457463251</v>
      </c>
      <c r="I51" s="9">
        <f t="shared" si="18"/>
        <v>4.7104176156002664</v>
      </c>
      <c r="J51" s="9">
        <f t="shared" si="19"/>
        <v>6.9896741508975735</v>
      </c>
      <c r="K51" s="11">
        <f t="shared" si="20"/>
        <v>0.65789473684210531</v>
      </c>
      <c r="L51" s="11">
        <f t="shared" si="21"/>
        <v>0.22222222222222221</v>
      </c>
      <c r="M51" s="11">
        <f t="shared" si="22"/>
        <v>0.15037593984962405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-0.22606955986457367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0.21259288572307963</v>
      </c>
      <c r="Q51" s="11">
        <f>2*'OddsRatio_working_3-way'!K51*'OddsRatio_working_3-way'!L51*'OddsRatio_working_3-way'!M51</f>
        <v>4.3969573055445625E-2</v>
      </c>
      <c r="R51" s="11">
        <f t="shared" si="23"/>
        <v>0</v>
      </c>
      <c r="S51" s="11">
        <f t="shared" si="24"/>
        <v>-0.94038704658173711</v>
      </c>
      <c r="T51" s="11">
        <f t="shared" si="25"/>
        <v>-0.19449576971700866</v>
      </c>
      <c r="U51" s="11">
        <f>'OddsRatio_working_3-way'!S51-'OddsRatio_working_3-way'!R51^2/3</f>
        <v>-0.94038704658173711</v>
      </c>
      <c r="V51" s="11">
        <f>'OddsRatio_working_3-way'!S51*'OddsRatio_working_3-way'!R51/3-2*'OddsRatio_working_3-way'!R51^3/27-'OddsRatio_working_3-way'!T51</f>
        <v>0.19449576971700866</v>
      </c>
      <c r="W51" s="11">
        <f>'OddsRatio_working_3-way'!V51^2+4*'OddsRatio_working_3-way'!U51^3/27</f>
        <v>-8.5372937130648988E-2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0.17550038573209792</v>
      </c>
      <c r="Y51" s="11">
        <f>IF('OddsRatio_working_3-way'!W51&gt;=0,IF('OddsRatio_working_3-way'!V51+SQRT('OddsRatio_working_3-way'!W51)&gt;0,0,PI()),ACOS('OddsRatio_working_3-way'!V51/(2*'OddsRatio_working_3-way'!X51)))</f>
        <v>0.9834935322661893</v>
      </c>
      <c r="Z51" s="11">
        <f>'OddsRatio_working_3-way'!X51^(1/3)*COS('OddsRatio_working_3-way'!Y51/3)</f>
        <v>0.53005965937146671</v>
      </c>
      <c r="AA51" s="11">
        <f>'OddsRatio_working_3-way'!X51^(1/3)*COS(('OddsRatio_working_3-way'!Y51+2*PI())/3)</f>
        <v>-0.42115263319530338</v>
      </c>
      <c r="AB51" s="11">
        <f>'OddsRatio_working_3-way'!X51^(1/3)*COS(('OddsRatio_working_3-way'!Y51+4*PI())/3)</f>
        <v>-0.10890702617616332</v>
      </c>
      <c r="AC51" s="11">
        <f>'OddsRatio_working_3-way'!X51^(1/3)*SIN('OddsRatio_working_3-way'!Y51/3)</f>
        <v>0.18027508526577862</v>
      </c>
      <c r="AD51" s="11">
        <f>'OddsRatio_working_3-way'!X51^(1/3)*SIN(('OddsRatio_working_3-way'!Y51+2*PI())/3)</f>
        <v>0.36890758790412703</v>
      </c>
      <c r="AE51" s="11">
        <f>'OddsRatio_working_3-way'!X51^(1/3)*SIN(('OddsRatio_working_3-way'!Y51+4*PI())/3)</f>
        <v>-0.54918267316990566</v>
      </c>
      <c r="AF51" s="11">
        <f>-'OddsRatio_working_3-way'!U51/(3*'OddsRatio_working_3-way'!X51^(1/3))*COS(('OddsRatio_working_3-way'!Y51)/3)</f>
        <v>0.53005965937146671</v>
      </c>
      <c r="AG51" s="11">
        <f>-'OddsRatio_working_3-way'!U51/(3*'OddsRatio_working_3-way'!X51^(1/3))*COS(('OddsRatio_working_3-way'!Y51+2*PI())/3)</f>
        <v>-0.42115263319530338</v>
      </c>
      <c r="AH51" s="11">
        <f>-'OddsRatio_working_3-way'!U51/(3*'OddsRatio_working_3-way'!X51^(1/3))*COS(('OddsRatio_working_3-way'!Y51+4*PI())/3)</f>
        <v>-0.10890702617616332</v>
      </c>
      <c r="AI51" s="11">
        <f>'OddsRatio_working_3-way'!U51/(3*'OddsRatio_working_3-way'!X51^(1/3))*SIN(('OddsRatio_working_3-way'!Y51)/3)</f>
        <v>-0.18027508526577862</v>
      </c>
      <c r="AJ51" s="11">
        <f>'OddsRatio_working_3-way'!U51/(3*'OddsRatio_working_3-way'!X51^(1/3))*SIN(('OddsRatio_working_3-way'!Y51+2*PI())/3)</f>
        <v>-0.36890758790412703</v>
      </c>
      <c r="AK51" s="11">
        <f>'OddsRatio_working_3-way'!U51/(3*'OddsRatio_working_3-way'!X51^(1/3))*SIN(('OddsRatio_working_3-way'!Y51+4*PI())/3)</f>
        <v>0.54918267316990566</v>
      </c>
      <c r="AL51" s="11">
        <f>'OddsRatio_working_3-way'!Z51+'OddsRatio_working_3-way'!AF51</f>
        <v>1.0601193187429334</v>
      </c>
      <c r="AM51" s="11">
        <f>'OddsRatio_working_3-way'!AA51+'OddsRatio_working_3-way'!AG51</f>
        <v>-0.84230526639060677</v>
      </c>
      <c r="AN51" s="11">
        <f>'OddsRatio_working_3-way'!AB51+'OddsRatio_working_3-way'!AH51</f>
        <v>-0.21781405235232665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1.0601193187429334</v>
      </c>
      <c r="AS51" s="11">
        <f>IF(('OddsRatio_working_3-way'!X51=0),IF(Q51&gt;0,-Q51^(1/3),(-Q51)^(1/3)),'OddsRatio_working_3-way'!AM51-'OddsRatio_working_3-way'!R51/3)</f>
        <v>-0.84230526639060677</v>
      </c>
      <c r="AT51" s="11">
        <f>IF(('OddsRatio_working_3-way'!X51=0),IF(Q51&gt;0,-Q51^(1/3),(-Q51)^(1/3)),'OddsRatio_working_3-way'!AN51-'OddsRatio_working_3-way'!R51/3)</f>
        <v>-0.21781405235232665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2.02</v>
      </c>
      <c r="B52" s="4">
        <f>IF('True_Odds_Calculator_3-way'!B51="","",'True_Odds_Calculator_3-way'!B51)</f>
        <v>3.44</v>
      </c>
      <c r="C52" s="4">
        <f>IF('True_Odds_Calculator_3-way'!C51="","",'True_Odds_Calculator_3-way'!C51)</f>
        <v>3.85</v>
      </c>
      <c r="D52" s="9">
        <f t="shared" si="13"/>
        <v>0.47734773211182313</v>
      </c>
      <c r="E52" s="9">
        <f t="shared" si="14"/>
        <v>0.27630463069664513</v>
      </c>
      <c r="F52" s="9">
        <f t="shared" si="15"/>
        <v>0.24634763719153149</v>
      </c>
      <c r="G52" s="9">
        <f t="shared" si="16"/>
        <v>1.07344007258017</v>
      </c>
      <c r="H52" s="9">
        <f t="shared" si="17"/>
        <v>2.0949088740317734</v>
      </c>
      <c r="I52" s="9">
        <f t="shared" si="18"/>
        <v>3.6191937770956146</v>
      </c>
      <c r="J52" s="9">
        <f t="shared" si="19"/>
        <v>4.0593042068534855</v>
      </c>
      <c r="K52" s="11">
        <f t="shared" si="20"/>
        <v>0.49504950495049505</v>
      </c>
      <c r="L52" s="11">
        <f t="shared" si="21"/>
        <v>0.29069767441860467</v>
      </c>
      <c r="M52" s="11">
        <f t="shared" si="22"/>
        <v>0.25974025974025972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-0.26513332396362543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0.23586245667756145</v>
      </c>
      <c r="Q52" s="11">
        <f>2*'OddsRatio_working_3-way'!K52*'OddsRatio_working_3-way'!L52*'OddsRatio_working_3-way'!M52</f>
        <v>7.4758306395423593E-2</v>
      </c>
      <c r="R52" s="11">
        <f t="shared" si="23"/>
        <v>0</v>
      </c>
      <c r="S52" s="11">
        <f t="shared" si="24"/>
        <v>-0.88959944058152507</v>
      </c>
      <c r="T52" s="11">
        <f t="shared" si="25"/>
        <v>-0.28196495739509508</v>
      </c>
      <c r="U52" s="11">
        <f>'OddsRatio_working_3-way'!S52-'OddsRatio_working_3-way'!R52^2/3</f>
        <v>-0.88959944058152507</v>
      </c>
      <c r="V52" s="11">
        <f>'OddsRatio_working_3-way'!S52*'OddsRatio_working_3-way'!R52/3-2*'OddsRatio_working_3-way'!R52^3/27-'OddsRatio_working_3-way'!T52</f>
        <v>0.28196495739509508</v>
      </c>
      <c r="W52" s="11">
        <f>'OddsRatio_working_3-way'!V52^2+4*'OddsRatio_working_3-way'!U52^3/27</f>
        <v>-2.4794663391606298E-2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0.16147670156281377</v>
      </c>
      <c r="Y52" s="11">
        <f>IF('OddsRatio_working_3-way'!W52&gt;=0,IF('OddsRatio_working_3-way'!V52+SQRT('OddsRatio_working_3-way'!W52)&gt;0,0,PI()),ACOS('OddsRatio_working_3-way'!V52/(2*'OddsRatio_working_3-way'!X52)))</f>
        <v>0.50930726077079136</v>
      </c>
      <c r="Z52" s="11">
        <f>'OddsRatio_working_3-way'!X52^(1/3)*COS('OddsRatio_working_3-way'!Y52/3)</f>
        <v>0.53672003629008502</v>
      </c>
      <c r="AA52" s="11">
        <f>'OddsRatio_working_3-way'!X52^(1/3)*COS(('OddsRatio_working_3-way'!Y52+2*PI())/3)</f>
        <v>-0.34803788288148391</v>
      </c>
      <c r="AB52" s="11">
        <f>'OddsRatio_working_3-way'!X52^(1/3)*COS(('OddsRatio_working_3-way'!Y52+4*PI())/3)</f>
        <v>-0.18868215340860098</v>
      </c>
      <c r="AC52" s="11">
        <f>'OddsRatio_working_3-way'!X52^(1/3)*SIN('OddsRatio_working_3-way'!Y52/3)</f>
        <v>9.2004073308078124E-2</v>
      </c>
      <c r="AD52" s="11">
        <f>'OddsRatio_working_3-way'!X52^(1/3)*SIN(('OddsRatio_working_3-way'!Y52+2*PI())/3)</f>
        <v>0.41881114949328041</v>
      </c>
      <c r="AE52" s="11">
        <f>'OddsRatio_working_3-way'!X52^(1/3)*SIN(('OddsRatio_working_3-way'!Y52+4*PI())/3)</f>
        <v>-0.51081522280135849</v>
      </c>
      <c r="AF52" s="11">
        <f>-'OddsRatio_working_3-way'!U52/(3*'OddsRatio_working_3-way'!X52^(1/3))*COS(('OddsRatio_working_3-way'!Y52)/3)</f>
        <v>0.53672003629008502</v>
      </c>
      <c r="AG52" s="11">
        <f>-'OddsRatio_working_3-way'!U52/(3*'OddsRatio_working_3-way'!X52^(1/3))*COS(('OddsRatio_working_3-way'!Y52+2*PI())/3)</f>
        <v>-0.34803788288148391</v>
      </c>
      <c r="AH52" s="11">
        <f>-'OddsRatio_working_3-way'!U52/(3*'OddsRatio_working_3-way'!X52^(1/3))*COS(('OddsRatio_working_3-way'!Y52+4*PI())/3)</f>
        <v>-0.18868215340860098</v>
      </c>
      <c r="AI52" s="11">
        <f>'OddsRatio_working_3-way'!U52/(3*'OddsRatio_working_3-way'!X52^(1/3))*SIN(('OddsRatio_working_3-way'!Y52)/3)</f>
        <v>-9.2004073308078124E-2</v>
      </c>
      <c r="AJ52" s="11">
        <f>'OddsRatio_working_3-way'!U52/(3*'OddsRatio_working_3-way'!X52^(1/3))*SIN(('OddsRatio_working_3-way'!Y52+2*PI())/3)</f>
        <v>-0.41881114949328041</v>
      </c>
      <c r="AK52" s="11">
        <f>'OddsRatio_working_3-way'!U52/(3*'OddsRatio_working_3-way'!X52^(1/3))*SIN(('OddsRatio_working_3-way'!Y52+4*PI())/3)</f>
        <v>0.51081522280135849</v>
      </c>
      <c r="AL52" s="11">
        <f>'OddsRatio_working_3-way'!Z52+'OddsRatio_working_3-way'!AF52</f>
        <v>1.07344007258017</v>
      </c>
      <c r="AM52" s="11">
        <f>'OddsRatio_working_3-way'!AA52+'OddsRatio_working_3-way'!AG52</f>
        <v>-0.69607576576296781</v>
      </c>
      <c r="AN52" s="11">
        <f>'OddsRatio_working_3-way'!AB52+'OddsRatio_working_3-way'!AH52</f>
        <v>-0.37736430681720196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1.07344007258017</v>
      </c>
      <c r="AS52" s="11">
        <f>IF(('OddsRatio_working_3-way'!X52=0),IF(Q52&gt;0,-Q52^(1/3),(-Q52)^(1/3)),'OddsRatio_working_3-way'!AM52-'OddsRatio_working_3-way'!R52/3)</f>
        <v>-0.69607576576296781</v>
      </c>
      <c r="AT52" s="11">
        <f>IF(('OddsRatio_working_3-way'!X52=0),IF(Q52&gt;0,-Q52^(1/3),(-Q52)^(1/3)),'OddsRatio_working_3-way'!AN52-'OddsRatio_working_3-way'!R52/3)</f>
        <v>-0.37736430681720196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3.92</v>
      </c>
      <c r="B53" s="4">
        <f>IF('True_Odds_Calculator_3-way'!B52="","",'True_Odds_Calculator_3-way'!B52)</f>
        <v>3.27</v>
      </c>
      <c r="C53" s="4">
        <f>IF('True_Odds_Calculator_3-way'!C52="","",'True_Odds_Calculator_3-way'!C52)</f>
        <v>2.06</v>
      </c>
      <c r="D53" s="9">
        <f t="shared" si="13"/>
        <v>0.24169618768770554</v>
      </c>
      <c r="E53" s="9">
        <f t="shared" si="14"/>
        <v>0.29077999864109982</v>
      </c>
      <c r="F53" s="9">
        <f t="shared" si="15"/>
        <v>0.46752381367119483</v>
      </c>
      <c r="G53" s="9">
        <f t="shared" si="16"/>
        <v>1.0744608299071237</v>
      </c>
      <c r="H53" s="9">
        <f t="shared" si="17"/>
        <v>4.1374256233288014</v>
      </c>
      <c r="I53" s="9">
        <f t="shared" si="18"/>
        <v>3.4390260838891709</v>
      </c>
      <c r="J53" s="9">
        <f t="shared" si="19"/>
        <v>2.1389284797015509</v>
      </c>
      <c r="K53" s="11">
        <f t="shared" si="20"/>
        <v>0.25510204081632654</v>
      </c>
      <c r="L53" s="11">
        <f t="shared" si="21"/>
        <v>0.3058103975535168</v>
      </c>
      <c r="M53" s="11">
        <f t="shared" si="22"/>
        <v>0.4854368932038835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-0.26608079768827464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0.23668949186515256</v>
      </c>
      <c r="Q53" s="11">
        <f>2*'OddsRatio_working_3-way'!K53*'OddsRatio_working_3-way'!L53*'OddsRatio_working_3-way'!M53</f>
        <v>7.5740637396848817E-2</v>
      </c>
      <c r="R53" s="11">
        <f t="shared" si="23"/>
        <v>0</v>
      </c>
      <c r="S53" s="11">
        <f t="shared" si="24"/>
        <v>-0.8895399214130616</v>
      </c>
      <c r="T53" s="11">
        <f t="shared" si="25"/>
        <v>-0.28465277485217971</v>
      </c>
      <c r="U53" s="11">
        <f>'OddsRatio_working_3-way'!S53-'OddsRatio_working_3-way'!R53^2/3</f>
        <v>-0.8895399214130616</v>
      </c>
      <c r="V53" s="11">
        <f>'OddsRatio_working_3-way'!S53*'OddsRatio_working_3-way'!R53/3-2*'OddsRatio_working_3-way'!R53^3/27-'OddsRatio_working_3-way'!T53</f>
        <v>0.28465277485217971</v>
      </c>
      <c r="W53" s="11">
        <f>'OddsRatio_working_3-way'!V53^2+4*'OddsRatio_working_3-way'!U53^3/27</f>
        <v>-2.3250765223995745E-2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0.16146049629479145</v>
      </c>
      <c r="Y53" s="11">
        <f>IF('OddsRatio_working_3-way'!W53&gt;=0,IF('OddsRatio_working_3-way'!V53+SQRT('OddsRatio_working_3-way'!W53)&gt;0,0,PI()),ACOS('OddsRatio_working_3-way'!V53/(2*'OddsRatio_working_3-way'!X53)))</f>
        <v>0.49178039971129461</v>
      </c>
      <c r="Z53" s="11">
        <f>'OddsRatio_working_3-way'!X53^(1/3)*COS('OddsRatio_working_3-way'!Y53/3)</f>
        <v>0.53723041495356194</v>
      </c>
      <c r="AA53" s="11">
        <f>'OddsRatio_working_3-way'!X53^(1/3)*COS(('OddsRatio_working_3-way'!Y53+2*PI())/3)</f>
        <v>-0.34557358122443199</v>
      </c>
      <c r="AB53" s="11">
        <f>'OddsRatio_working_3-way'!X53^(1/3)*COS(('OddsRatio_working_3-way'!Y53+4*PI())/3)</f>
        <v>-0.19165683372912992</v>
      </c>
      <c r="AC53" s="11">
        <f>'OddsRatio_working_3-way'!X53^(1/3)*SIN('OddsRatio_working_3-way'!Y53/3)</f>
        <v>8.8863875599204278E-2</v>
      </c>
      <c r="AD53" s="11">
        <f>'OddsRatio_working_3-way'!X53^(1/3)*SIN(('OddsRatio_working_3-way'!Y53+2*PI())/3)</f>
        <v>0.42082324923583792</v>
      </c>
      <c r="AE53" s="11">
        <f>'OddsRatio_working_3-way'!X53^(1/3)*SIN(('OddsRatio_working_3-way'!Y53+4*PI())/3)</f>
        <v>-0.50968712483504219</v>
      </c>
      <c r="AF53" s="11">
        <f>-'OddsRatio_working_3-way'!U53/(3*'OddsRatio_working_3-way'!X53^(1/3))*COS(('OddsRatio_working_3-way'!Y53)/3)</f>
        <v>0.53723041495356183</v>
      </c>
      <c r="AG53" s="11">
        <f>-'OddsRatio_working_3-way'!U53/(3*'OddsRatio_working_3-way'!X53^(1/3))*COS(('OddsRatio_working_3-way'!Y53+2*PI())/3)</f>
        <v>-0.34557358122443188</v>
      </c>
      <c r="AH53" s="11">
        <f>-'OddsRatio_working_3-way'!U53/(3*'OddsRatio_working_3-way'!X53^(1/3))*COS(('OddsRatio_working_3-way'!Y53+4*PI())/3)</f>
        <v>-0.19165683372912987</v>
      </c>
      <c r="AI53" s="11">
        <f>'OddsRatio_working_3-way'!U53/(3*'OddsRatio_working_3-way'!X53^(1/3))*SIN(('OddsRatio_working_3-way'!Y53)/3)</f>
        <v>-8.8863875599204264E-2</v>
      </c>
      <c r="AJ53" s="11">
        <f>'OddsRatio_working_3-way'!U53/(3*'OddsRatio_working_3-way'!X53^(1/3))*SIN(('OddsRatio_working_3-way'!Y53+2*PI())/3)</f>
        <v>-0.42082324923583786</v>
      </c>
      <c r="AK53" s="11">
        <f>'OddsRatio_working_3-way'!U53/(3*'OddsRatio_working_3-way'!X53^(1/3))*SIN(('OddsRatio_working_3-way'!Y53+4*PI())/3)</f>
        <v>0.50968712483504208</v>
      </c>
      <c r="AL53" s="11">
        <f>'OddsRatio_working_3-way'!Z53+'OddsRatio_working_3-way'!AF53</f>
        <v>1.0744608299071237</v>
      </c>
      <c r="AM53" s="11">
        <f>'OddsRatio_working_3-way'!AA53+'OddsRatio_working_3-way'!AG53</f>
        <v>-0.69114716244886387</v>
      </c>
      <c r="AN53" s="11">
        <f>'OddsRatio_working_3-way'!AB53+'OddsRatio_working_3-way'!AH53</f>
        <v>-0.38331366745825979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1.0744608299071237</v>
      </c>
      <c r="AS53" s="11">
        <f>IF(('OddsRatio_working_3-way'!X53=0),IF(Q53&gt;0,-Q53^(1/3),(-Q53)^(1/3)),'OddsRatio_working_3-way'!AM53-'OddsRatio_working_3-way'!R53/3)</f>
        <v>-0.69114716244886387</v>
      </c>
      <c r="AT53" s="11">
        <f>IF(('OddsRatio_working_3-way'!X53=0),IF(Q53&gt;0,-Q53^(1/3),(-Q53)^(1/3)),'OddsRatio_working_3-way'!AN53-'OddsRatio_working_3-way'!R53/3)</f>
        <v>-0.38331366745825979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1.64</v>
      </c>
      <c r="B54" s="4">
        <f>IF('True_Odds_Calculator_3-way'!B53="","",'True_Odds_Calculator_3-way'!B53)</f>
        <v>4</v>
      </c>
      <c r="C54" s="4">
        <f>IF('True_Odds_Calculator_3-way'!C53="","",'True_Odds_Calculator_3-way'!C53)</f>
        <v>5.48</v>
      </c>
      <c r="D54" s="9">
        <f t="shared" si="13"/>
        <v>0.59197077902339101</v>
      </c>
      <c r="E54" s="9">
        <f t="shared" si="14"/>
        <v>0.23635268974459892</v>
      </c>
      <c r="F54" s="9">
        <f t="shared" si="15"/>
        <v>0.17167653123200999</v>
      </c>
      <c r="G54" s="9">
        <f t="shared" si="16"/>
        <v>1.0769883926158448</v>
      </c>
      <c r="H54" s="9">
        <f t="shared" si="17"/>
        <v>1.689272571274141</v>
      </c>
      <c r="I54" s="9">
        <f t="shared" si="18"/>
        <v>4.2309651778475343</v>
      </c>
      <c r="J54" s="9">
        <f t="shared" si="19"/>
        <v>5.8249079989189854</v>
      </c>
      <c r="K54" s="11">
        <f t="shared" si="20"/>
        <v>0.6097560975609756</v>
      </c>
      <c r="L54" s="11">
        <f t="shared" si="21"/>
        <v>0.25</v>
      </c>
      <c r="M54" s="11">
        <f t="shared" si="22"/>
        <v>0.18248175182481752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-0.23927363361224852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0.22587680256364612</v>
      </c>
      <c r="Q54" s="11">
        <f>2*'OddsRatio_working_3-way'!K54*'OddsRatio_working_3-way'!L54*'OddsRatio_working_3-way'!M54</f>
        <v>5.5634680434395581E-2</v>
      </c>
      <c r="R54" s="11">
        <f t="shared" si="23"/>
        <v>0</v>
      </c>
      <c r="S54" s="11">
        <f t="shared" si="24"/>
        <v>-0.94401041666666696</v>
      </c>
      <c r="T54" s="11">
        <f t="shared" si="25"/>
        <v>-0.23251488095238096</v>
      </c>
      <c r="U54" s="11">
        <f>'OddsRatio_working_3-way'!S54-'OddsRatio_working_3-way'!R54^2/3</f>
        <v>-0.94401041666666696</v>
      </c>
      <c r="V54" s="11">
        <f>'OddsRatio_working_3-way'!S54*'OddsRatio_working_3-way'!R54/3-2*'OddsRatio_working_3-way'!R54^3/27-'OddsRatio_working_3-way'!T54</f>
        <v>0.23251488095238096</v>
      </c>
      <c r="W54" s="11">
        <f>'OddsRatio_working_3-way'!V54^2+4*'OddsRatio_working_3-way'!U54^3/27</f>
        <v>-7.0567975662706575E-2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0.17651568310422622</v>
      </c>
      <c r="Y54" s="11">
        <f>IF('OddsRatio_working_3-way'!W54&gt;=0,IF('OddsRatio_working_3-way'!V54+SQRT('OddsRatio_working_3-way'!W54)&gt;0,0,PI()),ACOS('OddsRatio_working_3-way'!V54/(2*'OddsRatio_working_3-way'!X54)))</f>
        <v>0.85180785834830297</v>
      </c>
      <c r="Z54" s="11">
        <f>'OddsRatio_working_3-way'!X54^(1/3)*COS('OddsRatio_working_3-way'!Y54/3)</f>
        <v>0.53849419630792239</v>
      </c>
      <c r="AA54" s="11">
        <f>'OddsRatio_working_3-way'!X54^(1/3)*COS(('OddsRatio_working_3-way'!Y54+2*PI())/3)</f>
        <v>-0.40533752608215984</v>
      </c>
      <c r="AB54" s="11">
        <f>'OddsRatio_working_3-way'!X54^(1/3)*COS(('OddsRatio_working_3-way'!Y54+4*PI())/3)</f>
        <v>-0.13315667022576272</v>
      </c>
      <c r="AC54" s="11">
        <f>'OddsRatio_working_3-way'!X54^(1/3)*SIN('OddsRatio_working_3-way'!Y54/3)</f>
        <v>0.15714369039695375</v>
      </c>
      <c r="AD54" s="11">
        <f>'OddsRatio_working_3-way'!X54^(1/3)*SIN(('OddsRatio_working_3-way'!Y54+2*PI())/3)</f>
        <v>0.38777780859466843</v>
      </c>
      <c r="AE54" s="11">
        <f>'OddsRatio_working_3-way'!X54^(1/3)*SIN(('OddsRatio_working_3-way'!Y54+4*PI())/3)</f>
        <v>-0.54492149899162212</v>
      </c>
      <c r="AF54" s="11">
        <f>-'OddsRatio_working_3-way'!U54/(3*'OddsRatio_working_3-way'!X54^(1/3))*COS(('OddsRatio_working_3-way'!Y54)/3)</f>
        <v>0.53849419630792239</v>
      </c>
      <c r="AG54" s="11">
        <f>-'OddsRatio_working_3-way'!U54/(3*'OddsRatio_working_3-way'!X54^(1/3))*COS(('OddsRatio_working_3-way'!Y54+2*PI())/3)</f>
        <v>-0.40533752608215984</v>
      </c>
      <c r="AH54" s="11">
        <f>-'OddsRatio_working_3-way'!U54/(3*'OddsRatio_working_3-way'!X54^(1/3))*COS(('OddsRatio_working_3-way'!Y54+4*PI())/3)</f>
        <v>-0.13315667022576272</v>
      </c>
      <c r="AI54" s="11">
        <f>'OddsRatio_working_3-way'!U54/(3*'OddsRatio_working_3-way'!X54^(1/3))*SIN(('OddsRatio_working_3-way'!Y54)/3)</f>
        <v>-0.15714369039695375</v>
      </c>
      <c r="AJ54" s="11">
        <f>'OddsRatio_working_3-way'!U54/(3*'OddsRatio_working_3-way'!X54^(1/3))*SIN(('OddsRatio_working_3-way'!Y54+2*PI())/3)</f>
        <v>-0.38777780859466843</v>
      </c>
      <c r="AK54" s="11">
        <f>'OddsRatio_working_3-way'!U54/(3*'OddsRatio_working_3-way'!X54^(1/3))*SIN(('OddsRatio_working_3-way'!Y54+4*PI())/3)</f>
        <v>0.54492149899162212</v>
      </c>
      <c r="AL54" s="11">
        <f>'OddsRatio_working_3-way'!Z54+'OddsRatio_working_3-way'!AF54</f>
        <v>1.0769883926158448</v>
      </c>
      <c r="AM54" s="11">
        <f>'OddsRatio_working_3-way'!AA54+'OddsRatio_working_3-way'!AG54</f>
        <v>-0.81067505216431968</v>
      </c>
      <c r="AN54" s="11">
        <f>'OddsRatio_working_3-way'!AB54+'OddsRatio_working_3-way'!AH54</f>
        <v>-0.26631334045152544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1.0769883926158448</v>
      </c>
      <c r="AS54" s="11">
        <f>IF(('OddsRatio_working_3-way'!X54=0),IF(Q54&gt;0,-Q54^(1/3),(-Q54)^(1/3)),'OddsRatio_working_3-way'!AM54-'OddsRatio_working_3-way'!R54/3)</f>
        <v>-0.81067505216431968</v>
      </c>
      <c r="AT54" s="11">
        <f>IF(('OddsRatio_working_3-way'!X54=0),IF(Q54&gt;0,-Q54^(1/3),(-Q54)^(1/3)),'OddsRatio_working_3-way'!AN54-'OddsRatio_working_3-way'!R54/3)</f>
        <v>-0.26631334045152544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1.68</v>
      </c>
      <c r="B55" s="4">
        <f>IF('True_Odds_Calculator_3-way'!B54="","",'True_Odds_Calculator_3-way'!B54)</f>
        <v>3.95</v>
      </c>
      <c r="C55" s="4">
        <f>IF('True_Odds_Calculator_3-way'!C54="","",'True_Odds_Calculator_3-way'!C54)</f>
        <v>5.26</v>
      </c>
      <c r="D55" s="9">
        <f t="shared" si="13"/>
        <v>0.57911830660032948</v>
      </c>
      <c r="E55" s="9">
        <f t="shared" si="14"/>
        <v>0.24079742006395702</v>
      </c>
      <c r="F55" s="9">
        <f t="shared" si="15"/>
        <v>0.18008427333571325</v>
      </c>
      <c r="G55" s="9">
        <f t="shared" si="16"/>
        <v>1.068768953959828</v>
      </c>
      <c r="H55" s="9">
        <f t="shared" si="17"/>
        <v>1.7267628886926834</v>
      </c>
      <c r="I55" s="9">
        <f t="shared" si="18"/>
        <v>4.1528684141814933</v>
      </c>
      <c r="J55" s="9">
        <f t="shared" si="19"/>
        <v>5.5529557438688677</v>
      </c>
      <c r="K55" s="11">
        <f t="shared" si="20"/>
        <v>0.59523809523809523</v>
      </c>
      <c r="L55" s="11">
        <f t="shared" si="21"/>
        <v>0.25316455696202528</v>
      </c>
      <c r="M55" s="11">
        <f t="shared" si="22"/>
        <v>0.19011406844106465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-0.2448208527286353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0.22603978300180833</v>
      </c>
      <c r="Q55" s="11">
        <f>2*'OddsRatio_working_3-way'!K55*'OddsRatio_working_3-way'!L55*'OddsRatio_working_3-way'!M55</f>
        <v>5.729779036801224E-2</v>
      </c>
      <c r="R55" s="11">
        <f t="shared" si="23"/>
        <v>0</v>
      </c>
      <c r="S55" s="11">
        <f t="shared" si="24"/>
        <v>-0.9232864785923921</v>
      </c>
      <c r="T55" s="11">
        <f t="shared" si="25"/>
        <v>-0.23403966504243143</v>
      </c>
      <c r="U55" s="11">
        <f>'OddsRatio_working_3-way'!S55-'OddsRatio_working_3-way'!R55^2/3</f>
        <v>-0.9232864785923921</v>
      </c>
      <c r="V55" s="11">
        <f>'OddsRatio_working_3-way'!S55*'OddsRatio_working_3-way'!R55/3-2*'OddsRatio_working_3-way'!R55^3/27-'OddsRatio_working_3-way'!T55</f>
        <v>0.23403966504243143</v>
      </c>
      <c r="W55" s="11">
        <f>'OddsRatio_working_3-way'!V55^2+4*'OddsRatio_working_3-way'!U55^3/27</f>
        <v>-6.1827342229420698E-2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0.17073510699515945</v>
      </c>
      <c r="Y55" s="11">
        <f>IF('OddsRatio_working_3-way'!W55&gt;=0,IF('OddsRatio_working_3-way'!V55+SQRT('OddsRatio_working_3-way'!W55)&gt;0,0,PI()),ACOS('OddsRatio_working_3-way'!V55/(2*'OddsRatio_working_3-way'!X55)))</f>
        <v>0.81565961100639106</v>
      </c>
      <c r="Z55" s="11">
        <f>'OddsRatio_working_3-way'!X55^(1/3)*COS('OddsRatio_working_3-way'!Y55/3)</f>
        <v>0.53438447697991398</v>
      </c>
      <c r="AA55" s="11">
        <f>'OddsRatio_working_3-way'!X55^(1/3)*COS(('OddsRatio_working_3-way'!Y55+2*PI())/3)</f>
        <v>-0.39621372011327388</v>
      </c>
      <c r="AB55" s="11">
        <f>'OddsRatio_working_3-way'!X55^(1/3)*COS(('OddsRatio_working_3-way'!Y55+4*PI())/3)</f>
        <v>-0.13817075686664049</v>
      </c>
      <c r="AC55" s="11">
        <f>'OddsRatio_working_3-way'!X55^(1/3)*SIN('OddsRatio_working_3-way'!Y55/3)</f>
        <v>0.14898117429293267</v>
      </c>
      <c r="AD55" s="11">
        <f>'OddsRatio_working_3-way'!X55^(1/3)*SIN(('OddsRatio_working_3-way'!Y55+2*PI())/3)</f>
        <v>0.38829994530619971</v>
      </c>
      <c r="AE55" s="11">
        <f>'OddsRatio_working_3-way'!X55^(1/3)*SIN(('OddsRatio_working_3-way'!Y55+4*PI())/3)</f>
        <v>-0.53728111959913227</v>
      </c>
      <c r="AF55" s="11">
        <f>-'OddsRatio_working_3-way'!U55/(3*'OddsRatio_working_3-way'!X55^(1/3))*COS(('OddsRatio_working_3-way'!Y55)/3)</f>
        <v>0.53438447697991387</v>
      </c>
      <c r="AG55" s="11">
        <f>-'OddsRatio_working_3-way'!U55/(3*'OddsRatio_working_3-way'!X55^(1/3))*COS(('OddsRatio_working_3-way'!Y55+2*PI())/3)</f>
        <v>-0.39621372011327377</v>
      </c>
      <c r="AH55" s="11">
        <f>-'OddsRatio_working_3-way'!U55/(3*'OddsRatio_working_3-way'!X55^(1/3))*COS(('OddsRatio_working_3-way'!Y55+4*PI())/3)</f>
        <v>-0.13817075686664046</v>
      </c>
      <c r="AI55" s="11">
        <f>'OddsRatio_working_3-way'!U55/(3*'OddsRatio_working_3-way'!X55^(1/3))*SIN(('OddsRatio_working_3-way'!Y55)/3)</f>
        <v>-0.14898117429293264</v>
      </c>
      <c r="AJ55" s="11">
        <f>'OddsRatio_working_3-way'!U55/(3*'OddsRatio_working_3-way'!X55^(1/3))*SIN(('OddsRatio_working_3-way'!Y55+2*PI())/3)</f>
        <v>-0.38829994530619966</v>
      </c>
      <c r="AK55" s="11">
        <f>'OddsRatio_working_3-way'!U55/(3*'OddsRatio_working_3-way'!X55^(1/3))*SIN(('OddsRatio_working_3-way'!Y55+4*PI())/3)</f>
        <v>0.53728111959913216</v>
      </c>
      <c r="AL55" s="11">
        <f>'OddsRatio_working_3-way'!Z55+'OddsRatio_working_3-way'!AF55</f>
        <v>1.068768953959828</v>
      </c>
      <c r="AM55" s="11">
        <f>'OddsRatio_working_3-way'!AA55+'OddsRatio_working_3-way'!AG55</f>
        <v>-0.79242744022654765</v>
      </c>
      <c r="AN55" s="11">
        <f>'OddsRatio_working_3-way'!AB55+'OddsRatio_working_3-way'!AH55</f>
        <v>-0.27634151373328097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1.068768953959828</v>
      </c>
      <c r="AS55" s="11">
        <f>IF(('OddsRatio_working_3-way'!X55=0),IF(Q55&gt;0,-Q55^(1/3),(-Q55)^(1/3)),'OddsRatio_working_3-way'!AM55-'OddsRatio_working_3-way'!R55/3)</f>
        <v>-0.79242744022654765</v>
      </c>
      <c r="AT55" s="11">
        <f>IF(('OddsRatio_working_3-way'!X55=0),IF(Q55&gt;0,-Q55^(1/3),(-Q55)^(1/3)),'OddsRatio_working_3-way'!AN55-'OddsRatio_working_3-way'!R55/3)</f>
        <v>-0.27634151373328097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1.94</v>
      </c>
      <c r="B56" s="4">
        <f>IF('True_Odds_Calculator_3-way'!B55="","",'True_Odds_Calculator_3-way'!B55)</f>
        <v>3.71</v>
      </c>
      <c r="C56" s="4">
        <f>IF('True_Odds_Calculator_3-way'!C55="","",'True_Odds_Calculator_3-way'!C55)</f>
        <v>4.07</v>
      </c>
      <c r="D56" s="9">
        <f t="shared" si="13"/>
        <v>0.50323679159943646</v>
      </c>
      <c r="E56" s="9">
        <f t="shared" si="14"/>
        <v>0.2600176749916156</v>
      </c>
      <c r="F56" s="9">
        <f t="shared" si="15"/>
        <v>0.23674553340894802</v>
      </c>
      <c r="G56" s="9">
        <f t="shared" si="16"/>
        <v>1.0501447968834561</v>
      </c>
      <c r="H56" s="9">
        <f t="shared" si="17"/>
        <v>1.9871361090704478</v>
      </c>
      <c r="I56" s="9">
        <f t="shared" si="18"/>
        <v>3.8458923995541667</v>
      </c>
      <c r="J56" s="9">
        <f t="shared" si="19"/>
        <v>4.2239445264322102</v>
      </c>
      <c r="K56" s="11">
        <f t="shared" si="20"/>
        <v>0.51546391752577325</v>
      </c>
      <c r="L56" s="11">
        <f t="shared" si="21"/>
        <v>0.26954177897574122</v>
      </c>
      <c r="M56" s="11">
        <f t="shared" si="22"/>
        <v>0.24570024570024568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-0.2669718501268783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0.22940306931748286</v>
      </c>
      <c r="Q56" s="11">
        <f>2*'OddsRatio_working_3-way'!K56*'OddsRatio_working_3-way'!L56*'OddsRatio_working_3-way'!M56</f>
        <v>6.8274723011155614E-2</v>
      </c>
      <c r="R56" s="11">
        <f t="shared" si="23"/>
        <v>0</v>
      </c>
      <c r="S56" s="11">
        <f t="shared" si="24"/>
        <v>-0.85927811942891774</v>
      </c>
      <c r="T56" s="11">
        <f t="shared" si="25"/>
        <v>-0.25573753554432077</v>
      </c>
      <c r="U56" s="11">
        <f>'OddsRatio_working_3-way'!S56-'OddsRatio_working_3-way'!R56^2/3</f>
        <v>-0.85927811942891774</v>
      </c>
      <c r="V56" s="11">
        <f>'OddsRatio_working_3-way'!S56*'OddsRatio_working_3-way'!R56/3-2*'OddsRatio_working_3-way'!R56^3/27-'OddsRatio_working_3-way'!T56</f>
        <v>0.25573753554432077</v>
      </c>
      <c r="W56" s="11">
        <f>'OddsRatio_working_3-way'!V56^2+4*'OddsRatio_working_3-way'!U56^3/27</f>
        <v>-2.8591740392313464E-2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0.15329173777359642</v>
      </c>
      <c r="Y56" s="11">
        <f>IF('OddsRatio_working_3-way'!W56&gt;=0,IF('OddsRatio_working_3-way'!V56+SQRT('OddsRatio_working_3-way'!W56)&gt;0,0,PI()),ACOS('OddsRatio_working_3-way'!V56/(2*'OddsRatio_working_3-way'!X56)))</f>
        <v>0.58420099183456675</v>
      </c>
      <c r="Z56" s="11">
        <f>'OddsRatio_working_3-way'!X56^(1/3)*COS('OddsRatio_working_3-way'!Y56/3)</f>
        <v>0.52507239844172804</v>
      </c>
      <c r="AA56" s="11">
        <f>'OddsRatio_working_3-way'!X56^(1/3)*COS(('OddsRatio_working_3-way'!Y56+2*PI())/3)</f>
        <v>-0.35222322254764099</v>
      </c>
      <c r="AB56" s="11">
        <f>'OddsRatio_working_3-way'!X56^(1/3)*COS(('OddsRatio_working_3-way'!Y56+4*PI())/3)</f>
        <v>-0.17284917589408708</v>
      </c>
      <c r="AC56" s="11">
        <f>'OddsRatio_working_3-way'!X56^(1/3)*SIN('OddsRatio_working_3-way'!Y56/3)</f>
        <v>0.10356165412106194</v>
      </c>
      <c r="AD56" s="11">
        <f>'OddsRatio_working_3-way'!X56^(1/3)*SIN(('OddsRatio_working_3-way'!Y56+2*PI())/3)</f>
        <v>0.40294520881603019</v>
      </c>
      <c r="AE56" s="11">
        <f>'OddsRatio_working_3-way'!X56^(1/3)*SIN(('OddsRatio_working_3-way'!Y56+4*PI())/3)</f>
        <v>-0.50650686293709213</v>
      </c>
      <c r="AF56" s="11">
        <f>-'OddsRatio_working_3-way'!U56/(3*'OddsRatio_working_3-way'!X56^(1/3))*COS(('OddsRatio_working_3-way'!Y56)/3)</f>
        <v>0.52507239844172804</v>
      </c>
      <c r="AG56" s="11">
        <f>-'OddsRatio_working_3-way'!U56/(3*'OddsRatio_working_3-way'!X56^(1/3))*COS(('OddsRatio_working_3-way'!Y56+2*PI())/3)</f>
        <v>-0.35222322254764099</v>
      </c>
      <c r="AH56" s="11">
        <f>-'OddsRatio_working_3-way'!U56/(3*'OddsRatio_working_3-way'!X56^(1/3))*COS(('OddsRatio_working_3-way'!Y56+4*PI())/3)</f>
        <v>-0.17284917589408708</v>
      </c>
      <c r="AI56" s="11">
        <f>'OddsRatio_working_3-way'!U56/(3*'OddsRatio_working_3-way'!X56^(1/3))*SIN(('OddsRatio_working_3-way'!Y56)/3)</f>
        <v>-0.10356165412106194</v>
      </c>
      <c r="AJ56" s="11">
        <f>'OddsRatio_working_3-way'!U56/(3*'OddsRatio_working_3-way'!X56^(1/3))*SIN(('OddsRatio_working_3-way'!Y56+2*PI())/3)</f>
        <v>-0.40294520881603019</v>
      </c>
      <c r="AK56" s="11">
        <f>'OddsRatio_working_3-way'!U56/(3*'OddsRatio_working_3-way'!X56^(1/3))*SIN(('OddsRatio_working_3-way'!Y56+4*PI())/3)</f>
        <v>0.50650686293709213</v>
      </c>
      <c r="AL56" s="11">
        <f>'OddsRatio_working_3-way'!Z56+'OddsRatio_working_3-way'!AF56</f>
        <v>1.0501447968834561</v>
      </c>
      <c r="AM56" s="11">
        <f>'OddsRatio_working_3-way'!AA56+'OddsRatio_working_3-way'!AG56</f>
        <v>-0.70444644509528198</v>
      </c>
      <c r="AN56" s="11">
        <f>'OddsRatio_working_3-way'!AB56+'OddsRatio_working_3-way'!AH56</f>
        <v>-0.34569835178817415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1.0501447968834561</v>
      </c>
      <c r="AS56" s="11">
        <f>IF(('OddsRatio_working_3-way'!X56=0),IF(Q56&gt;0,-Q56^(1/3),(-Q56)^(1/3)),'OddsRatio_working_3-way'!AM56-'OddsRatio_working_3-way'!R56/3)</f>
        <v>-0.70444644509528198</v>
      </c>
      <c r="AT56" s="11">
        <f>IF(('OddsRatio_working_3-way'!X56=0),IF(Q56&gt;0,-Q56^(1/3),(-Q56)^(1/3)),'OddsRatio_working_3-way'!AN56-'OddsRatio_working_3-way'!R56/3)</f>
        <v>-0.34569835178817415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4.13</v>
      </c>
      <c r="B57" s="4">
        <f>IF('True_Odds_Calculator_3-way'!B56="","",'True_Odds_Calculator_3-way'!B56)</f>
        <v>3.38</v>
      </c>
      <c r="C57" s="4">
        <f>IF('True_Odds_Calculator_3-way'!C56="","",'True_Odds_Calculator_3-way'!C56)</f>
        <v>2.04</v>
      </c>
      <c r="D57" s="9">
        <f t="shared" si="13"/>
        <v>0.23411166117717994</v>
      </c>
      <c r="E57" s="9">
        <f t="shared" si="14"/>
        <v>0.28673272815460854</v>
      </c>
      <c r="F57" s="9">
        <f t="shared" si="15"/>
        <v>0.4791556106682115</v>
      </c>
      <c r="G57" s="9">
        <f t="shared" si="16"/>
        <v>1.0451968038537935</v>
      </c>
      <c r="H57" s="9">
        <f t="shared" si="17"/>
        <v>4.271465996062374</v>
      </c>
      <c r="I57" s="9">
        <f t="shared" si="18"/>
        <v>3.4875683931720278</v>
      </c>
      <c r="J57" s="9">
        <f t="shared" si="19"/>
        <v>2.0870046760079455</v>
      </c>
      <c r="K57" s="11">
        <f t="shared" si="20"/>
        <v>0.24213075060532688</v>
      </c>
      <c r="L57" s="11">
        <f t="shared" si="21"/>
        <v>0.29585798816568049</v>
      </c>
      <c r="M57" s="11">
        <f t="shared" si="22"/>
        <v>0.49019607843137253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-0.27205562798783134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0.23000876210478174</v>
      </c>
      <c r="Q57" s="11">
        <f>2*'OddsRatio_working_3-way'!K57*'OddsRatio_working_3-way'!L57*'OddsRatio_working_3-way'!M57</f>
        <v>7.0231683085429542E-2</v>
      </c>
      <c r="R57" s="11">
        <f t="shared" si="23"/>
        <v>0</v>
      </c>
      <c r="S57" s="11">
        <f t="shared" si="24"/>
        <v>-0.84544754249696941</v>
      </c>
      <c r="T57" s="11">
        <f t="shared" si="25"/>
        <v>-0.25815192137312043</v>
      </c>
      <c r="U57" s="11">
        <f>'OddsRatio_working_3-way'!S57-'OddsRatio_working_3-way'!R57^2/3</f>
        <v>-0.84544754249696941</v>
      </c>
      <c r="V57" s="11">
        <f>'OddsRatio_working_3-way'!S57*'OddsRatio_working_3-way'!R57/3-2*'OddsRatio_working_3-way'!R57^3/27-'OddsRatio_working_3-way'!T57</f>
        <v>0.25815192137312043</v>
      </c>
      <c r="W57" s="11">
        <f>'OddsRatio_working_3-way'!V57^2+4*'OddsRatio_working_3-way'!U57^3/27</f>
        <v>-2.2885037703196234E-2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0.1496056919136351</v>
      </c>
      <c r="Y57" s="11">
        <f>IF('OddsRatio_working_3-way'!W57&gt;=0,IF('OddsRatio_working_3-way'!V57+SQRT('OddsRatio_working_3-way'!W57)&gt;0,0,PI()),ACOS('OddsRatio_working_3-way'!V57/(2*'OddsRatio_working_3-way'!X57)))</f>
        <v>0.53006462743908211</v>
      </c>
      <c r="Z57" s="11">
        <f>'OddsRatio_working_3-way'!X57^(1/3)*COS('OddsRatio_working_3-way'!Y57/3)</f>
        <v>0.52259840192689688</v>
      </c>
      <c r="AA57" s="11">
        <f>'OddsRatio_working_3-way'!X57^(1/3)*COS(('OddsRatio_working_3-way'!Y57+2*PI())/3)</f>
        <v>-0.34210803929090233</v>
      </c>
      <c r="AB57" s="11">
        <f>'OddsRatio_working_3-way'!X57^(1/3)*COS(('OddsRatio_working_3-way'!Y57+4*PI())/3)</f>
        <v>-0.18049036263599461</v>
      </c>
      <c r="AC57" s="11">
        <f>'OddsRatio_working_3-way'!X57^(1/3)*SIN('OddsRatio_working_3-way'!Y57/3)</f>
        <v>9.3310009122512888E-2</v>
      </c>
      <c r="AD57" s="11">
        <f>'OddsRatio_working_3-way'!X57^(1/3)*SIN(('OddsRatio_working_3-way'!Y57+2*PI())/3)</f>
        <v>0.40592848748458671</v>
      </c>
      <c r="AE57" s="11">
        <f>'OddsRatio_working_3-way'!X57^(1/3)*SIN(('OddsRatio_working_3-way'!Y57+4*PI())/3)</f>
        <v>-0.49923849660709962</v>
      </c>
      <c r="AF57" s="11">
        <f>-'OddsRatio_working_3-way'!U57/(3*'OddsRatio_working_3-way'!X57^(1/3))*COS(('OddsRatio_working_3-way'!Y57)/3)</f>
        <v>0.52259840192689677</v>
      </c>
      <c r="AG57" s="11">
        <f>-'OddsRatio_working_3-way'!U57/(3*'OddsRatio_working_3-way'!X57^(1/3))*COS(('OddsRatio_working_3-way'!Y57+2*PI())/3)</f>
        <v>-0.34210803929090228</v>
      </c>
      <c r="AH57" s="11">
        <f>-'OddsRatio_working_3-way'!U57/(3*'OddsRatio_working_3-way'!X57^(1/3))*COS(('OddsRatio_working_3-way'!Y57+4*PI())/3)</f>
        <v>-0.18049036263599455</v>
      </c>
      <c r="AI57" s="11">
        <f>'OddsRatio_working_3-way'!U57/(3*'OddsRatio_working_3-way'!X57^(1/3))*SIN(('OddsRatio_working_3-way'!Y57)/3)</f>
        <v>-9.331000912251286E-2</v>
      </c>
      <c r="AJ57" s="11">
        <f>'OddsRatio_working_3-way'!U57/(3*'OddsRatio_working_3-way'!X57^(1/3))*SIN(('OddsRatio_working_3-way'!Y57+2*PI())/3)</f>
        <v>-0.40592848748458665</v>
      </c>
      <c r="AK57" s="11">
        <f>'OddsRatio_working_3-way'!U57/(3*'OddsRatio_working_3-way'!X57^(1/3))*SIN(('OddsRatio_working_3-way'!Y57+4*PI())/3)</f>
        <v>0.49923849660709951</v>
      </c>
      <c r="AL57" s="11">
        <f>'OddsRatio_working_3-way'!Z57+'OddsRatio_working_3-way'!AF57</f>
        <v>1.0451968038537935</v>
      </c>
      <c r="AM57" s="11">
        <f>'OddsRatio_working_3-way'!AA57+'OddsRatio_working_3-way'!AG57</f>
        <v>-0.68421607858180455</v>
      </c>
      <c r="AN57" s="11">
        <f>'OddsRatio_working_3-way'!AB57+'OddsRatio_working_3-way'!AH57</f>
        <v>-0.36098072527198916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1.0451968038537935</v>
      </c>
      <c r="AS57" s="11">
        <f>IF(('OddsRatio_working_3-way'!X57=0),IF(Q57&gt;0,-Q57^(1/3),(-Q57)^(1/3)),'OddsRatio_working_3-way'!AM57-'OddsRatio_working_3-way'!R57/3)</f>
        <v>-0.68421607858180455</v>
      </c>
      <c r="AT57" s="11">
        <f>IF(('OddsRatio_working_3-way'!X57=0),IF(Q57&gt;0,-Q57^(1/3),(-Q57)^(1/3)),'OddsRatio_working_3-way'!AN57-'OddsRatio_working_3-way'!R57/3)</f>
        <v>-0.36098072527198916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2.8</v>
      </c>
      <c r="B58" s="4">
        <f>IF('True_Odds_Calculator_3-way'!B57="","",'True_Odds_Calculator_3-way'!B57)</f>
        <v>3.33</v>
      </c>
      <c r="C58" s="4">
        <f>IF('True_Odds_Calculator_3-way'!C57="","",'True_Odds_Calculator_3-way'!C57)</f>
        <v>2.71</v>
      </c>
      <c r="D58" s="9">
        <f t="shared" si="13"/>
        <v>0.34810974865463762</v>
      </c>
      <c r="E58" s="9">
        <f t="shared" si="14"/>
        <v>0.29205174187149185</v>
      </c>
      <c r="F58" s="9">
        <f t="shared" si="15"/>
        <v>0.3598385094738708</v>
      </c>
      <c r="G58" s="9">
        <f t="shared" si="16"/>
        <v>1.0403651496319526</v>
      </c>
      <c r="H58" s="9">
        <f t="shared" si="17"/>
        <v>2.8726572693375152</v>
      </c>
      <c r="I58" s="9">
        <f t="shared" si="18"/>
        <v>3.4240507986424489</v>
      </c>
      <c r="J58" s="9">
        <f t="shared" si="19"/>
        <v>2.7790244058706386</v>
      </c>
      <c r="K58" s="11">
        <f t="shared" si="20"/>
        <v>0.35714285714285715</v>
      </c>
      <c r="L58" s="11">
        <f t="shared" si="21"/>
        <v>0.3003003003003003</v>
      </c>
      <c r="M58" s="11">
        <f t="shared" si="22"/>
        <v>0.36900369003690037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-0.28382652552394272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0.23112200233971453</v>
      </c>
      <c r="Q58" s="11">
        <f>2*'OddsRatio_working_3-way'!K58*'OddsRatio_working_3-way'!L58*'OddsRatio_working_3-way'!M58</f>
        <v>7.9151370664285792E-2</v>
      </c>
      <c r="R58" s="11">
        <f t="shared" si="23"/>
        <v>0</v>
      </c>
      <c r="S58" s="11">
        <f t="shared" si="24"/>
        <v>-0.81430726713461388</v>
      </c>
      <c r="T58" s="11">
        <f t="shared" si="25"/>
        <v>-0.27887235175842939</v>
      </c>
      <c r="U58" s="11">
        <f>'OddsRatio_working_3-way'!S58-'OddsRatio_working_3-way'!R58^2/3</f>
        <v>-0.81430726713461388</v>
      </c>
      <c r="V58" s="11">
        <f>'OddsRatio_working_3-way'!S58*'OddsRatio_working_3-way'!R58/3-2*'OddsRatio_working_3-way'!R58^3/27-'OddsRatio_working_3-way'!T58</f>
        <v>0.27887235175842939</v>
      </c>
      <c r="W58" s="11">
        <f>'OddsRatio_working_3-way'!V58^2+4*'OddsRatio_working_3-way'!U58^3/27</f>
        <v>-2.2249012778725319E-3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0.14141666260836247</v>
      </c>
      <c r="Y58" s="11">
        <f>IF('OddsRatio_working_3-way'!W58&gt;=0,IF('OddsRatio_working_3-way'!V58+SQRT('OddsRatio_working_3-way'!W58)&gt;0,0,PI()),ACOS('OddsRatio_working_3-way'!V58/(2*'OddsRatio_working_3-way'!X58)))</f>
        <v>0.16755555271984557</v>
      </c>
      <c r="Z58" s="11">
        <f>'OddsRatio_working_3-way'!X58^(1/3)*COS('OddsRatio_working_3-way'!Y58/3)</f>
        <v>0.5201825748159763</v>
      </c>
      <c r="AA58" s="11">
        <f>'OddsRatio_working_3-way'!X58^(1/3)*COS(('OddsRatio_working_3-way'!Y58+2*PI())/3)</f>
        <v>-0.28527825679732444</v>
      </c>
      <c r="AB58" s="11">
        <f>'OddsRatio_working_3-way'!X58^(1/3)*COS(('OddsRatio_working_3-way'!Y58+4*PI())/3)</f>
        <v>-0.23490431801865194</v>
      </c>
      <c r="AC58" s="11">
        <f>'OddsRatio_working_3-way'!X58^(1/3)*SIN('OddsRatio_working_3-way'!Y58/3)</f>
        <v>2.9083407114008551E-2</v>
      </c>
      <c r="AD58" s="11">
        <f>'OddsRatio_working_3-way'!X58^(1/3)*SIN(('OddsRatio_working_3-way'!Y58+2*PI())/3)</f>
        <v>0.43594962083963062</v>
      </c>
      <c r="AE58" s="11">
        <f>'OddsRatio_working_3-way'!X58^(1/3)*SIN(('OddsRatio_working_3-way'!Y58+4*PI())/3)</f>
        <v>-0.46503302795363893</v>
      </c>
      <c r="AF58" s="11">
        <f>-'OddsRatio_working_3-way'!U58/(3*'OddsRatio_working_3-way'!X58^(1/3))*COS(('OddsRatio_working_3-way'!Y58)/3)</f>
        <v>0.52018257481597641</v>
      </c>
      <c r="AG58" s="11">
        <f>-'OddsRatio_working_3-way'!U58/(3*'OddsRatio_working_3-way'!X58^(1/3))*COS(('OddsRatio_working_3-way'!Y58+2*PI())/3)</f>
        <v>-0.28527825679732449</v>
      </c>
      <c r="AH58" s="11">
        <f>-'OddsRatio_working_3-way'!U58/(3*'OddsRatio_working_3-way'!X58^(1/3))*COS(('OddsRatio_working_3-way'!Y58+4*PI())/3)</f>
        <v>-0.234904318018652</v>
      </c>
      <c r="AI58" s="11">
        <f>'OddsRatio_working_3-way'!U58/(3*'OddsRatio_working_3-way'!X58^(1/3))*SIN(('OddsRatio_working_3-way'!Y58)/3)</f>
        <v>-2.9083407114008558E-2</v>
      </c>
      <c r="AJ58" s="11">
        <f>'OddsRatio_working_3-way'!U58/(3*'OddsRatio_working_3-way'!X58^(1/3))*SIN(('OddsRatio_working_3-way'!Y58+2*PI())/3)</f>
        <v>-0.43594962083963074</v>
      </c>
      <c r="AK58" s="11">
        <f>'OddsRatio_working_3-way'!U58/(3*'OddsRatio_working_3-way'!X58^(1/3))*SIN(('OddsRatio_working_3-way'!Y58+4*PI())/3)</f>
        <v>0.46503302795363904</v>
      </c>
      <c r="AL58" s="11">
        <f>'OddsRatio_working_3-way'!Z58+'OddsRatio_working_3-way'!AF58</f>
        <v>1.0403651496319526</v>
      </c>
      <c r="AM58" s="11">
        <f>'OddsRatio_working_3-way'!AA58+'OddsRatio_working_3-way'!AG58</f>
        <v>-0.57055651359464887</v>
      </c>
      <c r="AN58" s="11">
        <f>'OddsRatio_working_3-way'!AB58+'OddsRatio_working_3-way'!AH58</f>
        <v>-0.46980863603730394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1.0403651496319526</v>
      </c>
      <c r="AS58" s="11">
        <f>IF(('OddsRatio_working_3-way'!X58=0),IF(Q58&gt;0,-Q58^(1/3),(-Q58)^(1/3)),'OddsRatio_working_3-way'!AM58-'OddsRatio_working_3-way'!R58/3)</f>
        <v>-0.57055651359464887</v>
      </c>
      <c r="AT58" s="11">
        <f>IF(('OddsRatio_working_3-way'!X58=0),IF(Q58&gt;0,-Q58^(1/3),(-Q58)^(1/3)),'OddsRatio_working_3-way'!AN58-'OddsRatio_working_3-way'!R58/3)</f>
        <v>-0.46980863603730394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1.65</v>
      </c>
      <c r="B59" s="4">
        <f>IF('True_Odds_Calculator_3-way'!B58="","",'True_Odds_Calculator_3-way'!B58)</f>
        <v>4.22</v>
      </c>
      <c r="C59" s="4">
        <f>IF('True_Odds_Calculator_3-way'!C58="","",'True_Odds_Calculator_3-way'!C58)</f>
        <v>5.29</v>
      </c>
      <c r="D59" s="9">
        <f t="shared" si="13"/>
        <v>0.59252650239202975</v>
      </c>
      <c r="E59" s="9">
        <f t="shared" si="14"/>
        <v>0.2269270936174563</v>
      </c>
      <c r="F59" s="9">
        <f t="shared" si="15"/>
        <v>0.18054640399051405</v>
      </c>
      <c r="G59" s="9">
        <f t="shared" si="16"/>
        <v>1.0579818817918487</v>
      </c>
      <c r="H59" s="9">
        <f t="shared" si="17"/>
        <v>1.6876882231647017</v>
      </c>
      <c r="I59" s="9">
        <f t="shared" si="18"/>
        <v>4.4067016593697534</v>
      </c>
      <c r="J59" s="9">
        <f t="shared" si="19"/>
        <v>5.5387422728870312</v>
      </c>
      <c r="K59" s="11">
        <f t="shared" si="20"/>
        <v>0.60606060606060608</v>
      </c>
      <c r="L59" s="11">
        <f t="shared" si="21"/>
        <v>0.23696682464454977</v>
      </c>
      <c r="M59" s="11">
        <f t="shared" si="22"/>
        <v>0.1890359168241966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-0.24376674222130656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0.22153282798871815</v>
      </c>
      <c r="Q59" s="11">
        <f>2*'OddsRatio_working_3-way'!K59*'OddsRatio_working_3-way'!L59*'OddsRatio_working_3-way'!M59</f>
        <v>5.4297261761940718E-2</v>
      </c>
      <c r="R59" s="11">
        <f t="shared" si="23"/>
        <v>0</v>
      </c>
      <c r="S59" s="11">
        <f t="shared" si="24"/>
        <v>-0.90879020644906894</v>
      </c>
      <c r="T59" s="11">
        <f t="shared" si="25"/>
        <v>-0.2227426976590855</v>
      </c>
      <c r="U59" s="11">
        <f>'OddsRatio_working_3-way'!S59-'OddsRatio_working_3-way'!R59^2/3</f>
        <v>-0.90879020644906894</v>
      </c>
      <c r="V59" s="11">
        <f>'OddsRatio_working_3-way'!S59*'OddsRatio_working_3-way'!R59/3-2*'OddsRatio_working_3-way'!R59^3/27-'OddsRatio_working_3-way'!T59</f>
        <v>0.2227426976590855</v>
      </c>
      <c r="W59" s="11">
        <f>'OddsRatio_working_3-way'!V59^2+4*'OddsRatio_working_3-way'!U59^3/27</f>
        <v>-6.1581172675102498E-2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0.16672993285216461</v>
      </c>
      <c r="Y59" s="11">
        <f>IF('OddsRatio_working_3-way'!W59&gt;=0,IF('OddsRatio_working_3-way'!V59+SQRT('OddsRatio_working_3-way'!W59)&gt;0,0,PI()),ACOS('OddsRatio_working_3-way'!V59/(2*'OddsRatio_working_3-way'!X59)))</f>
        <v>0.83931260539365393</v>
      </c>
      <c r="Z59" s="11">
        <f>'OddsRatio_working_3-way'!X59^(1/3)*COS('OddsRatio_working_3-way'!Y59/3)</f>
        <v>0.52899094089592436</v>
      </c>
      <c r="AA59" s="11">
        <f>'OddsRatio_working_3-way'!X59^(1/3)*COS(('OddsRatio_working_3-way'!Y59+2*PI())/3)</f>
        <v>-0.39611609933948788</v>
      </c>
      <c r="AB59" s="11">
        <f>'OddsRatio_working_3-way'!X59^(1/3)*COS(('OddsRatio_working_3-way'!Y59+4*PI())/3)</f>
        <v>-0.13287484155643639</v>
      </c>
      <c r="AC59" s="11">
        <f>'OddsRatio_working_3-way'!X59^(1/3)*SIN('OddsRatio_working_3-way'!Y59/3)</f>
        <v>0.15198241104286042</v>
      </c>
      <c r="AD59" s="11">
        <f>'OddsRatio_working_3-way'!X59^(1/3)*SIN(('OddsRatio_working_3-way'!Y59+2*PI())/3)</f>
        <v>0.38212838766627288</v>
      </c>
      <c r="AE59" s="11">
        <f>'OddsRatio_working_3-way'!X59^(1/3)*SIN(('OddsRatio_working_3-way'!Y59+4*PI())/3)</f>
        <v>-0.53411079870913325</v>
      </c>
      <c r="AF59" s="11">
        <f>-'OddsRatio_working_3-way'!U59/(3*'OddsRatio_working_3-way'!X59^(1/3))*COS(('OddsRatio_working_3-way'!Y59)/3)</f>
        <v>0.52899094089592436</v>
      </c>
      <c r="AG59" s="11">
        <f>-'OddsRatio_working_3-way'!U59/(3*'OddsRatio_working_3-way'!X59^(1/3))*COS(('OddsRatio_working_3-way'!Y59+2*PI())/3)</f>
        <v>-0.39611609933948788</v>
      </c>
      <c r="AH59" s="11">
        <f>-'OddsRatio_working_3-way'!U59/(3*'OddsRatio_working_3-way'!X59^(1/3))*COS(('OddsRatio_working_3-way'!Y59+4*PI())/3)</f>
        <v>-0.13287484155643639</v>
      </c>
      <c r="AI59" s="11">
        <f>'OddsRatio_working_3-way'!U59/(3*'OddsRatio_working_3-way'!X59^(1/3))*SIN(('OddsRatio_working_3-way'!Y59)/3)</f>
        <v>-0.15198241104286042</v>
      </c>
      <c r="AJ59" s="11">
        <f>'OddsRatio_working_3-way'!U59/(3*'OddsRatio_working_3-way'!X59^(1/3))*SIN(('OddsRatio_working_3-way'!Y59+2*PI())/3)</f>
        <v>-0.38212838766627288</v>
      </c>
      <c r="AK59" s="11">
        <f>'OddsRatio_working_3-way'!U59/(3*'OddsRatio_working_3-way'!X59^(1/3))*SIN(('OddsRatio_working_3-way'!Y59+4*PI())/3)</f>
        <v>0.53411079870913325</v>
      </c>
      <c r="AL59" s="11">
        <f>'OddsRatio_working_3-way'!Z59+'OddsRatio_working_3-way'!AF59</f>
        <v>1.0579818817918487</v>
      </c>
      <c r="AM59" s="11">
        <f>'OddsRatio_working_3-way'!AA59+'OddsRatio_working_3-way'!AG59</f>
        <v>-0.79223219867897576</v>
      </c>
      <c r="AN59" s="11">
        <f>'OddsRatio_working_3-way'!AB59+'OddsRatio_working_3-way'!AH59</f>
        <v>-0.26574968311287278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1.0579818817918487</v>
      </c>
      <c r="AS59" s="11">
        <f>IF(('OddsRatio_working_3-way'!X59=0),IF(Q59&gt;0,-Q59^(1/3),(-Q59)^(1/3)),'OddsRatio_working_3-way'!AM59-'OddsRatio_working_3-way'!R59/3)</f>
        <v>-0.79223219867897576</v>
      </c>
      <c r="AT59" s="11">
        <f>IF(('OddsRatio_working_3-way'!X59=0),IF(Q59&gt;0,-Q59^(1/3),(-Q59)^(1/3)),'OddsRatio_working_3-way'!AN59-'OddsRatio_working_3-way'!R59/3)</f>
        <v>-0.26574968311287278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1.44</v>
      </c>
      <c r="B60" s="4">
        <f>IF('True_Odds_Calculator_3-way'!B59="","",'True_Odds_Calculator_3-way'!B59)</f>
        <v>4.6100000000000003</v>
      </c>
      <c r="C60" s="4">
        <f>IF('True_Odds_Calculator_3-way'!C59="","",'True_Odds_Calculator_3-way'!C59)</f>
        <v>8.3800000000000008</v>
      </c>
      <c r="D60" s="9">
        <f t="shared" si="13"/>
        <v>0.68082825881999953</v>
      </c>
      <c r="E60" s="9">
        <f t="shared" si="14"/>
        <v>0.20634365081015388</v>
      </c>
      <c r="F60" s="9">
        <f t="shared" si="15"/>
        <v>0.11282809036984663</v>
      </c>
      <c r="G60" s="9">
        <f t="shared" si="16"/>
        <v>1.0654527209561957</v>
      </c>
      <c r="H60" s="9">
        <f t="shared" si="17"/>
        <v>1.4687991972207259</v>
      </c>
      <c r="I60" s="9">
        <f t="shared" si="18"/>
        <v>4.8462843226518668</v>
      </c>
      <c r="J60" s="9">
        <f t="shared" si="19"/>
        <v>8.8630410806567248</v>
      </c>
      <c r="K60" s="11">
        <f t="shared" si="20"/>
        <v>0.69444444444444442</v>
      </c>
      <c r="L60" s="11">
        <f t="shared" si="21"/>
        <v>0.21691973969631234</v>
      </c>
      <c r="M60" s="11">
        <f t="shared" si="22"/>
        <v>0.11933174224343675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-0.21072147816047926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0.20546544556557034</v>
      </c>
      <c r="Q60" s="11">
        <f>2*'OddsRatio_working_3-way'!K60*'OddsRatio_working_3-way'!L60*'OddsRatio_working_3-way'!M60</f>
        <v>3.5951958979102416E-2</v>
      </c>
      <c r="R60" s="11">
        <f t="shared" si="23"/>
        <v>0</v>
      </c>
      <c r="S60" s="11">
        <f t="shared" si="24"/>
        <v>-0.97505696789528928</v>
      </c>
      <c r="T60" s="11">
        <f t="shared" si="25"/>
        <v>-0.17061364267634108</v>
      </c>
      <c r="U60" s="11">
        <f>'OddsRatio_working_3-way'!S60-'OddsRatio_working_3-way'!R60^2/3</f>
        <v>-0.97505696789528928</v>
      </c>
      <c r="V60" s="11">
        <f>'OddsRatio_working_3-way'!S60*'OddsRatio_working_3-way'!R60/3-2*'OddsRatio_working_3-way'!R60^3/27-'OddsRatio_working_3-way'!T60</f>
        <v>0.17061364267634108</v>
      </c>
      <c r="W60" s="11">
        <f>'OddsRatio_working_3-way'!V60^2+4*'OddsRatio_working_3-way'!U60^3/27</f>
        <v>-0.1082275552748114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0.18529474516436076</v>
      </c>
      <c r="Y60" s="11">
        <f>IF('OddsRatio_working_3-way'!W60&gt;=0,IF('OddsRatio_working_3-way'!V60+SQRT('OddsRatio_working_3-way'!W60)&gt;0,0,PI()),ACOS('OddsRatio_working_3-way'!V60/(2*'OddsRatio_working_3-way'!X60)))</f>
        <v>1.0923680888199503</v>
      </c>
      <c r="Z60" s="11">
        <f>'OddsRatio_working_3-way'!X60^(1/3)*COS('OddsRatio_working_3-way'!Y60/3)</f>
        <v>0.53272636047809774</v>
      </c>
      <c r="AA60" s="11">
        <f>'OddsRatio_working_3-way'!X60^(1/3)*COS(('OddsRatio_working_3-way'!Y60+2*PI())/3)</f>
        <v>-0.44219324198231891</v>
      </c>
      <c r="AB60" s="11">
        <f>'OddsRatio_working_3-way'!X60^(1/3)*COS(('OddsRatio_working_3-way'!Y60+4*PI())/3)</f>
        <v>-9.0533118495778775E-2</v>
      </c>
      <c r="AC60" s="11">
        <f>'OddsRatio_working_3-way'!X60^(1/3)*SIN('OddsRatio_working_3-way'!Y60/3)</f>
        <v>0.20303106695821099</v>
      </c>
      <c r="AD60" s="11">
        <f>'OddsRatio_working_3-way'!X60^(1/3)*SIN(('OddsRatio_working_3-way'!Y60+2*PI())/3)</f>
        <v>0.35983902796055361</v>
      </c>
      <c r="AE60" s="11">
        <f>'OddsRatio_working_3-way'!X60^(1/3)*SIN(('OddsRatio_working_3-way'!Y60+4*PI())/3)</f>
        <v>-0.5628700949187645</v>
      </c>
      <c r="AF60" s="11">
        <f>-'OddsRatio_working_3-way'!U60/(3*'OddsRatio_working_3-way'!X60^(1/3))*COS(('OddsRatio_working_3-way'!Y60)/3)</f>
        <v>0.53272636047809785</v>
      </c>
      <c r="AG60" s="11">
        <f>-'OddsRatio_working_3-way'!U60/(3*'OddsRatio_working_3-way'!X60^(1/3))*COS(('OddsRatio_working_3-way'!Y60+2*PI())/3)</f>
        <v>-0.44219324198231896</v>
      </c>
      <c r="AH60" s="11">
        <f>-'OddsRatio_working_3-way'!U60/(3*'OddsRatio_working_3-way'!X60^(1/3))*COS(('OddsRatio_working_3-way'!Y60+4*PI())/3)</f>
        <v>-9.0533118495778789E-2</v>
      </c>
      <c r="AI60" s="11">
        <f>'OddsRatio_working_3-way'!U60/(3*'OddsRatio_working_3-way'!X60^(1/3))*SIN(('OddsRatio_working_3-way'!Y60)/3)</f>
        <v>-0.20303106695821105</v>
      </c>
      <c r="AJ60" s="11">
        <f>'OddsRatio_working_3-way'!U60/(3*'OddsRatio_working_3-way'!X60^(1/3))*SIN(('OddsRatio_working_3-way'!Y60+2*PI())/3)</f>
        <v>-0.35983902796055367</v>
      </c>
      <c r="AK60" s="11">
        <f>'OddsRatio_working_3-way'!U60/(3*'OddsRatio_working_3-way'!X60^(1/3))*SIN(('OddsRatio_working_3-way'!Y60+4*PI())/3)</f>
        <v>0.56287009491876461</v>
      </c>
      <c r="AL60" s="11">
        <f>'OddsRatio_working_3-way'!Z60+'OddsRatio_working_3-way'!AF60</f>
        <v>1.0654527209561957</v>
      </c>
      <c r="AM60" s="11">
        <f>'OddsRatio_working_3-way'!AA60+'OddsRatio_working_3-way'!AG60</f>
        <v>-0.88438648396463782</v>
      </c>
      <c r="AN60" s="11">
        <f>'OddsRatio_working_3-way'!AB60+'OddsRatio_working_3-way'!AH60</f>
        <v>-0.18106623699155755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1.0654527209561957</v>
      </c>
      <c r="AS60" s="11">
        <f>IF(('OddsRatio_working_3-way'!X60=0),IF(Q60&gt;0,-Q60^(1/3),(-Q60)^(1/3)),'OddsRatio_working_3-way'!AM60-'OddsRatio_working_3-way'!R60/3)</f>
        <v>-0.88438648396463782</v>
      </c>
      <c r="AT60" s="11">
        <f>IF(('OddsRatio_working_3-way'!X60=0),IF(Q60&gt;0,-Q60^(1/3),(-Q60)^(1/3)),'OddsRatio_working_3-way'!AN60-'OddsRatio_working_3-way'!R60/3)</f>
        <v>-0.18106623699155755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4.1399999999999997</v>
      </c>
      <c r="B61" s="4">
        <f>IF('True_Odds_Calculator_3-way'!B60="","",'True_Odds_Calculator_3-way'!B60)</f>
        <v>3.79</v>
      </c>
      <c r="C61" s="4">
        <f>IF('True_Odds_Calculator_3-way'!C60="","",'True_Odds_Calculator_3-way'!C60)</f>
        <v>1.91</v>
      </c>
      <c r="D61" s="9">
        <f t="shared" si="13"/>
        <v>0.23312965222686782</v>
      </c>
      <c r="E61" s="9">
        <f t="shared" si="14"/>
        <v>0.2549200049315371</v>
      </c>
      <c r="F61" s="9">
        <f t="shared" si="15"/>
        <v>0.51195034284159502</v>
      </c>
      <c r="G61" s="9">
        <f t="shared" si="16"/>
        <v>1.0475982916484163</v>
      </c>
      <c r="H61" s="9">
        <f t="shared" si="17"/>
        <v>4.2894586357760272</v>
      </c>
      <c r="I61" s="9">
        <f t="shared" si="18"/>
        <v>3.9227992336990822</v>
      </c>
      <c r="J61" s="9">
        <f t="shared" si="19"/>
        <v>1.9533144454000586</v>
      </c>
      <c r="K61" s="11">
        <f t="shared" si="20"/>
        <v>0.24154589371980678</v>
      </c>
      <c r="L61" s="11">
        <f t="shared" si="21"/>
        <v>0.26385224274406333</v>
      </c>
      <c r="M61" s="11">
        <f t="shared" si="22"/>
        <v>0.52356020942408377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-0.26601267187484046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0.22823549338207164</v>
      </c>
      <c r="Q61" s="11">
        <f>2*'OddsRatio_working_3-way'!K61*'OddsRatio_working_3-way'!L61*'OddsRatio_working_3-way'!M61</f>
        <v>6.6735524380722694E-2</v>
      </c>
      <c r="R61" s="11">
        <f t="shared" si="23"/>
        <v>0</v>
      </c>
      <c r="S61" s="11">
        <f t="shared" si="24"/>
        <v>-0.85798729727227785</v>
      </c>
      <c r="T61" s="11">
        <f t="shared" si="25"/>
        <v>-0.25087347873458415</v>
      </c>
      <c r="U61" s="11">
        <f>'OddsRatio_working_3-way'!S61-'OddsRatio_working_3-way'!R61^2/3</f>
        <v>-0.85798729727227785</v>
      </c>
      <c r="V61" s="11">
        <f>'OddsRatio_working_3-way'!S61*'OddsRatio_working_3-way'!R61/3-2*'OddsRatio_working_3-way'!R61^3/27-'OddsRatio_working_3-way'!T61</f>
        <v>0.25087347873458415</v>
      </c>
      <c r="W61" s="11">
        <f>'OddsRatio_working_3-way'!V61^2+4*'OddsRatio_working_3-way'!U61^3/27</f>
        <v>-3.0632965599872483E-2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0.15294645135819948</v>
      </c>
      <c r="Y61" s="11">
        <f>IF('OddsRatio_working_3-way'!W61&gt;=0,IF('OddsRatio_working_3-way'!V61+SQRT('OddsRatio_working_3-way'!W61)&gt;0,0,PI()),ACOS('OddsRatio_working_3-way'!V61/(2*'OddsRatio_working_3-way'!X61)))</f>
        <v>0.60914938713401068</v>
      </c>
      <c r="Z61" s="11">
        <f>'OddsRatio_working_3-way'!X61^(1/3)*COS('OddsRatio_working_3-way'!Y61/3)</f>
        <v>0.52379914582420806</v>
      </c>
      <c r="AA61" s="11">
        <f>'OddsRatio_working_3-way'!X61^(1/3)*COS(('OddsRatio_working_3-way'!Y61+2*PI())/3)</f>
        <v>-0.35529478394265918</v>
      </c>
      <c r="AB61" s="11">
        <f>'OddsRatio_working_3-way'!X61^(1/3)*COS(('OddsRatio_working_3-way'!Y61+4*PI())/3)</f>
        <v>-0.16850436188154896</v>
      </c>
      <c r="AC61" s="11">
        <f>'OddsRatio_working_3-way'!X61^(1/3)*SIN('OddsRatio_working_3-way'!Y61/3)</f>
        <v>0.10784350045902601</v>
      </c>
      <c r="AD61" s="11">
        <f>'OddsRatio_working_3-way'!X61^(1/3)*SIN(('OddsRatio_working_3-way'!Y61+2*PI())/3)</f>
        <v>0.39970161653484093</v>
      </c>
      <c r="AE61" s="11">
        <f>'OddsRatio_working_3-way'!X61^(1/3)*SIN(('OddsRatio_working_3-way'!Y61+4*PI())/3)</f>
        <v>-0.50754511699386673</v>
      </c>
      <c r="AF61" s="11">
        <f>-'OddsRatio_working_3-way'!U61/(3*'OddsRatio_working_3-way'!X61^(1/3))*COS(('OddsRatio_working_3-way'!Y61)/3)</f>
        <v>0.52379914582420817</v>
      </c>
      <c r="AG61" s="11">
        <f>-'OddsRatio_working_3-way'!U61/(3*'OddsRatio_working_3-way'!X61^(1/3))*COS(('OddsRatio_working_3-way'!Y61+2*PI())/3)</f>
        <v>-0.35529478394265929</v>
      </c>
      <c r="AH61" s="11">
        <f>-'OddsRatio_working_3-way'!U61/(3*'OddsRatio_working_3-way'!X61^(1/3))*COS(('OddsRatio_working_3-way'!Y61+4*PI())/3)</f>
        <v>-0.16850436188154899</v>
      </c>
      <c r="AI61" s="11">
        <f>'OddsRatio_working_3-way'!U61/(3*'OddsRatio_working_3-way'!X61^(1/3))*SIN(('OddsRatio_working_3-way'!Y61)/3)</f>
        <v>-0.10784350045902603</v>
      </c>
      <c r="AJ61" s="11">
        <f>'OddsRatio_working_3-way'!U61/(3*'OddsRatio_working_3-way'!X61^(1/3))*SIN(('OddsRatio_working_3-way'!Y61+2*PI())/3)</f>
        <v>-0.39970161653484099</v>
      </c>
      <c r="AK61" s="11">
        <f>'OddsRatio_working_3-way'!U61/(3*'OddsRatio_working_3-way'!X61^(1/3))*SIN(('OddsRatio_working_3-way'!Y61+4*PI())/3)</f>
        <v>0.50754511699386684</v>
      </c>
      <c r="AL61" s="11">
        <f>'OddsRatio_working_3-way'!Z61+'OddsRatio_working_3-way'!AF61</f>
        <v>1.0475982916484163</v>
      </c>
      <c r="AM61" s="11">
        <f>'OddsRatio_working_3-way'!AA61+'OddsRatio_working_3-way'!AG61</f>
        <v>-0.71058956788531846</v>
      </c>
      <c r="AN61" s="11">
        <f>'OddsRatio_working_3-way'!AB61+'OddsRatio_working_3-way'!AH61</f>
        <v>-0.33700872376309798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1.0475982916484163</v>
      </c>
      <c r="AS61" s="11">
        <f>IF(('OddsRatio_working_3-way'!X61=0),IF(Q61&gt;0,-Q61^(1/3),(-Q61)^(1/3)),'OddsRatio_working_3-way'!AM61-'OddsRatio_working_3-way'!R61/3)</f>
        <v>-0.71058956788531846</v>
      </c>
      <c r="AT61" s="11">
        <f>IF(('OddsRatio_working_3-way'!X61=0),IF(Q61&gt;0,-Q61^(1/3),(-Q61)^(1/3)),'OddsRatio_working_3-way'!AN61-'OddsRatio_working_3-way'!R61/3)</f>
        <v>-0.33700872376309798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1.27</v>
      </c>
      <c r="B62" s="4">
        <f>IF('True_Odds_Calculator_3-way'!B61="","",'True_Odds_Calculator_3-way'!B61)</f>
        <v>6.04</v>
      </c>
      <c r="C62" s="4">
        <f>IF('True_Odds_Calculator_3-way'!C61="","",'True_Odds_Calculator_3-way'!C61)</f>
        <v>11.45</v>
      </c>
      <c r="D62" s="9">
        <f t="shared" si="13"/>
        <v>0.76921153406131748</v>
      </c>
      <c r="E62" s="9">
        <f t="shared" si="14"/>
        <v>0.1515012221105265</v>
      </c>
      <c r="F62" s="9">
        <f t="shared" si="15"/>
        <v>7.928724382815619E-2</v>
      </c>
      <c r="G62" s="9">
        <f t="shared" si="16"/>
        <v>1.1112315120343172</v>
      </c>
      <c r="H62" s="9">
        <f t="shared" si="17"/>
        <v>1.3000325082492656</v>
      </c>
      <c r="I62" s="9">
        <f t="shared" si="18"/>
        <v>6.6006068206529589</v>
      </c>
      <c r="J62" s="9">
        <f t="shared" si="19"/>
        <v>12.612369300758614</v>
      </c>
      <c r="K62" s="11">
        <f t="shared" si="20"/>
        <v>0.78740157480314954</v>
      </c>
      <c r="L62" s="11">
        <f t="shared" si="21"/>
        <v>0.16556291390728478</v>
      </c>
      <c r="M62" s="11">
        <f t="shared" si="22"/>
        <v>8.7336244541484725E-2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-0.16190655973665702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0.17943620143580841</v>
      </c>
      <c r="Q62" s="11">
        <f>2*'OddsRatio_working_3-way'!K62*'OddsRatio_working_3-way'!L62*'OddsRatio_working_3-way'!M62</f>
        <v>2.2771091552767565E-2</v>
      </c>
      <c r="R62" s="11">
        <f t="shared" si="23"/>
        <v>0</v>
      </c>
      <c r="S62" s="11">
        <f t="shared" si="24"/>
        <v>-1.1082701141180664</v>
      </c>
      <c r="T62" s="11">
        <f t="shared" si="25"/>
        <v>-0.14064341549721654</v>
      </c>
      <c r="U62" s="11">
        <f>'OddsRatio_working_3-way'!S62-'OddsRatio_working_3-way'!R62^2/3</f>
        <v>-1.1082701141180664</v>
      </c>
      <c r="V62" s="11">
        <f>'OddsRatio_working_3-way'!S62*'OddsRatio_working_3-way'!R62/3-2*'OddsRatio_working_3-way'!R62^3/27-'OddsRatio_working_3-way'!T62</f>
        <v>0.14064341549721654</v>
      </c>
      <c r="W62" s="11">
        <f>'OddsRatio_working_3-way'!V62^2+4*'OddsRatio_working_3-way'!U62^3/27</f>
        <v>-0.18188561970396094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0.2245362944084339</v>
      </c>
      <c r="Y62" s="11">
        <f>IF('OddsRatio_working_3-way'!W62&gt;=0,IF('OddsRatio_working_3-way'!V62+SQRT('OddsRatio_working_3-way'!W62)&gt;0,0,PI()),ACOS('OddsRatio_working_3-way'!V62/(2*'OddsRatio_working_3-way'!X62)))</f>
        <v>1.2522499760095782</v>
      </c>
      <c r="Z62" s="11">
        <f>'OddsRatio_working_3-way'!X62^(1/3)*COS('OddsRatio_working_3-way'!Y62/3)</f>
        <v>0.55561575601715862</v>
      </c>
      <c r="AA62" s="11">
        <f>'OddsRatio_working_3-way'!X62^(1/3)*COS(('OddsRatio_working_3-way'!Y62+2*PI())/3)</f>
        <v>-0.49119924915237118</v>
      </c>
      <c r="AB62" s="11">
        <f>'OddsRatio_working_3-way'!X62^(1/3)*COS(('OddsRatio_working_3-way'!Y62+4*PI())/3)</f>
        <v>-6.4416506864787684E-2</v>
      </c>
      <c r="AC62" s="11">
        <f>'OddsRatio_working_3-way'!X62^(1/3)*SIN('OddsRatio_working_3-way'!Y62/3)</f>
        <v>0.24640313114522322</v>
      </c>
      <c r="AD62" s="11">
        <f>'OddsRatio_working_3-way'!X62^(1/3)*SIN(('OddsRatio_working_3-way'!Y62+2*PI())/3)</f>
        <v>0.35797579388114442</v>
      </c>
      <c r="AE62" s="11">
        <f>'OddsRatio_working_3-way'!X62^(1/3)*SIN(('OddsRatio_working_3-way'!Y62+4*PI())/3)</f>
        <v>-0.60437892502636748</v>
      </c>
      <c r="AF62" s="11">
        <f>-'OddsRatio_working_3-way'!U62/(3*'OddsRatio_working_3-way'!X62^(1/3))*COS(('OddsRatio_working_3-way'!Y62)/3)</f>
        <v>0.55561575601715862</v>
      </c>
      <c r="AG62" s="11">
        <f>-'OddsRatio_working_3-way'!U62/(3*'OddsRatio_working_3-way'!X62^(1/3))*COS(('OddsRatio_working_3-way'!Y62+2*PI())/3)</f>
        <v>-0.49119924915237118</v>
      </c>
      <c r="AH62" s="11">
        <f>-'OddsRatio_working_3-way'!U62/(3*'OddsRatio_working_3-way'!X62^(1/3))*COS(('OddsRatio_working_3-way'!Y62+4*PI())/3)</f>
        <v>-6.4416506864787684E-2</v>
      </c>
      <c r="AI62" s="11">
        <f>'OddsRatio_working_3-way'!U62/(3*'OddsRatio_working_3-way'!X62^(1/3))*SIN(('OddsRatio_working_3-way'!Y62)/3)</f>
        <v>-0.24640313114522322</v>
      </c>
      <c r="AJ62" s="11">
        <f>'OddsRatio_working_3-way'!U62/(3*'OddsRatio_working_3-way'!X62^(1/3))*SIN(('OddsRatio_working_3-way'!Y62+2*PI())/3)</f>
        <v>-0.35797579388114442</v>
      </c>
      <c r="AK62" s="11">
        <f>'OddsRatio_working_3-way'!U62/(3*'OddsRatio_working_3-way'!X62^(1/3))*SIN(('OddsRatio_working_3-way'!Y62+4*PI())/3)</f>
        <v>0.60437892502636748</v>
      </c>
      <c r="AL62" s="11">
        <f>'OddsRatio_working_3-way'!Z62+'OddsRatio_working_3-way'!AF62</f>
        <v>1.1112315120343172</v>
      </c>
      <c r="AM62" s="11">
        <f>'OddsRatio_working_3-way'!AA62+'OddsRatio_working_3-way'!AG62</f>
        <v>-0.98239849830474235</v>
      </c>
      <c r="AN62" s="11">
        <f>'OddsRatio_working_3-way'!AB62+'OddsRatio_working_3-way'!AH62</f>
        <v>-0.12883301372957537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1.1112315120343172</v>
      </c>
      <c r="AS62" s="11">
        <f>IF(('OddsRatio_working_3-way'!X62=0),IF(Q62&gt;0,-Q62^(1/3),(-Q62)^(1/3)),'OddsRatio_working_3-way'!AM62-'OddsRatio_working_3-way'!R62/3)</f>
        <v>-0.98239849830474235</v>
      </c>
      <c r="AT62" s="11">
        <f>IF(('OddsRatio_working_3-way'!X62=0),IF(Q62&gt;0,-Q62^(1/3),(-Q62)^(1/3)),'OddsRatio_working_3-way'!AN62-'OddsRatio_working_3-way'!R62/3)</f>
        <v>-0.12883301372957537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1.58</v>
      </c>
      <c r="B63" s="4">
        <f>IF('True_Odds_Calculator_3-way'!B62="","",'True_Odds_Calculator_3-way'!B62)</f>
        <v>4.29</v>
      </c>
      <c r="C63" s="4">
        <f>IF('True_Odds_Calculator_3-way'!C62="","",'True_Odds_Calculator_3-way'!C62)</f>
        <v>6.03</v>
      </c>
      <c r="D63" s="9">
        <f t="shared" si="13"/>
        <v>0.61924959146307135</v>
      </c>
      <c r="E63" s="9">
        <f t="shared" si="14"/>
        <v>0.22282992578059713</v>
      </c>
      <c r="F63" s="9">
        <f t="shared" si="15"/>
        <v>0.15792048275633161</v>
      </c>
      <c r="G63" s="9">
        <f t="shared" si="16"/>
        <v>1.0600995635126589</v>
      </c>
      <c r="H63" s="9">
        <f t="shared" si="17"/>
        <v>1.6148577468373422</v>
      </c>
      <c r="I63" s="9">
        <f t="shared" si="18"/>
        <v>4.487727563956649</v>
      </c>
      <c r="J63" s="9">
        <f t="shared" si="19"/>
        <v>6.3323008044686739</v>
      </c>
      <c r="K63" s="11">
        <f t="shared" si="20"/>
        <v>0.63291139240506322</v>
      </c>
      <c r="L63" s="11">
        <f t="shared" si="21"/>
        <v>0.23310023310023309</v>
      </c>
      <c r="M63" s="11">
        <f t="shared" si="22"/>
        <v>0.16583747927031509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-0.23483357263822036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0.21775007605349567</v>
      </c>
      <c r="Q63" s="11">
        <f>2*'OddsRatio_working_3-way'!K63*'OddsRatio_working_3-way'!L63*'OddsRatio_working_3-way'!M63</f>
        <v>4.89326013603361E-2</v>
      </c>
      <c r="R63" s="11">
        <f t="shared" si="23"/>
        <v>0</v>
      </c>
      <c r="S63" s="11">
        <f t="shared" si="24"/>
        <v>-0.92725275013788955</v>
      </c>
      <c r="T63" s="11">
        <f t="shared" si="25"/>
        <v>-0.2083714045253684</v>
      </c>
      <c r="U63" s="11">
        <f>'OddsRatio_working_3-way'!S63-'OddsRatio_working_3-way'!R63^2/3</f>
        <v>-0.92725275013788955</v>
      </c>
      <c r="V63" s="11">
        <f>'OddsRatio_working_3-way'!S63*'OddsRatio_working_3-way'!R63/3-2*'OddsRatio_working_3-way'!R63^3/27-'OddsRatio_working_3-way'!T63</f>
        <v>0.2083714045253684</v>
      </c>
      <c r="W63" s="11">
        <f>'OddsRatio_working_3-way'!V63^2+4*'OddsRatio_working_3-way'!U63^3/27</f>
        <v>-7.4692431441825136E-2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0.17183645834462768</v>
      </c>
      <c r="Y63" s="11">
        <f>IF('OddsRatio_working_3-way'!W63&gt;=0,IF('OddsRatio_working_3-way'!V63+SQRT('OddsRatio_working_3-way'!W63)&gt;0,0,PI()),ACOS('OddsRatio_working_3-way'!V63/(2*'OddsRatio_working_3-way'!X63)))</f>
        <v>0.91938753843456389</v>
      </c>
      <c r="Z63" s="11">
        <f>'OddsRatio_working_3-way'!X63^(1/3)*COS('OddsRatio_working_3-way'!Y63/3)</f>
        <v>0.53004978175632955</v>
      </c>
      <c r="AA63" s="11">
        <f>'OddsRatio_working_3-way'!X63^(1/3)*COS(('OddsRatio_working_3-way'!Y63+2*PI())/3)</f>
        <v>-0.41027849386109594</v>
      </c>
      <c r="AB63" s="11">
        <f>'OddsRatio_working_3-way'!X63^(1/3)*COS(('OddsRatio_working_3-way'!Y63+4*PI())/3)</f>
        <v>-0.11977128789523395</v>
      </c>
      <c r="AC63" s="11">
        <f>'OddsRatio_working_3-way'!X63^(1/3)*SIN('OddsRatio_working_3-way'!Y63/3)</f>
        <v>0.16772441356591672</v>
      </c>
      <c r="AD63" s="11">
        <f>'OddsRatio_working_3-way'!X63^(1/3)*SIN(('OddsRatio_working_3-way'!Y63+2*PI())/3)</f>
        <v>0.37517436948842053</v>
      </c>
      <c r="AE63" s="11">
        <f>'OddsRatio_working_3-way'!X63^(1/3)*SIN(('OddsRatio_working_3-way'!Y63+4*PI())/3)</f>
        <v>-0.54289878305433714</v>
      </c>
      <c r="AF63" s="11">
        <f>-'OddsRatio_working_3-way'!U63/(3*'OddsRatio_working_3-way'!X63^(1/3))*COS(('OddsRatio_working_3-way'!Y63)/3)</f>
        <v>0.53004978175632944</v>
      </c>
      <c r="AG63" s="11">
        <f>-'OddsRatio_working_3-way'!U63/(3*'OddsRatio_working_3-way'!X63^(1/3))*COS(('OddsRatio_working_3-way'!Y63+2*PI())/3)</f>
        <v>-0.41027849386109588</v>
      </c>
      <c r="AH63" s="11">
        <f>-'OddsRatio_working_3-way'!U63/(3*'OddsRatio_working_3-way'!X63^(1/3))*COS(('OddsRatio_working_3-way'!Y63+4*PI())/3)</f>
        <v>-0.11977128789523392</v>
      </c>
      <c r="AI63" s="11">
        <f>'OddsRatio_working_3-way'!U63/(3*'OddsRatio_working_3-way'!X63^(1/3))*SIN(('OddsRatio_working_3-way'!Y63)/3)</f>
        <v>-0.16772441356591669</v>
      </c>
      <c r="AJ63" s="11">
        <f>'OddsRatio_working_3-way'!U63/(3*'OddsRatio_working_3-way'!X63^(1/3))*SIN(('OddsRatio_working_3-way'!Y63+2*PI())/3)</f>
        <v>-0.37517436948842042</v>
      </c>
      <c r="AK63" s="11">
        <f>'OddsRatio_working_3-way'!U63/(3*'OddsRatio_working_3-way'!X63^(1/3))*SIN(('OddsRatio_working_3-way'!Y63+4*PI())/3)</f>
        <v>0.54289878305433703</v>
      </c>
      <c r="AL63" s="11">
        <f>'OddsRatio_working_3-way'!Z63+'OddsRatio_working_3-way'!AF63</f>
        <v>1.0600995635126589</v>
      </c>
      <c r="AM63" s="11">
        <f>'OddsRatio_working_3-way'!AA63+'OddsRatio_working_3-way'!AG63</f>
        <v>-0.82055698772219188</v>
      </c>
      <c r="AN63" s="11">
        <f>'OddsRatio_working_3-way'!AB63+'OddsRatio_working_3-way'!AH63</f>
        <v>-0.23954257579046787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1.0600995635126589</v>
      </c>
      <c r="AS63" s="11">
        <f>IF(('OddsRatio_working_3-way'!X63=0),IF(Q63&gt;0,-Q63^(1/3),(-Q63)^(1/3)),'OddsRatio_working_3-way'!AM63-'OddsRatio_working_3-way'!R63/3)</f>
        <v>-0.82055698772219188</v>
      </c>
      <c r="AT63" s="11">
        <f>IF(('OddsRatio_working_3-way'!X63=0),IF(Q63&gt;0,-Q63^(1/3),(-Q63)^(1/3)),'OddsRatio_working_3-way'!AN63-'OddsRatio_working_3-way'!R63/3)</f>
        <v>-0.23954257579046787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5.31</v>
      </c>
      <c r="B64" s="4">
        <f>IF('True_Odds_Calculator_3-way'!B63="","",'True_Odds_Calculator_3-way'!B63)</f>
        <v>3.48</v>
      </c>
      <c r="C64" s="4">
        <f>IF('True_Odds_Calculator_3-way'!C63="","",'True_Odds_Calculator_3-way'!C63)</f>
        <v>1.81</v>
      </c>
      <c r="D64" s="9">
        <f t="shared" si="13"/>
        <v>0.18126641161186333</v>
      </c>
      <c r="E64" s="9">
        <f t="shared" si="14"/>
        <v>0.27785800842667607</v>
      </c>
      <c r="F64" s="9">
        <f t="shared" si="15"/>
        <v>0.54087557996146052</v>
      </c>
      <c r="G64" s="9">
        <f t="shared" si="16"/>
        <v>1.0479679479944464</v>
      </c>
      <c r="H64" s="9">
        <f t="shared" si="17"/>
        <v>5.5167418558560639</v>
      </c>
      <c r="I64" s="9">
        <f t="shared" si="18"/>
        <v>3.5989605110262275</v>
      </c>
      <c r="J64" s="9">
        <f t="shared" si="19"/>
        <v>1.8488540378755016</v>
      </c>
      <c r="K64" s="11">
        <f t="shared" si="20"/>
        <v>0.18832391713747648</v>
      </c>
      <c r="L64" s="11">
        <f t="shared" si="21"/>
        <v>0.28735632183908044</v>
      </c>
      <c r="M64" s="11">
        <f t="shared" si="22"/>
        <v>0.5524861878453039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-0.25885802299711647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0.22722768944002369</v>
      </c>
      <c r="Q64" s="11">
        <f>2*'OddsRatio_working_3-way'!K64*'OddsRatio_working_3-way'!L64*'OddsRatio_working_3-way'!M64</f>
        <v>5.9796760378953602E-2</v>
      </c>
      <c r="R64" s="11">
        <f t="shared" si="23"/>
        <v>0</v>
      </c>
      <c r="S64" s="11">
        <f t="shared" si="24"/>
        <v>-0.87780817766098318</v>
      </c>
      <c r="T64" s="11">
        <f t="shared" si="25"/>
        <v>-0.23100215201604821</v>
      </c>
      <c r="U64" s="11">
        <f>'OddsRatio_working_3-way'!S64-'OddsRatio_working_3-way'!R64^2/3</f>
        <v>-0.87780817766098318</v>
      </c>
      <c r="V64" s="11">
        <f>'OddsRatio_working_3-way'!S64*'OddsRatio_working_3-way'!R64/3-2*'OddsRatio_working_3-way'!R64^3/27-'OddsRatio_working_3-way'!T64</f>
        <v>0.23100215201604821</v>
      </c>
      <c r="W64" s="11">
        <f>'OddsRatio_working_3-way'!V64^2+4*'OddsRatio_working_3-way'!U64^3/27</f>
        <v>-4.6844321407974218E-2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0.15827690580436843</v>
      </c>
      <c r="Y64" s="11">
        <f>IF('OddsRatio_working_3-way'!W64&gt;=0,IF('OddsRatio_working_3-way'!V64+SQRT('OddsRatio_working_3-way'!W64)&gt;0,0,PI()),ACOS('OddsRatio_working_3-way'!V64/(2*'OddsRatio_working_3-way'!X64)))</f>
        <v>0.75285392158220732</v>
      </c>
      <c r="Z64" s="11">
        <f>'OddsRatio_working_3-way'!X64^(1/3)*COS('OddsRatio_working_3-way'!Y64/3)</f>
        <v>0.52398397399722318</v>
      </c>
      <c r="AA64" s="11">
        <f>'OddsRatio_working_3-way'!X64^(1/3)*COS(('OddsRatio_working_3-way'!Y64+2*PI())/3)</f>
        <v>-0.37832186562316694</v>
      </c>
      <c r="AB64" s="11">
        <f>'OddsRatio_working_3-way'!X64^(1/3)*COS(('OddsRatio_working_3-way'!Y64+4*PI())/3)</f>
        <v>-0.14566210837405597</v>
      </c>
      <c r="AC64" s="11">
        <f>'OddsRatio_working_3-way'!X64^(1/3)*SIN('OddsRatio_working_3-way'!Y64/3)</f>
        <v>0.13432617347736719</v>
      </c>
      <c r="AD64" s="11">
        <f>'OddsRatio_working_3-way'!X64^(1/3)*SIN(('OddsRatio_working_3-way'!Y64+2*PI())/3)</f>
        <v>0.38662034591883654</v>
      </c>
      <c r="AE64" s="11">
        <f>'OddsRatio_working_3-way'!X64^(1/3)*SIN(('OddsRatio_working_3-way'!Y64+4*PI())/3)</f>
        <v>-0.52094651939620362</v>
      </c>
      <c r="AF64" s="11">
        <f>-'OddsRatio_working_3-way'!U64/(3*'OddsRatio_working_3-way'!X64^(1/3))*COS(('OddsRatio_working_3-way'!Y64)/3)</f>
        <v>0.52398397399722307</v>
      </c>
      <c r="AG64" s="11">
        <f>-'OddsRatio_working_3-way'!U64/(3*'OddsRatio_working_3-way'!X64^(1/3))*COS(('OddsRatio_working_3-way'!Y64+2*PI())/3)</f>
        <v>-0.37832186562316683</v>
      </c>
      <c r="AH64" s="11">
        <f>-'OddsRatio_working_3-way'!U64/(3*'OddsRatio_working_3-way'!X64^(1/3))*COS(('OddsRatio_working_3-way'!Y64+4*PI())/3)</f>
        <v>-0.14566210837405594</v>
      </c>
      <c r="AI64" s="11">
        <f>'OddsRatio_working_3-way'!U64/(3*'OddsRatio_working_3-way'!X64^(1/3))*SIN(('OddsRatio_working_3-way'!Y64)/3)</f>
        <v>-0.13432617347736717</v>
      </c>
      <c r="AJ64" s="11">
        <f>'OddsRatio_working_3-way'!U64/(3*'OddsRatio_working_3-way'!X64^(1/3))*SIN(('OddsRatio_working_3-way'!Y64+2*PI())/3)</f>
        <v>-0.38662034591883648</v>
      </c>
      <c r="AK64" s="11">
        <f>'OddsRatio_working_3-way'!U64/(3*'OddsRatio_working_3-way'!X64^(1/3))*SIN(('OddsRatio_working_3-way'!Y64+4*PI())/3)</f>
        <v>0.52094651939620362</v>
      </c>
      <c r="AL64" s="11">
        <f>'OddsRatio_working_3-way'!Z64+'OddsRatio_working_3-way'!AF64</f>
        <v>1.0479679479944464</v>
      </c>
      <c r="AM64" s="11">
        <f>'OddsRatio_working_3-way'!AA64+'OddsRatio_working_3-way'!AG64</f>
        <v>-0.75664373124633377</v>
      </c>
      <c r="AN64" s="11">
        <f>'OddsRatio_working_3-way'!AB64+'OddsRatio_working_3-way'!AH64</f>
        <v>-0.29132421674811193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1.0479679479944464</v>
      </c>
      <c r="AS64" s="11">
        <f>IF(('OddsRatio_working_3-way'!X64=0),IF(Q64&gt;0,-Q64^(1/3),(-Q64)^(1/3)),'OddsRatio_working_3-way'!AM64-'OddsRatio_working_3-way'!R64/3)</f>
        <v>-0.75664373124633377</v>
      </c>
      <c r="AT64" s="11">
        <f>IF(('OddsRatio_working_3-way'!X64=0),IF(Q64&gt;0,-Q64^(1/3),(-Q64)^(1/3)),'OddsRatio_working_3-way'!AN64-'OddsRatio_working_3-way'!R64/3)</f>
        <v>-0.29132421674811193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3.02</v>
      </c>
      <c r="B65" s="4">
        <f>IF('True_Odds_Calculator_3-way'!B64="","",'True_Odds_Calculator_3-way'!B64)</f>
        <v>3.2</v>
      </c>
      <c r="C65" s="4">
        <f>IF('True_Odds_Calculator_3-way'!C64="","",'True_Odds_Calculator_3-way'!C64)</f>
        <v>2.61</v>
      </c>
      <c r="D65" s="9">
        <f t="shared" si="13"/>
        <v>0.32231672925668858</v>
      </c>
      <c r="E65" s="9">
        <f t="shared" si="14"/>
        <v>0.30396123429691091</v>
      </c>
      <c r="F65" s="9">
        <f t="shared" si="15"/>
        <v>0.37372203644640029</v>
      </c>
      <c r="G65" s="9">
        <f t="shared" si="16"/>
        <v>1.0408605487788118</v>
      </c>
      <c r="H65" s="9">
        <f t="shared" si="17"/>
        <v>3.1025383085331999</v>
      </c>
      <c r="I65" s="9">
        <f t="shared" si="18"/>
        <v>3.2898932073133866</v>
      </c>
      <c r="J65" s="9">
        <f t="shared" si="19"/>
        <v>2.6757854835338866</v>
      </c>
      <c r="K65" s="11">
        <f t="shared" si="20"/>
        <v>0.33112582781456956</v>
      </c>
      <c r="L65" s="11">
        <f t="shared" si="21"/>
        <v>0.3125</v>
      </c>
      <c r="M65" s="11">
        <f t="shared" si="22"/>
        <v>0.38314176245210729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-0.28366287330948203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0.23113788028722948</v>
      </c>
      <c r="Q65" s="11">
        <f>2*'OddsRatio_working_3-way'!K65*'OddsRatio_working_3-way'!L65*'OddsRatio_working_3-way'!M65</f>
        <v>7.9292583288929491E-2</v>
      </c>
      <c r="R65" s="11">
        <f t="shared" si="23"/>
        <v>0</v>
      </c>
      <c r="S65" s="11">
        <f t="shared" si="24"/>
        <v>-0.81483303609864133</v>
      </c>
      <c r="T65" s="11">
        <f t="shared" si="25"/>
        <v>-0.27953105869593181</v>
      </c>
      <c r="U65" s="11">
        <f>'OddsRatio_working_3-way'!S65-'OddsRatio_working_3-way'!R65^2/3</f>
        <v>-0.81483303609864133</v>
      </c>
      <c r="V65" s="11">
        <f>'OddsRatio_working_3-way'!S65*'OddsRatio_working_3-way'!R65/3-2*'OddsRatio_working_3-way'!R65^3/27-'OddsRatio_working_3-way'!T65</f>
        <v>0.27953105869593181</v>
      </c>
      <c r="W65" s="11">
        <f>'OddsRatio_working_3-way'!V65^2+4*'OddsRatio_working_3-way'!U65^3/27</f>
        <v>-2.0121262409736884E-3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0.14155364620581323</v>
      </c>
      <c r="Y65" s="11">
        <f>IF('OddsRatio_working_3-way'!W65&gt;=0,IF('OddsRatio_working_3-way'!V65+SQRT('OddsRatio_working_3-way'!W65)&gt;0,0,PI()),ACOS('OddsRatio_working_3-way'!V65/(2*'OddsRatio_working_3-way'!X65)))</f>
        <v>0.15911482627507278</v>
      </c>
      <c r="Z65" s="11">
        <f>'OddsRatio_working_3-way'!X65^(1/3)*COS('OddsRatio_working_3-way'!Y65/3)</f>
        <v>0.52043027438940592</v>
      </c>
      <c r="AA65" s="11">
        <f>'OddsRatio_working_3-way'!X65^(1/3)*COS(('OddsRatio_working_3-way'!Y65+2*PI())/3)</f>
        <v>-0.28414223791514387</v>
      </c>
      <c r="AB65" s="11">
        <f>'OddsRatio_working_3-way'!X65^(1/3)*COS(('OddsRatio_working_3-way'!Y65+4*PI())/3)</f>
        <v>-0.23628803647426233</v>
      </c>
      <c r="AC65" s="11">
        <f>'OddsRatio_working_3-way'!X65^(1/3)*SIN('OddsRatio_working_3-way'!Y65/3)</f>
        <v>2.7628636083747715E-2</v>
      </c>
      <c r="AD65" s="11">
        <f>'OddsRatio_working_3-way'!X65^(1/3)*SIN(('OddsRatio_working_3-way'!Y65+2*PI())/3)</f>
        <v>0.43689152047785756</v>
      </c>
      <c r="AE65" s="11">
        <f>'OddsRatio_working_3-way'!X65^(1/3)*SIN(('OddsRatio_working_3-way'!Y65+4*PI())/3)</f>
        <v>-0.46452015656160511</v>
      </c>
      <c r="AF65" s="11">
        <f>-'OddsRatio_working_3-way'!U65/(3*'OddsRatio_working_3-way'!X65^(1/3))*COS(('OddsRatio_working_3-way'!Y65)/3)</f>
        <v>0.52043027438940592</v>
      </c>
      <c r="AG65" s="11">
        <f>-'OddsRatio_working_3-way'!U65/(3*'OddsRatio_working_3-way'!X65^(1/3))*COS(('OddsRatio_working_3-way'!Y65+2*PI())/3)</f>
        <v>-0.28414223791514387</v>
      </c>
      <c r="AH65" s="11">
        <f>-'OddsRatio_working_3-way'!U65/(3*'OddsRatio_working_3-way'!X65^(1/3))*COS(('OddsRatio_working_3-way'!Y65+4*PI())/3)</f>
        <v>-0.23628803647426233</v>
      </c>
      <c r="AI65" s="11">
        <f>'OddsRatio_working_3-way'!U65/(3*'OddsRatio_working_3-way'!X65^(1/3))*SIN(('OddsRatio_working_3-way'!Y65)/3)</f>
        <v>-2.7628636083747715E-2</v>
      </c>
      <c r="AJ65" s="11">
        <f>'OddsRatio_working_3-way'!U65/(3*'OddsRatio_working_3-way'!X65^(1/3))*SIN(('OddsRatio_working_3-way'!Y65+2*PI())/3)</f>
        <v>-0.43689152047785756</v>
      </c>
      <c r="AK65" s="11">
        <f>'OddsRatio_working_3-way'!U65/(3*'OddsRatio_working_3-way'!X65^(1/3))*SIN(('OddsRatio_working_3-way'!Y65+4*PI())/3)</f>
        <v>0.46452015656160511</v>
      </c>
      <c r="AL65" s="11">
        <f>'OddsRatio_working_3-way'!Z65+'OddsRatio_working_3-way'!AF65</f>
        <v>1.0408605487788118</v>
      </c>
      <c r="AM65" s="11">
        <f>'OddsRatio_working_3-way'!AA65+'OddsRatio_working_3-way'!AG65</f>
        <v>-0.56828447583028774</v>
      </c>
      <c r="AN65" s="11">
        <f>'OddsRatio_working_3-way'!AB65+'OddsRatio_working_3-way'!AH65</f>
        <v>-0.47257607294852466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1.0408605487788118</v>
      </c>
      <c r="AS65" s="11">
        <f>IF(('OddsRatio_working_3-way'!X65=0),IF(Q65&gt;0,-Q65^(1/3),(-Q65)^(1/3)),'OddsRatio_working_3-way'!AM65-'OddsRatio_working_3-way'!R65/3)</f>
        <v>-0.56828447583028774</v>
      </c>
      <c r="AT65" s="11">
        <f>IF(('OddsRatio_working_3-way'!X65=0),IF(Q65&gt;0,-Q65^(1/3),(-Q65)^(1/3)),'OddsRatio_working_3-way'!AN65-'OddsRatio_working_3-way'!R65/3)</f>
        <v>-0.47257607294852466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2.56</v>
      </c>
      <c r="B66" s="4">
        <f>IF('True_Odds_Calculator_3-way'!B65="","",'True_Odds_Calculator_3-way'!B65)</f>
        <v>3.01</v>
      </c>
      <c r="C66" s="4">
        <f>IF('True_Odds_Calculator_3-way'!C65="","",'True_Odds_Calculator_3-way'!C65)</f>
        <v>3.28</v>
      </c>
      <c r="D66" s="9">
        <f t="shared" si="13"/>
        <v>0.38078130655705955</v>
      </c>
      <c r="E66" s="9">
        <f t="shared" si="14"/>
        <v>0.3230736416686269</v>
      </c>
      <c r="F66" s="9">
        <f t="shared" si="15"/>
        <v>0.29614505177431372</v>
      </c>
      <c r="G66" s="9">
        <f t="shared" si="16"/>
        <v>1.0424226532765486</v>
      </c>
      <c r="H66" s="9">
        <f t="shared" si="17"/>
        <v>2.6261793391114154</v>
      </c>
      <c r="I66" s="9">
        <f t="shared" si="18"/>
        <v>3.0952695330858626</v>
      </c>
      <c r="J66" s="9">
        <f t="shared" si="19"/>
        <v>3.3767236494705313</v>
      </c>
      <c r="K66" s="11">
        <f t="shared" si="20"/>
        <v>0.390625</v>
      </c>
      <c r="L66" s="11">
        <f t="shared" si="21"/>
        <v>0.33222591362126247</v>
      </c>
      <c r="M66" s="11">
        <f t="shared" si="22"/>
        <v>0.3048780487804878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-0.28286238453123747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0.23145979357426463</v>
      </c>
      <c r="Q66" s="11">
        <f>2*'OddsRatio_working_3-way'!K66*'OddsRatio_working_3-way'!L66*'OddsRatio_working_3-way'!M66</f>
        <v>7.9131553358722947E-2</v>
      </c>
      <c r="R66" s="11">
        <f t="shared" si="23"/>
        <v>0</v>
      </c>
      <c r="S66" s="11">
        <f t="shared" si="24"/>
        <v>-0.81827703587326484</v>
      </c>
      <c r="T66" s="11">
        <f t="shared" si="25"/>
        <v>-0.27975283277718455</v>
      </c>
      <c r="U66" s="11">
        <f>'OddsRatio_working_3-way'!S66-'OddsRatio_working_3-way'!R66^2/3</f>
        <v>-0.81827703587326484</v>
      </c>
      <c r="V66" s="11">
        <f>'OddsRatio_working_3-way'!S66*'OddsRatio_working_3-way'!R66/3-2*'OddsRatio_working_3-way'!R66^3/27-'OddsRatio_working_3-way'!T66</f>
        <v>0.27975283277718455</v>
      </c>
      <c r="W66" s="11">
        <f>'OddsRatio_working_3-way'!V66^2+4*'OddsRatio_working_3-way'!U66^3/27</f>
        <v>-2.9086835780278708E-3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0.14245203668681544</v>
      </c>
      <c r="Y66" s="11">
        <f>IF('OddsRatio_working_3-way'!W66&gt;=0,IF('OddsRatio_working_3-way'!V66+SQRT('OddsRatio_working_3-way'!W66)&gt;0,0,PI()),ACOS('OddsRatio_working_3-way'!V66/(2*'OddsRatio_working_3-way'!X66)))</f>
        <v>0.1904487493686664</v>
      </c>
      <c r="Z66" s="11">
        <f>'OddsRatio_working_3-way'!X66^(1/3)*COS('OddsRatio_working_3-way'!Y66/3)</f>
        <v>0.52121132663827441</v>
      </c>
      <c r="AA66" s="11">
        <f>'OddsRatio_working_3-way'!X66^(1/3)*COS(('OddsRatio_working_3-way'!Y66+2*PI())/3)</f>
        <v>-0.28929928118607445</v>
      </c>
      <c r="AB66" s="11">
        <f>'OddsRatio_working_3-way'!X66^(1/3)*COS(('OddsRatio_working_3-way'!Y66+4*PI())/3)</f>
        <v>-0.23191204545220001</v>
      </c>
      <c r="AC66" s="11">
        <f>'OddsRatio_working_3-way'!X66^(1/3)*SIN('OddsRatio_working_3-way'!Y66/3)</f>
        <v>3.3132535999000887E-2</v>
      </c>
      <c r="AD66" s="11">
        <f>'OddsRatio_working_3-way'!X66^(1/3)*SIN(('OddsRatio_working_3-way'!Y66+2*PI())/3)</f>
        <v>0.43481598160943402</v>
      </c>
      <c r="AE66" s="11">
        <f>'OddsRatio_working_3-way'!X66^(1/3)*SIN(('OddsRatio_working_3-way'!Y66+4*PI())/3)</f>
        <v>-0.46794851760843492</v>
      </c>
      <c r="AF66" s="11">
        <f>-'OddsRatio_working_3-way'!U66/(3*'OddsRatio_working_3-way'!X66^(1/3))*COS(('OddsRatio_working_3-way'!Y66)/3)</f>
        <v>0.52121132663827419</v>
      </c>
      <c r="AG66" s="11">
        <f>-'OddsRatio_working_3-way'!U66/(3*'OddsRatio_working_3-way'!X66^(1/3))*COS(('OddsRatio_working_3-way'!Y66+2*PI())/3)</f>
        <v>-0.28929928118607434</v>
      </c>
      <c r="AH66" s="11">
        <f>-'OddsRatio_working_3-way'!U66/(3*'OddsRatio_working_3-way'!X66^(1/3))*COS(('OddsRatio_working_3-way'!Y66+4*PI())/3)</f>
        <v>-0.23191204545219993</v>
      </c>
      <c r="AI66" s="11">
        <f>'OddsRatio_working_3-way'!U66/(3*'OddsRatio_working_3-way'!X66^(1/3))*SIN(('OddsRatio_working_3-way'!Y66)/3)</f>
        <v>-3.3132535999000873E-2</v>
      </c>
      <c r="AJ66" s="11">
        <f>'OddsRatio_working_3-way'!U66/(3*'OddsRatio_working_3-way'!X66^(1/3))*SIN(('OddsRatio_working_3-way'!Y66+2*PI())/3)</f>
        <v>-0.43481598160943385</v>
      </c>
      <c r="AK66" s="11">
        <f>'OddsRatio_working_3-way'!U66/(3*'OddsRatio_working_3-way'!X66^(1/3))*SIN(('OddsRatio_working_3-way'!Y66+4*PI())/3)</f>
        <v>0.4679485176084347</v>
      </c>
      <c r="AL66" s="11">
        <f>'OddsRatio_working_3-way'!Z66+'OddsRatio_working_3-way'!AF66</f>
        <v>1.0424226532765486</v>
      </c>
      <c r="AM66" s="11">
        <f>'OddsRatio_working_3-way'!AA66+'OddsRatio_working_3-way'!AG66</f>
        <v>-0.57859856237214879</v>
      </c>
      <c r="AN66" s="11">
        <f>'OddsRatio_working_3-way'!AB66+'OddsRatio_working_3-way'!AH66</f>
        <v>-0.46382409090439991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1.0424226532765486</v>
      </c>
      <c r="AS66" s="11">
        <f>IF(('OddsRatio_working_3-way'!X66=0),IF(Q66&gt;0,-Q66^(1/3),(-Q66)^(1/3)),'OddsRatio_working_3-way'!AM66-'OddsRatio_working_3-way'!R66/3)</f>
        <v>-0.57859856237214879</v>
      </c>
      <c r="AT66" s="11">
        <f>IF(('OddsRatio_working_3-way'!X66=0),IF(Q66&gt;0,-Q66^(1/3),(-Q66)^(1/3)),'OddsRatio_working_3-way'!AN66-'OddsRatio_working_3-way'!R66/3)</f>
        <v>-0.46382409090439991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2.98</v>
      </c>
      <c r="B67" s="4">
        <f>IF('True_Odds_Calculator_3-way'!B66="","",'True_Odds_Calculator_3-way'!B66)</f>
        <v>3</v>
      </c>
      <c r="C67" s="4">
        <f>IF('True_Odds_Calculator_3-way'!C66="","",'True_Odds_Calculator_3-way'!C66)</f>
        <v>2.79</v>
      </c>
      <c r="D67" s="9">
        <f t="shared" si="13"/>
        <v>0.3265484863020402</v>
      </c>
      <c r="E67" s="9">
        <f t="shared" si="14"/>
        <v>0.32434213577382892</v>
      </c>
      <c r="F67" s="9">
        <f t="shared" si="15"/>
        <v>0.34910937792413116</v>
      </c>
      <c r="G67" s="9">
        <f t="shared" si="16"/>
        <v>1.0415820050857076</v>
      </c>
      <c r="H67" s="9">
        <f t="shared" si="17"/>
        <v>3.0623323700697007</v>
      </c>
      <c r="I67" s="9">
        <f t="shared" si="18"/>
        <v>3.0831640101714153</v>
      </c>
      <c r="J67" s="9">
        <f t="shared" si="19"/>
        <v>2.864431789103417</v>
      </c>
      <c r="K67" s="11">
        <f t="shared" si="20"/>
        <v>0.33557046979865773</v>
      </c>
      <c r="L67" s="11">
        <f t="shared" si="21"/>
        <v>0.33333333333333331</v>
      </c>
      <c r="M67" s="11">
        <f t="shared" si="22"/>
        <v>0.35842293906810035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-0.2841884967886269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0.23133113628891938</v>
      </c>
      <c r="Q67" s="11">
        <f>2*'OddsRatio_working_3-way'!K67*'OddsRatio_working_3-way'!L67*'OddsRatio_working_3-way'!M67</f>
        <v>8.018410269979874E-2</v>
      </c>
      <c r="R67" s="11">
        <f t="shared" si="23"/>
        <v>0</v>
      </c>
      <c r="S67" s="11">
        <f t="shared" si="24"/>
        <v>-0.81400598160374649</v>
      </c>
      <c r="T67" s="11">
        <f t="shared" si="25"/>
        <v>-0.28215112013994675</v>
      </c>
      <c r="U67" s="11">
        <f>'OddsRatio_working_3-way'!S67-'OddsRatio_working_3-way'!R67^2/3</f>
        <v>-0.81400598160374649</v>
      </c>
      <c r="V67" s="11">
        <f>'OddsRatio_working_3-way'!S67*'OddsRatio_working_3-way'!R67/3-2*'OddsRatio_working_3-way'!R67^3/27-'OddsRatio_working_3-way'!T67</f>
        <v>0.28215112013994675</v>
      </c>
      <c r="W67" s="11">
        <f>'OddsRatio_working_3-way'!V67^2+4*'OddsRatio_working_3-way'!U67^3/27</f>
        <v>-2.9667640340622081E-4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0.14133818574577864</v>
      </c>
      <c r="Y67" s="11">
        <f>IF('OddsRatio_working_3-way'!W67&gt;=0,IF('OddsRatio_working_3-way'!V67+SQRT('OddsRatio_working_3-way'!W67)&gt;0,0,PI()),ACOS('OddsRatio_working_3-way'!V67/(2*'OddsRatio_working_3-way'!X67)))</f>
        <v>6.0970689210698703E-2</v>
      </c>
      <c r="Z67" s="11">
        <f>'OddsRatio_working_3-way'!X67^(1/3)*COS('OddsRatio_working_3-way'!Y67/3)</f>
        <v>0.52079100254285393</v>
      </c>
      <c r="AA67" s="11">
        <f>'OddsRatio_working_3-way'!X67^(1/3)*COS(('OddsRatio_working_3-way'!Y67+2*PI())/3)</f>
        <v>-0.26956306112907047</v>
      </c>
      <c r="AB67" s="11">
        <f>'OddsRatio_working_3-way'!X67^(1/3)*COS(('OddsRatio_working_3-way'!Y67+4*PI())/3)</f>
        <v>-0.25122794141378346</v>
      </c>
      <c r="AC67" s="11">
        <f>'OddsRatio_working_3-way'!X67^(1/3)*SIN('OddsRatio_working_3-way'!Y67/3)</f>
        <v>1.0585786303244986E-2</v>
      </c>
      <c r="AD67" s="11">
        <f>'OddsRatio_working_3-way'!X67^(1/3)*SIN(('OddsRatio_working_3-way'!Y67+2*PI())/3)</f>
        <v>0.44572534511285528</v>
      </c>
      <c r="AE67" s="11">
        <f>'OddsRatio_working_3-way'!X67^(1/3)*SIN(('OddsRatio_working_3-way'!Y67+4*PI())/3)</f>
        <v>-0.45631113141610025</v>
      </c>
      <c r="AF67" s="11">
        <f>-'OddsRatio_working_3-way'!U67/(3*'OddsRatio_working_3-way'!X67^(1/3))*COS(('OddsRatio_working_3-way'!Y67)/3)</f>
        <v>0.52079100254285371</v>
      </c>
      <c r="AG67" s="11">
        <f>-'OddsRatio_working_3-way'!U67/(3*'OddsRatio_working_3-way'!X67^(1/3))*COS(('OddsRatio_working_3-way'!Y67+2*PI())/3)</f>
        <v>-0.26956306112907036</v>
      </c>
      <c r="AH67" s="11">
        <f>-'OddsRatio_working_3-way'!U67/(3*'OddsRatio_working_3-way'!X67^(1/3))*COS(('OddsRatio_working_3-way'!Y67+4*PI())/3)</f>
        <v>-0.25122794141378335</v>
      </c>
      <c r="AI67" s="11">
        <f>'OddsRatio_working_3-way'!U67/(3*'OddsRatio_working_3-way'!X67^(1/3))*SIN(('OddsRatio_working_3-way'!Y67)/3)</f>
        <v>-1.0585786303244981E-2</v>
      </c>
      <c r="AJ67" s="11">
        <f>'OddsRatio_working_3-way'!U67/(3*'OddsRatio_working_3-way'!X67^(1/3))*SIN(('OddsRatio_working_3-way'!Y67+2*PI())/3)</f>
        <v>-0.44572534511285505</v>
      </c>
      <c r="AK67" s="11">
        <f>'OddsRatio_working_3-way'!U67/(3*'OddsRatio_working_3-way'!X67^(1/3))*SIN(('OddsRatio_working_3-way'!Y67+4*PI())/3)</f>
        <v>0.45631113141610002</v>
      </c>
      <c r="AL67" s="11">
        <f>'OddsRatio_working_3-way'!Z67+'OddsRatio_working_3-way'!AF67</f>
        <v>1.0415820050857076</v>
      </c>
      <c r="AM67" s="11">
        <f>'OddsRatio_working_3-way'!AA67+'OddsRatio_working_3-way'!AG67</f>
        <v>-0.53912612225814083</v>
      </c>
      <c r="AN67" s="11">
        <f>'OddsRatio_working_3-way'!AB67+'OddsRatio_working_3-way'!AH67</f>
        <v>-0.50245588282756681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1.0415820050857076</v>
      </c>
      <c r="AS67" s="11">
        <f>IF(('OddsRatio_working_3-way'!X67=0),IF(Q67&gt;0,-Q67^(1/3),(-Q67)^(1/3)),'OddsRatio_working_3-way'!AM67-'OddsRatio_working_3-way'!R67/3)</f>
        <v>-0.53912612225814083</v>
      </c>
      <c r="AT67" s="11">
        <f>IF(('OddsRatio_working_3-way'!X67=0),IF(Q67&gt;0,-Q67^(1/3),(-Q67)^(1/3)),'OddsRatio_working_3-way'!AN67-'OddsRatio_working_3-way'!R67/3)</f>
        <v>-0.50245588282756681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2.14</v>
      </c>
      <c r="B68" s="4">
        <f>IF('True_Odds_Calculator_3-way'!B67="","",'True_Odds_Calculator_3-way'!B67)</f>
        <v>3.4</v>
      </c>
      <c r="C68" s="4">
        <f>IF('True_Odds_Calculator_3-way'!C67="","",'True_Odds_Calculator_3-way'!C67)</f>
        <v>3.74</v>
      </c>
      <c r="D68" s="9">
        <f t="shared" ref="D68:D131" si="26">(K68/(AR68+K68-(AR68*K68)))</f>
        <v>0.45625033243133567</v>
      </c>
      <c r="E68" s="9">
        <f t="shared" ref="E68:E131" si="27">(L68/(AR68+L68-(AR68*L68)))</f>
        <v>0.28498075383316418</v>
      </c>
      <c r="F68" s="9">
        <f t="shared" ref="F68:F131" si="28">(M68/(AR68+M68-(AR68*M68)))</f>
        <v>0.25876891373550032</v>
      </c>
      <c r="G68" s="9">
        <f t="shared" ref="G68:G131" si="29">AR68</f>
        <v>1.0454203727640561</v>
      </c>
      <c r="H68" s="9">
        <f t="shared" ref="H68:H131" si="30">IF(A68="","",1/D68)</f>
        <v>2.191779224951024</v>
      </c>
      <c r="I68" s="9">
        <f t="shared" ref="I68:I131" si="31">IF(B68="","",1/E68)</f>
        <v>3.5090088946337352</v>
      </c>
      <c r="J68" s="9">
        <f t="shared" ref="J68:J131" si="32">IF(C68="","",1/F68)</f>
        <v>3.8644518213735144</v>
      </c>
      <c r="K68" s="11">
        <f t="shared" ref="K68:K131" si="33">1/A68</f>
        <v>0.46728971962616822</v>
      </c>
      <c r="L68" s="11">
        <f t="shared" ref="L68:L131" si="34">1/B68</f>
        <v>0.29411764705882354</v>
      </c>
      <c r="M68" s="11">
        <f t="shared" ref="M68:M131" si="35">1/C68</f>
        <v>0.26737967914438499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-0.27548779519804334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0.23077850261499971</v>
      </c>
      <c r="Q68" s="11">
        <f>2*'OddsRatio_working_3-way'!K68*'OddsRatio_working_3-way'!L68*'OddsRatio_working_3-way'!M68</f>
        <v>7.3496338412420287E-2</v>
      </c>
      <c r="R68" s="11">
        <f t="shared" ref="R68:R131" si="36">O68/N68</f>
        <v>0</v>
      </c>
      <c r="S68" s="11">
        <f t="shared" ref="S68:S131" si="37">P68/N68</f>
        <v>-0.83770862679813851</v>
      </c>
      <c r="T68" s="11">
        <f t="shared" ref="T68:T131" si="38">Q68/N68</f>
        <v>-0.26678618687838807</v>
      </c>
      <c r="U68" s="11">
        <f>'OddsRatio_working_3-way'!S68-'OddsRatio_working_3-way'!R68^2/3</f>
        <v>-0.83770862679813851</v>
      </c>
      <c r="V68" s="11">
        <f>'OddsRatio_working_3-way'!S68*'OddsRatio_working_3-way'!R68/3-2*'OddsRatio_working_3-way'!R68^3/27-'OddsRatio_working_3-way'!T68</f>
        <v>0.26678618687838807</v>
      </c>
      <c r="W68" s="11">
        <f>'OddsRatio_working_3-way'!V68^2+4*'OddsRatio_working_3-way'!U68^3/27</f>
        <v>-1.5916514218503514E-2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0.14755624667191636</v>
      </c>
      <c r="Y68" s="11">
        <f>IF('OddsRatio_working_3-way'!W68&gt;=0,IF('OddsRatio_working_3-way'!V68+SQRT('OddsRatio_working_3-way'!W68)&gt;0,0,PI()),ACOS('OddsRatio_working_3-way'!V68/(2*'OddsRatio_working_3-way'!X68)))</f>
        <v>0.4417258130006978</v>
      </c>
      <c r="Z68" s="11">
        <f>'OddsRatio_working_3-way'!X68^(1/3)*COS('OddsRatio_working_3-way'!Y68/3)</f>
        <v>0.52271018638202815</v>
      </c>
      <c r="AA68" s="11">
        <f>'OddsRatio_working_3-way'!X68^(1/3)*COS(('OddsRatio_working_3-way'!Y68+2*PI())/3)</f>
        <v>-0.32849451893240433</v>
      </c>
      <c r="AB68" s="11">
        <f>'OddsRatio_working_3-way'!X68^(1/3)*COS(('OddsRatio_working_3-way'!Y68+4*PI())/3)</f>
        <v>-0.19421566744962374</v>
      </c>
      <c r="AC68" s="11">
        <f>'OddsRatio_working_3-way'!X68^(1/3)*SIN('OddsRatio_working_3-way'!Y68/3)</f>
        <v>7.7525931050057131E-2</v>
      </c>
      <c r="AD68" s="11">
        <f>'OddsRatio_working_3-way'!X68^(1/3)*SIN(('OddsRatio_working_3-way'!Y68+2*PI())/3)</f>
        <v>0.41391733469870662</v>
      </c>
      <c r="AE68" s="11">
        <f>'OddsRatio_working_3-way'!X68^(1/3)*SIN(('OddsRatio_working_3-way'!Y68+4*PI())/3)</f>
        <v>-0.49144326574876374</v>
      </c>
      <c r="AF68" s="11">
        <f>-'OddsRatio_working_3-way'!U68/(3*'OddsRatio_working_3-way'!X68^(1/3))*COS(('OddsRatio_working_3-way'!Y68)/3)</f>
        <v>0.52271018638202804</v>
      </c>
      <c r="AG68" s="11">
        <f>-'OddsRatio_working_3-way'!U68/(3*'OddsRatio_working_3-way'!X68^(1/3))*COS(('OddsRatio_working_3-way'!Y68+2*PI())/3)</f>
        <v>-0.32849451893240428</v>
      </c>
      <c r="AH68" s="11">
        <f>-'OddsRatio_working_3-way'!U68/(3*'OddsRatio_working_3-way'!X68^(1/3))*COS(('OddsRatio_working_3-way'!Y68+4*PI())/3)</f>
        <v>-0.19421566744962371</v>
      </c>
      <c r="AI68" s="11">
        <f>'OddsRatio_working_3-way'!U68/(3*'OddsRatio_working_3-way'!X68^(1/3))*SIN(('OddsRatio_working_3-way'!Y68)/3)</f>
        <v>-7.7525931050057117E-2</v>
      </c>
      <c r="AJ68" s="11">
        <f>'OddsRatio_working_3-way'!U68/(3*'OddsRatio_working_3-way'!X68^(1/3))*SIN(('OddsRatio_working_3-way'!Y68+2*PI())/3)</f>
        <v>-0.41391733469870651</v>
      </c>
      <c r="AK68" s="11">
        <f>'OddsRatio_working_3-way'!U68/(3*'OddsRatio_working_3-way'!X68^(1/3))*SIN(('OddsRatio_working_3-way'!Y68+4*PI())/3)</f>
        <v>0.49144326574876362</v>
      </c>
      <c r="AL68" s="11">
        <f>'OddsRatio_working_3-way'!Z68+'OddsRatio_working_3-way'!AF68</f>
        <v>1.0454203727640561</v>
      </c>
      <c r="AM68" s="11">
        <f>'OddsRatio_working_3-way'!AA68+'OddsRatio_working_3-way'!AG68</f>
        <v>-0.65698903786480867</v>
      </c>
      <c r="AN68" s="11">
        <f>'OddsRatio_working_3-way'!AB68+'OddsRatio_working_3-way'!AH68</f>
        <v>-0.38843133489924742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1.0454203727640561</v>
      </c>
      <c r="AS68" s="11">
        <f>IF(('OddsRatio_working_3-way'!X68=0),IF(Q68&gt;0,-Q68^(1/3),(-Q68)^(1/3)),'OddsRatio_working_3-way'!AM68-'OddsRatio_working_3-way'!R68/3)</f>
        <v>-0.65698903786480867</v>
      </c>
      <c r="AT68" s="11">
        <f>IF(('OddsRatio_working_3-way'!X68=0),IF(Q68&gt;0,-Q68^(1/3),(-Q68)^(1/3)),'OddsRatio_working_3-way'!AN68-'OddsRatio_working_3-way'!R68/3)</f>
        <v>-0.38843133489924742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1.03</v>
      </c>
      <c r="B69" s="4">
        <f>IF('True_Odds_Calculator_3-way'!B68="","",'True_Odds_Calculator_3-way'!B68)</f>
        <v>18.55</v>
      </c>
      <c r="C69" s="4">
        <f>IF('True_Odds_Calculator_3-way'!C68="","",'True_Odds_Calculator_3-way'!C68)</f>
        <v>49.5</v>
      </c>
      <c r="D69" s="9">
        <f t="shared" si="26"/>
        <v>0.95355462171364469</v>
      </c>
      <c r="E69" s="9">
        <f t="shared" si="27"/>
        <v>3.3905248187386362E-2</v>
      </c>
      <c r="F69" s="9">
        <f t="shared" si="28"/>
        <v>1.2540130098969132E-2</v>
      </c>
      <c r="G69" s="9">
        <f t="shared" si="29"/>
        <v>1.6235874075358065</v>
      </c>
      <c r="H69" s="9">
        <f t="shared" si="30"/>
        <v>1.0487076222260743</v>
      </c>
      <c r="I69" s="9">
        <f t="shared" si="31"/>
        <v>29.493959002253408</v>
      </c>
      <c r="J69" s="9">
        <f t="shared" si="32"/>
        <v>79.743989265486618</v>
      </c>
      <c r="K69" s="11">
        <f t="shared" si="33"/>
        <v>0.970873786407767</v>
      </c>
      <c r="L69" s="11">
        <f t="shared" si="34"/>
        <v>5.3908355795148244E-2</v>
      </c>
      <c r="M69" s="11">
        <f t="shared" si="35"/>
        <v>2.0202020202020204E-2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-2.6999379078514574E-2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6.9868866351738682E-2</v>
      </c>
      <c r="Q69" s="11">
        <f>2*'OddsRatio_working_3-way'!K69*'OddsRatio_working_3-way'!L69*'OddsRatio_working_3-way'!M69</f>
        <v>2.1146751317112191E-3</v>
      </c>
      <c r="R69" s="11">
        <f t="shared" si="36"/>
        <v>0</v>
      </c>
      <c r="S69" s="11">
        <f t="shared" si="37"/>
        <v>-2.5877953025719234</v>
      </c>
      <c r="T69" s="11">
        <f t="shared" si="38"/>
        <v>-7.8323102378084847E-2</v>
      </c>
      <c r="U69" s="11">
        <f>'OddsRatio_working_3-way'!S69-'OddsRatio_working_3-way'!R69^2/3</f>
        <v>-2.5877953025719234</v>
      </c>
      <c r="V69" s="11">
        <f>'OddsRatio_working_3-way'!S69*'OddsRatio_working_3-way'!R69/3-2*'OddsRatio_working_3-way'!R69^3/27-'OddsRatio_working_3-way'!T69</f>
        <v>7.8323102378084847E-2</v>
      </c>
      <c r="W69" s="11">
        <f>'OddsRatio_working_3-way'!V69^2+4*'OddsRatio_working_3-way'!U69^3/27</f>
        <v>-2.5612208641374168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0.80114845261404966</v>
      </c>
      <c r="Y69" s="11">
        <f>IF('OddsRatio_working_3-way'!W69&gt;=0,IF('OddsRatio_working_3-way'!V69+SQRT('OddsRatio_working_3-way'!W69)&gt;0,0,PI()),ACOS('OddsRatio_working_3-way'!V69/(2*'OddsRatio_working_3-way'!X69)))</f>
        <v>1.5218950732684593</v>
      </c>
      <c r="Z69" s="11">
        <f>'OddsRatio_working_3-way'!X69^(1/3)*COS('OddsRatio_working_3-way'!Y69/3)</f>
        <v>0.81179370376790339</v>
      </c>
      <c r="AA69" s="11">
        <f>'OddsRatio_working_3-way'!X69^(1/3)*COS(('OddsRatio_working_3-way'!Y69+2*PI())/3)</f>
        <v>-0.79665516917876378</v>
      </c>
      <c r="AB69" s="11">
        <f>'OddsRatio_working_3-way'!X69^(1/3)*COS(('OddsRatio_working_3-way'!Y69+4*PI())/3)</f>
        <v>-1.5138534589139893E-2</v>
      </c>
      <c r="AC69" s="11">
        <f>'OddsRatio_working_3-way'!X69^(1/3)*SIN('OddsRatio_working_3-way'!Y69/3)</f>
        <v>0.45120883935648992</v>
      </c>
      <c r="AD69" s="11">
        <f>'OddsRatio_working_3-way'!X69^(1/3)*SIN(('OddsRatio_working_3-way'!Y69+2*PI())/3)</f>
        <v>0.47742955041701857</v>
      </c>
      <c r="AE69" s="11">
        <f>'OddsRatio_working_3-way'!X69^(1/3)*SIN(('OddsRatio_working_3-way'!Y69+4*PI())/3)</f>
        <v>-0.92863838977350843</v>
      </c>
      <c r="AF69" s="11">
        <f>-'OddsRatio_working_3-way'!U69/(3*'OddsRatio_working_3-way'!X69^(1/3))*COS(('OddsRatio_working_3-way'!Y69)/3)</f>
        <v>0.81179370376790327</v>
      </c>
      <c r="AG69" s="11">
        <f>-'OddsRatio_working_3-way'!U69/(3*'OddsRatio_working_3-way'!X69^(1/3))*COS(('OddsRatio_working_3-way'!Y69+2*PI())/3)</f>
        <v>-0.79665516917876367</v>
      </c>
      <c r="AH69" s="11">
        <f>-'OddsRatio_working_3-way'!U69/(3*'OddsRatio_working_3-way'!X69^(1/3))*COS(('OddsRatio_working_3-way'!Y69+4*PI())/3)</f>
        <v>-1.513853458913989E-2</v>
      </c>
      <c r="AI69" s="11">
        <f>'OddsRatio_working_3-way'!U69/(3*'OddsRatio_working_3-way'!X69^(1/3))*SIN(('OddsRatio_working_3-way'!Y69)/3)</f>
        <v>-0.45120883935648987</v>
      </c>
      <c r="AJ69" s="11">
        <f>'OddsRatio_working_3-way'!U69/(3*'OddsRatio_working_3-way'!X69^(1/3))*SIN(('OddsRatio_working_3-way'!Y69+2*PI())/3)</f>
        <v>-0.47742955041701851</v>
      </c>
      <c r="AK69" s="11">
        <f>'OddsRatio_working_3-way'!U69/(3*'OddsRatio_working_3-way'!X69^(1/3))*SIN(('OddsRatio_working_3-way'!Y69+4*PI())/3)</f>
        <v>0.92863838977350832</v>
      </c>
      <c r="AL69" s="11">
        <f>'OddsRatio_working_3-way'!Z69+'OddsRatio_working_3-way'!AF69</f>
        <v>1.6235874075358065</v>
      </c>
      <c r="AM69" s="11">
        <f>'OddsRatio_working_3-way'!AA69+'OddsRatio_working_3-way'!AG69</f>
        <v>-1.5933103383575276</v>
      </c>
      <c r="AN69" s="11">
        <f>'OddsRatio_working_3-way'!AB69+'OddsRatio_working_3-way'!AH69</f>
        <v>-3.0277069178279784E-2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1.6235874075358065</v>
      </c>
      <c r="AS69" s="11">
        <f>IF(('OddsRatio_working_3-way'!X69=0),IF(Q69&gt;0,-Q69^(1/3),(-Q69)^(1/3)),'OddsRatio_working_3-way'!AM69-'OddsRatio_working_3-way'!R69/3)</f>
        <v>-1.5933103383575276</v>
      </c>
      <c r="AT69" s="11">
        <f>IF(('OddsRatio_working_3-way'!X69=0),IF(Q69&gt;0,-Q69^(1/3),(-Q69)^(1/3)),'OddsRatio_working_3-way'!AN69-'OddsRatio_working_3-way'!R69/3)</f>
        <v>-3.0277069178279784E-2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3.52</v>
      </c>
      <c r="B70" s="4">
        <f>IF('True_Odds_Calculator_3-way'!B69="","",'True_Odds_Calculator_3-way'!B69)</f>
        <v>2.94</v>
      </c>
      <c r="C70" s="4">
        <f>IF('True_Odds_Calculator_3-way'!C69="","",'True_Odds_Calculator_3-way'!C69)</f>
        <v>2.38</v>
      </c>
      <c r="D70" s="9">
        <f t="shared" si="26"/>
        <v>0.27070412273945571</v>
      </c>
      <c r="E70" s="9">
        <f t="shared" si="27"/>
        <v>0.3253083736668666</v>
      </c>
      <c r="F70" s="9">
        <f t="shared" si="28"/>
        <v>0.40398750359367758</v>
      </c>
      <c r="G70" s="9">
        <f t="shared" si="29"/>
        <v>1.0690754280664683</v>
      </c>
      <c r="H70" s="9">
        <f t="shared" si="30"/>
        <v>3.6940700787275</v>
      </c>
      <c r="I70" s="9">
        <f t="shared" si="31"/>
        <v>3.0740063304489484</v>
      </c>
      <c r="J70" s="9">
        <f t="shared" si="32"/>
        <v>2.4753240907317262</v>
      </c>
      <c r="K70" s="11">
        <f t="shared" si="33"/>
        <v>0.28409090909090912</v>
      </c>
      <c r="L70" s="11">
        <f t="shared" si="34"/>
        <v>0.3401360544217687</v>
      </c>
      <c r="M70" s="11">
        <f t="shared" si="35"/>
        <v>0.42016806722689076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-0.27391411109898489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0.23710783014504505</v>
      </c>
      <c r="Q70" s="11">
        <f>2*'OddsRatio_working_3-way'!K70*'OddsRatio_working_3-way'!L70*'OddsRatio_working_3-way'!M70</f>
        <v>8.1201311693508582E-2</v>
      </c>
      <c r="R70" s="11">
        <f t="shared" si="36"/>
        <v>0</v>
      </c>
      <c r="S70" s="11">
        <f t="shared" si="37"/>
        <v>-0.86562838691928845</v>
      </c>
      <c r="T70" s="11">
        <f t="shared" si="38"/>
        <v>-0.29644807771208509</v>
      </c>
      <c r="U70" s="11">
        <f>'OddsRatio_working_3-way'!S70-'OddsRatio_working_3-way'!R70^2/3</f>
        <v>-0.86562838691928845</v>
      </c>
      <c r="V70" s="11">
        <f>'OddsRatio_working_3-way'!S70*'OddsRatio_working_3-way'!R70/3-2*'OddsRatio_working_3-way'!R70^3/27-'OddsRatio_working_3-way'!T70</f>
        <v>0.29644807771208509</v>
      </c>
      <c r="W70" s="11">
        <f>'OddsRatio_working_3-way'!V70^2+4*'OddsRatio_working_3-way'!U70^3/27</f>
        <v>-8.21130379031286E-3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0.15499416647853501</v>
      </c>
      <c r="Y70" s="11">
        <f>IF('OddsRatio_working_3-way'!W70&gt;=0,IF('OddsRatio_working_3-way'!V70+SQRT('OddsRatio_working_3-way'!W70)&gt;0,0,PI()),ACOS('OddsRatio_working_3-way'!V70/(2*'OddsRatio_working_3-way'!X70)))</f>
        <v>0.29665344138426586</v>
      </c>
      <c r="Z70" s="11">
        <f>'OddsRatio_working_3-way'!X70^(1/3)*COS('OddsRatio_working_3-way'!Y70/3)</f>
        <v>0.53453771403323425</v>
      </c>
      <c r="AA70" s="11">
        <f>'OddsRatio_working_3-way'!X70^(1/3)*COS(('OddsRatio_working_3-way'!Y70+2*PI())/3)</f>
        <v>-0.31319456808259105</v>
      </c>
      <c r="AB70" s="11">
        <f>'OddsRatio_working_3-way'!X70^(1/3)*COS(('OddsRatio_working_3-way'!Y70+4*PI())/3)</f>
        <v>-0.22134314595064356</v>
      </c>
      <c r="AC70" s="11">
        <f>'OddsRatio_working_3-way'!X70^(1/3)*SIN('OddsRatio_working_3-way'!Y70/3)</f>
        <v>5.3030443293330044E-2</v>
      </c>
      <c r="AD70" s="11">
        <f>'OddsRatio_working_3-way'!X70^(1/3)*SIN(('OddsRatio_working_3-way'!Y70+2*PI())/3)</f>
        <v>0.43640801798697748</v>
      </c>
      <c r="AE70" s="11">
        <f>'OddsRatio_working_3-way'!X70^(1/3)*SIN(('OddsRatio_working_3-way'!Y70+4*PI())/3)</f>
        <v>-0.48943846128030738</v>
      </c>
      <c r="AF70" s="11">
        <f>-'OddsRatio_working_3-way'!U70/(3*'OddsRatio_working_3-way'!X70^(1/3))*COS(('OddsRatio_working_3-way'!Y70)/3)</f>
        <v>0.53453771403323413</v>
      </c>
      <c r="AG70" s="11">
        <f>-'OddsRatio_working_3-way'!U70/(3*'OddsRatio_working_3-way'!X70^(1/3))*COS(('OddsRatio_working_3-way'!Y70+2*PI())/3)</f>
        <v>-0.313194568082591</v>
      </c>
      <c r="AH70" s="11">
        <f>-'OddsRatio_working_3-way'!U70/(3*'OddsRatio_working_3-way'!X70^(1/3))*COS(('OddsRatio_working_3-way'!Y70+4*PI())/3)</f>
        <v>-0.22134314595064353</v>
      </c>
      <c r="AI70" s="11">
        <f>'OddsRatio_working_3-way'!U70/(3*'OddsRatio_working_3-way'!X70^(1/3))*SIN(('OddsRatio_working_3-way'!Y70)/3)</f>
        <v>-5.303044329333003E-2</v>
      </c>
      <c r="AJ70" s="11">
        <f>'OddsRatio_working_3-way'!U70/(3*'OddsRatio_working_3-way'!X70^(1/3))*SIN(('OddsRatio_working_3-way'!Y70+2*PI())/3)</f>
        <v>-0.43640801798697743</v>
      </c>
      <c r="AK70" s="11">
        <f>'OddsRatio_working_3-way'!U70/(3*'OddsRatio_working_3-way'!X70^(1/3))*SIN(('OddsRatio_working_3-way'!Y70+4*PI())/3)</f>
        <v>0.48943846128030727</v>
      </c>
      <c r="AL70" s="11">
        <f>'OddsRatio_working_3-way'!Z70+'OddsRatio_working_3-way'!AF70</f>
        <v>1.0690754280664683</v>
      </c>
      <c r="AM70" s="11">
        <f>'OddsRatio_working_3-way'!AA70+'OddsRatio_working_3-way'!AG70</f>
        <v>-0.6263891361651821</v>
      </c>
      <c r="AN70" s="11">
        <f>'OddsRatio_working_3-way'!AB70+'OddsRatio_working_3-way'!AH70</f>
        <v>-0.44268629190128705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1.0690754280664683</v>
      </c>
      <c r="AS70" s="11">
        <f>IF(('OddsRatio_working_3-way'!X70=0),IF(Q70&gt;0,-Q70^(1/3),(-Q70)^(1/3)),'OddsRatio_working_3-way'!AM70-'OddsRatio_working_3-way'!R70/3)</f>
        <v>-0.6263891361651821</v>
      </c>
      <c r="AT70" s="11">
        <f>IF(('OddsRatio_working_3-way'!X70=0),IF(Q70&gt;0,-Q70^(1/3),(-Q70)^(1/3)),'OddsRatio_working_3-way'!AN70-'OddsRatio_working_3-way'!R70/3)</f>
        <v>-0.44268629190128705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2.67</v>
      </c>
      <c r="B71" s="4">
        <f>IF('True_Odds_Calculator_3-way'!B70="","",'True_Odds_Calculator_3-way'!B70)</f>
        <v>3.16</v>
      </c>
      <c r="C71" s="4">
        <f>IF('True_Odds_Calculator_3-way'!C70="","",'True_Odds_Calculator_3-way'!C70)</f>
        <v>2.92</v>
      </c>
      <c r="D71" s="9">
        <f t="shared" si="26"/>
        <v>0.36291802999662759</v>
      </c>
      <c r="E71" s="9">
        <f t="shared" si="27"/>
        <v>0.30576240158580631</v>
      </c>
      <c r="F71" s="9">
        <f t="shared" si="28"/>
        <v>0.33131956841756616</v>
      </c>
      <c r="G71" s="9">
        <f t="shared" si="29"/>
        <v>1.0511635632608354</v>
      </c>
      <c r="H71" s="9">
        <f t="shared" si="30"/>
        <v>2.7554431506455948</v>
      </c>
      <c r="I71" s="9">
        <f t="shared" si="31"/>
        <v>3.2705132966434047</v>
      </c>
      <c r="J71" s="9">
        <f t="shared" si="32"/>
        <v>3.0182340414608038</v>
      </c>
      <c r="K71" s="11">
        <f t="shared" si="33"/>
        <v>0.37453183520599254</v>
      </c>
      <c r="L71" s="11">
        <f t="shared" si="34"/>
        <v>0.31645569620253161</v>
      </c>
      <c r="M71" s="11">
        <f t="shared" si="35"/>
        <v>0.34246575342465752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-0.28111903643940828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0.23339236739579255</v>
      </c>
      <c r="Q71" s="11">
        <f>2*'OddsRatio_working_3-way'!K71*'OddsRatio_working_3-way'!L71*'OddsRatio_working_3-way'!M71</f>
        <v>8.1179953876797398E-2</v>
      </c>
      <c r="R71" s="11">
        <f t="shared" si="36"/>
        <v>0</v>
      </c>
      <c r="S71" s="11">
        <f t="shared" si="37"/>
        <v>-0.83022612183041322</v>
      </c>
      <c r="T71" s="11">
        <f t="shared" si="38"/>
        <v>-0.28877430324536107</v>
      </c>
      <c r="U71" s="11">
        <f>'OddsRatio_working_3-way'!S71-'OddsRatio_working_3-way'!R71^2/3</f>
        <v>-0.83022612183041322</v>
      </c>
      <c r="V71" s="11">
        <f>'OddsRatio_working_3-way'!S71*'OddsRatio_working_3-way'!R71/3-2*'OddsRatio_working_3-way'!R71^3/27-'OddsRatio_working_3-way'!T71</f>
        <v>0.28877430324536107</v>
      </c>
      <c r="W71" s="11">
        <f>'OddsRatio_working_3-way'!V71^2+4*'OddsRatio_working_3-way'!U71^3/27</f>
        <v>-1.3878393132853578E-3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0.14558368515061115</v>
      </c>
      <c r="Y71" s="11">
        <f>IF('OddsRatio_working_3-way'!W71&gt;=0,IF('OddsRatio_working_3-way'!V71+SQRT('OddsRatio_working_3-way'!W71)&gt;0,0,PI()),ACOS('OddsRatio_working_3-way'!V71/(2*'OddsRatio_working_3-way'!X71)))</f>
        <v>0.12829773222284779</v>
      </c>
      <c r="Z71" s="11">
        <f>'OddsRatio_working_3-way'!X71^(1/3)*COS('OddsRatio_working_3-way'!Y71/3)</f>
        <v>0.52558178163041769</v>
      </c>
      <c r="AA71" s="11">
        <f>'OddsRatio_working_3-way'!X71^(1/3)*COS(('OddsRatio_working_3-way'!Y71+2*PI())/3)</f>
        <v>-0.28226840531912462</v>
      </c>
      <c r="AB71" s="11">
        <f>'OddsRatio_working_3-way'!X71^(1/3)*COS(('OddsRatio_working_3-way'!Y71+4*PI())/3)</f>
        <v>-0.24331337631129318</v>
      </c>
      <c r="AC71" s="11">
        <f>'OddsRatio_working_3-way'!X71^(1/3)*SIN('OddsRatio_working_3-way'!Y71/3)</f>
        <v>2.2490696483961192E-2</v>
      </c>
      <c r="AD71" s="11">
        <f>'OddsRatio_working_3-way'!X71^(1/3)*SIN(('OddsRatio_working_3-way'!Y71+2*PI())/3)</f>
        <v>0.4439218264162465</v>
      </c>
      <c r="AE71" s="11">
        <f>'OddsRatio_working_3-way'!X71^(1/3)*SIN(('OddsRatio_working_3-way'!Y71+4*PI())/3)</f>
        <v>-0.46641252290020768</v>
      </c>
      <c r="AF71" s="11">
        <f>-'OddsRatio_working_3-way'!U71/(3*'OddsRatio_working_3-way'!X71^(1/3))*COS(('OddsRatio_working_3-way'!Y71)/3)</f>
        <v>0.52558178163041769</v>
      </c>
      <c r="AG71" s="11">
        <f>-'OddsRatio_working_3-way'!U71/(3*'OddsRatio_working_3-way'!X71^(1/3))*COS(('OddsRatio_working_3-way'!Y71+2*PI())/3)</f>
        <v>-0.28226840531912462</v>
      </c>
      <c r="AH71" s="11">
        <f>-'OddsRatio_working_3-way'!U71/(3*'OddsRatio_working_3-way'!X71^(1/3))*COS(('OddsRatio_working_3-way'!Y71+4*PI())/3)</f>
        <v>-0.24331337631129318</v>
      </c>
      <c r="AI71" s="11">
        <f>'OddsRatio_working_3-way'!U71/(3*'OddsRatio_working_3-way'!X71^(1/3))*SIN(('OddsRatio_working_3-way'!Y71)/3)</f>
        <v>-2.2490696483961192E-2</v>
      </c>
      <c r="AJ71" s="11">
        <f>'OddsRatio_working_3-way'!U71/(3*'OddsRatio_working_3-way'!X71^(1/3))*SIN(('OddsRatio_working_3-way'!Y71+2*PI())/3)</f>
        <v>-0.4439218264162465</v>
      </c>
      <c r="AK71" s="11">
        <f>'OddsRatio_working_3-way'!U71/(3*'OddsRatio_working_3-way'!X71^(1/3))*SIN(('OddsRatio_working_3-way'!Y71+4*PI())/3)</f>
        <v>0.46641252290020768</v>
      </c>
      <c r="AL71" s="11">
        <f>'OddsRatio_working_3-way'!Z71+'OddsRatio_working_3-way'!AF71</f>
        <v>1.0511635632608354</v>
      </c>
      <c r="AM71" s="11">
        <f>'OddsRatio_working_3-way'!AA71+'OddsRatio_working_3-way'!AG71</f>
        <v>-0.56453681063824923</v>
      </c>
      <c r="AN71" s="11">
        <f>'OddsRatio_working_3-way'!AB71+'OddsRatio_working_3-way'!AH71</f>
        <v>-0.48662675262258637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1.0511635632608354</v>
      </c>
      <c r="AS71" s="11">
        <f>IF(('OddsRatio_working_3-way'!X71=0),IF(Q71&gt;0,-Q71^(1/3),(-Q71)^(1/3)),'OddsRatio_working_3-way'!AM71-'OddsRatio_working_3-way'!R71/3)</f>
        <v>-0.56453681063824923</v>
      </c>
      <c r="AT71" s="11">
        <f>IF(('OddsRatio_working_3-way'!X71=0),IF(Q71&gt;0,-Q71^(1/3),(-Q71)^(1/3)),'OddsRatio_working_3-way'!AN71-'OddsRatio_working_3-way'!R71/3)</f>
        <v>-0.48662675262258637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2.92</v>
      </c>
      <c r="B72" s="4">
        <f>IF('True_Odds_Calculator_3-way'!B71="","",'True_Odds_Calculator_3-way'!B71)</f>
        <v>3.2</v>
      </c>
      <c r="C72" s="4">
        <f>IF('True_Odds_Calculator_3-way'!C71="","",'True_Odds_Calculator_3-way'!C71)</f>
        <v>2.65</v>
      </c>
      <c r="D72" s="9">
        <f t="shared" si="26"/>
        <v>0.33168338057880908</v>
      </c>
      <c r="E72" s="9">
        <f t="shared" si="27"/>
        <v>0.30222743621860765</v>
      </c>
      <c r="F72" s="9">
        <f t="shared" si="28"/>
        <v>0.36608918320258327</v>
      </c>
      <c r="G72" s="9">
        <f t="shared" si="29"/>
        <v>1.04943929360518</v>
      </c>
      <c r="H72" s="9">
        <f t="shared" si="30"/>
        <v>3.0149234437219463</v>
      </c>
      <c r="I72" s="9">
        <f t="shared" si="31"/>
        <v>3.3087664459313957</v>
      </c>
      <c r="J72" s="9">
        <f t="shared" si="32"/>
        <v>2.7315748344485464</v>
      </c>
      <c r="K72" s="11">
        <f t="shared" si="33"/>
        <v>0.34246575342465752</v>
      </c>
      <c r="L72" s="11">
        <f t="shared" si="34"/>
        <v>0.3125</v>
      </c>
      <c r="M72" s="11">
        <f t="shared" si="35"/>
        <v>0.37735849056603776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-0.2814680796071336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0.23302209873352281</v>
      </c>
      <c r="Q72" s="11">
        <f>2*'OddsRatio_working_3-way'!K72*'OddsRatio_working_3-way'!L72*'OddsRatio_working_3-way'!M72</f>
        <v>8.0770224864306031E-2</v>
      </c>
      <c r="R72" s="11">
        <f t="shared" si="36"/>
        <v>0</v>
      </c>
      <c r="S72" s="11">
        <f t="shared" si="37"/>
        <v>-0.82788108356290158</v>
      </c>
      <c r="T72" s="11">
        <f t="shared" si="38"/>
        <v>-0.28696051423324154</v>
      </c>
      <c r="U72" s="11">
        <f>'OddsRatio_working_3-way'!S72-'OddsRatio_working_3-way'!R72^2/3</f>
        <v>-0.82788108356290158</v>
      </c>
      <c r="V72" s="11">
        <f>'OddsRatio_working_3-way'!S72*'OddsRatio_working_3-way'!R72/3-2*'OddsRatio_working_3-way'!R72^3/27-'OddsRatio_working_3-way'!T72</f>
        <v>0.28696051423324154</v>
      </c>
      <c r="W72" s="11">
        <f>'OddsRatio_working_3-way'!V72^2+4*'OddsRatio_working_3-way'!U72^3/27</f>
        <v>-1.7157381606266175E-3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0.14496730225263993</v>
      </c>
      <c r="Y72" s="11">
        <f>IF('OddsRatio_working_3-way'!W72&gt;=0,IF('OddsRatio_working_3-way'!V72+SQRT('OddsRatio_working_3-way'!W72)&gt;0,0,PI()),ACOS('OddsRatio_working_3-way'!V72/(2*'OddsRatio_working_3-way'!X72)))</f>
        <v>0.14335537690129052</v>
      </c>
      <c r="Z72" s="11">
        <f>'OddsRatio_working_3-way'!X72^(1/3)*COS('OddsRatio_working_3-way'!Y72/3)</f>
        <v>0.52471964680258998</v>
      </c>
      <c r="AA72" s="11">
        <f>'OddsRatio_working_3-way'!X72^(1/3)*COS(('OddsRatio_working_3-way'!Y72+2*PI())/3)</f>
        <v>-0.28409090909090867</v>
      </c>
      <c r="AB72" s="11">
        <f>'OddsRatio_working_3-way'!X72^(1/3)*COS(('OddsRatio_working_3-way'!Y72+4*PI())/3)</f>
        <v>-0.24062873771168122</v>
      </c>
      <c r="AC72" s="11">
        <f>'OddsRatio_working_3-way'!X72^(1/3)*SIN('OddsRatio_working_3-way'!Y72/3)</f>
        <v>2.5092896345362638E-2</v>
      </c>
      <c r="AD72" s="11">
        <f>'OddsRatio_working_3-way'!X72^(1/3)*SIN(('OddsRatio_working_3-way'!Y72+2*PI())/3)</f>
        <v>0.44187409582315973</v>
      </c>
      <c r="AE72" s="11">
        <f>'OddsRatio_working_3-way'!X72^(1/3)*SIN(('OddsRatio_working_3-way'!Y72+4*PI())/3)</f>
        <v>-0.46696699216852239</v>
      </c>
      <c r="AF72" s="11">
        <f>-'OddsRatio_working_3-way'!U72/(3*'OddsRatio_working_3-way'!X72^(1/3))*COS(('OddsRatio_working_3-way'!Y72)/3)</f>
        <v>0.52471964680258998</v>
      </c>
      <c r="AG72" s="11">
        <f>-'OddsRatio_working_3-way'!U72/(3*'OddsRatio_working_3-way'!X72^(1/3))*COS(('OddsRatio_working_3-way'!Y72+2*PI())/3)</f>
        <v>-0.28409090909090867</v>
      </c>
      <c r="AH72" s="11">
        <f>-'OddsRatio_working_3-way'!U72/(3*'OddsRatio_working_3-way'!X72^(1/3))*COS(('OddsRatio_working_3-way'!Y72+4*PI())/3)</f>
        <v>-0.24062873771168122</v>
      </c>
      <c r="AI72" s="11">
        <f>'OddsRatio_working_3-way'!U72/(3*'OddsRatio_working_3-way'!X72^(1/3))*SIN(('OddsRatio_working_3-way'!Y72)/3)</f>
        <v>-2.5092896345362638E-2</v>
      </c>
      <c r="AJ72" s="11">
        <f>'OddsRatio_working_3-way'!U72/(3*'OddsRatio_working_3-way'!X72^(1/3))*SIN(('OddsRatio_working_3-way'!Y72+2*PI())/3)</f>
        <v>-0.44187409582315973</v>
      </c>
      <c r="AK72" s="11">
        <f>'OddsRatio_working_3-way'!U72/(3*'OddsRatio_working_3-way'!X72^(1/3))*SIN(('OddsRatio_working_3-way'!Y72+4*PI())/3)</f>
        <v>0.46696699216852239</v>
      </c>
      <c r="AL72" s="11">
        <f>'OddsRatio_working_3-way'!Z72+'OddsRatio_working_3-way'!AF72</f>
        <v>1.04943929360518</v>
      </c>
      <c r="AM72" s="11">
        <f>'OddsRatio_working_3-way'!AA72+'OddsRatio_working_3-way'!AG72</f>
        <v>-0.56818181818181734</v>
      </c>
      <c r="AN72" s="11">
        <f>'OddsRatio_working_3-way'!AB72+'OddsRatio_working_3-way'!AH72</f>
        <v>-0.48125747542336245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1.04943929360518</v>
      </c>
      <c r="AS72" s="11">
        <f>IF(('OddsRatio_working_3-way'!X72=0),IF(Q72&gt;0,-Q72^(1/3),(-Q72)^(1/3)),'OddsRatio_working_3-way'!AM72-'OddsRatio_working_3-way'!R72/3)</f>
        <v>-0.56818181818181734</v>
      </c>
      <c r="AT72" s="11">
        <f>IF(('OddsRatio_working_3-way'!X72=0),IF(Q72&gt;0,-Q72^(1/3),(-Q72)^(1/3)),'OddsRatio_working_3-way'!AN72-'OddsRatio_working_3-way'!R72/3)</f>
        <v>-0.48125747542336245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1.94</v>
      </c>
      <c r="B73" s="4">
        <f>IF('True_Odds_Calculator_3-way'!B72="","",'True_Odds_Calculator_3-way'!B72)</f>
        <v>3.29</v>
      </c>
      <c r="C73" s="4">
        <f>IF('True_Odds_Calculator_3-way'!C72="","",'True_Odds_Calculator_3-way'!C72)</f>
        <v>4.38</v>
      </c>
      <c r="D73" s="9">
        <f t="shared" si="26"/>
        <v>0.49655606900757715</v>
      </c>
      <c r="E73" s="9">
        <f t="shared" si="27"/>
        <v>0.28818751250408714</v>
      </c>
      <c r="F73" s="9">
        <f t="shared" si="28"/>
        <v>0.21525641848833552</v>
      </c>
      <c r="G73" s="9">
        <f t="shared" si="29"/>
        <v>1.0785864546220389</v>
      </c>
      <c r="H73" s="9">
        <f t="shared" si="30"/>
        <v>2.0138712673447166</v>
      </c>
      <c r="I73" s="9">
        <f t="shared" si="31"/>
        <v>3.4699629810844694</v>
      </c>
      <c r="J73" s="9">
        <f t="shared" si="32"/>
        <v>4.6456222166224919</v>
      </c>
      <c r="K73" s="11">
        <f t="shared" si="33"/>
        <v>0.51546391752577325</v>
      </c>
      <c r="L73" s="11">
        <f t="shared" si="34"/>
        <v>0.303951367781155</v>
      </c>
      <c r="M73" s="11">
        <f t="shared" si="35"/>
        <v>0.22831050228310504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-0.26026052279406309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0.23644477487094984</v>
      </c>
      <c r="Q73" s="11">
        <f>2*'OddsRatio_working_3-way'!K73*'OddsRatio_working_3-way'!L73*'OddsRatio_working_3-way'!M73</f>
        <v>7.1541535513146695E-2</v>
      </c>
      <c r="R73" s="11">
        <f t="shared" si="36"/>
        <v>0</v>
      </c>
      <c r="S73" s="11">
        <f t="shared" si="37"/>
        <v>-0.90849266086367619</v>
      </c>
      <c r="T73" s="11">
        <f t="shared" si="38"/>
        <v>-0.27488431493605936</v>
      </c>
      <c r="U73" s="11">
        <f>'OddsRatio_working_3-way'!S73-'OddsRatio_working_3-way'!R73^2/3</f>
        <v>-0.90849266086367619</v>
      </c>
      <c r="V73" s="11">
        <f>'OddsRatio_working_3-way'!S73*'OddsRatio_working_3-way'!R73/3-2*'OddsRatio_working_3-way'!R73^3/27-'OddsRatio_working_3-way'!T73</f>
        <v>0.27488431493605936</v>
      </c>
      <c r="W73" s="11">
        <f>'OddsRatio_working_3-way'!V73^2+4*'OddsRatio_working_3-way'!U73^3/27</f>
        <v>-3.552491217449201E-2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0.16664805637357333</v>
      </c>
      <c r="Y73" s="11">
        <f>IF('OddsRatio_working_3-way'!W73&gt;=0,IF('OddsRatio_working_3-way'!V73+SQRT('OddsRatio_working_3-way'!W73)&gt;0,0,PI()),ACOS('OddsRatio_working_3-way'!V73/(2*'OddsRatio_working_3-way'!X73)))</f>
        <v>0.60104513386174485</v>
      </c>
      <c r="Z73" s="11">
        <f>'OddsRatio_working_3-way'!X73^(1/3)*COS('OddsRatio_working_3-way'!Y73/3)</f>
        <v>0.53929322731101959</v>
      </c>
      <c r="AA73" s="11">
        <f>'OddsRatio_working_3-way'!X73^(1/3)*COS(('OddsRatio_working_3-way'!Y73+2*PI())/3)</f>
        <v>-0.36449004488966441</v>
      </c>
      <c r="AB73" s="11">
        <f>'OddsRatio_working_3-way'!X73^(1/3)*COS(('OddsRatio_working_3-way'!Y73+4*PI())/3)</f>
        <v>-0.17480318242135529</v>
      </c>
      <c r="AC73" s="11">
        <f>'OddsRatio_working_3-way'!X73^(1/3)*SIN('OddsRatio_working_3-way'!Y73/3)</f>
        <v>0.10951576110781384</v>
      </c>
      <c r="AD73" s="11">
        <f>'OddsRatio_working_3-way'!X73^(1/3)*SIN(('OddsRatio_working_3-way'!Y73+2*PI())/3)</f>
        <v>0.41228375438633191</v>
      </c>
      <c r="AE73" s="11">
        <f>'OddsRatio_working_3-way'!X73^(1/3)*SIN(('OddsRatio_working_3-way'!Y73+4*PI())/3)</f>
        <v>-0.52179951549414572</v>
      </c>
      <c r="AF73" s="11">
        <f>-'OddsRatio_working_3-way'!U73/(3*'OddsRatio_working_3-way'!X73^(1/3))*COS(('OddsRatio_working_3-way'!Y73)/3)</f>
        <v>0.53929322731101936</v>
      </c>
      <c r="AG73" s="11">
        <f>-'OddsRatio_working_3-way'!U73/(3*'OddsRatio_working_3-way'!X73^(1/3))*COS(('OddsRatio_working_3-way'!Y73+2*PI())/3)</f>
        <v>-0.3644900448896643</v>
      </c>
      <c r="AH73" s="11">
        <f>-'OddsRatio_working_3-way'!U73/(3*'OddsRatio_working_3-way'!X73^(1/3))*COS(('OddsRatio_working_3-way'!Y73+4*PI())/3)</f>
        <v>-0.17480318242135523</v>
      </c>
      <c r="AI73" s="11">
        <f>'OddsRatio_working_3-way'!U73/(3*'OddsRatio_working_3-way'!X73^(1/3))*SIN(('OddsRatio_working_3-way'!Y73)/3)</f>
        <v>-0.10951576110781379</v>
      </c>
      <c r="AJ73" s="11">
        <f>'OddsRatio_working_3-way'!U73/(3*'OddsRatio_working_3-way'!X73^(1/3))*SIN(('OddsRatio_working_3-way'!Y73+2*PI())/3)</f>
        <v>-0.41228375438633175</v>
      </c>
      <c r="AK73" s="11">
        <f>'OddsRatio_working_3-way'!U73/(3*'OddsRatio_working_3-way'!X73^(1/3))*SIN(('OddsRatio_working_3-way'!Y73+4*PI())/3)</f>
        <v>0.52179951549414549</v>
      </c>
      <c r="AL73" s="11">
        <f>'OddsRatio_working_3-way'!Z73+'OddsRatio_working_3-way'!AF73</f>
        <v>1.0785864546220389</v>
      </c>
      <c r="AM73" s="11">
        <f>'OddsRatio_working_3-way'!AA73+'OddsRatio_working_3-way'!AG73</f>
        <v>-0.72898008977932871</v>
      </c>
      <c r="AN73" s="11">
        <f>'OddsRatio_working_3-way'!AB73+'OddsRatio_working_3-way'!AH73</f>
        <v>-0.34960636484271052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1.0785864546220389</v>
      </c>
      <c r="AS73" s="11">
        <f>IF(('OddsRatio_working_3-way'!X73=0),IF(Q73&gt;0,-Q73^(1/3),(-Q73)^(1/3)),'OddsRatio_working_3-way'!AM73-'OddsRatio_working_3-way'!R73/3)</f>
        <v>-0.72898008977932871</v>
      </c>
      <c r="AT73" s="11">
        <f>IF(('OddsRatio_working_3-way'!X73=0),IF(Q73&gt;0,-Q73^(1/3),(-Q73)^(1/3)),'OddsRatio_working_3-way'!AN73-'OddsRatio_working_3-way'!R73/3)</f>
        <v>-0.34960636484271052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2.9</v>
      </c>
      <c r="B74" s="4">
        <f>IF('True_Odds_Calculator_3-way'!B73="","",'True_Odds_Calculator_3-way'!B73)</f>
        <v>2.96</v>
      </c>
      <c r="C74" s="4">
        <f>IF('True_Odds_Calculator_3-way'!C73="","",'True_Odds_Calculator_3-way'!C73)</f>
        <v>2.77</v>
      </c>
      <c r="D74" s="9">
        <f t="shared" si="26"/>
        <v>0.33032621748219543</v>
      </c>
      <c r="E74" s="9">
        <f t="shared" si="27"/>
        <v>0.32348528234688761</v>
      </c>
      <c r="F74" s="9">
        <f t="shared" si="28"/>
        <v>0.34618850017091701</v>
      </c>
      <c r="G74" s="9">
        <f t="shared" si="29"/>
        <v>1.0670054839188907</v>
      </c>
      <c r="H74" s="9">
        <f t="shared" si="30"/>
        <v>3.0273104194458922</v>
      </c>
      <c r="I74" s="9">
        <f t="shared" si="31"/>
        <v>3.0913307484810257</v>
      </c>
      <c r="J74" s="9">
        <f t="shared" si="32"/>
        <v>2.8885997065364366</v>
      </c>
      <c r="K74" s="11">
        <f t="shared" si="33"/>
        <v>0.34482758620689657</v>
      </c>
      <c r="L74" s="11">
        <f t="shared" si="34"/>
        <v>0.33783783783783783</v>
      </c>
      <c r="M74" s="11">
        <f t="shared" si="35"/>
        <v>0.36101083032490977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-0.27721291564189621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0.23677667459567125</v>
      </c>
      <c r="Q74" s="11">
        <f>2*'OddsRatio_working_3-way'!K74*'OddsRatio_working_3-way'!L74*'OddsRatio_working_3-way'!M74</f>
        <v>8.4112495415869015E-2</v>
      </c>
      <c r="R74" s="11">
        <f t="shared" si="36"/>
        <v>0</v>
      </c>
      <c r="S74" s="11">
        <f t="shared" si="37"/>
        <v>-0.8541329109699185</v>
      </c>
      <c r="T74" s="11">
        <f t="shared" si="38"/>
        <v>-0.30342199323975794</v>
      </c>
      <c r="U74" s="11">
        <f>'OddsRatio_working_3-way'!S74-'OddsRatio_working_3-way'!R74^2/3</f>
        <v>-0.8541329109699185</v>
      </c>
      <c r="V74" s="11">
        <f>'OddsRatio_working_3-way'!S74*'OddsRatio_working_3-way'!R74/3-2*'OddsRatio_working_3-way'!R74^3/27-'OddsRatio_working_3-way'!T74</f>
        <v>0.30342199323975794</v>
      </c>
      <c r="W74" s="11">
        <f>'OddsRatio_working_3-way'!V74^2+4*'OddsRatio_working_3-way'!U74^3/27</f>
        <v>-2.5016239644549965E-4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0.15191697434621421</v>
      </c>
      <c r="Y74" s="11">
        <f>IF('OddsRatio_working_3-way'!W74&gt;=0,IF('OddsRatio_working_3-way'!V74+SQRT('OddsRatio_working_3-way'!W74)&gt;0,0,PI()),ACOS('OddsRatio_working_3-way'!V74/(2*'OddsRatio_working_3-way'!X74)))</f>
        <v>5.2080010006868793E-2</v>
      </c>
      <c r="Z74" s="11">
        <f>'OddsRatio_working_3-way'!X74^(1/3)*COS('OddsRatio_working_3-way'!Y74/3)</f>
        <v>0.53350274195944525</v>
      </c>
      <c r="AA74" s="11">
        <f>'OddsRatio_working_3-way'!X74^(1/3)*COS(('OddsRatio_working_3-way'!Y74+2*PI())/3)</f>
        <v>-0.27477296582082311</v>
      </c>
      <c r="AB74" s="11">
        <f>'OddsRatio_working_3-way'!X74^(1/3)*COS(('OddsRatio_working_3-way'!Y74+4*PI())/3)</f>
        <v>-0.25872977613862208</v>
      </c>
      <c r="AC74" s="11">
        <f>'OddsRatio_working_3-way'!X74^(1/3)*SIN('OddsRatio_working_3-way'!Y74/3)</f>
        <v>9.2625398816790615E-3</v>
      </c>
      <c r="AD74" s="11">
        <f>'OddsRatio_working_3-way'!X74^(1/3)*SIN(('OddsRatio_working_3-way'!Y74+2*PI())/3)</f>
        <v>0.45739565758469425</v>
      </c>
      <c r="AE74" s="11">
        <f>'OddsRatio_working_3-way'!X74^(1/3)*SIN(('OddsRatio_working_3-way'!Y74+4*PI())/3)</f>
        <v>-0.46665819746637333</v>
      </c>
      <c r="AF74" s="11">
        <f>-'OddsRatio_working_3-way'!U74/(3*'OddsRatio_working_3-way'!X74^(1/3))*COS(('OddsRatio_working_3-way'!Y74)/3)</f>
        <v>0.53350274195944536</v>
      </c>
      <c r="AG74" s="11">
        <f>-'OddsRatio_working_3-way'!U74/(3*'OddsRatio_working_3-way'!X74^(1/3))*COS(('OddsRatio_working_3-way'!Y74+2*PI())/3)</f>
        <v>-0.27477296582082317</v>
      </c>
      <c r="AH74" s="11">
        <f>-'OddsRatio_working_3-way'!U74/(3*'OddsRatio_working_3-way'!X74^(1/3))*COS(('OddsRatio_working_3-way'!Y74+4*PI())/3)</f>
        <v>-0.25872977613862214</v>
      </c>
      <c r="AI74" s="11">
        <f>'OddsRatio_working_3-way'!U74/(3*'OddsRatio_working_3-way'!X74^(1/3))*SIN(('OddsRatio_working_3-way'!Y74)/3)</f>
        <v>-9.2625398816790633E-3</v>
      </c>
      <c r="AJ74" s="11">
        <f>'OddsRatio_working_3-way'!U74/(3*'OddsRatio_working_3-way'!X74^(1/3))*SIN(('OddsRatio_working_3-way'!Y74+2*PI())/3)</f>
        <v>-0.45739565758469436</v>
      </c>
      <c r="AK74" s="11">
        <f>'OddsRatio_working_3-way'!U74/(3*'OddsRatio_working_3-way'!X74^(1/3))*SIN(('OddsRatio_working_3-way'!Y74+4*PI())/3)</f>
        <v>0.46665819746637338</v>
      </c>
      <c r="AL74" s="11">
        <f>'OddsRatio_working_3-way'!Z74+'OddsRatio_working_3-way'!AF74</f>
        <v>1.0670054839188907</v>
      </c>
      <c r="AM74" s="11">
        <f>'OddsRatio_working_3-way'!AA74+'OddsRatio_working_3-way'!AG74</f>
        <v>-0.54954593164164622</v>
      </c>
      <c r="AN74" s="11">
        <f>'OddsRatio_working_3-way'!AB74+'OddsRatio_working_3-way'!AH74</f>
        <v>-0.51745955227724427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1.0670054839188907</v>
      </c>
      <c r="AS74" s="11">
        <f>IF(('OddsRatio_working_3-way'!X74=0),IF(Q74&gt;0,-Q74^(1/3),(-Q74)^(1/3)),'OddsRatio_working_3-way'!AM74-'OddsRatio_working_3-way'!R74/3)</f>
        <v>-0.54954593164164622</v>
      </c>
      <c r="AT74" s="11">
        <f>IF(('OddsRatio_working_3-way'!X74=0),IF(Q74&gt;0,-Q74^(1/3),(-Q74)^(1/3)),'OddsRatio_working_3-way'!AN74-'OddsRatio_working_3-way'!R74/3)</f>
        <v>-0.51745955227724427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3.19</v>
      </c>
      <c r="B75" s="4">
        <f>IF('True_Odds_Calculator_3-way'!B74="","",'True_Odds_Calculator_3-way'!B74)</f>
        <v>3.32</v>
      </c>
      <c r="C75" s="4">
        <f>IF('True_Odds_Calculator_3-way'!C74="","",'True_Odds_Calculator_3-way'!C74)</f>
        <v>2.33</v>
      </c>
      <c r="D75" s="9">
        <f t="shared" si="26"/>
        <v>0.29943818807023026</v>
      </c>
      <c r="E75" s="9">
        <f t="shared" si="27"/>
        <v>0.28748296159462444</v>
      </c>
      <c r="F75" s="9">
        <f t="shared" si="28"/>
        <v>0.41307885033514513</v>
      </c>
      <c r="G75" s="9">
        <f t="shared" si="29"/>
        <v>1.0683047489222335</v>
      </c>
      <c r="H75" s="9">
        <f t="shared" si="30"/>
        <v>3.3395874001396906</v>
      </c>
      <c r="I75" s="9">
        <f t="shared" si="31"/>
        <v>3.4784670174995815</v>
      </c>
      <c r="J75" s="9">
        <f t="shared" si="32"/>
        <v>2.4208453160665706</v>
      </c>
      <c r="K75" s="11">
        <f t="shared" si="33"/>
        <v>0.31347962382445144</v>
      </c>
      <c r="L75" s="11">
        <f t="shared" si="34"/>
        <v>0.30120481927710846</v>
      </c>
      <c r="M75" s="11">
        <f t="shared" si="35"/>
        <v>0.42918454935622319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-0.27384136624531663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0.2366617978094519</v>
      </c>
      <c r="Q75" s="11">
        <f>2*'OddsRatio_working_3-way'!K75*'OddsRatio_working_3-way'!L75*'OddsRatio_working_3-way'!M75</f>
        <v>8.1048560893647925E-2</v>
      </c>
      <c r="R75" s="11">
        <f t="shared" si="36"/>
        <v>0</v>
      </c>
      <c r="S75" s="11">
        <f t="shared" si="37"/>
        <v>-0.86422953936565605</v>
      </c>
      <c r="T75" s="11">
        <f t="shared" si="38"/>
        <v>-0.29596902033070416</v>
      </c>
      <c r="U75" s="11">
        <f>'OddsRatio_working_3-way'!S75-'OddsRatio_working_3-way'!R75^2/3</f>
        <v>-0.86422953936565605</v>
      </c>
      <c r="V75" s="11">
        <f>'OddsRatio_working_3-way'!S75*'OddsRatio_working_3-way'!R75/3-2*'OddsRatio_working_3-way'!R75^3/27-'OddsRatio_working_3-way'!T75</f>
        <v>0.29596902033070416</v>
      </c>
      <c r="W75" s="11">
        <f>'OddsRatio_working_3-way'!V75^2+4*'OddsRatio_working_3-way'!U75^3/27</f>
        <v>-8.0300028911698823E-3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0.15461861457040565</v>
      </c>
      <c r="Y75" s="11">
        <f>IF('OddsRatio_working_3-way'!W75&gt;=0,IF('OddsRatio_working_3-way'!V75+SQRT('OddsRatio_working_3-way'!W75)&gt;0,0,PI()),ACOS('OddsRatio_working_3-way'!V75/(2*'OddsRatio_working_3-way'!X75)))</f>
        <v>0.29399534239959513</v>
      </c>
      <c r="Z75" s="11">
        <f>'OddsRatio_working_3-way'!X75^(1/3)*COS('OddsRatio_working_3-way'!Y75/3)</f>
        <v>0.53415237446111663</v>
      </c>
      <c r="AA75" s="11">
        <f>'OddsRatio_working_3-way'!X75^(1/3)*COS(('OddsRatio_working_3-way'!Y75+2*PI())/3)</f>
        <v>-0.31255492385084316</v>
      </c>
      <c r="AB75" s="11">
        <f>'OddsRatio_working_3-way'!X75^(1/3)*COS(('OddsRatio_working_3-way'!Y75+4*PI())/3)</f>
        <v>-0.22159745061027358</v>
      </c>
      <c r="AC75" s="11">
        <f>'OddsRatio_working_3-way'!X75^(1/3)*SIN('OddsRatio_working_3-way'!Y75/3)</f>
        <v>5.2514321660251127E-2</v>
      </c>
      <c r="AD75" s="11">
        <f>'OddsRatio_working_3-way'!X75^(1/3)*SIN(('OddsRatio_working_3-way'!Y75+2*PI())/3)</f>
        <v>0.43633236494497968</v>
      </c>
      <c r="AE75" s="11">
        <f>'OddsRatio_working_3-way'!X75^(1/3)*SIN(('OddsRatio_working_3-way'!Y75+4*PI())/3)</f>
        <v>-0.48884668660523073</v>
      </c>
      <c r="AF75" s="11">
        <f>-'OddsRatio_working_3-way'!U75/(3*'OddsRatio_working_3-way'!X75^(1/3))*COS(('OddsRatio_working_3-way'!Y75)/3)</f>
        <v>0.53415237446111674</v>
      </c>
      <c r="AG75" s="11">
        <f>-'OddsRatio_working_3-way'!U75/(3*'OddsRatio_working_3-way'!X75^(1/3))*COS(('OddsRatio_working_3-way'!Y75+2*PI())/3)</f>
        <v>-0.31255492385084321</v>
      </c>
      <c r="AH75" s="11">
        <f>-'OddsRatio_working_3-way'!U75/(3*'OddsRatio_working_3-way'!X75^(1/3))*COS(('OddsRatio_working_3-way'!Y75+4*PI())/3)</f>
        <v>-0.22159745061027364</v>
      </c>
      <c r="AI75" s="11">
        <f>'OddsRatio_working_3-way'!U75/(3*'OddsRatio_working_3-way'!X75^(1/3))*SIN(('OddsRatio_working_3-way'!Y75)/3)</f>
        <v>-5.2514321660251141E-2</v>
      </c>
      <c r="AJ75" s="11">
        <f>'OddsRatio_working_3-way'!U75/(3*'OddsRatio_working_3-way'!X75^(1/3))*SIN(('OddsRatio_working_3-way'!Y75+2*PI())/3)</f>
        <v>-0.43633236494497979</v>
      </c>
      <c r="AK75" s="11">
        <f>'OddsRatio_working_3-way'!U75/(3*'OddsRatio_working_3-way'!X75^(1/3))*SIN(('OddsRatio_working_3-way'!Y75+4*PI())/3)</f>
        <v>0.48884668660523084</v>
      </c>
      <c r="AL75" s="11">
        <f>'OddsRatio_working_3-way'!Z75+'OddsRatio_working_3-way'!AF75</f>
        <v>1.0683047489222335</v>
      </c>
      <c r="AM75" s="11">
        <f>'OddsRatio_working_3-way'!AA75+'OddsRatio_working_3-way'!AG75</f>
        <v>-0.62510984770168632</v>
      </c>
      <c r="AN75" s="11">
        <f>'OddsRatio_working_3-way'!AB75+'OddsRatio_working_3-way'!AH75</f>
        <v>-0.44319490122054722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1.0683047489222335</v>
      </c>
      <c r="AS75" s="11">
        <f>IF(('OddsRatio_working_3-way'!X75=0),IF(Q75&gt;0,-Q75^(1/3),(-Q75)^(1/3)),'OddsRatio_working_3-way'!AM75-'OddsRatio_working_3-way'!R75/3)</f>
        <v>-0.62510984770168632</v>
      </c>
      <c r="AT75" s="11">
        <f>IF(('OddsRatio_working_3-way'!X75=0),IF(Q75&gt;0,-Q75^(1/3),(-Q75)^(1/3)),'OddsRatio_working_3-way'!AN75-'OddsRatio_working_3-way'!R75/3)</f>
        <v>-0.44319490122054722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1.33</v>
      </c>
      <c r="B76" s="4">
        <f>IF('True_Odds_Calculator_3-way'!B75="","",'True_Odds_Calculator_3-way'!B75)</f>
        <v>5.04</v>
      </c>
      <c r="C76" s="4">
        <f>IF('True_Odds_Calculator_3-way'!C75="","",'True_Odds_Calculator_3-way'!C75)</f>
        <v>9.7100000000000009</v>
      </c>
      <c r="D76" s="9">
        <f t="shared" si="26"/>
        <v>0.72824466337215388</v>
      </c>
      <c r="E76" s="9">
        <f t="shared" si="27"/>
        <v>0.17958341820073873</v>
      </c>
      <c r="F76" s="9">
        <f t="shared" si="28"/>
        <v>9.2171918427107563E-2</v>
      </c>
      <c r="G76" s="9">
        <f t="shared" si="29"/>
        <v>1.1308026841846552</v>
      </c>
      <c r="H76" s="9">
        <f t="shared" si="30"/>
        <v>1.3731648857809362</v>
      </c>
      <c r="I76" s="9">
        <f t="shared" si="31"/>
        <v>5.5684428441060065</v>
      </c>
      <c r="J76" s="9">
        <f t="shared" si="32"/>
        <v>10.849291379248347</v>
      </c>
      <c r="K76" s="11">
        <f t="shared" si="33"/>
        <v>0.75187969924812026</v>
      </c>
      <c r="L76" s="11">
        <f t="shared" si="34"/>
        <v>0.1984126984126984</v>
      </c>
      <c r="M76" s="11">
        <f t="shared" si="35"/>
        <v>0.10298661174047373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-0.17840706665884976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0.20095847976569348</v>
      </c>
      <c r="Q76" s="11">
        <f>2*'OddsRatio_working_3-way'!K76*'OddsRatio_working_3-way'!L76*'OddsRatio_working_3-way'!M76</f>
        <v>3.0727596294448541E-2</v>
      </c>
      <c r="R76" s="11">
        <f t="shared" si="36"/>
        <v>0</v>
      </c>
      <c r="S76" s="11">
        <f t="shared" si="37"/>
        <v>-1.1264042592548567</v>
      </c>
      <c r="T76" s="11">
        <f t="shared" si="38"/>
        <v>-0.17223306716435113</v>
      </c>
      <c r="U76" s="11">
        <f>'OddsRatio_working_3-way'!S76-'OddsRatio_working_3-way'!R76^2/3</f>
        <v>-1.1264042592548567</v>
      </c>
      <c r="V76" s="11">
        <f>'OddsRatio_working_3-way'!S76*'OddsRatio_working_3-way'!R76/3-2*'OddsRatio_working_3-way'!R76^3/27-'OddsRatio_working_3-way'!T76</f>
        <v>0.17223306716435113</v>
      </c>
      <c r="W76" s="11">
        <f>'OddsRatio_working_3-way'!V76^2+4*'OddsRatio_working_3-way'!U76^3/27</f>
        <v>-0.1820641527882845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0.23006976236194338</v>
      </c>
      <c r="Y76" s="11">
        <f>IF('OddsRatio_working_3-way'!W76&gt;=0,IF('OddsRatio_working_3-way'!V76+SQRT('OddsRatio_working_3-way'!W76)&gt;0,0,PI()),ACOS('OddsRatio_working_3-way'!V76/(2*'OddsRatio_working_3-way'!X76)))</f>
        <v>1.1871478778744682</v>
      </c>
      <c r="Z76" s="11">
        <f>'OddsRatio_working_3-way'!X76^(1/3)*COS('OddsRatio_working_3-way'!Y76/3)</f>
        <v>0.56540134209232751</v>
      </c>
      <c r="AA76" s="11">
        <f>'OddsRatio_working_3-way'!X76^(1/3)*COS(('OddsRatio_working_3-way'!Y76+2*PI())/3)</f>
        <v>-0.48725398092860062</v>
      </c>
      <c r="AB76" s="11">
        <f>'OddsRatio_working_3-way'!X76^(1/3)*COS(('OddsRatio_working_3-way'!Y76+4*PI())/3)</f>
        <v>-7.8147361163726864E-2</v>
      </c>
      <c r="AC76" s="11">
        <f>'OddsRatio_working_3-way'!X76^(1/3)*SIN('OddsRatio_working_3-way'!Y76/3)</f>
        <v>0.23619781704850779</v>
      </c>
      <c r="AD76" s="11">
        <f>'OddsRatio_working_3-way'!X76^(1/3)*SIN(('OddsRatio_working_3-way'!Y76+2*PI())/3)</f>
        <v>0.37155301706151767</v>
      </c>
      <c r="AE76" s="11">
        <f>'OddsRatio_working_3-way'!X76^(1/3)*SIN(('OddsRatio_working_3-way'!Y76+4*PI())/3)</f>
        <v>-0.6077508341100254</v>
      </c>
      <c r="AF76" s="11">
        <f>-'OddsRatio_working_3-way'!U76/(3*'OddsRatio_working_3-way'!X76^(1/3))*COS(('OddsRatio_working_3-way'!Y76)/3)</f>
        <v>0.56540134209232762</v>
      </c>
      <c r="AG76" s="11">
        <f>-'OddsRatio_working_3-way'!U76/(3*'OddsRatio_working_3-way'!X76^(1/3))*COS(('OddsRatio_working_3-way'!Y76+2*PI())/3)</f>
        <v>-0.48725398092860073</v>
      </c>
      <c r="AH76" s="11">
        <f>-'OddsRatio_working_3-way'!U76/(3*'OddsRatio_working_3-way'!X76^(1/3))*COS(('OddsRatio_working_3-way'!Y76+4*PI())/3)</f>
        <v>-7.8147361163726878E-2</v>
      </c>
      <c r="AI76" s="11">
        <f>'OddsRatio_working_3-way'!U76/(3*'OddsRatio_working_3-way'!X76^(1/3))*SIN(('OddsRatio_working_3-way'!Y76)/3)</f>
        <v>-0.23619781704850781</v>
      </c>
      <c r="AJ76" s="11">
        <f>'OddsRatio_working_3-way'!U76/(3*'OddsRatio_working_3-way'!X76^(1/3))*SIN(('OddsRatio_working_3-way'!Y76+2*PI())/3)</f>
        <v>-0.37155301706151772</v>
      </c>
      <c r="AK76" s="11">
        <f>'OddsRatio_working_3-way'!U76/(3*'OddsRatio_working_3-way'!X76^(1/3))*SIN(('OddsRatio_working_3-way'!Y76+4*PI())/3)</f>
        <v>0.60775083411002551</v>
      </c>
      <c r="AL76" s="11">
        <f>'OddsRatio_working_3-way'!Z76+'OddsRatio_working_3-way'!AF76</f>
        <v>1.1308026841846552</v>
      </c>
      <c r="AM76" s="11">
        <f>'OddsRatio_working_3-way'!AA76+'OddsRatio_working_3-way'!AG76</f>
        <v>-0.97450796185720134</v>
      </c>
      <c r="AN76" s="11">
        <f>'OddsRatio_working_3-way'!AB76+'OddsRatio_working_3-way'!AH76</f>
        <v>-0.15629472232745373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1.1308026841846552</v>
      </c>
      <c r="AS76" s="11">
        <f>IF(('OddsRatio_working_3-way'!X76=0),IF(Q76&gt;0,-Q76^(1/3),(-Q76)^(1/3)),'OddsRatio_working_3-way'!AM76-'OddsRatio_working_3-way'!R76/3)</f>
        <v>-0.97450796185720134</v>
      </c>
      <c r="AT76" s="11">
        <f>IF(('OddsRatio_working_3-way'!X76=0),IF(Q76&gt;0,-Q76^(1/3),(-Q76)^(1/3)),'OddsRatio_working_3-way'!AN76-'OddsRatio_working_3-way'!R76/3)</f>
        <v>-0.15629472232745373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2.23</v>
      </c>
      <c r="B77" s="4">
        <f>IF('True_Odds_Calculator_3-way'!B76="","",'True_Odds_Calculator_3-way'!B76)</f>
        <v>3.22</v>
      </c>
      <c r="C77" s="4">
        <f>IF('True_Odds_Calculator_3-way'!C76="","",'True_Odds_Calculator_3-way'!C76)</f>
        <v>3.63</v>
      </c>
      <c r="D77" s="9">
        <f t="shared" si="26"/>
        <v>0.43546709902158137</v>
      </c>
      <c r="E77" s="9">
        <f t="shared" si="27"/>
        <v>0.29941766055599633</v>
      </c>
      <c r="F77" s="9">
        <f t="shared" si="28"/>
        <v>0.26511524042242235</v>
      </c>
      <c r="G77" s="9">
        <f t="shared" si="29"/>
        <v>1.053971331531272</v>
      </c>
      <c r="H77" s="9">
        <f t="shared" si="30"/>
        <v>2.2963847377834643</v>
      </c>
      <c r="I77" s="9">
        <f t="shared" si="31"/>
        <v>3.3398163559994236</v>
      </c>
      <c r="J77" s="9">
        <f t="shared" si="32"/>
        <v>3.7719446019272462</v>
      </c>
      <c r="K77" s="11">
        <f t="shared" si="33"/>
        <v>0.44843049327354262</v>
      </c>
      <c r="L77" s="11">
        <f t="shared" si="34"/>
        <v>0.3105590062111801</v>
      </c>
      <c r="M77" s="11">
        <f t="shared" si="35"/>
        <v>0.27548209366391185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-0.27551577793517568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0.23325782378583737</v>
      </c>
      <c r="Q77" s="11">
        <f>2*'OddsRatio_working_3-way'!K77*'OddsRatio_working_3-way'!L77*'OddsRatio_working_3-way'!M77</f>
        <v>7.6729547297972822E-2</v>
      </c>
      <c r="R77" s="11">
        <f t="shared" si="36"/>
        <v>0</v>
      </c>
      <c r="S77" s="11">
        <f t="shared" si="37"/>
        <v>-0.84662238051832772</v>
      </c>
      <c r="T77" s="11">
        <f t="shared" si="38"/>
        <v>-0.27849420411787096</v>
      </c>
      <c r="U77" s="11">
        <f>'OddsRatio_working_3-way'!S77-'OddsRatio_working_3-way'!R77^2/3</f>
        <v>-0.84662238051832772</v>
      </c>
      <c r="V77" s="11">
        <f>'OddsRatio_working_3-way'!S77*'OddsRatio_working_3-way'!R77/3-2*'OddsRatio_working_3-way'!R77^3/27-'OddsRatio_working_3-way'!T77</f>
        <v>0.27849420411787096</v>
      </c>
      <c r="W77" s="11">
        <f>'OddsRatio_working_3-way'!V77^2+4*'OddsRatio_working_3-way'!U77^3/27</f>
        <v>-1.2342172708251317E-2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0.1499176394186969</v>
      </c>
      <c r="Y77" s="11">
        <f>IF('OddsRatio_working_3-way'!W77&gt;=0,IF('OddsRatio_working_3-way'!V77+SQRT('OddsRatio_working_3-way'!W77)&gt;0,0,PI()),ACOS('OddsRatio_working_3-way'!V77/(2*'OddsRatio_working_3-way'!X77)))</f>
        <v>0.37957011306520072</v>
      </c>
      <c r="Z77" s="11">
        <f>'OddsRatio_working_3-way'!X77^(1/3)*COS('OddsRatio_working_3-way'!Y77/3)</f>
        <v>0.52698566576563599</v>
      </c>
      <c r="AA77" s="11">
        <f>'OddsRatio_working_3-way'!X77^(1/3)*COS(('OddsRatio_working_3-way'!Y77+2*PI())/3)</f>
        <v>-0.32154605146494303</v>
      </c>
      <c r="AB77" s="11">
        <f>'OddsRatio_working_3-way'!X77^(1/3)*COS(('OddsRatio_working_3-way'!Y77+4*PI())/3)</f>
        <v>-0.20543961430069307</v>
      </c>
      <c r="AC77" s="11">
        <f>'OddsRatio_working_3-way'!X77^(1/3)*SIN('OddsRatio_working_3-way'!Y77/3)</f>
        <v>6.7034082751428081E-2</v>
      </c>
      <c r="AD77" s="11">
        <f>'OddsRatio_working_3-way'!X77^(1/3)*SIN(('OddsRatio_working_3-way'!Y77+2*PI())/3)</f>
        <v>0.42286593260758204</v>
      </c>
      <c r="AE77" s="11">
        <f>'OddsRatio_working_3-way'!X77^(1/3)*SIN(('OddsRatio_working_3-way'!Y77+4*PI())/3)</f>
        <v>-0.48990001535901018</v>
      </c>
      <c r="AF77" s="11">
        <f>-'OddsRatio_working_3-way'!U77/(3*'OddsRatio_working_3-way'!X77^(1/3))*COS(('OddsRatio_working_3-way'!Y77)/3)</f>
        <v>0.52698566576563599</v>
      </c>
      <c r="AG77" s="11">
        <f>-'OddsRatio_working_3-way'!U77/(3*'OddsRatio_working_3-way'!X77^(1/3))*COS(('OddsRatio_working_3-way'!Y77+2*PI())/3)</f>
        <v>-0.32154605146494303</v>
      </c>
      <c r="AH77" s="11">
        <f>-'OddsRatio_working_3-way'!U77/(3*'OddsRatio_working_3-way'!X77^(1/3))*COS(('OddsRatio_working_3-way'!Y77+4*PI())/3)</f>
        <v>-0.20543961430069307</v>
      </c>
      <c r="AI77" s="11">
        <f>'OddsRatio_working_3-way'!U77/(3*'OddsRatio_working_3-way'!X77^(1/3))*SIN(('OddsRatio_working_3-way'!Y77)/3)</f>
        <v>-6.7034082751428081E-2</v>
      </c>
      <c r="AJ77" s="11">
        <f>'OddsRatio_working_3-way'!U77/(3*'OddsRatio_working_3-way'!X77^(1/3))*SIN(('OddsRatio_working_3-way'!Y77+2*PI())/3)</f>
        <v>-0.42286593260758204</v>
      </c>
      <c r="AK77" s="11">
        <f>'OddsRatio_working_3-way'!U77/(3*'OddsRatio_working_3-way'!X77^(1/3))*SIN(('OddsRatio_working_3-way'!Y77+4*PI())/3)</f>
        <v>0.48990001535901018</v>
      </c>
      <c r="AL77" s="11">
        <f>'OddsRatio_working_3-way'!Z77+'OddsRatio_working_3-way'!AF77</f>
        <v>1.053971331531272</v>
      </c>
      <c r="AM77" s="11">
        <f>'OddsRatio_working_3-way'!AA77+'OddsRatio_working_3-way'!AG77</f>
        <v>-0.64309210292988606</v>
      </c>
      <c r="AN77" s="11">
        <f>'OddsRatio_working_3-way'!AB77+'OddsRatio_working_3-way'!AH77</f>
        <v>-0.41087922860138615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1.053971331531272</v>
      </c>
      <c r="AS77" s="11">
        <f>IF(('OddsRatio_working_3-way'!X77=0),IF(Q77&gt;0,-Q77^(1/3),(-Q77)^(1/3)),'OddsRatio_working_3-way'!AM77-'OddsRatio_working_3-way'!R77/3)</f>
        <v>-0.64309210292988606</v>
      </c>
      <c r="AT77" s="11">
        <f>IF(('OddsRatio_working_3-way'!X77=0),IF(Q77&gt;0,-Q77^(1/3),(-Q77)^(1/3)),'OddsRatio_working_3-way'!AN77-'OddsRatio_working_3-way'!R77/3)</f>
        <v>-0.41087922860138615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2.13</v>
      </c>
      <c r="B78" s="4">
        <f>IF('True_Odds_Calculator_3-way'!B77="","",'True_Odds_Calculator_3-way'!B77)</f>
        <v>3.43</v>
      </c>
      <c r="C78" s="4">
        <f>IF('True_Odds_Calculator_3-way'!C77="","",'True_Odds_Calculator_3-way'!C77)</f>
        <v>3.66</v>
      </c>
      <c r="D78" s="9">
        <f t="shared" si="26"/>
        <v>0.45636329232837025</v>
      </c>
      <c r="E78" s="9">
        <f t="shared" si="27"/>
        <v>0.28076590488796332</v>
      </c>
      <c r="F78" s="9">
        <f t="shared" si="28"/>
        <v>0.26287080278366642</v>
      </c>
      <c r="G78" s="9">
        <f t="shared" si="29"/>
        <v>1.0541917802224301</v>
      </c>
      <c r="H78" s="9">
        <f t="shared" si="30"/>
        <v>2.1912367116513463</v>
      </c>
      <c r="I78" s="9">
        <f t="shared" si="31"/>
        <v>3.5616860259405052</v>
      </c>
      <c r="J78" s="9">
        <f t="shared" si="32"/>
        <v>3.804150135391664</v>
      </c>
      <c r="K78" s="11">
        <f t="shared" si="33"/>
        <v>0.46948356807511737</v>
      </c>
      <c r="L78" s="11">
        <f t="shared" si="34"/>
        <v>0.29154518950437314</v>
      </c>
      <c r="M78" s="11">
        <f t="shared" si="35"/>
        <v>0.27322404371584696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-0.27315650342335029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0.23261385344893415</v>
      </c>
      <c r="Q78" s="11">
        <f>2*'OddsRatio_working_3-way'!K78*'OddsRatio_working_3-way'!L78*'OddsRatio_working_3-way'!M78</f>
        <v>7.4795451269753746E-2</v>
      </c>
      <c r="R78" s="11">
        <f t="shared" si="36"/>
        <v>0</v>
      </c>
      <c r="S78" s="11">
        <f t="shared" si="37"/>
        <v>-0.85157721135571385</v>
      </c>
      <c r="T78" s="11">
        <f t="shared" si="38"/>
        <v>-0.27381903902112986</v>
      </c>
      <c r="U78" s="11">
        <f>'OddsRatio_working_3-way'!S78-'OddsRatio_working_3-way'!R78^2/3</f>
        <v>-0.85157721135571385</v>
      </c>
      <c r="V78" s="11">
        <f>'OddsRatio_working_3-way'!S78*'OddsRatio_working_3-way'!R78/3-2*'OddsRatio_working_3-way'!R78^3/27-'OddsRatio_working_3-way'!T78</f>
        <v>0.27381903902112986</v>
      </c>
      <c r="W78" s="11">
        <f>'OddsRatio_working_3-way'!V78^2+4*'OddsRatio_working_3-way'!U78^3/27</f>
        <v>-1.65120157815314E-2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0.15123564552709329</v>
      </c>
      <c r="Y78" s="11">
        <f>IF('OddsRatio_working_3-way'!W78&gt;=0,IF('OddsRatio_working_3-way'!V78+SQRT('OddsRatio_working_3-way'!W78)&gt;0,0,PI()),ACOS('OddsRatio_working_3-way'!V78/(2*'OddsRatio_working_3-way'!X78)))</f>
        <v>0.43877485586519382</v>
      </c>
      <c r="Z78" s="11">
        <f>'OddsRatio_working_3-way'!X78^(1/3)*COS('OddsRatio_working_3-way'!Y78/3)</f>
        <v>0.52709589011121516</v>
      </c>
      <c r="AA78" s="11">
        <f>'OddsRatio_working_3-way'!X78^(1/3)*COS(('OddsRatio_working_3-way'!Y78+2*PI())/3)</f>
        <v>-0.33079186529995275</v>
      </c>
      <c r="AB78" s="11">
        <f>'OddsRatio_working_3-way'!X78^(1/3)*COS(('OddsRatio_working_3-way'!Y78+4*PI())/3)</f>
        <v>-0.19630402481126233</v>
      </c>
      <c r="AC78" s="11">
        <f>'OddsRatio_working_3-way'!X78^(1/3)*SIN('OddsRatio_working_3-way'!Y78/3)</f>
        <v>7.7646590908876767E-2</v>
      </c>
      <c r="AD78" s="11">
        <f>'OddsRatio_working_3-way'!X78^(1/3)*SIN(('OddsRatio_working_3-way'!Y78+2*PI())/3)</f>
        <v>0.41765513561224482</v>
      </c>
      <c r="AE78" s="11">
        <f>'OddsRatio_working_3-way'!X78^(1/3)*SIN(('OddsRatio_working_3-way'!Y78+4*PI())/3)</f>
        <v>-0.49530172652112164</v>
      </c>
      <c r="AF78" s="11">
        <f>-'OddsRatio_working_3-way'!U78/(3*'OddsRatio_working_3-way'!X78^(1/3))*COS(('OddsRatio_working_3-way'!Y78)/3)</f>
        <v>0.52709589011121505</v>
      </c>
      <c r="AG78" s="11">
        <f>-'OddsRatio_working_3-way'!U78/(3*'OddsRatio_working_3-way'!X78^(1/3))*COS(('OddsRatio_working_3-way'!Y78+2*PI())/3)</f>
        <v>-0.33079186529995269</v>
      </c>
      <c r="AH78" s="11">
        <f>-'OddsRatio_working_3-way'!U78/(3*'OddsRatio_working_3-way'!X78^(1/3))*COS(('OddsRatio_working_3-way'!Y78+4*PI())/3)</f>
        <v>-0.19630402481126227</v>
      </c>
      <c r="AI78" s="11">
        <f>'OddsRatio_working_3-way'!U78/(3*'OddsRatio_working_3-way'!X78^(1/3))*SIN(('OddsRatio_working_3-way'!Y78)/3)</f>
        <v>-7.7646590908876739E-2</v>
      </c>
      <c r="AJ78" s="11">
        <f>'OddsRatio_working_3-way'!U78/(3*'OddsRatio_working_3-way'!X78^(1/3))*SIN(('OddsRatio_working_3-way'!Y78+2*PI())/3)</f>
        <v>-0.41765513561224471</v>
      </c>
      <c r="AK78" s="11">
        <f>'OddsRatio_working_3-way'!U78/(3*'OddsRatio_working_3-way'!X78^(1/3))*SIN(('OddsRatio_working_3-way'!Y78+4*PI())/3)</f>
        <v>0.49530172652112153</v>
      </c>
      <c r="AL78" s="11">
        <f>'OddsRatio_working_3-way'!Z78+'OddsRatio_working_3-way'!AF78</f>
        <v>1.0541917802224301</v>
      </c>
      <c r="AM78" s="11">
        <f>'OddsRatio_working_3-way'!AA78+'OddsRatio_working_3-way'!AG78</f>
        <v>-0.6615837305999055</v>
      </c>
      <c r="AN78" s="11">
        <f>'OddsRatio_working_3-way'!AB78+'OddsRatio_working_3-way'!AH78</f>
        <v>-0.3926080496225246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1.0541917802224301</v>
      </c>
      <c r="AS78" s="11">
        <f>IF(('OddsRatio_working_3-way'!X78=0),IF(Q78&gt;0,-Q78^(1/3),(-Q78)^(1/3)),'OddsRatio_working_3-way'!AM78-'OddsRatio_working_3-way'!R78/3)</f>
        <v>-0.6615837305999055</v>
      </c>
      <c r="AT78" s="11">
        <f>IF(('OddsRatio_working_3-way'!X78=0),IF(Q78&gt;0,-Q78^(1/3),(-Q78)^(1/3)),'OddsRatio_working_3-way'!AN78-'OddsRatio_working_3-way'!R78/3)</f>
        <v>-0.3926080496225246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7.32</v>
      </c>
      <c r="B79" s="4">
        <f>IF('True_Odds_Calculator_3-way'!B78="","",'True_Odds_Calculator_3-way'!B78)</f>
        <v>3.9</v>
      </c>
      <c r="C79" s="4">
        <f>IF('True_Odds_Calculator_3-way'!C78="","",'True_Odds_Calculator_3-way'!C78)</f>
        <v>1.55</v>
      </c>
      <c r="D79" s="9">
        <f t="shared" si="26"/>
        <v>0.12838701844073508</v>
      </c>
      <c r="E79" s="9">
        <f t="shared" si="27"/>
        <v>0.24300258783580037</v>
      </c>
      <c r="F79" s="9">
        <f t="shared" si="28"/>
        <v>0.6286103937234645</v>
      </c>
      <c r="G79" s="9">
        <f t="shared" si="29"/>
        <v>1.0742008664444</v>
      </c>
      <c r="H79" s="9">
        <f t="shared" si="30"/>
        <v>7.7889494759286082</v>
      </c>
      <c r="I79" s="9">
        <f t="shared" si="31"/>
        <v>4.1151825126887598</v>
      </c>
      <c r="J79" s="9">
        <f t="shared" si="32"/>
        <v>1.59081047654442</v>
      </c>
      <c r="K79" s="11">
        <f t="shared" si="33"/>
        <v>0.13661202185792348</v>
      </c>
      <c r="L79" s="11">
        <f t="shared" si="34"/>
        <v>0.25641025641025644</v>
      </c>
      <c r="M79" s="11">
        <f t="shared" si="35"/>
        <v>0.64516129032258063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-0.22780873864956364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0.2207939542683065</v>
      </c>
      <c r="Q79" s="11">
        <f>2*'OddsRatio_working_3-way'!K79*'OddsRatio_working_3-way'!L79*'OddsRatio_working_3-way'!M79</f>
        <v>4.51983529720177E-2</v>
      </c>
      <c r="R79" s="11">
        <f t="shared" si="36"/>
        <v>0</v>
      </c>
      <c r="S79" s="11">
        <f t="shared" si="37"/>
        <v>-0.96920757112812994</v>
      </c>
      <c r="T79" s="11">
        <f t="shared" si="38"/>
        <v>-0.19840482520534897</v>
      </c>
      <c r="U79" s="11">
        <f>'OddsRatio_working_3-way'!S79-'OddsRatio_working_3-way'!R79^2/3</f>
        <v>-0.96920757112812994</v>
      </c>
      <c r="V79" s="11">
        <f>'OddsRatio_working_3-way'!S79*'OddsRatio_working_3-way'!R79/3-2*'OddsRatio_working_3-way'!R79^3/27-'OddsRatio_working_3-way'!T79</f>
        <v>0.19840482520534897</v>
      </c>
      <c r="W79" s="11">
        <f>'OddsRatio_working_3-way'!V79^2+4*'OddsRatio_working_3-way'!U79^3/27</f>
        <v>-9.5515234645072861E-2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0.18362986502053386</v>
      </c>
      <c r="Y79" s="11">
        <f>IF('OddsRatio_working_3-way'!W79&gt;=0,IF('OddsRatio_working_3-way'!V79+SQRT('OddsRatio_working_3-way'!W79)&gt;0,0,PI()),ACOS('OddsRatio_working_3-way'!V79/(2*'OddsRatio_working_3-way'!X79)))</f>
        <v>1.000085597973758</v>
      </c>
      <c r="Z79" s="11">
        <f>'OddsRatio_working_3-way'!X79^(1/3)*COS('OddsRatio_working_3-way'!Y79/3)</f>
        <v>0.53710043322220002</v>
      </c>
      <c r="AA79" s="11">
        <f>'OddsRatio_working_3-way'!X79^(1/3)*COS(('OddsRatio_working_3-way'!Y79+2*PI())/3)</f>
        <v>-0.42962236273334659</v>
      </c>
      <c r="AB79" s="11">
        <f>'OddsRatio_working_3-way'!X79^(1/3)*COS(('OddsRatio_working_3-way'!Y79+4*PI())/3)</f>
        <v>-0.10747807048885345</v>
      </c>
      <c r="AC79" s="11">
        <f>'OddsRatio_working_3-way'!X79^(1/3)*SIN('OddsRatio_working_3-way'!Y79/3)</f>
        <v>0.18599009384525966</v>
      </c>
      <c r="AD79" s="11">
        <f>'OddsRatio_working_3-way'!X79^(1/3)*SIN(('OddsRatio_working_3-way'!Y79+2*PI())/3)</f>
        <v>0.37214757263142284</v>
      </c>
      <c r="AE79" s="11">
        <f>'OddsRatio_working_3-way'!X79^(1/3)*SIN(('OddsRatio_working_3-way'!Y79+4*PI())/3)</f>
        <v>-0.5581376664766825</v>
      </c>
      <c r="AF79" s="11">
        <f>-'OddsRatio_working_3-way'!U79/(3*'OddsRatio_working_3-way'!X79^(1/3))*COS(('OddsRatio_working_3-way'!Y79)/3)</f>
        <v>0.53710043322219991</v>
      </c>
      <c r="AG79" s="11">
        <f>-'OddsRatio_working_3-way'!U79/(3*'OddsRatio_working_3-way'!X79^(1/3))*COS(('OddsRatio_working_3-way'!Y79+2*PI())/3)</f>
        <v>-0.42962236273334653</v>
      </c>
      <c r="AH79" s="11">
        <f>-'OddsRatio_working_3-way'!U79/(3*'OddsRatio_working_3-way'!X79^(1/3))*COS(('OddsRatio_working_3-way'!Y79+4*PI())/3)</f>
        <v>-0.10747807048885344</v>
      </c>
      <c r="AI79" s="11">
        <f>'OddsRatio_working_3-way'!U79/(3*'OddsRatio_working_3-way'!X79^(1/3))*SIN(('OddsRatio_working_3-way'!Y79)/3)</f>
        <v>-0.18599009384525964</v>
      </c>
      <c r="AJ79" s="11">
        <f>'OddsRatio_working_3-way'!U79/(3*'OddsRatio_working_3-way'!X79^(1/3))*SIN(('OddsRatio_working_3-way'!Y79+2*PI())/3)</f>
        <v>-0.37214757263142273</v>
      </c>
      <c r="AK79" s="11">
        <f>'OddsRatio_working_3-way'!U79/(3*'OddsRatio_working_3-way'!X79^(1/3))*SIN(('OddsRatio_working_3-way'!Y79+4*PI())/3)</f>
        <v>0.55813766647668239</v>
      </c>
      <c r="AL79" s="11">
        <f>'OddsRatio_working_3-way'!Z79+'OddsRatio_working_3-way'!AF79</f>
        <v>1.0742008664444</v>
      </c>
      <c r="AM79" s="11">
        <f>'OddsRatio_working_3-way'!AA79+'OddsRatio_working_3-way'!AG79</f>
        <v>-0.85924472546669306</v>
      </c>
      <c r="AN79" s="11">
        <f>'OddsRatio_working_3-way'!AB79+'OddsRatio_working_3-way'!AH79</f>
        <v>-0.21495614097770688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1.0742008664444</v>
      </c>
      <c r="AS79" s="11">
        <f>IF(('OddsRatio_working_3-way'!X79=0),IF(Q79&gt;0,-Q79^(1/3),(-Q79)^(1/3)),'OddsRatio_working_3-way'!AM79-'OddsRatio_working_3-way'!R79/3)</f>
        <v>-0.85924472546669306</v>
      </c>
      <c r="AT79" s="11">
        <f>IF(('OddsRatio_working_3-way'!X79=0),IF(Q79&gt;0,-Q79^(1/3),(-Q79)^(1/3)),'OddsRatio_working_3-way'!AN79-'OddsRatio_working_3-way'!R79/3)</f>
        <v>-0.21495614097770688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2.29</v>
      </c>
      <c r="B80" s="4">
        <f>IF('True_Odds_Calculator_3-way'!B79="","",'True_Odds_Calculator_3-way'!B79)</f>
        <v>3.07</v>
      </c>
      <c r="C80" s="4">
        <f>IF('True_Odds_Calculator_3-way'!C79="","",'True_Odds_Calculator_3-way'!C79)</f>
        <v>3.68</v>
      </c>
      <c r="D80" s="9">
        <f t="shared" si="26"/>
        <v>0.42396327505048359</v>
      </c>
      <c r="E80" s="9">
        <f t="shared" si="27"/>
        <v>0.31444253798340921</v>
      </c>
      <c r="F80" s="9">
        <f t="shared" si="28"/>
        <v>0.26159418696610737</v>
      </c>
      <c r="G80" s="9">
        <f t="shared" si="29"/>
        <v>1.0532518336804488</v>
      </c>
      <c r="H80" s="9">
        <f t="shared" si="30"/>
        <v>2.3586948654477786</v>
      </c>
      <c r="I80" s="9">
        <f t="shared" si="31"/>
        <v>3.1802312957185284</v>
      </c>
      <c r="J80" s="9">
        <f t="shared" si="32"/>
        <v>3.822714914263603</v>
      </c>
      <c r="K80" s="11">
        <f t="shared" si="33"/>
        <v>0.4366812227074236</v>
      </c>
      <c r="L80" s="11">
        <f t="shared" si="34"/>
        <v>0.32573289902280134</v>
      </c>
      <c r="M80" s="11">
        <f t="shared" si="35"/>
        <v>0.27173913043478259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-0.27661337354024729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0.23346149493280333</v>
      </c>
      <c r="Q80" s="11">
        <f>2*'OddsRatio_working_3-way'!K80*'OddsRatio_working_3-way'!L80*'OddsRatio_working_3-way'!M80</f>
        <v>7.7305130772451436E-2</v>
      </c>
      <c r="R80" s="11">
        <f t="shared" si="36"/>
        <v>0</v>
      </c>
      <c r="S80" s="11">
        <f t="shared" si="37"/>
        <v>-0.84399930467871842</v>
      </c>
      <c r="T80" s="11">
        <f t="shared" si="38"/>
        <v>-0.27946996843666178</v>
      </c>
      <c r="U80" s="11">
        <f>'OddsRatio_working_3-way'!S80-'OddsRatio_working_3-way'!R80^2/3</f>
        <v>-0.84399930467871842</v>
      </c>
      <c r="V80" s="11">
        <f>'OddsRatio_working_3-way'!S80*'OddsRatio_working_3-way'!R80/3-2*'OddsRatio_working_3-way'!R80^3/27-'OddsRatio_working_3-way'!T80</f>
        <v>0.27946996843666178</v>
      </c>
      <c r="W80" s="11">
        <f>'OddsRatio_working_3-way'!V80^2+4*'OddsRatio_working_3-way'!U80^3/27</f>
        <v>-1.0964699422616131E-2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0.14922144842532262</v>
      </c>
      <c r="Y80" s="11">
        <f>IF('OddsRatio_working_3-way'!W80&gt;=0,IF('OddsRatio_working_3-way'!V80+SQRT('OddsRatio_working_3-way'!W80)&gt;0,0,PI()),ACOS('OddsRatio_working_3-way'!V80/(2*'OddsRatio_working_3-way'!X80)))</f>
        <v>0.35849214145978769</v>
      </c>
      <c r="Z80" s="11">
        <f>'OddsRatio_working_3-way'!X80^(1/3)*COS('OddsRatio_working_3-way'!Y80/3)</f>
        <v>0.52662591684022442</v>
      </c>
      <c r="AA80" s="11">
        <f>'OddsRatio_working_3-way'!X80^(1/3)*COS(('OddsRatio_working_3-way'!Y80+2*PI())/3)</f>
        <v>-0.318073199049828</v>
      </c>
      <c r="AB80" s="11">
        <f>'OddsRatio_working_3-way'!X80^(1/3)*COS(('OddsRatio_working_3-way'!Y80+4*PI())/3)</f>
        <v>-0.20855271779039655</v>
      </c>
      <c r="AC80" s="11">
        <f>'OddsRatio_working_3-way'!X80^(1/3)*SIN('OddsRatio_working_3-way'!Y80/3)</f>
        <v>6.3231679336910263E-2</v>
      </c>
      <c r="AD80" s="11">
        <f>'OddsRatio_working_3-way'!X80^(1/3)*SIN(('OddsRatio_working_3-way'!Y80+2*PI())/3)</f>
        <v>0.42445558260645044</v>
      </c>
      <c r="AE80" s="11">
        <f>'OddsRatio_working_3-way'!X80^(1/3)*SIN(('OddsRatio_working_3-way'!Y80+4*PI())/3)</f>
        <v>-0.48768726194336059</v>
      </c>
      <c r="AF80" s="11">
        <f>-'OddsRatio_working_3-way'!U80/(3*'OddsRatio_working_3-way'!X80^(1/3))*COS(('OddsRatio_working_3-way'!Y80)/3)</f>
        <v>0.52662591684022442</v>
      </c>
      <c r="AG80" s="11">
        <f>-'OddsRatio_working_3-way'!U80/(3*'OddsRatio_working_3-way'!X80^(1/3))*COS(('OddsRatio_working_3-way'!Y80+2*PI())/3)</f>
        <v>-0.318073199049828</v>
      </c>
      <c r="AH80" s="11">
        <f>-'OddsRatio_working_3-way'!U80/(3*'OddsRatio_working_3-way'!X80^(1/3))*COS(('OddsRatio_working_3-way'!Y80+4*PI())/3)</f>
        <v>-0.20855271779039655</v>
      </c>
      <c r="AI80" s="11">
        <f>'OddsRatio_working_3-way'!U80/(3*'OddsRatio_working_3-way'!X80^(1/3))*SIN(('OddsRatio_working_3-way'!Y80)/3)</f>
        <v>-6.3231679336910263E-2</v>
      </c>
      <c r="AJ80" s="11">
        <f>'OddsRatio_working_3-way'!U80/(3*'OddsRatio_working_3-way'!X80^(1/3))*SIN(('OddsRatio_working_3-way'!Y80+2*PI())/3)</f>
        <v>-0.42445558260645044</v>
      </c>
      <c r="AK80" s="11">
        <f>'OddsRatio_working_3-way'!U80/(3*'OddsRatio_working_3-way'!X80^(1/3))*SIN(('OddsRatio_working_3-way'!Y80+4*PI())/3)</f>
        <v>0.48768726194336059</v>
      </c>
      <c r="AL80" s="11">
        <f>'OddsRatio_working_3-way'!Z80+'OddsRatio_working_3-way'!AF80</f>
        <v>1.0532518336804488</v>
      </c>
      <c r="AM80" s="11">
        <f>'OddsRatio_working_3-way'!AA80+'OddsRatio_working_3-way'!AG80</f>
        <v>-0.63614639809965601</v>
      </c>
      <c r="AN80" s="11">
        <f>'OddsRatio_working_3-way'!AB80+'OddsRatio_working_3-way'!AH80</f>
        <v>-0.4171054355807931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1.0532518336804488</v>
      </c>
      <c r="AS80" s="11">
        <f>IF(('OddsRatio_working_3-way'!X80=0),IF(Q80&gt;0,-Q80^(1/3),(-Q80)^(1/3)),'OddsRatio_working_3-way'!AM80-'OddsRatio_working_3-way'!R80/3)</f>
        <v>-0.63614639809965601</v>
      </c>
      <c r="AT80" s="11">
        <f>IF(('OddsRatio_working_3-way'!X80=0),IF(Q80&gt;0,-Q80^(1/3),(-Q80)^(1/3)),'OddsRatio_working_3-way'!AN80-'OddsRatio_working_3-way'!R80/3)</f>
        <v>-0.4171054355807931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2.4300000000000002</v>
      </c>
      <c r="B81" s="4">
        <f>IF('True_Odds_Calculator_3-way'!B80="","",'True_Odds_Calculator_3-way'!B80)</f>
        <v>3.03</v>
      </c>
      <c r="C81" s="4">
        <f>IF('True_Odds_Calculator_3-way'!C80="","",'True_Odds_Calculator_3-way'!C80)</f>
        <v>3.5</v>
      </c>
      <c r="D81" s="9">
        <f t="shared" si="26"/>
        <v>0.40160048685714639</v>
      </c>
      <c r="E81" s="9">
        <f t="shared" si="27"/>
        <v>0.32100388475134184</v>
      </c>
      <c r="F81" s="9">
        <f t="shared" si="28"/>
        <v>0.27739562839151199</v>
      </c>
      <c r="G81" s="9">
        <f t="shared" si="29"/>
        <v>1.0419837915954684</v>
      </c>
      <c r="H81" s="9">
        <f t="shared" si="30"/>
        <v>2.4900368219815201</v>
      </c>
      <c r="I81" s="9">
        <f t="shared" si="31"/>
        <v>3.1152270969388005</v>
      </c>
      <c r="J81" s="9">
        <f t="shared" si="32"/>
        <v>3.6049594789886705</v>
      </c>
      <c r="K81" s="11">
        <f t="shared" si="33"/>
        <v>0.41152263374485593</v>
      </c>
      <c r="L81" s="11">
        <f t="shared" si="34"/>
        <v>0.33003300330033003</v>
      </c>
      <c r="M81" s="11">
        <f t="shared" si="35"/>
        <v>0.2857142857142857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-0.28161458121120775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0.23127533211874976</v>
      </c>
      <c r="Q81" s="11">
        <f>2*'OddsRatio_working_3-way'!K81*'OddsRatio_working_3-way'!L81*'OddsRatio_working_3-way'!M81</f>
        <v>7.7609171851929448E-2</v>
      </c>
      <c r="R81" s="11">
        <f t="shared" si="36"/>
        <v>0</v>
      </c>
      <c r="S81" s="11">
        <f t="shared" si="37"/>
        <v>-0.82124771779944117</v>
      </c>
      <c r="T81" s="11">
        <f t="shared" si="38"/>
        <v>-0.27558648248303397</v>
      </c>
      <c r="U81" s="11">
        <f>'OddsRatio_working_3-way'!S81-'OddsRatio_working_3-way'!R81^2/3</f>
        <v>-0.82124771779944117</v>
      </c>
      <c r="V81" s="11">
        <f>'OddsRatio_working_3-way'!S81*'OddsRatio_working_3-way'!R81/3-2*'OddsRatio_working_3-way'!R81^3/27-'OddsRatio_working_3-way'!T81</f>
        <v>0.27558648248303397</v>
      </c>
      <c r="W81" s="11">
        <f>'OddsRatio_working_3-way'!V81^2+4*'OddsRatio_working_3-way'!U81^3/27</f>
        <v>-6.1096800081482383E-3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0.14322847947904757</v>
      </c>
      <c r="Y81" s="11">
        <f>IF('OddsRatio_working_3-way'!W81&gt;=0,IF('OddsRatio_working_3-way'!V81+SQRT('OddsRatio_working_3-way'!W81)&gt;0,0,PI()),ACOS('OddsRatio_working_3-way'!V81/(2*'OddsRatio_working_3-way'!X81)))</f>
        <v>0.27637110849485969</v>
      </c>
      <c r="Z81" s="11">
        <f>'OddsRatio_working_3-way'!X81^(1/3)*COS('OddsRatio_working_3-way'!Y81/3)</f>
        <v>0.52099189579773419</v>
      </c>
      <c r="AA81" s="11">
        <f>'OddsRatio_working_3-way'!X81^(1/3)*COS(('OddsRatio_working_3-way'!Y81+2*PI())/3)</f>
        <v>-0.30217943185441554</v>
      </c>
      <c r="AB81" s="11">
        <f>'OddsRatio_working_3-way'!X81^(1/3)*COS(('OddsRatio_working_3-way'!Y81+4*PI())/3)</f>
        <v>-0.21881246394331863</v>
      </c>
      <c r="AC81" s="11">
        <f>'OddsRatio_working_3-way'!X81^(1/3)*SIN('OddsRatio_working_3-way'!Y81/3)</f>
        <v>4.8131941364994692E-2</v>
      </c>
      <c r="AD81" s="11">
        <f>'OddsRatio_working_3-way'!X81^(1/3)*SIN(('OddsRatio_working_3-way'!Y81+2*PI())/3)</f>
        <v>0.42712624624415563</v>
      </c>
      <c r="AE81" s="11">
        <f>'OddsRatio_working_3-way'!X81^(1/3)*SIN(('OddsRatio_working_3-way'!Y81+4*PI())/3)</f>
        <v>-0.47525818760915028</v>
      </c>
      <c r="AF81" s="11">
        <f>-'OddsRatio_working_3-way'!U81/(3*'OddsRatio_working_3-way'!X81^(1/3))*COS(('OddsRatio_working_3-way'!Y81)/3)</f>
        <v>0.52099189579773408</v>
      </c>
      <c r="AG81" s="11">
        <f>-'OddsRatio_working_3-way'!U81/(3*'OddsRatio_working_3-way'!X81^(1/3))*COS(('OddsRatio_working_3-way'!Y81+2*PI())/3)</f>
        <v>-0.30217943185441543</v>
      </c>
      <c r="AH81" s="11">
        <f>-'OddsRatio_working_3-way'!U81/(3*'OddsRatio_working_3-way'!X81^(1/3))*COS(('OddsRatio_working_3-way'!Y81+4*PI())/3)</f>
        <v>-0.21881246394331857</v>
      </c>
      <c r="AI81" s="11">
        <f>'OddsRatio_working_3-way'!U81/(3*'OddsRatio_working_3-way'!X81^(1/3))*SIN(('OddsRatio_working_3-way'!Y81)/3)</f>
        <v>-4.8131941364994678E-2</v>
      </c>
      <c r="AJ81" s="11">
        <f>'OddsRatio_working_3-way'!U81/(3*'OddsRatio_working_3-way'!X81^(1/3))*SIN(('OddsRatio_working_3-way'!Y81+2*PI())/3)</f>
        <v>-0.42712624624415557</v>
      </c>
      <c r="AK81" s="11">
        <f>'OddsRatio_working_3-way'!U81/(3*'OddsRatio_working_3-way'!X81^(1/3))*SIN(('OddsRatio_working_3-way'!Y81+4*PI())/3)</f>
        <v>0.47525818760915017</v>
      </c>
      <c r="AL81" s="11">
        <f>'OddsRatio_working_3-way'!Z81+'OddsRatio_working_3-way'!AF81</f>
        <v>1.0419837915954684</v>
      </c>
      <c r="AM81" s="11">
        <f>'OddsRatio_working_3-way'!AA81+'OddsRatio_working_3-way'!AG81</f>
        <v>-0.60435886370883096</v>
      </c>
      <c r="AN81" s="11">
        <f>'OddsRatio_working_3-way'!AB81+'OddsRatio_working_3-way'!AH81</f>
        <v>-0.4376249278866372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1.0419837915954684</v>
      </c>
      <c r="AS81" s="11">
        <f>IF(('OddsRatio_working_3-way'!X81=0),IF(Q81&gt;0,-Q81^(1/3),(-Q81)^(1/3)),'OddsRatio_working_3-way'!AM81-'OddsRatio_working_3-way'!R81/3)</f>
        <v>-0.60435886370883096</v>
      </c>
      <c r="AT81" s="11">
        <f>IF(('OddsRatio_working_3-way'!X81=0),IF(Q81&gt;0,-Q81^(1/3),(-Q81)^(1/3)),'OddsRatio_working_3-way'!AN81-'OddsRatio_working_3-way'!R81/3)</f>
        <v>-0.4376249278866372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2.67</v>
      </c>
      <c r="B82" s="4">
        <f>IF('True_Odds_Calculator_3-way'!B81="","",'True_Odds_Calculator_3-way'!B81)</f>
        <v>3.34</v>
      </c>
      <c r="C82" s="4">
        <f>IF('True_Odds_Calculator_3-way'!C81="","",'True_Odds_Calculator_3-way'!C81)</f>
        <v>2.83</v>
      </c>
      <c r="D82" s="9">
        <f t="shared" si="26"/>
        <v>0.36501407940890468</v>
      </c>
      <c r="E82" s="9">
        <f t="shared" si="27"/>
        <v>0.29090470150862818</v>
      </c>
      <c r="F82" s="9">
        <f t="shared" si="28"/>
        <v>0.34408121908246758</v>
      </c>
      <c r="G82" s="9">
        <f t="shared" si="29"/>
        <v>1.0416888323596889</v>
      </c>
      <c r="H82" s="9">
        <f t="shared" si="30"/>
        <v>2.7396203500406799</v>
      </c>
      <c r="I82" s="9">
        <f t="shared" si="31"/>
        <v>3.437551867721671</v>
      </c>
      <c r="J82" s="9">
        <f t="shared" si="32"/>
        <v>2.9062905632182301</v>
      </c>
      <c r="K82" s="11">
        <f t="shared" si="33"/>
        <v>0.37453183520599254</v>
      </c>
      <c r="L82" s="11">
        <f t="shared" si="34"/>
        <v>0.29940119760479045</v>
      </c>
      <c r="M82" s="11">
        <f t="shared" si="35"/>
        <v>0.35335689045936397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-0.28336046373129009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0.23140283929698868</v>
      </c>
      <c r="Q82" s="11">
        <f>2*'OddsRatio_working_3-way'!K82*'OddsRatio_working_3-way'!L82*'OddsRatio_working_3-way'!M82</f>
        <v>7.9247547704448182E-2</v>
      </c>
      <c r="R82" s="11">
        <f t="shared" si="36"/>
        <v>0</v>
      </c>
      <c r="S82" s="11">
        <f t="shared" si="37"/>
        <v>-0.81663770679182446</v>
      </c>
      <c r="T82" s="11">
        <f t="shared" si="38"/>
        <v>-0.27967044753144676</v>
      </c>
      <c r="U82" s="11">
        <f>'OddsRatio_working_3-way'!S82-'OddsRatio_working_3-way'!R82^2/3</f>
        <v>-0.81663770679182446</v>
      </c>
      <c r="V82" s="11">
        <f>'OddsRatio_working_3-way'!S82*'OddsRatio_working_3-way'!R82/3-2*'OddsRatio_working_3-way'!R82^3/27-'OddsRatio_working_3-way'!T82</f>
        <v>0.27967044753144676</v>
      </c>
      <c r="W82" s="11">
        <f>'OddsRatio_working_3-way'!V82^2+4*'OddsRatio_working_3-way'!U82^3/27</f>
        <v>-2.4679006987618768E-3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0.14202417040877374</v>
      </c>
      <c r="Y82" s="11">
        <f>IF('OddsRatio_working_3-way'!W82&gt;=0,IF('OddsRatio_working_3-way'!V82+SQRT('OddsRatio_working_3-way'!W82)&gt;0,0,PI()),ACOS('OddsRatio_working_3-way'!V82/(2*'OddsRatio_working_3-way'!X82)))</f>
        <v>0.17579674704792736</v>
      </c>
      <c r="Z82" s="11">
        <f>'OddsRatio_working_3-way'!X82^(1/3)*COS('OddsRatio_working_3-way'!Y82/3)</f>
        <v>0.52084441617984456</v>
      </c>
      <c r="AA82" s="11">
        <f>'OddsRatio_working_3-way'!X82^(1/3)*COS(('OddsRatio_working_3-way'!Y82+2*PI())/3)</f>
        <v>-0.28688439429332924</v>
      </c>
      <c r="AB82" s="11">
        <f>'OddsRatio_working_3-way'!X82^(1/3)*COS(('OddsRatio_working_3-way'!Y82+4*PI())/3)</f>
        <v>-0.23396002188651552</v>
      </c>
      <c r="AC82" s="11">
        <f>'OddsRatio_working_3-way'!X82^(1/3)*SIN('OddsRatio_working_3-way'!Y82/3)</f>
        <v>3.0555900655766032E-2</v>
      </c>
      <c r="AD82" s="11">
        <f>'OddsRatio_working_3-way'!X82^(1/3)*SIN(('OddsRatio_working_3-way'!Y82+2*PI())/3)</f>
        <v>0.43578654550313717</v>
      </c>
      <c r="AE82" s="11">
        <f>'OddsRatio_working_3-way'!X82^(1/3)*SIN(('OddsRatio_working_3-way'!Y82+4*PI())/3)</f>
        <v>-0.46634244615890308</v>
      </c>
      <c r="AF82" s="11">
        <f>-'OddsRatio_working_3-way'!U82/(3*'OddsRatio_working_3-way'!X82^(1/3))*COS(('OddsRatio_working_3-way'!Y82)/3)</f>
        <v>0.52084441617984434</v>
      </c>
      <c r="AG82" s="11">
        <f>-'OddsRatio_working_3-way'!U82/(3*'OddsRatio_working_3-way'!X82^(1/3))*COS(('OddsRatio_working_3-way'!Y82+2*PI())/3)</f>
        <v>-0.28688439429332913</v>
      </c>
      <c r="AH82" s="11">
        <f>-'OddsRatio_working_3-way'!U82/(3*'OddsRatio_working_3-way'!X82^(1/3))*COS(('OddsRatio_working_3-way'!Y82+4*PI())/3)</f>
        <v>-0.23396002188651541</v>
      </c>
      <c r="AI82" s="11">
        <f>'OddsRatio_working_3-way'!U82/(3*'OddsRatio_working_3-way'!X82^(1/3))*SIN(('OddsRatio_working_3-way'!Y82)/3)</f>
        <v>-3.0555900655766018E-2</v>
      </c>
      <c r="AJ82" s="11">
        <f>'OddsRatio_working_3-way'!U82/(3*'OddsRatio_working_3-way'!X82^(1/3))*SIN(('OddsRatio_working_3-way'!Y82+2*PI())/3)</f>
        <v>-0.435786545503137</v>
      </c>
      <c r="AK82" s="11">
        <f>'OddsRatio_working_3-way'!U82/(3*'OddsRatio_working_3-way'!X82^(1/3))*SIN(('OddsRatio_working_3-way'!Y82+4*PI())/3)</f>
        <v>0.46634244615890291</v>
      </c>
      <c r="AL82" s="11">
        <f>'OddsRatio_working_3-way'!Z82+'OddsRatio_working_3-way'!AF82</f>
        <v>1.0416888323596889</v>
      </c>
      <c r="AM82" s="11">
        <f>'OddsRatio_working_3-way'!AA82+'OddsRatio_working_3-way'!AG82</f>
        <v>-0.57376878858665836</v>
      </c>
      <c r="AN82" s="11">
        <f>'OddsRatio_working_3-way'!AB82+'OddsRatio_working_3-way'!AH82</f>
        <v>-0.46792004377303092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1.0416888323596889</v>
      </c>
      <c r="AS82" s="11">
        <f>IF(('OddsRatio_working_3-way'!X82=0),IF(Q82&gt;0,-Q82^(1/3),(-Q82)^(1/3)),'OddsRatio_working_3-way'!AM82-'OddsRatio_working_3-way'!R82/3)</f>
        <v>-0.57376878858665836</v>
      </c>
      <c r="AT82" s="11">
        <f>IF(('OddsRatio_working_3-way'!X82=0),IF(Q82&gt;0,-Q82^(1/3),(-Q82)^(1/3)),'OddsRatio_working_3-way'!AN82-'OddsRatio_working_3-way'!R82/3)</f>
        <v>-0.46792004377303092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1.81</v>
      </c>
      <c r="B83" s="4">
        <f>IF('True_Odds_Calculator_3-way'!B82="","",'True_Odds_Calculator_3-way'!B82)</f>
        <v>3.5</v>
      </c>
      <c r="C83" s="4">
        <f>IF('True_Odds_Calculator_3-way'!C82="","",'True_Odds_Calculator_3-way'!C82)</f>
        <v>5.18</v>
      </c>
      <c r="D83" s="9">
        <f t="shared" si="26"/>
        <v>0.53963987410738001</v>
      </c>
      <c r="E83" s="9">
        <f t="shared" si="27"/>
        <v>0.27525562173600404</v>
      </c>
      <c r="F83" s="9">
        <f t="shared" si="28"/>
        <v>0.1851045041566157</v>
      </c>
      <c r="G83" s="9">
        <f t="shared" si="29"/>
        <v>1.0531946613015502</v>
      </c>
      <c r="H83" s="9">
        <f t="shared" si="30"/>
        <v>1.8530876756542558</v>
      </c>
      <c r="I83" s="9">
        <f t="shared" si="31"/>
        <v>3.6329866532538753</v>
      </c>
      <c r="J83" s="9">
        <f t="shared" si="32"/>
        <v>5.40235368424048</v>
      </c>
      <c r="K83" s="11">
        <f t="shared" si="33"/>
        <v>0.5524861878453039</v>
      </c>
      <c r="L83" s="11">
        <f t="shared" si="34"/>
        <v>0.2857142857142857</v>
      </c>
      <c r="M83" s="11">
        <f t="shared" si="35"/>
        <v>0.19305019305019305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-0.25794370308971715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0.22824718957315643</v>
      </c>
      <c r="Q83" s="11">
        <f>2*'OddsRatio_working_3-way'!K83*'OddsRatio_working_3-way'!L83*'OddsRatio_working_3-way'!M83</f>
        <v>6.0947180126343509E-2</v>
      </c>
      <c r="R83" s="11">
        <f t="shared" si="36"/>
        <v>0</v>
      </c>
      <c r="S83" s="11">
        <f t="shared" si="37"/>
        <v>-0.88487211294228896</v>
      </c>
      <c r="T83" s="11">
        <f t="shared" si="38"/>
        <v>-0.23628093803532416</v>
      </c>
      <c r="U83" s="11">
        <f>'OddsRatio_working_3-way'!S83-'OddsRatio_working_3-way'!R83^2/3</f>
        <v>-0.88487211294228896</v>
      </c>
      <c r="V83" s="11">
        <f>'OddsRatio_working_3-way'!S83*'OddsRatio_working_3-way'!R83/3-2*'OddsRatio_working_3-way'!R83^3/27-'OddsRatio_working_3-way'!T83</f>
        <v>0.23628093803532416</v>
      </c>
      <c r="W83" s="11">
        <f>'OddsRatio_working_3-way'!V83^2+4*'OddsRatio_working_3-way'!U83^3/27</f>
        <v>-4.6816307269054037E-2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0.16019128327401802</v>
      </c>
      <c r="Y83" s="11">
        <f>IF('OddsRatio_working_3-way'!W83&gt;=0,IF('OddsRatio_working_3-way'!V83+SQRT('OddsRatio_working_3-way'!W83)&gt;0,0,PI()),ACOS('OddsRatio_working_3-way'!V83/(2*'OddsRatio_working_3-way'!X83)))</f>
        <v>0.7414408577961098</v>
      </c>
      <c r="Z83" s="11">
        <f>'OddsRatio_working_3-way'!X83^(1/3)*COS('OddsRatio_working_3-way'!Y83/3)</f>
        <v>0.52659733065077508</v>
      </c>
      <c r="AA83" s="11">
        <f>'OddsRatio_working_3-way'!X83^(1/3)*COS(('OddsRatio_working_3-way'!Y83+2*PI())/3)</f>
        <v>-0.37836154704308544</v>
      </c>
      <c r="AB83" s="11">
        <f>'OddsRatio_working_3-way'!X83^(1/3)*COS(('OddsRatio_working_3-way'!Y83+4*PI())/3)</f>
        <v>-0.14823578360768949</v>
      </c>
      <c r="AC83" s="11">
        <f>'OddsRatio_working_3-way'!X83^(1/3)*SIN('OddsRatio_working_3-way'!Y83/3)</f>
        <v>0.13286317146689403</v>
      </c>
      <c r="AD83" s="11">
        <f>'OddsRatio_working_3-way'!X83^(1/3)*SIN(('OddsRatio_working_3-way'!Y83+2*PI())/3)</f>
        <v>0.38961508017519808</v>
      </c>
      <c r="AE83" s="11">
        <f>'OddsRatio_working_3-way'!X83^(1/3)*SIN(('OddsRatio_working_3-way'!Y83+4*PI())/3)</f>
        <v>-0.52247825164209205</v>
      </c>
      <c r="AF83" s="11">
        <f>-'OddsRatio_working_3-way'!U83/(3*'OddsRatio_working_3-way'!X83^(1/3))*COS(('OddsRatio_working_3-way'!Y83)/3)</f>
        <v>0.52659733065077508</v>
      </c>
      <c r="AG83" s="11">
        <f>-'OddsRatio_working_3-way'!U83/(3*'OddsRatio_working_3-way'!X83^(1/3))*COS(('OddsRatio_working_3-way'!Y83+2*PI())/3)</f>
        <v>-0.37836154704308544</v>
      </c>
      <c r="AH83" s="11">
        <f>-'OddsRatio_working_3-way'!U83/(3*'OddsRatio_working_3-way'!X83^(1/3))*COS(('OddsRatio_working_3-way'!Y83+4*PI())/3)</f>
        <v>-0.14823578360768949</v>
      </c>
      <c r="AI83" s="11">
        <f>'OddsRatio_working_3-way'!U83/(3*'OddsRatio_working_3-way'!X83^(1/3))*SIN(('OddsRatio_working_3-way'!Y83)/3)</f>
        <v>-0.13286317146689403</v>
      </c>
      <c r="AJ83" s="11">
        <f>'OddsRatio_working_3-way'!U83/(3*'OddsRatio_working_3-way'!X83^(1/3))*SIN(('OddsRatio_working_3-way'!Y83+2*PI())/3)</f>
        <v>-0.38961508017519808</v>
      </c>
      <c r="AK83" s="11">
        <f>'OddsRatio_working_3-way'!U83/(3*'OddsRatio_working_3-way'!X83^(1/3))*SIN(('OddsRatio_working_3-way'!Y83+4*PI())/3)</f>
        <v>0.52247825164209205</v>
      </c>
      <c r="AL83" s="11">
        <f>'OddsRatio_working_3-way'!Z83+'OddsRatio_working_3-way'!AF83</f>
        <v>1.0531946613015502</v>
      </c>
      <c r="AM83" s="11">
        <f>'OddsRatio_working_3-way'!AA83+'OddsRatio_working_3-way'!AG83</f>
        <v>-0.75672309408617089</v>
      </c>
      <c r="AN83" s="11">
        <f>'OddsRatio_working_3-way'!AB83+'OddsRatio_working_3-way'!AH83</f>
        <v>-0.29647156721537898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1.0531946613015502</v>
      </c>
      <c r="AS83" s="11">
        <f>IF(('OddsRatio_working_3-way'!X83=0),IF(Q83&gt;0,-Q83^(1/3),(-Q83)^(1/3)),'OddsRatio_working_3-way'!AM83-'OddsRatio_working_3-way'!R83/3)</f>
        <v>-0.75672309408617089</v>
      </c>
      <c r="AT83" s="11">
        <f>IF(('OddsRatio_working_3-way'!X83=0),IF(Q83&gt;0,-Q83^(1/3),(-Q83)^(1/3)),'OddsRatio_working_3-way'!AN83-'OddsRatio_working_3-way'!R83/3)</f>
        <v>-0.29647156721537898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1.39</v>
      </c>
      <c r="B84" s="4">
        <f>IF('True_Odds_Calculator_3-way'!B83="","",'True_Odds_Calculator_3-way'!B83)</f>
        <v>5.62</v>
      </c>
      <c r="C84" s="4">
        <f>IF('True_Odds_Calculator_3-way'!C83="","",'True_Odds_Calculator_3-way'!C83)</f>
        <v>7.46</v>
      </c>
      <c r="D84" s="9">
        <f t="shared" si="26"/>
        <v>0.70547263795547155</v>
      </c>
      <c r="E84" s="9">
        <f t="shared" si="27"/>
        <v>0.16819036225703232</v>
      </c>
      <c r="F84" s="9">
        <f t="shared" si="28"/>
        <v>0.12633699978749602</v>
      </c>
      <c r="G84" s="9">
        <f t="shared" si="29"/>
        <v>1.0704856908488731</v>
      </c>
      <c r="H84" s="9">
        <f t="shared" si="30"/>
        <v>1.4174894194310603</v>
      </c>
      <c r="I84" s="9">
        <f t="shared" si="31"/>
        <v>5.9456438917217938</v>
      </c>
      <c r="J84" s="9">
        <f t="shared" si="32"/>
        <v>7.9153375628837219</v>
      </c>
      <c r="K84" s="11">
        <f t="shared" si="33"/>
        <v>0.71942446043165476</v>
      </c>
      <c r="L84" s="11">
        <f t="shared" si="34"/>
        <v>0.17793594306049823</v>
      </c>
      <c r="M84" s="11">
        <f t="shared" si="35"/>
        <v>0.13404825737265416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-0.19973269283211947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0.19682192478869703</v>
      </c>
      <c r="Q84" s="11">
        <f>2*'OddsRatio_working_3-way'!K84*'OddsRatio_working_3-way'!L84*'OddsRatio_working_3-way'!M84</f>
        <v>3.431942890822965E-2</v>
      </c>
      <c r="R84" s="11">
        <f t="shared" si="36"/>
        <v>0</v>
      </c>
      <c r="S84" s="11">
        <f t="shared" si="37"/>
        <v>-0.98542668202111006</v>
      </c>
      <c r="T84" s="11">
        <f t="shared" si="38"/>
        <v>-0.17182679721379426</v>
      </c>
      <c r="U84" s="11">
        <f>'OddsRatio_working_3-way'!S84-'OddsRatio_working_3-way'!R84^2/3</f>
        <v>-0.98542668202111006</v>
      </c>
      <c r="V84" s="11">
        <f>'OddsRatio_working_3-way'!S84*'OddsRatio_working_3-way'!R84/3-2*'OddsRatio_working_3-way'!R84^3/27-'OddsRatio_working_3-way'!T84</f>
        <v>0.17182679721379426</v>
      </c>
      <c r="W84" s="11">
        <f>'OddsRatio_working_3-way'!V84^2+4*'OddsRatio_working_3-way'!U84^3/27</f>
        <v>-0.11224060298140179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0.18825849995561433</v>
      </c>
      <c r="Y84" s="11">
        <f>IF('OddsRatio_working_3-way'!W84&gt;=0,IF('OddsRatio_working_3-way'!V84+SQRT('OddsRatio_working_3-way'!W84)&gt;0,0,PI()),ACOS('OddsRatio_working_3-way'!V84/(2*'OddsRatio_working_3-way'!X84)))</f>
        <v>1.0968977641511157</v>
      </c>
      <c r="Z84" s="11">
        <f>'OddsRatio_working_3-way'!X84^(1/3)*COS('OddsRatio_working_3-way'!Y84/3)</f>
        <v>0.53524284542443656</v>
      </c>
      <c r="AA84" s="11">
        <f>'OddsRatio_working_3-way'!X84^(1/3)*COS(('OddsRatio_working_3-way'!Y84+2*PI())/3)</f>
        <v>-0.44508407461887173</v>
      </c>
      <c r="AB84" s="11">
        <f>'OddsRatio_working_3-way'!X84^(1/3)*COS(('OddsRatio_working_3-way'!Y84+4*PI())/3)</f>
        <v>-9.0158770805564753E-2</v>
      </c>
      <c r="AC84" s="11">
        <f>'OddsRatio_working_3-way'!X84^(1/3)*SIN('OddsRatio_working_3-way'!Y84/3)</f>
        <v>0.20491621969882243</v>
      </c>
      <c r="AD84" s="11">
        <f>'OddsRatio_working_3-way'!X84^(1/3)*SIN(('OddsRatio_working_3-way'!Y84+2*PI())/3)</f>
        <v>0.36107579148201835</v>
      </c>
      <c r="AE84" s="11">
        <f>'OddsRatio_working_3-way'!X84^(1/3)*SIN(('OddsRatio_working_3-way'!Y84+4*PI())/3)</f>
        <v>-0.56599201118084075</v>
      </c>
      <c r="AF84" s="11">
        <f>-'OddsRatio_working_3-way'!U84/(3*'OddsRatio_working_3-way'!X84^(1/3))*COS(('OddsRatio_working_3-way'!Y84)/3)</f>
        <v>0.53524284542443656</v>
      </c>
      <c r="AG84" s="11">
        <f>-'OddsRatio_working_3-way'!U84/(3*'OddsRatio_working_3-way'!X84^(1/3))*COS(('OddsRatio_working_3-way'!Y84+2*PI())/3)</f>
        <v>-0.44508407461887173</v>
      </c>
      <c r="AH84" s="11">
        <f>-'OddsRatio_working_3-way'!U84/(3*'OddsRatio_working_3-way'!X84^(1/3))*COS(('OddsRatio_working_3-way'!Y84+4*PI())/3)</f>
        <v>-9.0158770805564753E-2</v>
      </c>
      <c r="AI84" s="11">
        <f>'OddsRatio_working_3-way'!U84/(3*'OddsRatio_working_3-way'!X84^(1/3))*SIN(('OddsRatio_working_3-way'!Y84)/3)</f>
        <v>-0.20491621969882243</v>
      </c>
      <c r="AJ84" s="11">
        <f>'OddsRatio_working_3-way'!U84/(3*'OddsRatio_working_3-way'!X84^(1/3))*SIN(('OddsRatio_working_3-way'!Y84+2*PI())/3)</f>
        <v>-0.36107579148201835</v>
      </c>
      <c r="AK84" s="11">
        <f>'OddsRatio_working_3-way'!U84/(3*'OddsRatio_working_3-way'!X84^(1/3))*SIN(('OddsRatio_working_3-way'!Y84+4*PI())/3)</f>
        <v>0.56599201118084075</v>
      </c>
      <c r="AL84" s="11">
        <f>'OddsRatio_working_3-way'!Z84+'OddsRatio_working_3-way'!AF84</f>
        <v>1.0704856908488731</v>
      </c>
      <c r="AM84" s="11">
        <f>'OddsRatio_working_3-way'!AA84+'OddsRatio_working_3-way'!AG84</f>
        <v>-0.89016814923774346</v>
      </c>
      <c r="AN84" s="11">
        <f>'OddsRatio_working_3-way'!AB84+'OddsRatio_working_3-way'!AH84</f>
        <v>-0.18031754161112951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1.0704856908488731</v>
      </c>
      <c r="AS84" s="11">
        <f>IF(('OddsRatio_working_3-way'!X84=0),IF(Q84&gt;0,-Q84^(1/3),(-Q84)^(1/3)),'OddsRatio_working_3-way'!AM84-'OddsRatio_working_3-way'!R84/3)</f>
        <v>-0.89016814923774346</v>
      </c>
      <c r="AT84" s="11">
        <f>IF(('OddsRatio_working_3-way'!X84=0),IF(Q84&gt;0,-Q84^(1/3),(-Q84)^(1/3)),'OddsRatio_working_3-way'!AN84-'OddsRatio_working_3-way'!R84/3)</f>
        <v>-0.18031754161112951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2.63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2.85</v>
      </c>
      <c r="D85" s="9">
        <f t="shared" si="26"/>
        <v>0.3670092386784079</v>
      </c>
      <c r="E85" s="9">
        <f t="shared" si="27"/>
        <v>0.29486875196066376</v>
      </c>
      <c r="F85" s="9">
        <f t="shared" si="28"/>
        <v>0.3381220093609284</v>
      </c>
      <c r="G85" s="9">
        <f t="shared" si="29"/>
        <v>1.0581147542218312</v>
      </c>
      <c r="H85" s="9">
        <f t="shared" si="30"/>
        <v>2.7247270493815843</v>
      </c>
      <c r="I85" s="9">
        <f t="shared" si="31"/>
        <v>3.3913393445413389</v>
      </c>
      <c r="J85" s="9">
        <f t="shared" si="32"/>
        <v>2.9575122953103885</v>
      </c>
      <c r="K85" s="11">
        <f t="shared" si="33"/>
        <v>0.38022813688212931</v>
      </c>
      <c r="L85" s="11">
        <f t="shared" si="34"/>
        <v>0.30674846625766872</v>
      </c>
      <c r="M85" s="11">
        <f t="shared" si="35"/>
        <v>0.35087719298245612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-0.27890067373757599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0.23490576963765175</v>
      </c>
      <c r="Q85" s="11">
        <f>2*'OddsRatio_working_3-way'!K85*'OddsRatio_working_3-way'!L85*'OddsRatio_working_3-way'!M85</f>
        <v>8.18487002221783E-2</v>
      </c>
      <c r="R85" s="11">
        <f t="shared" si="36"/>
        <v>0</v>
      </c>
      <c r="S85" s="11">
        <f t="shared" si="37"/>
        <v>-0.84225601354652857</v>
      </c>
      <c r="T85" s="11">
        <f t="shared" si="38"/>
        <v>-0.29346899426708312</v>
      </c>
      <c r="U85" s="11">
        <f>'OddsRatio_working_3-way'!S85-'OddsRatio_working_3-way'!R85^2/3</f>
        <v>-0.84225601354652857</v>
      </c>
      <c r="V85" s="11">
        <f>'OddsRatio_working_3-way'!S85*'OddsRatio_working_3-way'!R85/3-2*'OddsRatio_working_3-way'!R85^3/27-'OddsRatio_working_3-way'!T85</f>
        <v>0.29346899426708312</v>
      </c>
      <c r="W85" s="11">
        <f>'OddsRatio_working_3-way'!V85^2+4*'OddsRatio_working_3-way'!U85^3/27</f>
        <v>-2.3933370693837025E-3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0.14875935908835869</v>
      </c>
      <c r="Y85" s="11">
        <f>IF('OddsRatio_working_3-way'!W85&gt;=0,IF('OddsRatio_working_3-way'!V85+SQRT('OddsRatio_working_3-way'!W85)&gt;0,0,PI()),ACOS('OddsRatio_working_3-way'!V85/(2*'OddsRatio_working_3-way'!X85)))</f>
        <v>0.16518264468378785</v>
      </c>
      <c r="Z85" s="11">
        <f>'OddsRatio_working_3-way'!X85^(1/3)*COS('OddsRatio_working_3-way'!Y85/3)</f>
        <v>0.52905737711091561</v>
      </c>
      <c r="AA85" s="11">
        <f>'OddsRatio_working_3-way'!X85^(1/3)*COS(('OddsRatio_working_3-way'!Y85+2*PI())/3)</f>
        <v>-0.28978185033811327</v>
      </c>
      <c r="AB85" s="11">
        <f>'OddsRatio_working_3-way'!X85^(1/3)*COS(('OddsRatio_working_3-way'!Y85+4*PI())/3)</f>
        <v>-0.23927552677280228</v>
      </c>
      <c r="AC85" s="11">
        <f>'OddsRatio_working_3-way'!X85^(1/3)*SIN('OddsRatio_working_3-way'!Y85/3)</f>
        <v>2.9159839506210608E-2</v>
      </c>
      <c r="AD85" s="11">
        <f>'OddsRatio_working_3-way'!X85^(1/3)*SIN(('OddsRatio_working_3-way'!Y85+2*PI())/3)</f>
        <v>0.44359720888451143</v>
      </c>
      <c r="AE85" s="11">
        <f>'OddsRatio_working_3-way'!X85^(1/3)*SIN(('OddsRatio_working_3-way'!Y85+4*PI())/3)</f>
        <v>-0.47275704839072208</v>
      </c>
      <c r="AF85" s="11">
        <f>-'OddsRatio_working_3-way'!U85/(3*'OddsRatio_working_3-way'!X85^(1/3))*COS(('OddsRatio_working_3-way'!Y85)/3)</f>
        <v>0.52905737711091561</v>
      </c>
      <c r="AG85" s="11">
        <f>-'OddsRatio_working_3-way'!U85/(3*'OddsRatio_working_3-way'!X85^(1/3))*COS(('OddsRatio_working_3-way'!Y85+2*PI())/3)</f>
        <v>-0.28978185033811327</v>
      </c>
      <c r="AH85" s="11">
        <f>-'OddsRatio_working_3-way'!U85/(3*'OddsRatio_working_3-way'!X85^(1/3))*COS(('OddsRatio_working_3-way'!Y85+4*PI())/3)</f>
        <v>-0.23927552677280228</v>
      </c>
      <c r="AI85" s="11">
        <f>'OddsRatio_working_3-way'!U85/(3*'OddsRatio_working_3-way'!X85^(1/3))*SIN(('OddsRatio_working_3-way'!Y85)/3)</f>
        <v>-2.9159839506210608E-2</v>
      </c>
      <c r="AJ85" s="11">
        <f>'OddsRatio_working_3-way'!U85/(3*'OddsRatio_working_3-way'!X85^(1/3))*SIN(('OddsRatio_working_3-way'!Y85+2*PI())/3)</f>
        <v>-0.44359720888451143</v>
      </c>
      <c r="AK85" s="11">
        <f>'OddsRatio_working_3-way'!U85/(3*'OddsRatio_working_3-way'!X85^(1/3))*SIN(('OddsRatio_working_3-way'!Y85+4*PI())/3)</f>
        <v>0.47275704839072208</v>
      </c>
      <c r="AL85" s="11">
        <f>'OddsRatio_working_3-way'!Z85+'OddsRatio_working_3-way'!AF85</f>
        <v>1.0581147542218312</v>
      </c>
      <c r="AM85" s="11">
        <f>'OddsRatio_working_3-way'!AA85+'OddsRatio_working_3-way'!AG85</f>
        <v>-0.57956370067622653</v>
      </c>
      <c r="AN85" s="11">
        <f>'OddsRatio_working_3-way'!AB85+'OddsRatio_working_3-way'!AH85</f>
        <v>-0.47855105354560457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1.0581147542218312</v>
      </c>
      <c r="AS85" s="11">
        <f>IF(('OddsRatio_working_3-way'!X85=0),IF(Q85&gt;0,-Q85^(1/3),(-Q85)^(1/3)),'OddsRatio_working_3-way'!AM85-'OddsRatio_working_3-way'!R85/3)</f>
        <v>-0.57956370067622653</v>
      </c>
      <c r="AT85" s="11">
        <f>IF(('OddsRatio_working_3-way'!X85=0),IF(Q85&gt;0,-Q85^(1/3),(-Q85)^(1/3)),'OddsRatio_working_3-way'!AN85-'OddsRatio_working_3-way'!R85/3)</f>
        <v>-0.47855105354560457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3.6</v>
      </c>
      <c r="C86" s="4">
        <f>IF('True_Odds_Calculator_3-way'!C85="","",'True_Odds_Calculator_3-way'!C85)</f>
        <v>2.64</v>
      </c>
      <c r="D86" s="9">
        <f t="shared" si="26"/>
        <v>0.36822214196328318</v>
      </c>
      <c r="E86" s="9">
        <f t="shared" si="27"/>
        <v>0.2664055204294753</v>
      </c>
      <c r="F86" s="9">
        <f t="shared" si="28"/>
        <v>0.36537233760724158</v>
      </c>
      <c r="G86" s="9">
        <f t="shared" si="29"/>
        <v>1.059106141858023</v>
      </c>
      <c r="H86" s="9">
        <f t="shared" si="30"/>
        <v>2.7157519498099973</v>
      </c>
      <c r="I86" s="9">
        <f t="shared" si="31"/>
        <v>3.7536759688308594</v>
      </c>
      <c r="J86" s="9">
        <f t="shared" si="32"/>
        <v>2.7369340726471578</v>
      </c>
      <c r="K86" s="11">
        <f t="shared" si="33"/>
        <v>0.38167938931297707</v>
      </c>
      <c r="L86" s="11">
        <f t="shared" si="34"/>
        <v>0.27777777777777779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-0.27741151977793199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0.23533682884827919</v>
      </c>
      <c r="Q86" s="11">
        <f>2*'OddsRatio_working_3-way'!K86*'OddsRatio_working_3-way'!L86*'OddsRatio_working_3-way'!M86</f>
        <v>8.0319736808286413E-2</v>
      </c>
      <c r="R86" s="11">
        <f t="shared" si="36"/>
        <v>0</v>
      </c>
      <c r="S86" s="11">
        <f t="shared" si="37"/>
        <v>-0.84833113288397832</v>
      </c>
      <c r="T86" s="11">
        <f t="shared" si="38"/>
        <v>-0.28953280985801305</v>
      </c>
      <c r="U86" s="11">
        <f>'OddsRatio_working_3-way'!S86-'OddsRatio_working_3-way'!R86^2/3</f>
        <v>-0.84833113288397832</v>
      </c>
      <c r="V86" s="11">
        <f>'OddsRatio_working_3-way'!S86*'OddsRatio_working_3-way'!R86/3-2*'OddsRatio_working_3-way'!R86^3/27-'OddsRatio_working_3-way'!T86</f>
        <v>0.28953280985801305</v>
      </c>
      <c r="W86" s="11">
        <f>'OddsRatio_working_3-way'!V86^2+4*'OddsRatio_working_3-way'!U86^3/27</f>
        <v>-6.6173931901728489E-3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0.15037174034243367</v>
      </c>
      <c r="Y86" s="11">
        <f>IF('OddsRatio_working_3-way'!W86&gt;=0,IF('OddsRatio_working_3-way'!V86+SQRT('OddsRatio_working_3-way'!W86)&gt;0,0,PI()),ACOS('OddsRatio_working_3-way'!V86/(2*'OddsRatio_working_3-way'!X86)))</f>
        <v>0.27389940271557722</v>
      </c>
      <c r="Z86" s="11">
        <f>'OddsRatio_working_3-way'!X86^(1/3)*COS('OddsRatio_working_3-way'!Y86/3)</f>
        <v>0.5295530709290116</v>
      </c>
      <c r="AA86" s="11">
        <f>'OddsRatio_working_3-way'!X86^(1/3)*COS(('OddsRatio_working_3-way'!Y86+2*PI())/3)</f>
        <v>-0.30676393861395695</v>
      </c>
      <c r="AB86" s="11">
        <f>'OddsRatio_working_3-way'!X86^(1/3)*COS(('OddsRatio_working_3-way'!Y86+4*PI())/3)</f>
        <v>-0.22278913231505496</v>
      </c>
      <c r="AC86" s="11">
        <f>'OddsRatio_working_3-way'!X86^(1/3)*SIN('OddsRatio_working_3-way'!Y86/3)</f>
        <v>4.8482877021817944E-2</v>
      </c>
      <c r="AD86" s="11">
        <f>'OddsRatio_working_3-way'!X86^(1/3)*SIN(('OddsRatio_working_3-way'!Y86+2*PI())/3)</f>
        <v>0.43436497356567777</v>
      </c>
      <c r="AE86" s="11">
        <f>'OddsRatio_working_3-way'!X86^(1/3)*SIN(('OddsRatio_working_3-way'!Y86+4*PI())/3)</f>
        <v>-0.48284785058749552</v>
      </c>
      <c r="AF86" s="11">
        <f>-'OddsRatio_working_3-way'!U86/(3*'OddsRatio_working_3-way'!X86^(1/3))*COS(('OddsRatio_working_3-way'!Y86)/3)</f>
        <v>0.52955307092901149</v>
      </c>
      <c r="AG86" s="11">
        <f>-'OddsRatio_working_3-way'!U86/(3*'OddsRatio_working_3-way'!X86^(1/3))*COS(('OddsRatio_working_3-way'!Y86+2*PI())/3)</f>
        <v>-0.30676393861395684</v>
      </c>
      <c r="AH86" s="11">
        <f>-'OddsRatio_working_3-way'!U86/(3*'OddsRatio_working_3-way'!X86^(1/3))*COS(('OddsRatio_working_3-way'!Y86+4*PI())/3)</f>
        <v>-0.2227891323150549</v>
      </c>
      <c r="AI86" s="11">
        <f>'OddsRatio_working_3-way'!U86/(3*'OddsRatio_working_3-way'!X86^(1/3))*SIN(('OddsRatio_working_3-way'!Y86)/3)</f>
        <v>-4.848287702181793E-2</v>
      </c>
      <c r="AJ86" s="11">
        <f>'OddsRatio_working_3-way'!U86/(3*'OddsRatio_working_3-way'!X86^(1/3))*SIN(('OddsRatio_working_3-way'!Y86+2*PI())/3)</f>
        <v>-0.43436497356567766</v>
      </c>
      <c r="AK86" s="11">
        <f>'OddsRatio_working_3-way'!U86/(3*'OddsRatio_working_3-way'!X86^(1/3))*SIN(('OddsRatio_working_3-way'!Y86+4*PI())/3)</f>
        <v>0.48284785058749541</v>
      </c>
      <c r="AL86" s="11">
        <f>'OddsRatio_working_3-way'!Z86+'OddsRatio_working_3-way'!AF86</f>
        <v>1.059106141858023</v>
      </c>
      <c r="AM86" s="11">
        <f>'OddsRatio_working_3-way'!AA86+'OddsRatio_working_3-way'!AG86</f>
        <v>-0.6135278772279138</v>
      </c>
      <c r="AN86" s="11">
        <f>'OddsRatio_working_3-way'!AB86+'OddsRatio_working_3-way'!AH86</f>
        <v>-0.44557826463010985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1.059106141858023</v>
      </c>
      <c r="AS86" s="11">
        <f>IF(('OddsRatio_working_3-way'!X86=0),IF(Q86&gt;0,-Q86^(1/3),(-Q86)^(1/3)),'OddsRatio_working_3-way'!AM86-'OddsRatio_working_3-way'!R86/3)</f>
        <v>-0.6135278772279138</v>
      </c>
      <c r="AT86" s="11">
        <f>IF(('OddsRatio_working_3-way'!X86=0),IF(Q86&gt;0,-Q86^(1/3),(-Q86)^(1/3)),'OddsRatio_working_3-way'!AN86-'OddsRatio_working_3-way'!R86/3)</f>
        <v>-0.44557826463010985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3.95</v>
      </c>
      <c r="B87" s="4">
        <f>IF('True_Odds_Calculator_3-way'!B86="","",'True_Odds_Calculator_3-way'!B86)</f>
        <v>3.39</v>
      </c>
      <c r="C87" s="4">
        <f>IF('True_Odds_Calculator_3-way'!C86="","",'True_Odds_Calculator_3-way'!C86)</f>
        <v>2.0299999999999998</v>
      </c>
      <c r="D87" s="9">
        <f t="shared" si="26"/>
        <v>0.24133237880610767</v>
      </c>
      <c r="E87" s="9">
        <f t="shared" si="27"/>
        <v>0.28193636337279732</v>
      </c>
      <c r="F87" s="9">
        <f t="shared" si="28"/>
        <v>0.4767312578210951</v>
      </c>
      <c r="G87" s="9">
        <f t="shared" si="29"/>
        <v>1.0656484060852436</v>
      </c>
      <c r="H87" s="9">
        <f t="shared" si="30"/>
        <v>4.1436627979514693</v>
      </c>
      <c r="I87" s="9">
        <f t="shared" si="31"/>
        <v>3.5468996905437322</v>
      </c>
      <c r="J87" s="9">
        <f t="shared" si="32"/>
        <v>2.0976178582678005</v>
      </c>
      <c r="K87" s="11">
        <f t="shared" si="33"/>
        <v>0.25316455696202528</v>
      </c>
      <c r="L87" s="11">
        <f t="shared" si="34"/>
        <v>0.29498525073746312</v>
      </c>
      <c r="M87" s="11">
        <f t="shared" si="35"/>
        <v>0.49261083743842371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-0.26715561708975721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0.23434009443133255</v>
      </c>
      <c r="Q87" s="11">
        <f>2*'OddsRatio_working_3-way'!K87*'OddsRatio_working_3-way'!L87*'OddsRatio_working_3-way'!M87</f>
        <v>7.3576167796336744E-2</v>
      </c>
      <c r="R87" s="11">
        <f t="shared" si="36"/>
        <v>0</v>
      </c>
      <c r="S87" s="11">
        <f t="shared" si="37"/>
        <v>-0.87716701218601179</v>
      </c>
      <c r="T87" s="11">
        <f t="shared" si="38"/>
        <v>-0.27540565531742911</v>
      </c>
      <c r="U87" s="11">
        <f>'OddsRatio_working_3-way'!S87-'OddsRatio_working_3-way'!R87^2/3</f>
        <v>-0.87716701218601179</v>
      </c>
      <c r="V87" s="11">
        <f>'OddsRatio_working_3-way'!S87*'OddsRatio_working_3-way'!R87/3-2*'OddsRatio_working_3-way'!R87^3/27-'OddsRatio_working_3-way'!T87</f>
        <v>0.27540565531742911</v>
      </c>
      <c r="W87" s="11">
        <f>'OddsRatio_working_3-way'!V87^2+4*'OddsRatio_working_3-way'!U87^3/27</f>
        <v>-2.4138624002610257E-2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0.1581035254061661</v>
      </c>
      <c r="Y87" s="11">
        <f>IF('OddsRatio_working_3-way'!W87&gt;=0,IF('OddsRatio_working_3-way'!V87+SQRT('OddsRatio_working_3-way'!W87)&gt;0,0,PI()),ACOS('OddsRatio_working_3-way'!V87/(2*'OddsRatio_working_3-way'!X87)))</f>
        <v>0.51363096109645889</v>
      </c>
      <c r="Z87" s="11">
        <f>'OddsRatio_working_3-way'!X87^(1/3)*COS('OddsRatio_working_3-way'!Y87/3)</f>
        <v>0.53282420304262168</v>
      </c>
      <c r="AA87" s="11">
        <f>'OddsRatio_working_3-way'!X87^(1/3)*COS(('OddsRatio_working_3-way'!Y87+2*PI())/3)</f>
        <v>-0.34619637024327859</v>
      </c>
      <c r="AB87" s="11">
        <f>'OddsRatio_working_3-way'!X87^(1/3)*COS(('OddsRatio_working_3-way'!Y87+4*PI())/3)</f>
        <v>-0.18662783279934328</v>
      </c>
      <c r="AC87" s="11">
        <f>'OddsRatio_working_3-way'!X87^(1/3)*SIN('OddsRatio_working_3-way'!Y87/3)</f>
        <v>9.2126938047451035E-2</v>
      </c>
      <c r="AD87" s="11">
        <f>'OddsRatio_working_3-way'!X87^(1/3)*SIN(('OddsRatio_working_3-way'!Y87+2*PI())/3)</f>
        <v>0.41537582656238276</v>
      </c>
      <c r="AE87" s="11">
        <f>'OddsRatio_working_3-way'!X87^(1/3)*SIN(('OddsRatio_working_3-way'!Y87+4*PI())/3)</f>
        <v>-0.50750276460983368</v>
      </c>
      <c r="AF87" s="11">
        <f>-'OddsRatio_working_3-way'!U87/(3*'OddsRatio_working_3-way'!X87^(1/3))*COS(('OddsRatio_working_3-way'!Y87)/3)</f>
        <v>0.53282420304262179</v>
      </c>
      <c r="AG87" s="11">
        <f>-'OddsRatio_working_3-way'!U87/(3*'OddsRatio_working_3-way'!X87^(1/3))*COS(('OddsRatio_working_3-way'!Y87+2*PI())/3)</f>
        <v>-0.34619637024327865</v>
      </c>
      <c r="AH87" s="11">
        <f>-'OddsRatio_working_3-way'!U87/(3*'OddsRatio_working_3-way'!X87^(1/3))*COS(('OddsRatio_working_3-way'!Y87+4*PI())/3)</f>
        <v>-0.18662783279934334</v>
      </c>
      <c r="AI87" s="11">
        <f>'OddsRatio_working_3-way'!U87/(3*'OddsRatio_working_3-way'!X87^(1/3))*SIN(('OddsRatio_working_3-way'!Y87)/3)</f>
        <v>-9.2126938047451049E-2</v>
      </c>
      <c r="AJ87" s="11">
        <f>'OddsRatio_working_3-way'!U87/(3*'OddsRatio_working_3-way'!X87^(1/3))*SIN(('OddsRatio_working_3-way'!Y87+2*PI())/3)</f>
        <v>-0.41537582656238287</v>
      </c>
      <c r="AK87" s="11">
        <f>'OddsRatio_working_3-way'!U87/(3*'OddsRatio_working_3-way'!X87^(1/3))*SIN(('OddsRatio_working_3-way'!Y87+4*PI())/3)</f>
        <v>0.50750276460983379</v>
      </c>
      <c r="AL87" s="11">
        <f>'OddsRatio_working_3-way'!Z87+'OddsRatio_working_3-way'!AF87</f>
        <v>1.0656484060852436</v>
      </c>
      <c r="AM87" s="11">
        <f>'OddsRatio_working_3-way'!AA87+'OddsRatio_working_3-way'!AG87</f>
        <v>-0.6923927404865573</v>
      </c>
      <c r="AN87" s="11">
        <f>'OddsRatio_working_3-way'!AB87+'OddsRatio_working_3-way'!AH87</f>
        <v>-0.37325566559868661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1.0656484060852436</v>
      </c>
      <c r="AS87" s="11">
        <f>IF(('OddsRatio_working_3-way'!X87=0),IF(Q87&gt;0,-Q87^(1/3),(-Q87)^(1/3)),'OddsRatio_working_3-way'!AM87-'OddsRatio_working_3-way'!R87/3)</f>
        <v>-0.6923927404865573</v>
      </c>
      <c r="AT87" s="11">
        <f>IF(('OddsRatio_working_3-way'!X87=0),IF(Q87&gt;0,-Q87^(1/3),(-Q87)^(1/3)),'OddsRatio_working_3-way'!AN87-'OddsRatio_working_3-way'!R87/3)</f>
        <v>-0.37325566559868661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1.18</v>
      </c>
      <c r="B88" s="4">
        <f>IF('True_Odds_Calculator_3-way'!B87="","",'True_Odds_Calculator_3-way'!B87)</f>
        <v>6.74</v>
      </c>
      <c r="C88" s="4">
        <f>IF('True_Odds_Calculator_3-way'!C87="","",'True_Odds_Calculator_3-way'!C87)</f>
        <v>17.66</v>
      </c>
      <c r="D88" s="9">
        <f t="shared" si="26"/>
        <v>0.82391879826043124</v>
      </c>
      <c r="E88" s="9">
        <f t="shared" si="27"/>
        <v>0.12795851122452265</v>
      </c>
      <c r="F88" s="9">
        <f t="shared" si="28"/>
        <v>4.8122690515046064E-2</v>
      </c>
      <c r="G88" s="9">
        <f t="shared" si="29"/>
        <v>1.1872879956356495</v>
      </c>
      <c r="H88" s="9">
        <f t="shared" si="30"/>
        <v>1.2137118392144168</v>
      </c>
      <c r="I88" s="9">
        <f t="shared" si="31"/>
        <v>7.8150330949486282</v>
      </c>
      <c r="J88" s="9">
        <f t="shared" si="32"/>
        <v>20.780218007289918</v>
      </c>
      <c r="K88" s="11">
        <f t="shared" si="33"/>
        <v>0.84745762711864414</v>
      </c>
      <c r="L88" s="11">
        <f t="shared" si="34"/>
        <v>0.14836795252225518</v>
      </c>
      <c r="M88" s="11">
        <f t="shared" si="35"/>
        <v>5.6625141562853906E-2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-0.12255380271302851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0.16076493694226743</v>
      </c>
      <c r="Q88" s="11">
        <f>2*'OddsRatio_working_3-way'!K88*'OddsRatio_working_3-way'!L88*'OddsRatio_working_3-way'!M88</f>
        <v>1.4239586974514386E-2</v>
      </c>
      <c r="R88" s="11">
        <f t="shared" si="36"/>
        <v>0</v>
      </c>
      <c r="S88" s="11">
        <f t="shared" si="37"/>
        <v>-1.3117906860769872</v>
      </c>
      <c r="T88" s="11">
        <f t="shared" si="38"/>
        <v>-0.11619049478095547</v>
      </c>
      <c r="U88" s="11">
        <f>'OddsRatio_working_3-way'!S88-'OddsRatio_working_3-way'!R88^2/3</f>
        <v>-1.3117906860769872</v>
      </c>
      <c r="V88" s="11">
        <f>'OddsRatio_working_3-way'!S88*'OddsRatio_working_3-way'!R88/3-2*'OddsRatio_working_3-way'!R88^3/27-'OddsRatio_working_3-way'!T88</f>
        <v>0.11619049478095547</v>
      </c>
      <c r="W88" s="11">
        <f>'OddsRatio_working_3-way'!V88^2+4*'OddsRatio_working_3-way'!U88^3/27</f>
        <v>-0.32091793138768732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0.28914449781429813</v>
      </c>
      <c r="Y88" s="11">
        <f>IF('OddsRatio_working_3-way'!W88&gt;=0,IF('OddsRatio_working_3-way'!V88+SQRT('OddsRatio_working_3-way'!W88)&gt;0,0,PI()),ACOS('OddsRatio_working_3-way'!V88/(2*'OddsRatio_working_3-way'!X88)))</f>
        <v>1.3684981624775374</v>
      </c>
      <c r="Z88" s="11">
        <f>'OddsRatio_working_3-way'!X88^(1/3)*COS('OddsRatio_working_3-way'!Y88/3)</f>
        <v>0.59364399781782484</v>
      </c>
      <c r="AA88" s="11">
        <f>'OddsRatio_working_3-way'!X88^(1/3)*COS(('OddsRatio_working_3-way'!Y88+2*PI())/3)</f>
        <v>-0.54908728469036849</v>
      </c>
      <c r="AB88" s="11">
        <f>'OddsRatio_working_3-way'!X88^(1/3)*COS(('OddsRatio_working_3-way'!Y88+4*PI())/3)</f>
        <v>-4.4556713127456141E-2</v>
      </c>
      <c r="AC88" s="11">
        <f>'OddsRatio_working_3-way'!X88^(1/3)*SIN('OddsRatio_working_3-way'!Y88/3)</f>
        <v>0.2912908613062431</v>
      </c>
      <c r="AD88" s="11">
        <f>'OddsRatio_working_3-way'!X88^(1/3)*SIN(('OddsRatio_working_3-way'!Y88+2*PI())/3)</f>
        <v>0.36846535226126853</v>
      </c>
      <c r="AE88" s="11">
        <f>'OddsRatio_working_3-way'!X88^(1/3)*SIN(('OddsRatio_working_3-way'!Y88+4*PI())/3)</f>
        <v>-0.65975621356751168</v>
      </c>
      <c r="AF88" s="11">
        <f>-'OddsRatio_working_3-way'!U88/(3*'OddsRatio_working_3-way'!X88^(1/3))*COS(('OddsRatio_working_3-way'!Y88)/3)</f>
        <v>0.59364399781782473</v>
      </c>
      <c r="AG88" s="11">
        <f>-'OddsRatio_working_3-way'!U88/(3*'OddsRatio_working_3-way'!X88^(1/3))*COS(('OddsRatio_working_3-way'!Y88+2*PI())/3)</f>
        <v>-0.54908728469036838</v>
      </c>
      <c r="AH88" s="11">
        <f>-'OddsRatio_working_3-way'!U88/(3*'OddsRatio_working_3-way'!X88^(1/3))*COS(('OddsRatio_working_3-way'!Y88+4*PI())/3)</f>
        <v>-4.4556713127456134E-2</v>
      </c>
      <c r="AI88" s="11">
        <f>'OddsRatio_working_3-way'!U88/(3*'OddsRatio_working_3-way'!X88^(1/3))*SIN(('OddsRatio_working_3-way'!Y88)/3)</f>
        <v>-0.29129086130624304</v>
      </c>
      <c r="AJ88" s="11">
        <f>'OddsRatio_working_3-way'!U88/(3*'OddsRatio_working_3-way'!X88^(1/3))*SIN(('OddsRatio_working_3-way'!Y88+2*PI())/3)</f>
        <v>-0.36846535226126848</v>
      </c>
      <c r="AK88" s="11">
        <f>'OddsRatio_working_3-way'!U88/(3*'OddsRatio_working_3-way'!X88^(1/3))*SIN(('OddsRatio_working_3-way'!Y88+4*PI())/3)</f>
        <v>0.65975621356751157</v>
      </c>
      <c r="AL88" s="11">
        <f>'OddsRatio_working_3-way'!Z88+'OddsRatio_working_3-way'!AF88</f>
        <v>1.1872879956356495</v>
      </c>
      <c r="AM88" s="11">
        <f>'OddsRatio_working_3-way'!AA88+'OddsRatio_working_3-way'!AG88</f>
        <v>-1.098174569380737</v>
      </c>
      <c r="AN88" s="11">
        <f>'OddsRatio_working_3-way'!AB88+'OddsRatio_working_3-way'!AH88</f>
        <v>-8.9113426254912281E-2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1.1872879956356495</v>
      </c>
      <c r="AS88" s="11">
        <f>IF(('OddsRatio_working_3-way'!X88=0),IF(Q88&gt;0,-Q88^(1/3),(-Q88)^(1/3)),'OddsRatio_working_3-way'!AM88-'OddsRatio_working_3-way'!R88/3)</f>
        <v>-1.098174569380737</v>
      </c>
      <c r="AT88" s="11">
        <f>IF(('OddsRatio_working_3-way'!X88=0),IF(Q88&gt;0,-Q88^(1/3),(-Q88)^(1/3)),'OddsRatio_working_3-way'!AN88-'OddsRatio_working_3-way'!R88/3)</f>
        <v>-8.9113426254912281E-2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1.41</v>
      </c>
      <c r="B89" s="4">
        <f>IF('True_Odds_Calculator_3-way'!B88="","",'True_Odds_Calculator_3-way'!B88)</f>
        <v>4.51</v>
      </c>
      <c r="C89" s="4">
        <f>IF('True_Odds_Calculator_3-way'!C88="","",'True_Odds_Calculator_3-way'!C88)</f>
        <v>7.65</v>
      </c>
      <c r="D89" s="9">
        <f t="shared" si="26"/>
        <v>0.68239979748814583</v>
      </c>
      <c r="E89" s="9">
        <f t="shared" si="27"/>
        <v>0.2006251369753454</v>
      </c>
      <c r="F89" s="9">
        <f t="shared" si="28"/>
        <v>0.11697506553650874</v>
      </c>
      <c r="G89" s="9">
        <f t="shared" si="29"/>
        <v>1.1351624709212653</v>
      </c>
      <c r="H89" s="9">
        <f t="shared" si="30"/>
        <v>1.4654166130777191</v>
      </c>
      <c r="I89" s="9">
        <f t="shared" si="31"/>
        <v>4.9844202729336402</v>
      </c>
      <c r="J89" s="9">
        <f t="shared" si="32"/>
        <v>8.5488304316264134</v>
      </c>
      <c r="K89" s="11">
        <f t="shared" si="33"/>
        <v>0.70921985815602839</v>
      </c>
      <c r="L89" s="11">
        <f t="shared" si="34"/>
        <v>0.22172949002217296</v>
      </c>
      <c r="M89" s="11">
        <f t="shared" si="35"/>
        <v>0.13071895424836602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-0.19672317669814543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0.21727907194496529</v>
      </c>
      <c r="Q89" s="11">
        <f>2*'OddsRatio_working_3-way'!K89*'OddsRatio_working_3-way'!L89*'OddsRatio_working_3-way'!M89</f>
        <v>4.1112407179747457E-2</v>
      </c>
      <c r="R89" s="11">
        <f t="shared" si="36"/>
        <v>0</v>
      </c>
      <c r="S89" s="11">
        <f t="shared" si="37"/>
        <v>-1.1044914767636205</v>
      </c>
      <c r="T89" s="11">
        <f t="shared" si="38"/>
        <v>-0.20898608831856585</v>
      </c>
      <c r="U89" s="11">
        <f>'OddsRatio_working_3-way'!S89-'OddsRatio_working_3-way'!R89^2/3</f>
        <v>-1.1044914767636205</v>
      </c>
      <c r="V89" s="11">
        <f>'OddsRatio_working_3-way'!S89*'OddsRatio_working_3-way'!R89/3-2*'OddsRatio_working_3-way'!R89^3/27-'OddsRatio_working_3-way'!T89</f>
        <v>0.20898608831856585</v>
      </c>
      <c r="W89" s="11">
        <f>'OddsRatio_working_3-way'!V89^2+4*'OddsRatio_working_3-way'!U89^3/27</f>
        <v>-0.15593529242408172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0.22338894194586778</v>
      </c>
      <c r="Y89" s="11">
        <f>IF('OddsRatio_working_3-way'!W89&gt;=0,IF('OddsRatio_working_3-way'!V89+SQRT('OddsRatio_working_3-way'!W89)&gt;0,0,PI()),ACOS('OddsRatio_working_3-way'!V89/(2*'OddsRatio_working_3-way'!X89)))</f>
        <v>1.084038399904679</v>
      </c>
      <c r="Z89" s="11">
        <f>'OddsRatio_working_3-way'!X89^(1/3)*COS('OddsRatio_working_3-way'!Y89/3)</f>
        <v>0.56758123546063255</v>
      </c>
      <c r="AA89" s="11">
        <f>'OddsRatio_working_3-way'!X89^(1/3)*COS(('OddsRatio_working_3-way'!Y89+2*PI())/3)</f>
        <v>-0.46956339575670392</v>
      </c>
      <c r="AB89" s="11">
        <f>'OddsRatio_working_3-way'!X89^(1/3)*COS(('OddsRatio_working_3-way'!Y89+4*PI())/3)</f>
        <v>-9.8017839703928578E-2</v>
      </c>
      <c r="AC89" s="11">
        <f>'OddsRatio_working_3-way'!X89^(1/3)*SIN('OddsRatio_working_3-way'!Y89/3)</f>
        <v>0.21451192680327907</v>
      </c>
      <c r="AD89" s="11">
        <f>'OddsRatio_working_3-way'!X89^(1/3)*SIN(('OddsRatio_working_3-way'!Y89+2*PI())/3)</f>
        <v>0.38428380521862543</v>
      </c>
      <c r="AE89" s="11">
        <f>'OddsRatio_working_3-way'!X89^(1/3)*SIN(('OddsRatio_working_3-way'!Y89+4*PI())/3)</f>
        <v>-0.5987957320219045</v>
      </c>
      <c r="AF89" s="11">
        <f>-'OddsRatio_working_3-way'!U89/(3*'OddsRatio_working_3-way'!X89^(1/3))*COS(('OddsRatio_working_3-way'!Y89)/3)</f>
        <v>0.56758123546063266</v>
      </c>
      <c r="AG89" s="11">
        <f>-'OddsRatio_working_3-way'!U89/(3*'OddsRatio_working_3-way'!X89^(1/3))*COS(('OddsRatio_working_3-way'!Y89+2*PI())/3)</f>
        <v>-0.46956339575670403</v>
      </c>
      <c r="AH89" s="11">
        <f>-'OddsRatio_working_3-way'!U89/(3*'OddsRatio_working_3-way'!X89^(1/3))*COS(('OddsRatio_working_3-way'!Y89+4*PI())/3)</f>
        <v>-9.8017839703928591E-2</v>
      </c>
      <c r="AI89" s="11">
        <f>'OddsRatio_working_3-way'!U89/(3*'OddsRatio_working_3-way'!X89^(1/3))*SIN(('OddsRatio_working_3-way'!Y89)/3)</f>
        <v>-0.21451192680327913</v>
      </c>
      <c r="AJ89" s="11">
        <f>'OddsRatio_working_3-way'!U89/(3*'OddsRatio_working_3-way'!X89^(1/3))*SIN(('OddsRatio_working_3-way'!Y89+2*PI())/3)</f>
        <v>-0.38428380521862548</v>
      </c>
      <c r="AK89" s="11">
        <f>'OddsRatio_working_3-way'!U89/(3*'OddsRatio_working_3-way'!X89^(1/3))*SIN(('OddsRatio_working_3-way'!Y89+4*PI())/3)</f>
        <v>0.59879573202190461</v>
      </c>
      <c r="AL89" s="11">
        <f>'OddsRatio_working_3-way'!Z89+'OddsRatio_working_3-way'!AF89</f>
        <v>1.1351624709212653</v>
      </c>
      <c r="AM89" s="11">
        <f>'OddsRatio_working_3-way'!AA89+'OddsRatio_working_3-way'!AG89</f>
        <v>-0.93912679151340794</v>
      </c>
      <c r="AN89" s="11">
        <f>'OddsRatio_working_3-way'!AB89+'OddsRatio_working_3-way'!AH89</f>
        <v>-0.19603567940785716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1.1351624709212653</v>
      </c>
      <c r="AS89" s="11">
        <f>IF(('OddsRatio_working_3-way'!X89=0),IF(Q89&gt;0,-Q89^(1/3),(-Q89)^(1/3)),'OddsRatio_working_3-way'!AM89-'OddsRatio_working_3-way'!R89/3)</f>
        <v>-0.93912679151340794</v>
      </c>
      <c r="AT89" s="11">
        <f>IF(('OddsRatio_working_3-way'!X89=0),IF(Q89&gt;0,-Q89^(1/3),(-Q89)^(1/3)),'OddsRatio_working_3-way'!AN89-'OddsRatio_working_3-way'!R89/3)</f>
        <v>-0.19603567940785716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1.6</v>
      </c>
      <c r="B90" s="4">
        <f>IF('True_Odds_Calculator_3-way'!B89="","",'True_Odds_Calculator_3-way'!B89)</f>
        <v>3.67</v>
      </c>
      <c r="C90" s="4">
        <f>IF('True_Odds_Calculator_3-way'!C89="","",'True_Odds_Calculator_3-way'!C89)</f>
        <v>6.63</v>
      </c>
      <c r="D90" s="9">
        <f t="shared" si="26"/>
        <v>0.60439900573626337</v>
      </c>
      <c r="E90" s="9">
        <f t="shared" si="27"/>
        <v>0.25557891469411714</v>
      </c>
      <c r="F90" s="9">
        <f t="shared" si="28"/>
        <v>0.14002207956961957</v>
      </c>
      <c r="G90" s="9">
        <f t="shared" si="29"/>
        <v>1.0908935722625424</v>
      </c>
      <c r="H90" s="9">
        <f t="shared" si="30"/>
        <v>1.6545361433575252</v>
      </c>
      <c r="I90" s="9">
        <f t="shared" si="31"/>
        <v>3.9126858379409879</v>
      </c>
      <c r="J90" s="9">
        <f t="shared" si="32"/>
        <v>7.1417308118381131</v>
      </c>
      <c r="K90" s="11">
        <f t="shared" si="33"/>
        <v>0.625</v>
      </c>
      <c r="L90" s="11">
        <f t="shared" si="34"/>
        <v>0.27247956403269757</v>
      </c>
      <c r="M90" s="11">
        <f t="shared" si="35"/>
        <v>0.15082956259426847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-0.23167081756198604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0.22860747736529113</v>
      </c>
      <c r="Q90" s="11">
        <f>2*'OddsRatio_working_3-way'!K90*'OddsRatio_working_3-way'!L90*'OddsRatio_working_3-way'!M90</f>
        <v>5.137246682366093E-2</v>
      </c>
      <c r="R90" s="11">
        <f t="shared" si="36"/>
        <v>0</v>
      </c>
      <c r="S90" s="11">
        <f t="shared" si="37"/>
        <v>-0.98677718571146633</v>
      </c>
      <c r="T90" s="11">
        <f t="shared" si="38"/>
        <v>-0.221747682182352</v>
      </c>
      <c r="U90" s="11">
        <f>'OddsRatio_working_3-way'!S90-'OddsRatio_working_3-way'!R90^2/3</f>
        <v>-0.98677718571146633</v>
      </c>
      <c r="V90" s="11">
        <f>'OddsRatio_working_3-way'!S90*'OddsRatio_working_3-way'!R90/3-2*'OddsRatio_working_3-way'!R90^3/27-'OddsRatio_working_3-way'!T90</f>
        <v>0.221747682182352</v>
      </c>
      <c r="W90" s="11">
        <f>'OddsRatio_working_3-way'!V90^2+4*'OddsRatio_working_3-way'!U90^3/27</f>
        <v>-9.3176672657631326E-2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0.18864563817570545</v>
      </c>
      <c r="Y90" s="11">
        <f>IF('OddsRatio_working_3-way'!W90&gt;=0,IF('OddsRatio_working_3-way'!V90+SQRT('OddsRatio_working_3-way'!W90)&gt;0,0,PI()),ACOS('OddsRatio_working_3-way'!V90/(2*'OddsRatio_working_3-way'!X90)))</f>
        <v>0.9425386195804748</v>
      </c>
      <c r="Z90" s="11">
        <f>'OddsRatio_working_3-way'!X90^(1/3)*COS('OddsRatio_working_3-way'!Y90/3)</f>
        <v>0.54544678613127118</v>
      </c>
      <c r="AA90" s="11">
        <f>'OddsRatio_working_3-way'!X90^(1/3)*COS(('OddsRatio_working_3-way'!Y90+2*PI())/3)</f>
        <v>-0.42621654943479448</v>
      </c>
      <c r="AB90" s="11">
        <f>'OddsRatio_working_3-way'!X90^(1/3)*COS(('OddsRatio_working_3-way'!Y90+4*PI())/3)</f>
        <v>-0.11923023669647681</v>
      </c>
      <c r="AC90" s="11">
        <f>'OddsRatio_working_3-way'!X90^(1/3)*SIN('OddsRatio_working_3-way'!Y90/3)</f>
        <v>0.17723863029699843</v>
      </c>
      <c r="AD90" s="11">
        <f>'OddsRatio_working_3-way'!X90^(1/3)*SIN(('OddsRatio_working_3-way'!Y90+2*PI())/3)</f>
        <v>0.38375145805375926</v>
      </c>
      <c r="AE90" s="11">
        <f>'OddsRatio_working_3-way'!X90^(1/3)*SIN(('OddsRatio_working_3-way'!Y90+4*PI())/3)</f>
        <v>-0.5609900883507577</v>
      </c>
      <c r="AF90" s="11">
        <f>-'OddsRatio_working_3-way'!U90/(3*'OddsRatio_working_3-way'!X90^(1/3))*COS(('OddsRatio_working_3-way'!Y90)/3)</f>
        <v>0.54544678613127118</v>
      </c>
      <c r="AG90" s="11">
        <f>-'OddsRatio_working_3-way'!U90/(3*'OddsRatio_working_3-way'!X90^(1/3))*COS(('OddsRatio_working_3-way'!Y90+2*PI())/3)</f>
        <v>-0.42621654943479448</v>
      </c>
      <c r="AH90" s="11">
        <f>-'OddsRatio_working_3-way'!U90/(3*'OddsRatio_working_3-way'!X90^(1/3))*COS(('OddsRatio_working_3-way'!Y90+4*PI())/3)</f>
        <v>-0.11923023669647681</v>
      </c>
      <c r="AI90" s="11">
        <f>'OddsRatio_working_3-way'!U90/(3*'OddsRatio_working_3-way'!X90^(1/3))*SIN(('OddsRatio_working_3-way'!Y90)/3)</f>
        <v>-0.17723863029699843</v>
      </c>
      <c r="AJ90" s="11">
        <f>'OddsRatio_working_3-way'!U90/(3*'OddsRatio_working_3-way'!X90^(1/3))*SIN(('OddsRatio_working_3-way'!Y90+2*PI())/3)</f>
        <v>-0.38375145805375926</v>
      </c>
      <c r="AK90" s="11">
        <f>'OddsRatio_working_3-way'!U90/(3*'OddsRatio_working_3-way'!X90^(1/3))*SIN(('OddsRatio_working_3-way'!Y90+4*PI())/3)</f>
        <v>0.5609900883507577</v>
      </c>
      <c r="AL90" s="11">
        <f>'OddsRatio_working_3-way'!Z90+'OddsRatio_working_3-way'!AF90</f>
        <v>1.0908935722625424</v>
      </c>
      <c r="AM90" s="11">
        <f>'OddsRatio_working_3-way'!AA90+'OddsRatio_working_3-way'!AG90</f>
        <v>-0.85243309886958896</v>
      </c>
      <c r="AN90" s="11">
        <f>'OddsRatio_working_3-way'!AB90+'OddsRatio_working_3-way'!AH90</f>
        <v>-0.23846047339295362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1.0908935722625424</v>
      </c>
      <c r="AS90" s="11">
        <f>IF(('OddsRatio_working_3-way'!X90=0),IF(Q90&gt;0,-Q90^(1/3),(-Q90)^(1/3)),'OddsRatio_working_3-way'!AM90-'OddsRatio_working_3-way'!R90/3)</f>
        <v>-0.85243309886958896</v>
      </c>
      <c r="AT90" s="11">
        <f>IF(('OddsRatio_working_3-way'!X90=0),IF(Q90&gt;0,-Q90^(1/3),(-Q90)^(1/3)),'OddsRatio_working_3-way'!AN90-'OddsRatio_working_3-way'!R90/3)</f>
        <v>-0.23846047339295362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3.34</v>
      </c>
      <c r="B91" s="4">
        <f>IF('True_Odds_Calculator_3-way'!B90="","",'True_Odds_Calculator_3-way'!B90)</f>
        <v>3.52</v>
      </c>
      <c r="C91" s="4">
        <f>IF('True_Odds_Calculator_3-way'!C90="","",'True_Odds_Calculator_3-way'!C90)</f>
        <v>2.16</v>
      </c>
      <c r="D91" s="9">
        <f t="shared" si="26"/>
        <v>0.28473536906984664</v>
      </c>
      <c r="E91" s="9">
        <f t="shared" si="27"/>
        <v>0.26988613763677488</v>
      </c>
      <c r="F91" s="9">
        <f t="shared" si="28"/>
        <v>0.44537849329337875</v>
      </c>
      <c r="G91" s="9">
        <f t="shared" si="29"/>
        <v>1.0735183573968472</v>
      </c>
      <c r="H91" s="9">
        <f t="shared" si="30"/>
        <v>3.5120329563086217</v>
      </c>
      <c r="I91" s="9">
        <f t="shared" si="31"/>
        <v>3.7052662606400548</v>
      </c>
      <c r="J91" s="9">
        <f t="shared" si="32"/>
        <v>2.2452812945803431</v>
      </c>
      <c r="K91" s="11">
        <f t="shared" si="33"/>
        <v>0.29940119760479045</v>
      </c>
      <c r="L91" s="11">
        <f t="shared" si="34"/>
        <v>0.28409090909090912</v>
      </c>
      <c r="M91" s="11">
        <f t="shared" si="35"/>
        <v>0.46296296296296291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-0.26935900925421896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0.23705745075505552</v>
      </c>
      <c r="Q91" s="11">
        <f>2*'OddsRatio_working_3-way'!K91*'OddsRatio_working_3-way'!L91*'OddsRatio_working_3-way'!M91</f>
        <v>7.8756628157825762E-2</v>
      </c>
      <c r="R91" s="11">
        <f t="shared" si="36"/>
        <v>0</v>
      </c>
      <c r="S91" s="11">
        <f t="shared" si="37"/>
        <v>-0.88007990306840833</v>
      </c>
      <c r="T91" s="11">
        <f t="shared" si="38"/>
        <v>-0.29238534985661407</v>
      </c>
      <c r="U91" s="11">
        <f>'OddsRatio_working_3-way'!S91-'OddsRatio_working_3-way'!R91^2/3</f>
        <v>-0.88007990306840833</v>
      </c>
      <c r="V91" s="11">
        <f>'OddsRatio_working_3-way'!S91*'OddsRatio_working_3-way'!R91/3-2*'OddsRatio_working_3-way'!R91^3/27-'OddsRatio_working_3-way'!T91</f>
        <v>0.29238534985661407</v>
      </c>
      <c r="W91" s="11">
        <f>'OddsRatio_working_3-way'!V91^2+4*'OddsRatio_working_3-way'!U91^3/27</f>
        <v>-1.5497125361687195E-2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0.15889172270170479</v>
      </c>
      <c r="Y91" s="11">
        <f>IF('OddsRatio_working_3-way'!W91&gt;=0,IF('OddsRatio_working_3-way'!V91+SQRT('OddsRatio_working_3-way'!W91)&gt;0,0,PI()),ACOS('OddsRatio_working_3-way'!V91/(2*'OddsRatio_working_3-way'!X91)))</f>
        <v>0.4025184370342807</v>
      </c>
      <c r="Z91" s="11">
        <f>'OddsRatio_working_3-way'!X91^(1/3)*COS('OddsRatio_working_3-way'!Y91/3)</f>
        <v>0.53675917869842371</v>
      </c>
      <c r="AA91" s="11">
        <f>'OddsRatio_working_3-way'!X91^(1/3)*COS(('OddsRatio_working_3-way'!Y91+2*PI())/3)</f>
        <v>-0.33112641261021325</v>
      </c>
      <c r="AB91" s="11">
        <f>'OddsRatio_working_3-way'!X91^(1/3)*COS(('OddsRatio_working_3-way'!Y91+4*PI())/3)</f>
        <v>-0.20563276608821041</v>
      </c>
      <c r="AC91" s="11">
        <f>'OddsRatio_working_3-way'!X91^(1/3)*SIN('OddsRatio_working_3-way'!Y91/3)</f>
        <v>7.2453790601066104E-2</v>
      </c>
      <c r="AD91" s="11">
        <f>'OddsRatio_working_3-way'!X91^(1/3)*SIN(('OddsRatio_working_3-way'!Y91+2*PI())/3)</f>
        <v>0.42862018916677302</v>
      </c>
      <c r="AE91" s="11">
        <f>'OddsRatio_working_3-way'!X91^(1/3)*SIN(('OddsRatio_working_3-way'!Y91+4*PI())/3)</f>
        <v>-0.50107397976783907</v>
      </c>
      <c r="AF91" s="11">
        <f>-'OddsRatio_working_3-way'!U91/(3*'OddsRatio_working_3-way'!X91^(1/3))*COS(('OddsRatio_working_3-way'!Y91)/3)</f>
        <v>0.5367591786984236</v>
      </c>
      <c r="AG91" s="11">
        <f>-'OddsRatio_working_3-way'!U91/(3*'OddsRatio_working_3-way'!X91^(1/3))*COS(('OddsRatio_working_3-way'!Y91+2*PI())/3)</f>
        <v>-0.33112641261021319</v>
      </c>
      <c r="AH91" s="11">
        <f>-'OddsRatio_working_3-way'!U91/(3*'OddsRatio_working_3-way'!X91^(1/3))*COS(('OddsRatio_working_3-way'!Y91+4*PI())/3)</f>
        <v>-0.20563276608821035</v>
      </c>
      <c r="AI91" s="11">
        <f>'OddsRatio_working_3-way'!U91/(3*'OddsRatio_working_3-way'!X91^(1/3))*SIN(('OddsRatio_working_3-way'!Y91)/3)</f>
        <v>-7.245379060106609E-2</v>
      </c>
      <c r="AJ91" s="11">
        <f>'OddsRatio_working_3-way'!U91/(3*'OddsRatio_working_3-way'!X91^(1/3))*SIN(('OddsRatio_working_3-way'!Y91+2*PI())/3)</f>
        <v>-0.42862018916677297</v>
      </c>
      <c r="AK91" s="11">
        <f>'OddsRatio_working_3-way'!U91/(3*'OddsRatio_working_3-way'!X91^(1/3))*SIN(('OddsRatio_working_3-way'!Y91+4*PI())/3)</f>
        <v>0.50107397976783896</v>
      </c>
      <c r="AL91" s="11">
        <f>'OddsRatio_working_3-way'!Z91+'OddsRatio_working_3-way'!AF91</f>
        <v>1.0735183573968472</v>
      </c>
      <c r="AM91" s="11">
        <f>'OddsRatio_working_3-way'!AA91+'OddsRatio_working_3-way'!AG91</f>
        <v>-0.6622528252204265</v>
      </c>
      <c r="AN91" s="11">
        <f>'OddsRatio_working_3-way'!AB91+'OddsRatio_working_3-way'!AH91</f>
        <v>-0.41126553217642076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1.0735183573968472</v>
      </c>
      <c r="AS91" s="11">
        <f>IF(('OddsRatio_working_3-way'!X91=0),IF(Q91&gt;0,-Q91^(1/3),(-Q91)^(1/3)),'OddsRatio_working_3-way'!AM91-'OddsRatio_working_3-way'!R91/3)</f>
        <v>-0.6622528252204265</v>
      </c>
      <c r="AT91" s="11">
        <f>IF(('OddsRatio_working_3-way'!X91=0),IF(Q91&gt;0,-Q91^(1/3),(-Q91)^(1/3)),'OddsRatio_working_3-way'!AN91-'OddsRatio_working_3-way'!R91/3)</f>
        <v>-0.41126553217642076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3.03</v>
      </c>
      <c r="B92" s="4">
        <f>IF('True_Odds_Calculator_3-way'!B91="","",'True_Odds_Calculator_3-way'!B91)</f>
        <v>3.47</v>
      </c>
      <c r="C92" s="4">
        <f>IF('True_Odds_Calculator_3-way'!C91="","",'True_Odds_Calculator_3-way'!C91)</f>
        <v>2.35</v>
      </c>
      <c r="D92" s="9">
        <f t="shared" si="26"/>
        <v>0.31563093150981714</v>
      </c>
      <c r="E92" s="9">
        <f t="shared" si="27"/>
        <v>0.27485935259179411</v>
      </c>
      <c r="F92" s="9">
        <f t="shared" si="28"/>
        <v>0.40950971589838897</v>
      </c>
      <c r="G92" s="9">
        <f t="shared" si="29"/>
        <v>1.068107039868547</v>
      </c>
      <c r="H92" s="9">
        <f t="shared" si="30"/>
        <v>3.1682572909331506</v>
      </c>
      <c r="I92" s="9">
        <f t="shared" si="31"/>
        <v>3.6382243884753107</v>
      </c>
      <c r="J92" s="9">
        <f t="shared" si="32"/>
        <v>2.4419445038225382</v>
      </c>
      <c r="K92" s="11">
        <f t="shared" si="33"/>
        <v>0.33003300330033003</v>
      </c>
      <c r="L92" s="11">
        <f t="shared" si="34"/>
        <v>0.28818443804034583</v>
      </c>
      <c r="M92" s="11">
        <f t="shared" si="35"/>
        <v>0.42553191489361702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-0.27395977073947519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0.23676412647089712</v>
      </c>
      <c r="Q92" s="11">
        <f>2*'OddsRatio_working_3-way'!K92*'OddsRatio_working_3-way'!L92*'OddsRatio_working_3-way'!M92</f>
        <v>8.0945000502870817E-2</v>
      </c>
      <c r="R92" s="11">
        <f t="shared" si="36"/>
        <v>0</v>
      </c>
      <c r="S92" s="11">
        <f t="shared" si="37"/>
        <v>-0.86422953936565505</v>
      </c>
      <c r="T92" s="11">
        <f t="shared" si="38"/>
        <v>-0.29546309038142055</v>
      </c>
      <c r="U92" s="11">
        <f>'OddsRatio_working_3-way'!S92-'OddsRatio_working_3-way'!R92^2/3</f>
        <v>-0.86422953936565505</v>
      </c>
      <c r="V92" s="11">
        <f>'OddsRatio_working_3-way'!S92*'OddsRatio_working_3-way'!R92/3-2*'OddsRatio_working_3-way'!R92^3/27-'OddsRatio_working_3-way'!T92</f>
        <v>0.29546309038142055</v>
      </c>
      <c r="W92" s="11">
        <f>'OddsRatio_working_3-way'!V92^2+4*'OddsRatio_working_3-way'!U92^3/27</f>
        <v>-8.3292261089468189E-3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0.15461861457040538</v>
      </c>
      <c r="Y92" s="11">
        <f>IF('OddsRatio_working_3-way'!W92&gt;=0,IF('OddsRatio_working_3-way'!V92+SQRT('OddsRatio_working_3-way'!W92)&gt;0,0,PI()),ACOS('OddsRatio_working_3-way'!V92/(2*'OddsRatio_working_3-way'!X92)))</f>
        <v>0.29958958121536261</v>
      </c>
      <c r="Z92" s="11">
        <f>'OddsRatio_working_3-way'!X92^(1/3)*COS('OddsRatio_working_3-way'!Y92/3)</f>
        <v>0.53405351993427352</v>
      </c>
      <c r="AA92" s="11">
        <f>'OddsRatio_working_3-way'!X92^(1/3)*COS(('OddsRatio_working_3-way'!Y92+2*PI())/3)</f>
        <v>-0.31336802911002037</v>
      </c>
      <c r="AB92" s="11">
        <f>'OddsRatio_working_3-way'!X92^(1/3)*COS(('OddsRatio_working_3-way'!Y92+4*PI())/3)</f>
        <v>-0.22068549082425332</v>
      </c>
      <c r="AC92" s="11">
        <f>'OddsRatio_working_3-way'!X92^(1/3)*SIN('OddsRatio_working_3-way'!Y92/3)</f>
        <v>5.3510288428465343E-2</v>
      </c>
      <c r="AD92" s="11">
        <f>'OddsRatio_working_3-way'!X92^(1/3)*SIN(('OddsRatio_working_3-way'!Y92+2*PI())/3)</f>
        <v>0.43574877102934723</v>
      </c>
      <c r="AE92" s="11">
        <f>'OddsRatio_working_3-way'!X92^(1/3)*SIN(('OddsRatio_working_3-way'!Y92+4*PI())/3)</f>
        <v>-0.48925905945781267</v>
      </c>
      <c r="AF92" s="11">
        <f>-'OddsRatio_working_3-way'!U92/(3*'OddsRatio_working_3-way'!X92^(1/3))*COS(('OddsRatio_working_3-way'!Y92)/3)</f>
        <v>0.53405351993427341</v>
      </c>
      <c r="AG92" s="11">
        <f>-'OddsRatio_working_3-way'!U92/(3*'OddsRatio_working_3-way'!X92^(1/3))*COS(('OddsRatio_working_3-way'!Y92+2*PI())/3)</f>
        <v>-0.31336802911002032</v>
      </c>
      <c r="AH92" s="11">
        <f>-'OddsRatio_working_3-way'!U92/(3*'OddsRatio_working_3-way'!X92^(1/3))*COS(('OddsRatio_working_3-way'!Y92+4*PI())/3)</f>
        <v>-0.22068549082425326</v>
      </c>
      <c r="AI92" s="11">
        <f>'OddsRatio_working_3-way'!U92/(3*'OddsRatio_working_3-way'!X92^(1/3))*SIN(('OddsRatio_working_3-way'!Y92)/3)</f>
        <v>-5.3510288428465336E-2</v>
      </c>
      <c r="AJ92" s="11">
        <f>'OddsRatio_working_3-way'!U92/(3*'OddsRatio_working_3-way'!X92^(1/3))*SIN(('OddsRatio_working_3-way'!Y92+2*PI())/3)</f>
        <v>-0.43574877102934717</v>
      </c>
      <c r="AK92" s="11">
        <f>'OddsRatio_working_3-way'!U92/(3*'OddsRatio_working_3-way'!X92^(1/3))*SIN(('OddsRatio_working_3-way'!Y92+4*PI())/3)</f>
        <v>0.48925905945781256</v>
      </c>
      <c r="AL92" s="11">
        <f>'OddsRatio_working_3-way'!Z92+'OddsRatio_working_3-way'!AF92</f>
        <v>1.068107039868547</v>
      </c>
      <c r="AM92" s="11">
        <f>'OddsRatio_working_3-way'!AA92+'OddsRatio_working_3-way'!AG92</f>
        <v>-0.62673605822004075</v>
      </c>
      <c r="AN92" s="11">
        <f>'OddsRatio_working_3-way'!AB92+'OddsRatio_working_3-way'!AH92</f>
        <v>-0.44137098164850658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1.068107039868547</v>
      </c>
      <c r="AS92" s="11">
        <f>IF(('OddsRatio_working_3-way'!X92=0),IF(Q92&gt;0,-Q92^(1/3),(-Q92)^(1/3)),'OddsRatio_working_3-way'!AM92-'OddsRatio_working_3-way'!R92/3)</f>
        <v>-0.62673605822004075</v>
      </c>
      <c r="AT92" s="11">
        <f>IF(('OddsRatio_working_3-way'!X92=0),IF(Q92&gt;0,-Q92^(1/3),(-Q92)^(1/3)),'OddsRatio_working_3-way'!AN92-'OddsRatio_working_3-way'!R92/3)</f>
        <v>-0.44137098164850658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1.25</v>
      </c>
      <c r="B93" s="4">
        <f>IF('True_Odds_Calculator_3-way'!B92="","",'True_Odds_Calculator_3-way'!B92)</f>
        <v>6.1</v>
      </c>
      <c r="C93" s="4">
        <f>IF('True_Odds_Calculator_3-way'!C92="","",'True_Odds_Calculator_3-way'!C92)</f>
        <v>10.91</v>
      </c>
      <c r="D93" s="9">
        <f t="shared" si="26"/>
        <v>0.77528091425386836</v>
      </c>
      <c r="E93" s="9">
        <f t="shared" si="27"/>
        <v>0.14465409897120773</v>
      </c>
      <c r="F93" s="9">
        <f t="shared" si="28"/>
        <v>8.0064986774924116E-2</v>
      </c>
      <c r="G93" s="9">
        <f t="shared" si="29"/>
        <v>1.159420187519522</v>
      </c>
      <c r="H93" s="9">
        <f t="shared" si="30"/>
        <v>1.2898550468798806</v>
      </c>
      <c r="I93" s="9">
        <f t="shared" si="31"/>
        <v>6.9130429563495612</v>
      </c>
      <c r="J93" s="9">
        <f t="shared" si="32"/>
        <v>12.489854058318462</v>
      </c>
      <c r="K93" s="11">
        <f t="shared" si="33"/>
        <v>0.8</v>
      </c>
      <c r="L93" s="11">
        <f t="shared" si="34"/>
        <v>0.16393442622950821</v>
      </c>
      <c r="M93" s="11">
        <f t="shared" si="35"/>
        <v>9.1659028414298807E-2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-0.1518865231176092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0.18343826539045244</v>
      </c>
      <c r="Q93" s="11">
        <f>2*'OddsRatio_working_3-way'!K93*'OddsRatio_working_3-way'!L93*'OddsRatio_working_3-way'!M93</f>
        <v>2.4041712370963624E-2</v>
      </c>
      <c r="R93" s="11">
        <f t="shared" si="36"/>
        <v>0</v>
      </c>
      <c r="S93" s="11">
        <f t="shared" si="37"/>
        <v>-1.2077323361231465</v>
      </c>
      <c r="T93" s="11">
        <f t="shared" si="38"/>
        <v>-0.15828733107773874</v>
      </c>
      <c r="U93" s="11">
        <f>'OddsRatio_working_3-way'!S93-'OddsRatio_working_3-way'!R93^2/3</f>
        <v>-1.2077323361231465</v>
      </c>
      <c r="V93" s="11">
        <f>'OddsRatio_working_3-way'!S93*'OddsRatio_working_3-way'!R93/3-2*'OddsRatio_working_3-way'!R93^3/27-'OddsRatio_working_3-way'!T93</f>
        <v>0.15828733107773874</v>
      </c>
      <c r="W93" s="11">
        <f>'OddsRatio_working_3-way'!V93^2+4*'OddsRatio_working_3-way'!U93^3/27</f>
        <v>-0.23592577190765279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0.2554313269194709</v>
      </c>
      <c r="Y93" s="11">
        <f>IF('OddsRatio_working_3-way'!W93&gt;=0,IF('OddsRatio_working_3-way'!V93+SQRT('OddsRatio_working_3-way'!W93)&gt;0,0,PI()),ACOS('OddsRatio_working_3-way'!V93/(2*'OddsRatio_working_3-way'!X93)))</f>
        <v>1.2557681906937388</v>
      </c>
      <c r="Z93" s="11">
        <f>'OddsRatio_working_3-way'!X93^(1/3)*COS('OddsRatio_working_3-way'!Y93/3)</f>
        <v>0.57971009375976112</v>
      </c>
      <c r="AA93" s="11">
        <f>'OddsRatio_working_3-way'!X93^(1/3)*COS(('OddsRatio_working_3-way'!Y93+2*PI())/3)</f>
        <v>-0.51320508477012439</v>
      </c>
      <c r="AB93" s="11">
        <f>'OddsRatio_working_3-way'!X93^(1/3)*COS(('OddsRatio_working_3-way'!Y93+4*PI())/3)</f>
        <v>-6.6505008989636585E-2</v>
      </c>
      <c r="AC93" s="11">
        <f>'OddsRatio_working_3-way'!X93^(1/3)*SIN('OddsRatio_working_3-way'!Y93/3)</f>
        <v>0.25790240899889083</v>
      </c>
      <c r="AD93" s="11">
        <f>'OddsRatio_working_3-way'!X93^(1/3)*SIN(('OddsRatio_working_3-way'!Y93+2*PI())/3)</f>
        <v>0.37309246352676656</v>
      </c>
      <c r="AE93" s="11">
        <f>'OddsRatio_working_3-way'!X93^(1/3)*SIN(('OddsRatio_working_3-way'!Y93+4*PI())/3)</f>
        <v>-0.63099487252565734</v>
      </c>
      <c r="AF93" s="11">
        <f>-'OddsRatio_working_3-way'!U93/(3*'OddsRatio_working_3-way'!X93^(1/3))*COS(('OddsRatio_working_3-way'!Y93)/3)</f>
        <v>0.57971009375976101</v>
      </c>
      <c r="AG93" s="11">
        <f>-'OddsRatio_working_3-way'!U93/(3*'OddsRatio_working_3-way'!X93^(1/3))*COS(('OddsRatio_working_3-way'!Y93+2*PI())/3)</f>
        <v>-0.51320508477012428</v>
      </c>
      <c r="AH93" s="11">
        <f>-'OddsRatio_working_3-way'!U93/(3*'OddsRatio_working_3-way'!X93^(1/3))*COS(('OddsRatio_working_3-way'!Y93+4*PI())/3)</f>
        <v>-6.6505008989636585E-2</v>
      </c>
      <c r="AI93" s="11">
        <f>'OddsRatio_working_3-way'!U93/(3*'OddsRatio_working_3-way'!X93^(1/3))*SIN(('OddsRatio_working_3-way'!Y93)/3)</f>
        <v>-0.25790240899889083</v>
      </c>
      <c r="AJ93" s="11">
        <f>'OddsRatio_working_3-way'!U93/(3*'OddsRatio_working_3-way'!X93^(1/3))*SIN(('OddsRatio_working_3-way'!Y93+2*PI())/3)</f>
        <v>-0.3730924635267665</v>
      </c>
      <c r="AK93" s="11">
        <f>'OddsRatio_working_3-way'!U93/(3*'OddsRatio_working_3-way'!X93^(1/3))*SIN(('OddsRatio_working_3-way'!Y93+4*PI())/3)</f>
        <v>0.63099487252565722</v>
      </c>
      <c r="AL93" s="11">
        <f>'OddsRatio_working_3-way'!Z93+'OddsRatio_working_3-way'!AF93</f>
        <v>1.159420187519522</v>
      </c>
      <c r="AM93" s="11">
        <f>'OddsRatio_working_3-way'!AA93+'OddsRatio_working_3-way'!AG93</f>
        <v>-1.0264101695402488</v>
      </c>
      <c r="AN93" s="11">
        <f>'OddsRatio_working_3-way'!AB93+'OddsRatio_working_3-way'!AH93</f>
        <v>-0.13301001797927317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1.159420187519522</v>
      </c>
      <c r="AS93" s="11">
        <f>IF(('OddsRatio_working_3-way'!X93=0),IF(Q93&gt;0,-Q93^(1/3),(-Q93)^(1/3)),'OddsRatio_working_3-way'!AM93-'OddsRatio_working_3-way'!R93/3)</f>
        <v>-1.0264101695402488</v>
      </c>
      <c r="AT93" s="11">
        <f>IF(('OddsRatio_working_3-way'!X93=0),IF(Q93&gt;0,-Q93^(1/3),(-Q93)^(1/3)),'OddsRatio_working_3-way'!AN93-'OddsRatio_working_3-way'!R93/3)</f>
        <v>-0.13301001797927317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1.46</v>
      </c>
      <c r="B94" s="4">
        <f>IF('True_Odds_Calculator_3-way'!B93="","",'True_Odds_Calculator_3-way'!B93)</f>
        <v>4.83</v>
      </c>
      <c r="C94" s="4">
        <f>IF('True_Odds_Calculator_3-way'!C93="","",'True_Odds_Calculator_3-way'!C93)</f>
        <v>7.18</v>
      </c>
      <c r="D94" s="9">
        <f t="shared" si="26"/>
        <v>0.67119778894377269</v>
      </c>
      <c r="E94" s="9">
        <f t="shared" si="27"/>
        <v>0.19689954680478225</v>
      </c>
      <c r="F94" s="9">
        <f t="shared" si="28"/>
        <v>0.13190266425144506</v>
      </c>
      <c r="G94" s="9">
        <f t="shared" si="29"/>
        <v>1.0649430422952464</v>
      </c>
      <c r="H94" s="9">
        <f t="shared" si="30"/>
        <v>1.4898737994558138</v>
      </c>
      <c r="I94" s="9">
        <f t="shared" si="31"/>
        <v>5.0787318519907947</v>
      </c>
      <c r="J94" s="9">
        <f t="shared" si="32"/>
        <v>7.5813480013846233</v>
      </c>
      <c r="K94" s="11">
        <f t="shared" si="33"/>
        <v>0.68493150684931503</v>
      </c>
      <c r="L94" s="11">
        <f t="shared" si="34"/>
        <v>0.20703933747412007</v>
      </c>
      <c r="M94" s="11">
        <f t="shared" si="35"/>
        <v>0.1392757660167131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-0.21504069250854485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0.20678653254417112</v>
      </c>
      <c r="Q94" s="11">
        <f>2*'OddsRatio_working_3-way'!K94*'OddsRatio_working_3-way'!L94*'OddsRatio_working_3-way'!M94</f>
        <v>3.9500770304521704E-2</v>
      </c>
      <c r="R94" s="11">
        <f t="shared" si="36"/>
        <v>0</v>
      </c>
      <c r="S94" s="11">
        <f t="shared" si="37"/>
        <v>-0.96161582318171834</v>
      </c>
      <c r="T94" s="11">
        <f t="shared" si="38"/>
        <v>-0.18368974654856127</v>
      </c>
      <c r="U94" s="11">
        <f>'OddsRatio_working_3-way'!S94-'OddsRatio_working_3-way'!R94^2/3</f>
        <v>-0.96161582318171834</v>
      </c>
      <c r="V94" s="11">
        <f>'OddsRatio_working_3-way'!S94*'OddsRatio_working_3-way'!R94/3-2*'OddsRatio_working_3-way'!R94^3/27-'OddsRatio_working_3-way'!T94</f>
        <v>0.18368974654856127</v>
      </c>
      <c r="W94" s="11">
        <f>'OddsRatio_working_3-way'!V94^2+4*'OddsRatio_working_3-way'!U94^3/27</f>
        <v>-9.7993032790563817E-2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0.18147655205124882</v>
      </c>
      <c r="Y94" s="11">
        <f>IF('OddsRatio_working_3-way'!W94&gt;=0,IF('OddsRatio_working_3-way'!V94+SQRT('OddsRatio_working_3-way'!W94)&gt;0,0,PI()),ACOS('OddsRatio_working_3-way'!V94/(2*'OddsRatio_working_3-way'!X94)))</f>
        <v>1.0401420561465373</v>
      </c>
      <c r="Z94" s="11">
        <f>'OddsRatio_working_3-way'!X94^(1/3)*COS('OddsRatio_working_3-way'!Y94/3)</f>
        <v>0.53247152114762319</v>
      </c>
      <c r="AA94" s="11">
        <f>'OddsRatio_working_3-way'!X94^(1/3)*COS(('OddsRatio_working_3-way'!Y94+2*PI())/3)</f>
        <v>-0.43284763041051266</v>
      </c>
      <c r="AB94" s="11">
        <f>'OddsRatio_working_3-way'!X94^(1/3)*COS(('OddsRatio_working_3-way'!Y94+4*PI())/3)</f>
        <v>-9.9623890737110463E-2</v>
      </c>
      <c r="AC94" s="11">
        <f>'OddsRatio_working_3-way'!X94^(1/3)*SIN('OddsRatio_working_3-way'!Y94/3)</f>
        <v>0.19238681580081246</v>
      </c>
      <c r="AD94" s="11">
        <f>'OddsRatio_working_3-way'!X94^(1/3)*SIN(('OddsRatio_working_3-way'!Y94+2*PI())/3)</f>
        <v>0.36494045620517845</v>
      </c>
      <c r="AE94" s="11">
        <f>'OddsRatio_working_3-way'!X94^(1/3)*SIN(('OddsRatio_working_3-way'!Y94+4*PI())/3)</f>
        <v>-0.55732727200599097</v>
      </c>
      <c r="AF94" s="11">
        <f>-'OddsRatio_working_3-way'!U94/(3*'OddsRatio_working_3-way'!X94^(1/3))*COS(('OddsRatio_working_3-way'!Y94)/3)</f>
        <v>0.53247152114762308</v>
      </c>
      <c r="AG94" s="11">
        <f>-'OddsRatio_working_3-way'!U94/(3*'OddsRatio_working_3-way'!X94^(1/3))*COS(('OddsRatio_working_3-way'!Y94+2*PI())/3)</f>
        <v>-0.43284763041051255</v>
      </c>
      <c r="AH94" s="11">
        <f>-'OddsRatio_working_3-way'!U94/(3*'OddsRatio_working_3-way'!X94^(1/3))*COS(('OddsRatio_working_3-way'!Y94+4*PI())/3)</f>
        <v>-9.9623890737110449E-2</v>
      </c>
      <c r="AI94" s="11">
        <f>'OddsRatio_working_3-way'!U94/(3*'OddsRatio_working_3-way'!X94^(1/3))*SIN(('OddsRatio_working_3-way'!Y94)/3)</f>
        <v>-0.19238681580081243</v>
      </c>
      <c r="AJ94" s="11">
        <f>'OddsRatio_working_3-way'!U94/(3*'OddsRatio_working_3-way'!X94^(1/3))*SIN(('OddsRatio_working_3-way'!Y94+2*PI())/3)</f>
        <v>-0.3649404562051784</v>
      </c>
      <c r="AK94" s="11">
        <f>'OddsRatio_working_3-way'!U94/(3*'OddsRatio_working_3-way'!X94^(1/3))*SIN(('OddsRatio_working_3-way'!Y94+4*PI())/3)</f>
        <v>0.55732727200599086</v>
      </c>
      <c r="AL94" s="11">
        <f>'OddsRatio_working_3-way'!Z94+'OddsRatio_working_3-way'!AF94</f>
        <v>1.0649430422952464</v>
      </c>
      <c r="AM94" s="11">
        <f>'OddsRatio_working_3-way'!AA94+'OddsRatio_working_3-way'!AG94</f>
        <v>-0.86569526082102521</v>
      </c>
      <c r="AN94" s="11">
        <f>'OddsRatio_working_3-way'!AB94+'OddsRatio_working_3-way'!AH94</f>
        <v>-0.1992477814742209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1.0649430422952464</v>
      </c>
      <c r="AS94" s="11">
        <f>IF(('OddsRatio_working_3-way'!X94=0),IF(Q94&gt;0,-Q94^(1/3),(-Q94)^(1/3)),'OddsRatio_working_3-way'!AM94-'OddsRatio_working_3-way'!R94/3)</f>
        <v>-0.86569526082102521</v>
      </c>
      <c r="AT94" s="11">
        <f>IF(('OddsRatio_working_3-way'!X94=0),IF(Q94&gt;0,-Q94^(1/3),(-Q94)^(1/3)),'OddsRatio_working_3-way'!AN94-'OddsRatio_working_3-way'!R94/3)</f>
        <v>-0.1992477814742209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2.1</v>
      </c>
      <c r="B95" s="4">
        <f>IF('True_Odds_Calculator_3-way'!B94="","",'True_Odds_Calculator_3-way'!B94)</f>
        <v>3.37</v>
      </c>
      <c r="C95" s="4">
        <f>IF('True_Odds_Calculator_3-way'!C94="","",'True_Odds_Calculator_3-way'!C94)</f>
        <v>3.67</v>
      </c>
      <c r="D95" s="9">
        <f t="shared" si="26"/>
        <v>0.45879286614367132</v>
      </c>
      <c r="E95" s="9">
        <f t="shared" si="27"/>
        <v>0.28236044196414828</v>
      </c>
      <c r="F95" s="9">
        <f t="shared" si="28"/>
        <v>0.25884669189218046</v>
      </c>
      <c r="G95" s="9">
        <f t="shared" si="29"/>
        <v>1.0723934952594993</v>
      </c>
      <c r="H95" s="9">
        <f t="shared" si="30"/>
        <v>2.1796328447854489</v>
      </c>
      <c r="I95" s="9">
        <f t="shared" si="31"/>
        <v>3.5415725837650145</v>
      </c>
      <c r="J95" s="9">
        <f t="shared" si="32"/>
        <v>3.8632906323428626</v>
      </c>
      <c r="K95" s="11">
        <f t="shared" si="33"/>
        <v>0.47619047619047616</v>
      </c>
      <c r="L95" s="11">
        <f t="shared" si="34"/>
        <v>0.29673590504451036</v>
      </c>
      <c r="M95" s="11">
        <f t="shared" si="35"/>
        <v>0.27247956403269757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-0.26800138145637387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0.23640306954369975</v>
      </c>
      <c r="Q95" s="11">
        <f>2*'OddsRatio_working_3-way'!K95*'OddsRatio_working_3-way'!L95*'OddsRatio_working_3-way'!M95</f>
        <v>7.7004257180358221E-2</v>
      </c>
      <c r="R95" s="11">
        <f t="shared" si="36"/>
        <v>0</v>
      </c>
      <c r="S95" s="11">
        <f t="shared" si="37"/>
        <v>-0.88209645882807586</v>
      </c>
      <c r="T95" s="11">
        <f t="shared" si="38"/>
        <v>-0.28732783675181622</v>
      </c>
      <c r="U95" s="11">
        <f>'OddsRatio_working_3-way'!S95-'OddsRatio_working_3-way'!R95^2/3</f>
        <v>-0.88209645882807586</v>
      </c>
      <c r="V95" s="11">
        <f>'OddsRatio_working_3-way'!S95*'OddsRatio_working_3-way'!R95/3-2*'OddsRatio_working_3-way'!R95^3/27-'OddsRatio_working_3-way'!T95</f>
        <v>0.28732783675181622</v>
      </c>
      <c r="W95" s="11">
        <f>'OddsRatio_working_3-way'!V95^2+4*'OddsRatio_working_3-way'!U95^3/27</f>
        <v>-1.9124803935996623E-2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0.15943814608530402</v>
      </c>
      <c r="Y95" s="11">
        <f>IF('OddsRatio_working_3-way'!W95&gt;=0,IF('OddsRatio_working_3-way'!V95+SQRT('OddsRatio_working_3-way'!W95)&gt;0,0,PI()),ACOS('OddsRatio_working_3-way'!V95/(2*'OddsRatio_working_3-way'!X95)))</f>
        <v>0.44858044304455835</v>
      </c>
      <c r="Z95" s="11">
        <f>'OddsRatio_working_3-way'!X95^(1/3)*COS('OddsRatio_working_3-way'!Y95/3)</f>
        <v>0.53619674762974967</v>
      </c>
      <c r="AA95" s="11">
        <f>'OddsRatio_working_3-way'!X95^(1/3)*COS(('OddsRatio_working_3-way'!Y95+2*PI())/3)</f>
        <v>-0.33805479296621399</v>
      </c>
      <c r="AB95" s="11">
        <f>'OddsRatio_working_3-way'!X95^(1/3)*COS(('OddsRatio_working_3-way'!Y95+4*PI())/3)</f>
        <v>-0.19814195466353535</v>
      </c>
      <c r="AC95" s="11">
        <f>'OddsRatio_working_3-way'!X95^(1/3)*SIN('OddsRatio_working_3-way'!Y95/3)</f>
        <v>8.07787148571361E-2</v>
      </c>
      <c r="AD95" s="11">
        <f>'OddsRatio_working_3-way'!X95^(1/3)*SIN(('OddsRatio_working_3-way'!Y95+2*PI())/3)</f>
        <v>0.42397064744538876</v>
      </c>
      <c r="AE95" s="11">
        <f>'OddsRatio_working_3-way'!X95^(1/3)*SIN(('OddsRatio_working_3-way'!Y95+4*PI())/3)</f>
        <v>-0.50474936230252487</v>
      </c>
      <c r="AF95" s="11">
        <f>-'OddsRatio_working_3-way'!U95/(3*'OddsRatio_working_3-way'!X95^(1/3))*COS(('OddsRatio_working_3-way'!Y95)/3)</f>
        <v>0.53619674762974967</v>
      </c>
      <c r="AG95" s="11">
        <f>-'OddsRatio_working_3-way'!U95/(3*'OddsRatio_working_3-way'!X95^(1/3))*COS(('OddsRatio_working_3-way'!Y95+2*PI())/3)</f>
        <v>-0.33805479296621399</v>
      </c>
      <c r="AH95" s="11">
        <f>-'OddsRatio_working_3-way'!U95/(3*'OddsRatio_working_3-way'!X95^(1/3))*COS(('OddsRatio_working_3-way'!Y95+4*PI())/3)</f>
        <v>-0.19814195466353535</v>
      </c>
      <c r="AI95" s="11">
        <f>'OddsRatio_working_3-way'!U95/(3*'OddsRatio_working_3-way'!X95^(1/3))*SIN(('OddsRatio_working_3-way'!Y95)/3)</f>
        <v>-8.07787148571361E-2</v>
      </c>
      <c r="AJ95" s="11">
        <f>'OddsRatio_working_3-way'!U95/(3*'OddsRatio_working_3-way'!X95^(1/3))*SIN(('OddsRatio_working_3-way'!Y95+2*PI())/3)</f>
        <v>-0.42397064744538876</v>
      </c>
      <c r="AK95" s="11">
        <f>'OddsRatio_working_3-way'!U95/(3*'OddsRatio_working_3-way'!X95^(1/3))*SIN(('OddsRatio_working_3-way'!Y95+4*PI())/3)</f>
        <v>0.50474936230252487</v>
      </c>
      <c r="AL95" s="11">
        <f>'OddsRatio_working_3-way'!Z95+'OddsRatio_working_3-way'!AF95</f>
        <v>1.0723934952594993</v>
      </c>
      <c r="AM95" s="11">
        <f>'OddsRatio_working_3-way'!AA95+'OddsRatio_working_3-way'!AG95</f>
        <v>-0.67610958593242798</v>
      </c>
      <c r="AN95" s="11">
        <f>'OddsRatio_working_3-way'!AB95+'OddsRatio_working_3-way'!AH95</f>
        <v>-0.39628390932707069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1.0723934952594993</v>
      </c>
      <c r="AS95" s="11">
        <f>IF(('OddsRatio_working_3-way'!X95=0),IF(Q95&gt;0,-Q95^(1/3),(-Q95)^(1/3)),'OddsRatio_working_3-way'!AM95-'OddsRatio_working_3-way'!R95/3)</f>
        <v>-0.67610958593242798</v>
      </c>
      <c r="AT95" s="11">
        <f>IF(('OddsRatio_working_3-way'!X95=0),IF(Q95&gt;0,-Q95^(1/3),(-Q95)^(1/3)),'OddsRatio_working_3-way'!AN95-'OddsRatio_working_3-way'!R95/3)</f>
        <v>-0.39628390932707069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2.37</v>
      </c>
      <c r="B96" s="4">
        <f>IF('True_Odds_Calculator_3-way'!B95="","",'True_Odds_Calculator_3-way'!B95)</f>
        <v>3.57</v>
      </c>
      <c r="C96" s="4">
        <f>IF('True_Odds_Calculator_3-way'!C95="","",'True_Odds_Calculator_3-way'!C95)</f>
        <v>2.92</v>
      </c>
      <c r="D96" s="9">
        <f t="shared" si="26"/>
        <v>0.40567760229036792</v>
      </c>
      <c r="E96" s="9">
        <f t="shared" si="27"/>
        <v>0.26679234647976818</v>
      </c>
      <c r="F96" s="9">
        <f t="shared" si="28"/>
        <v>0.32753005122986401</v>
      </c>
      <c r="G96" s="9">
        <f t="shared" si="29"/>
        <v>1.0693515409327747</v>
      </c>
      <c r="H96" s="9">
        <f t="shared" si="30"/>
        <v>2.4650116110779017</v>
      </c>
      <c r="I96" s="9">
        <f t="shared" si="31"/>
        <v>3.7482334601972309</v>
      </c>
      <c r="J96" s="9">
        <f t="shared" si="32"/>
        <v>3.0531549585909281</v>
      </c>
      <c r="K96" s="11">
        <f t="shared" si="33"/>
        <v>0.42194092827004215</v>
      </c>
      <c r="L96" s="11">
        <f t="shared" si="34"/>
        <v>0.28011204481792717</v>
      </c>
      <c r="M96" s="11">
        <f t="shared" si="35"/>
        <v>0.34246575342465752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-0.2736248305460558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0.23719099801067176</v>
      </c>
      <c r="Q96" s="11">
        <f>2*'OddsRatio_working_3-way'!K96*'OddsRatio_working_3-way'!L96*'OddsRatio_working_3-way'!M96</f>
        <v>8.0952559048010853E-2</v>
      </c>
      <c r="R96" s="11">
        <f t="shared" si="36"/>
        <v>0</v>
      </c>
      <c r="S96" s="11">
        <f t="shared" si="37"/>
        <v>-0.86684749164512831</v>
      </c>
      <c r="T96" s="11">
        <f t="shared" si="38"/>
        <v>-0.29585238622700633</v>
      </c>
      <c r="U96" s="11">
        <f>'OddsRatio_working_3-way'!S96-'OddsRatio_working_3-way'!R96^2/3</f>
        <v>-0.86684749164512831</v>
      </c>
      <c r="V96" s="11">
        <f>'OddsRatio_working_3-way'!S96*'OddsRatio_working_3-way'!R96/3-2*'OddsRatio_working_3-way'!R96^3/27-'OddsRatio_working_3-way'!T96</f>
        <v>0.29585238622700633</v>
      </c>
      <c r="W96" s="11">
        <f>'OddsRatio_working_3-way'!V96^2+4*'OddsRatio_working_3-way'!U96^3/27</f>
        <v>-8.9706999244220931E-3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0.15532170997693451</v>
      </c>
      <c r="Y96" s="11">
        <f>IF('OddsRatio_working_3-way'!W96&gt;=0,IF('OddsRatio_working_3-way'!V96+SQRT('OddsRatio_working_3-way'!W96)&gt;0,0,PI()),ACOS('OddsRatio_working_3-way'!V96/(2*'OddsRatio_working_3-way'!X96)))</f>
        <v>0.30982869651900113</v>
      </c>
      <c r="Z96" s="11">
        <f>'OddsRatio_working_3-way'!X96^(1/3)*COS('OddsRatio_working_3-way'!Y96/3)</f>
        <v>0.53467577046638748</v>
      </c>
      <c r="AA96" s="11">
        <f>'OddsRatio_working_3-way'!X96^(1/3)*COS(('OddsRatio_working_3-way'!Y96+2*PI())/3)</f>
        <v>-0.31532994987322882</v>
      </c>
      <c r="AB96" s="11">
        <f>'OddsRatio_working_3-way'!X96^(1/3)*COS(('OddsRatio_working_3-way'!Y96+4*PI())/3)</f>
        <v>-0.21934582059315857</v>
      </c>
      <c r="AC96" s="11">
        <f>'OddsRatio_working_3-way'!X96^(1/3)*SIN('OddsRatio_working_3-way'!Y96/3)</f>
        <v>5.5416462877780369E-2</v>
      </c>
      <c r="AD96" s="11">
        <f>'OddsRatio_working_3-way'!X96^(1/3)*SIN(('OddsRatio_working_3-way'!Y96+2*PI())/3)</f>
        <v>0.43533456857301894</v>
      </c>
      <c r="AE96" s="11">
        <f>'OddsRatio_working_3-way'!X96^(1/3)*SIN(('OddsRatio_working_3-way'!Y96+4*PI())/3)</f>
        <v>-0.49075103145079929</v>
      </c>
      <c r="AF96" s="11">
        <f>-'OddsRatio_working_3-way'!U96/(3*'OddsRatio_working_3-way'!X96^(1/3))*COS(('OddsRatio_working_3-way'!Y96)/3)</f>
        <v>0.53467577046638737</v>
      </c>
      <c r="AG96" s="11">
        <f>-'OddsRatio_working_3-way'!U96/(3*'OddsRatio_working_3-way'!X96^(1/3))*COS(('OddsRatio_working_3-way'!Y96+2*PI())/3)</f>
        <v>-0.31532994987322877</v>
      </c>
      <c r="AH96" s="11">
        <f>-'OddsRatio_working_3-way'!U96/(3*'OddsRatio_working_3-way'!X96^(1/3))*COS(('OddsRatio_working_3-way'!Y96+4*PI())/3)</f>
        <v>-0.21934582059315855</v>
      </c>
      <c r="AI96" s="11">
        <f>'OddsRatio_working_3-way'!U96/(3*'OddsRatio_working_3-way'!X96^(1/3))*SIN(('OddsRatio_working_3-way'!Y96)/3)</f>
        <v>-5.5416462877780355E-2</v>
      </c>
      <c r="AJ96" s="11">
        <f>'OddsRatio_working_3-way'!U96/(3*'OddsRatio_working_3-way'!X96^(1/3))*SIN(('OddsRatio_working_3-way'!Y96+2*PI())/3)</f>
        <v>-0.43533456857301883</v>
      </c>
      <c r="AK96" s="11">
        <f>'OddsRatio_working_3-way'!U96/(3*'OddsRatio_working_3-way'!X96^(1/3))*SIN(('OddsRatio_working_3-way'!Y96+4*PI())/3)</f>
        <v>0.49075103145079918</v>
      </c>
      <c r="AL96" s="11">
        <f>'OddsRatio_working_3-way'!Z96+'OddsRatio_working_3-way'!AF96</f>
        <v>1.0693515409327747</v>
      </c>
      <c r="AM96" s="11">
        <f>'OddsRatio_working_3-way'!AA96+'OddsRatio_working_3-way'!AG96</f>
        <v>-0.63065989974645764</v>
      </c>
      <c r="AN96" s="11">
        <f>'OddsRatio_working_3-way'!AB96+'OddsRatio_working_3-way'!AH96</f>
        <v>-0.43869164118631709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1.0693515409327747</v>
      </c>
      <c r="AS96" s="11">
        <f>IF(('OddsRatio_working_3-way'!X96=0),IF(Q96&gt;0,-Q96^(1/3),(-Q96)^(1/3)),'OddsRatio_working_3-way'!AM96-'OddsRatio_working_3-way'!R96/3)</f>
        <v>-0.63065989974645764</v>
      </c>
      <c r="AT96" s="11">
        <f>IF(('OddsRatio_working_3-way'!X96=0),IF(Q96&gt;0,-Q96^(1/3),(-Q96)^(1/3)),'OddsRatio_working_3-way'!AN96-'OddsRatio_working_3-way'!R96/3)</f>
        <v>-0.43869164118631709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2.2999999999999998</v>
      </c>
      <c r="B97" s="4">
        <f>IF('True_Odds_Calculator_3-way'!B96="","",'True_Odds_Calculator_3-way'!B96)</f>
        <v>3.74</v>
      </c>
      <c r="C97" s="4">
        <f>IF('True_Odds_Calculator_3-way'!C96="","",'True_Odds_Calculator_3-way'!C96)</f>
        <v>3.06</v>
      </c>
      <c r="D97" s="9">
        <f t="shared" si="26"/>
        <v>0.423986026353044</v>
      </c>
      <c r="E97" s="9">
        <f t="shared" si="27"/>
        <v>0.25883641987525174</v>
      </c>
      <c r="F97" s="9">
        <f t="shared" si="28"/>
        <v>0.31717755377170415</v>
      </c>
      <c r="G97" s="9">
        <f t="shared" si="29"/>
        <v>1.045052535922895</v>
      </c>
      <c r="H97" s="9">
        <f t="shared" si="30"/>
        <v>2.3585682966997634</v>
      </c>
      <c r="I97" s="9">
        <f t="shared" si="31"/>
        <v>3.8634439484287331</v>
      </c>
      <c r="J97" s="9">
        <f t="shared" si="32"/>
        <v>3.1528082240011632</v>
      </c>
      <c r="K97" s="11">
        <f t="shared" si="33"/>
        <v>0.43478260869565222</v>
      </c>
      <c r="L97" s="11">
        <f t="shared" si="34"/>
        <v>0.26737967914438499</v>
      </c>
      <c r="M97" s="11">
        <f t="shared" si="35"/>
        <v>0.32679738562091504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-0.27876629997887692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0.23174425160283446</v>
      </c>
      <c r="Q97" s="11">
        <f>2*'OddsRatio_working_3-way'!K97*'OddsRatio_working_3-way'!L97*'OddsRatio_working_3-way'!M97</f>
        <v>7.5981721836994892E-2</v>
      </c>
      <c r="R97" s="11">
        <f t="shared" si="36"/>
        <v>0</v>
      </c>
      <c r="S97" s="11">
        <f t="shared" si="37"/>
        <v>-0.8313209007702671</v>
      </c>
      <c r="T97" s="11">
        <f t="shared" si="38"/>
        <v>-0.27256422976074329</v>
      </c>
      <c r="U97" s="11">
        <f>'OddsRatio_working_3-way'!S97-'OddsRatio_working_3-way'!R97^2/3</f>
        <v>-0.8313209007702671</v>
      </c>
      <c r="V97" s="11">
        <f>'OddsRatio_working_3-way'!S97*'OddsRatio_working_3-way'!R97/3-2*'OddsRatio_working_3-way'!R97^3/27-'OddsRatio_working_3-way'!T97</f>
        <v>0.27256422976074329</v>
      </c>
      <c r="W97" s="11">
        <f>'OddsRatio_working_3-way'!V97^2+4*'OddsRatio_working_3-way'!U97^3/27</f>
        <v>-1.082300027358675E-2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0.14587174128207117</v>
      </c>
      <c r="Y97" s="11">
        <f>IF('OddsRatio_working_3-way'!W97&gt;=0,IF('OddsRatio_working_3-way'!V97+SQRT('OddsRatio_working_3-way'!W97)&gt;0,0,PI()),ACOS('OddsRatio_working_3-way'!V97/(2*'OddsRatio_working_3-way'!X97)))</f>
        <v>0.36461848212522696</v>
      </c>
      <c r="Z97" s="11">
        <f>'OddsRatio_working_3-way'!X97^(1/3)*COS('OddsRatio_working_3-way'!Y97/3)</f>
        <v>0.52252626796144763</v>
      </c>
      <c r="AA97" s="11">
        <f>'OddsRatio_working_3-way'!X97^(1/3)*COS(('OddsRatio_working_3-way'!Y97+2*PI())/3)</f>
        <v>-0.31653473301927071</v>
      </c>
      <c r="AB97" s="11">
        <f>'OddsRatio_working_3-way'!X97^(1/3)*COS(('OddsRatio_working_3-way'!Y97+4*PI())/3)</f>
        <v>-0.20599153494217681</v>
      </c>
      <c r="AC97" s="11">
        <f>'OddsRatio_working_3-way'!X97^(1/3)*SIN('OddsRatio_working_3-way'!Y97/3)</f>
        <v>6.3822145166892261E-2</v>
      </c>
      <c r="AD97" s="11">
        <f>'OddsRatio_working_3-way'!X97^(1/3)*SIN(('OddsRatio_working_3-way'!Y97+2*PI())/3)</f>
        <v>0.42060994961584236</v>
      </c>
      <c r="AE97" s="11">
        <f>'OddsRatio_working_3-way'!X97^(1/3)*SIN(('OddsRatio_working_3-way'!Y97+4*PI())/3)</f>
        <v>-0.48443209478273463</v>
      </c>
      <c r="AF97" s="11">
        <f>-'OddsRatio_working_3-way'!U97/(3*'OddsRatio_working_3-way'!X97^(1/3))*COS(('OddsRatio_working_3-way'!Y97)/3)</f>
        <v>0.52252626796144752</v>
      </c>
      <c r="AG97" s="11">
        <f>-'OddsRatio_working_3-way'!U97/(3*'OddsRatio_working_3-way'!X97^(1/3))*COS(('OddsRatio_working_3-way'!Y97+2*PI())/3)</f>
        <v>-0.31653473301927065</v>
      </c>
      <c r="AH97" s="11">
        <f>-'OddsRatio_working_3-way'!U97/(3*'OddsRatio_working_3-way'!X97^(1/3))*COS(('OddsRatio_working_3-way'!Y97+4*PI())/3)</f>
        <v>-0.20599153494217676</v>
      </c>
      <c r="AI97" s="11">
        <f>'OddsRatio_working_3-way'!U97/(3*'OddsRatio_working_3-way'!X97^(1/3))*SIN(('OddsRatio_working_3-way'!Y97)/3)</f>
        <v>-6.3822145166892247E-2</v>
      </c>
      <c r="AJ97" s="11">
        <f>'OddsRatio_working_3-way'!U97/(3*'OddsRatio_working_3-way'!X97^(1/3))*SIN(('OddsRatio_working_3-way'!Y97+2*PI())/3)</f>
        <v>-0.4206099496158423</v>
      </c>
      <c r="AK97" s="11">
        <f>'OddsRatio_working_3-way'!U97/(3*'OddsRatio_working_3-way'!X97^(1/3))*SIN(('OddsRatio_working_3-way'!Y97+4*PI())/3)</f>
        <v>0.48443209478273452</v>
      </c>
      <c r="AL97" s="11">
        <f>'OddsRatio_working_3-way'!Z97+'OddsRatio_working_3-way'!AF97</f>
        <v>1.045052535922895</v>
      </c>
      <c r="AM97" s="11">
        <f>'OddsRatio_working_3-way'!AA97+'OddsRatio_working_3-way'!AG97</f>
        <v>-0.63306946603854142</v>
      </c>
      <c r="AN97" s="11">
        <f>'OddsRatio_working_3-way'!AB97+'OddsRatio_working_3-way'!AH97</f>
        <v>-0.41198306988435357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1.045052535922895</v>
      </c>
      <c r="AS97" s="11">
        <f>IF(('OddsRatio_working_3-way'!X97=0),IF(Q97&gt;0,-Q97^(1/3),(-Q97)^(1/3)),'OddsRatio_working_3-way'!AM97-'OddsRatio_working_3-way'!R97/3)</f>
        <v>-0.63306946603854142</v>
      </c>
      <c r="AT97" s="11">
        <f>IF(('OddsRatio_working_3-way'!X97=0),IF(Q97&gt;0,-Q97^(1/3),(-Q97)^(1/3)),'OddsRatio_working_3-way'!AN97-'OddsRatio_working_3-way'!R97/3)</f>
        <v>-0.41198306988435357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1.88</v>
      </c>
      <c r="B98" s="4">
        <f>IF('True_Odds_Calculator_3-way'!B97="","",'True_Odds_Calculator_3-way'!B97)</f>
        <v>4.26</v>
      </c>
      <c r="C98" s="4">
        <f>IF('True_Odds_Calculator_3-way'!C97="","",'True_Odds_Calculator_3-way'!C97)</f>
        <v>3.79</v>
      </c>
      <c r="D98" s="9">
        <f t="shared" si="26"/>
        <v>0.51961775587763082</v>
      </c>
      <c r="E98" s="9">
        <f t="shared" si="27"/>
        <v>0.22599783706066542</v>
      </c>
      <c r="F98" s="9">
        <f t="shared" si="28"/>
        <v>0.25438440706170395</v>
      </c>
      <c r="G98" s="9">
        <f t="shared" si="29"/>
        <v>1.0505586223731269</v>
      </c>
      <c r="H98" s="9">
        <f t="shared" si="30"/>
        <v>1.9244915876883515</v>
      </c>
      <c r="I98" s="9">
        <f t="shared" si="31"/>
        <v>4.4248211089363938</v>
      </c>
      <c r="J98" s="9">
        <f t="shared" si="32"/>
        <v>3.9310585564210236</v>
      </c>
      <c r="K98" s="11">
        <f t="shared" si="33"/>
        <v>0.53191489361702127</v>
      </c>
      <c r="L98" s="11">
        <f t="shared" si="34"/>
        <v>0.23474178403755869</v>
      </c>
      <c r="M98" s="11">
        <f t="shared" si="35"/>
        <v>0.26385224274406333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-0.26369252397560583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0.22831086332738479</v>
      </c>
      <c r="Q98" s="11">
        <f>2*'OddsRatio_working_3-way'!K98*'OddsRatio_working_3-way'!L98*'OddsRatio_working_3-way'!M98</f>
        <v>6.589058104686428E-2</v>
      </c>
      <c r="R98" s="11">
        <f t="shared" si="36"/>
        <v>0</v>
      </c>
      <c r="S98" s="11">
        <f t="shared" si="37"/>
        <v>-0.8658222837918067</v>
      </c>
      <c r="T98" s="11">
        <f t="shared" si="38"/>
        <v>-0.24987656097887634</v>
      </c>
      <c r="U98" s="11">
        <f>'OddsRatio_working_3-way'!S98-'OddsRatio_working_3-way'!R98^2/3</f>
        <v>-0.8658222837918067</v>
      </c>
      <c r="V98" s="11">
        <f>'OddsRatio_working_3-way'!S98*'OddsRatio_working_3-way'!R98/3-2*'OddsRatio_working_3-way'!R98^3/27-'OddsRatio_working_3-way'!T98</f>
        <v>0.24987656097887634</v>
      </c>
      <c r="W98" s="11">
        <f>'OddsRatio_working_3-way'!V98^2+4*'OddsRatio_working_3-way'!U98^3/27</f>
        <v>-3.3719058352963571E-2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0.15504624639087017</v>
      </c>
      <c r="Y98" s="11">
        <f>IF('OddsRatio_working_3-way'!W98&gt;=0,IF('OddsRatio_working_3-way'!V98+SQRT('OddsRatio_working_3-way'!W98)&gt;0,0,PI()),ACOS('OddsRatio_working_3-way'!V98/(2*'OddsRatio_working_3-way'!X98)))</f>
        <v>0.63374922680405821</v>
      </c>
      <c r="Z98" s="11">
        <f>'OddsRatio_working_3-way'!X98^(1/3)*COS('OddsRatio_working_3-way'!Y98/3)</f>
        <v>0.52527931118656357</v>
      </c>
      <c r="AA98" s="11">
        <f>'OddsRatio_working_3-way'!X98^(1/3)*COS(('OddsRatio_working_3-way'!Y98+2*PI())/3)</f>
        <v>-0.36019376815384319</v>
      </c>
      <c r="AB98" s="11">
        <f>'OddsRatio_working_3-way'!X98^(1/3)*COS(('OddsRatio_working_3-way'!Y98+4*PI())/3)</f>
        <v>-0.16508554303272024</v>
      </c>
      <c r="AC98" s="11">
        <f>'OddsRatio_working_3-way'!X98^(1/3)*SIN('OddsRatio_working_3-way'!Y98/3)</f>
        <v>0.11264578629479044</v>
      </c>
      <c r="AD98" s="11">
        <f>'OddsRatio_working_3-way'!X98^(1/3)*SIN(('OddsRatio_working_3-way'!Y98+2*PI())/3)</f>
        <v>0.39858233442256036</v>
      </c>
      <c r="AE98" s="11">
        <f>'OddsRatio_working_3-way'!X98^(1/3)*SIN(('OddsRatio_working_3-way'!Y98+4*PI())/3)</f>
        <v>-0.51122812071735069</v>
      </c>
      <c r="AF98" s="11">
        <f>-'OddsRatio_working_3-way'!U98/(3*'OddsRatio_working_3-way'!X98^(1/3))*COS(('OddsRatio_working_3-way'!Y98)/3)</f>
        <v>0.52527931118656346</v>
      </c>
      <c r="AG98" s="11">
        <f>-'OddsRatio_working_3-way'!U98/(3*'OddsRatio_working_3-way'!X98^(1/3))*COS(('OddsRatio_working_3-way'!Y98+2*PI())/3)</f>
        <v>-0.36019376815384313</v>
      </c>
      <c r="AH98" s="11">
        <f>-'OddsRatio_working_3-way'!U98/(3*'OddsRatio_working_3-way'!X98^(1/3))*COS(('OddsRatio_working_3-way'!Y98+4*PI())/3)</f>
        <v>-0.16508554303272022</v>
      </c>
      <c r="AI98" s="11">
        <f>'OddsRatio_working_3-way'!U98/(3*'OddsRatio_working_3-way'!X98^(1/3))*SIN(('OddsRatio_working_3-way'!Y98)/3)</f>
        <v>-0.11264578629479041</v>
      </c>
      <c r="AJ98" s="11">
        <f>'OddsRatio_working_3-way'!U98/(3*'OddsRatio_working_3-way'!X98^(1/3))*SIN(('OddsRatio_working_3-way'!Y98+2*PI())/3)</f>
        <v>-0.39858233442256025</v>
      </c>
      <c r="AK98" s="11">
        <f>'OddsRatio_working_3-way'!U98/(3*'OddsRatio_working_3-way'!X98^(1/3))*SIN(('OddsRatio_working_3-way'!Y98+4*PI())/3)</f>
        <v>0.51122812071735058</v>
      </c>
      <c r="AL98" s="11">
        <f>'OddsRatio_working_3-way'!Z98+'OddsRatio_working_3-way'!AF98</f>
        <v>1.0505586223731269</v>
      </c>
      <c r="AM98" s="11">
        <f>'OddsRatio_working_3-way'!AA98+'OddsRatio_working_3-way'!AG98</f>
        <v>-0.72038753630768637</v>
      </c>
      <c r="AN98" s="11">
        <f>'OddsRatio_working_3-way'!AB98+'OddsRatio_working_3-way'!AH98</f>
        <v>-0.33017108606544043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1.0505586223731269</v>
      </c>
      <c r="AS98" s="11">
        <f>IF(('OddsRatio_working_3-way'!X98=0),IF(Q98&gt;0,-Q98^(1/3),(-Q98)^(1/3)),'OddsRatio_working_3-way'!AM98-'OddsRatio_working_3-way'!R98/3)</f>
        <v>-0.72038753630768637</v>
      </c>
      <c r="AT98" s="11">
        <f>IF(('OddsRatio_working_3-way'!X98=0),IF(Q98&gt;0,-Q98^(1/3),(-Q98)^(1/3)),'OddsRatio_working_3-way'!AN98-'OddsRatio_working_3-way'!R98/3)</f>
        <v>-0.33017108606544043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2.7</v>
      </c>
      <c r="B99" s="4">
        <f>IF('True_Odds_Calculator_3-way'!B98="","",'True_Odds_Calculator_3-way'!B98)</f>
        <v>3.44</v>
      </c>
      <c r="C99" s="4">
        <f>IF('True_Odds_Calculator_3-way'!C98="","",'True_Odds_Calculator_3-way'!C98)</f>
        <v>2.73</v>
      </c>
      <c r="D99" s="9">
        <f t="shared" si="26"/>
        <v>0.36085613870345884</v>
      </c>
      <c r="E99" s="9">
        <f t="shared" si="27"/>
        <v>0.28231242765769277</v>
      </c>
      <c r="F99" s="9">
        <f t="shared" si="28"/>
        <v>0.35683143363884851</v>
      </c>
      <c r="G99" s="9">
        <f t="shared" si="29"/>
        <v>1.0418749659742339</v>
      </c>
      <c r="H99" s="9">
        <f t="shared" si="30"/>
        <v>2.7711874421561973</v>
      </c>
      <c r="I99" s="9">
        <f t="shared" si="31"/>
        <v>3.5421749169771304</v>
      </c>
      <c r="J99" s="9">
        <f t="shared" si="32"/>
        <v>2.8024436911354247</v>
      </c>
      <c r="K99" s="11">
        <f t="shared" si="33"/>
        <v>0.37037037037037035</v>
      </c>
      <c r="L99" s="11">
        <f t="shared" si="34"/>
        <v>0.29069767441860467</v>
      </c>
      <c r="M99" s="11">
        <f t="shared" si="35"/>
        <v>0.36630036630036628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-0.28300883727240311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0.23150120049344852</v>
      </c>
      <c r="Q99" s="11">
        <f>2*'OddsRatio_working_3-way'!K99*'OddsRatio_working_3-way'!L99*'OddsRatio_working_3-way'!M99</f>
        <v>7.8876047868295926E-2</v>
      </c>
      <c r="R99" s="11">
        <f t="shared" si="36"/>
        <v>0</v>
      </c>
      <c r="S99" s="11">
        <f t="shared" si="37"/>
        <v>-0.8179998996661112</v>
      </c>
      <c r="T99" s="11">
        <f t="shared" si="38"/>
        <v>-0.27870524690497828</v>
      </c>
      <c r="U99" s="11">
        <f>'OddsRatio_working_3-way'!S99-'OddsRatio_working_3-way'!R99^2/3</f>
        <v>-0.8179998996661112</v>
      </c>
      <c r="V99" s="11">
        <f>'OddsRatio_working_3-way'!S99*'OddsRatio_working_3-way'!R99/3-2*'OddsRatio_working_3-way'!R99^3/27-'OddsRatio_working_3-way'!T99</f>
        <v>0.27870524690497828</v>
      </c>
      <c r="W99" s="11">
        <f>'OddsRatio_working_3-way'!V99^2+4*'OddsRatio_working_3-way'!U99^3/27</f>
        <v>-3.4112713613514978E-3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0.14237967377202793</v>
      </c>
      <c r="Y99" s="11">
        <f>IF('OddsRatio_working_3-way'!W99&gt;=0,IF('OddsRatio_working_3-way'!V99+SQRT('OddsRatio_working_3-way'!W99)&gt;0,0,PI()),ACOS('OddsRatio_working_3-way'!V99/(2*'OddsRatio_working_3-way'!X99)))</f>
        <v>0.20657286742524783</v>
      </c>
      <c r="Z99" s="11">
        <f>'OddsRatio_working_3-way'!X99^(1/3)*COS('OddsRatio_working_3-way'!Y99/3)</f>
        <v>0.52093748298711706</v>
      </c>
      <c r="AA99" s="11">
        <f>'OddsRatio_working_3-way'!X99^(1/3)*COS(('OddsRatio_working_3-way'!Y99+2*PI())/3)</f>
        <v>-0.29158270991311519</v>
      </c>
      <c r="AB99" s="11">
        <f>'OddsRatio_working_3-way'!X99^(1/3)*COS(('OddsRatio_working_3-way'!Y99+4*PI())/3)</f>
        <v>-0.22935477307400198</v>
      </c>
      <c r="AC99" s="11">
        <f>'OddsRatio_working_3-way'!X99^(1/3)*SIN('OddsRatio_working_3-way'!Y99/3)</f>
        <v>3.5927316085177276E-2</v>
      </c>
      <c r="AD99" s="11">
        <f>'OddsRatio_working_3-way'!X99^(1/3)*SIN(('OddsRatio_working_3-way'!Y99+2*PI())/3)</f>
        <v>0.43318143600777864</v>
      </c>
      <c r="AE99" s="11">
        <f>'OddsRatio_working_3-way'!X99^(1/3)*SIN(('OddsRatio_working_3-way'!Y99+4*PI())/3)</f>
        <v>-0.46910875209295572</v>
      </c>
      <c r="AF99" s="11">
        <f>-'OddsRatio_working_3-way'!U99/(3*'OddsRatio_working_3-way'!X99^(1/3))*COS(('OddsRatio_working_3-way'!Y99)/3)</f>
        <v>0.52093748298711695</v>
      </c>
      <c r="AG99" s="11">
        <f>-'OddsRatio_working_3-way'!U99/(3*'OddsRatio_working_3-way'!X99^(1/3))*COS(('OddsRatio_working_3-way'!Y99+2*PI())/3)</f>
        <v>-0.29158270991311513</v>
      </c>
      <c r="AH99" s="11">
        <f>-'OddsRatio_working_3-way'!U99/(3*'OddsRatio_working_3-way'!X99^(1/3))*COS(('OddsRatio_working_3-way'!Y99+4*PI())/3)</f>
        <v>-0.22935477307400193</v>
      </c>
      <c r="AI99" s="11">
        <f>'OddsRatio_working_3-way'!U99/(3*'OddsRatio_working_3-way'!X99^(1/3))*SIN(('OddsRatio_working_3-way'!Y99)/3)</f>
        <v>-3.5927316085177269E-2</v>
      </c>
      <c r="AJ99" s="11">
        <f>'OddsRatio_working_3-way'!U99/(3*'OddsRatio_working_3-way'!X99^(1/3))*SIN(('OddsRatio_working_3-way'!Y99+2*PI())/3)</f>
        <v>-0.43318143600777853</v>
      </c>
      <c r="AK99" s="11">
        <f>'OddsRatio_working_3-way'!U99/(3*'OddsRatio_working_3-way'!X99^(1/3))*SIN(('OddsRatio_working_3-way'!Y99+4*PI())/3)</f>
        <v>0.46910875209295561</v>
      </c>
      <c r="AL99" s="11">
        <f>'OddsRatio_working_3-way'!Z99+'OddsRatio_working_3-way'!AF99</f>
        <v>1.0418749659742339</v>
      </c>
      <c r="AM99" s="11">
        <f>'OddsRatio_working_3-way'!AA99+'OddsRatio_working_3-way'!AG99</f>
        <v>-0.58316541982623038</v>
      </c>
      <c r="AN99" s="11">
        <f>'OddsRatio_working_3-way'!AB99+'OddsRatio_working_3-way'!AH99</f>
        <v>-0.45870954614800391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1.0418749659742339</v>
      </c>
      <c r="AS99" s="11">
        <f>IF(('OddsRatio_working_3-way'!X99=0),IF(Q99&gt;0,-Q99^(1/3),(-Q99)^(1/3)),'OddsRatio_working_3-way'!AM99-'OddsRatio_working_3-way'!R99/3)</f>
        <v>-0.58316541982623038</v>
      </c>
      <c r="AT99" s="11">
        <f>IF(('OddsRatio_working_3-way'!X99=0),IF(Q99&gt;0,-Q99^(1/3),(-Q99)^(1/3)),'OddsRatio_working_3-way'!AN99-'OddsRatio_working_3-way'!R99/3)</f>
        <v>-0.45870954614800391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2.2000000000000002</v>
      </c>
      <c r="B100" s="4">
        <f>IF('True_Odds_Calculator_3-way'!B99="","",'True_Odds_Calculator_3-way'!B99)</f>
        <v>3.62</v>
      </c>
      <c r="C100" s="4">
        <f>IF('True_Odds_Calculator_3-way'!C99="","",'True_Odds_Calculator_3-way'!C99)</f>
        <v>3.37</v>
      </c>
      <c r="D100" s="9">
        <f t="shared" si="26"/>
        <v>0.44410577049872002</v>
      </c>
      <c r="E100" s="9">
        <f t="shared" si="27"/>
        <v>0.26788730934797594</v>
      </c>
      <c r="F100" s="9">
        <f t="shared" si="28"/>
        <v>0.28800692015330392</v>
      </c>
      <c r="G100" s="9">
        <f t="shared" si="29"/>
        <v>1.0430965369597729</v>
      </c>
      <c r="H100" s="9">
        <f t="shared" si="30"/>
        <v>2.251715844351728</v>
      </c>
      <c r="I100" s="9">
        <f t="shared" si="31"/>
        <v>3.7329129268346044</v>
      </c>
      <c r="J100" s="9">
        <f t="shared" si="32"/>
        <v>3.4721387925946625</v>
      </c>
      <c r="K100" s="11">
        <f t="shared" si="33"/>
        <v>0.45454545454545453</v>
      </c>
      <c r="L100" s="11">
        <f t="shared" si="34"/>
        <v>0.27624309392265195</v>
      </c>
      <c r="M100" s="11">
        <f t="shared" si="35"/>
        <v>0.29673590504451036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-0.27763213392014807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0.23063727426237063</v>
      </c>
      <c r="Q100" s="11">
        <f>2*'OddsRatio_working_3-way'!K100*'OddsRatio_working_3-way'!L100*'OddsRatio_working_3-way'!M100</f>
        <v>7.4519313170394369E-2</v>
      </c>
      <c r="R100" s="11">
        <f t="shared" si="36"/>
        <v>0</v>
      </c>
      <c r="S100" s="11">
        <f t="shared" si="37"/>
        <v>-0.83072975381410996</v>
      </c>
      <c r="T100" s="11">
        <f t="shared" si="38"/>
        <v>-0.26841025971376731</v>
      </c>
      <c r="U100" s="11">
        <f>'OddsRatio_working_3-way'!S100-'OddsRatio_working_3-way'!R100^2/3</f>
        <v>-0.83072975381410996</v>
      </c>
      <c r="V100" s="11">
        <f>'OddsRatio_working_3-way'!S100*'OddsRatio_working_3-way'!R100/3-2*'OddsRatio_working_3-way'!R100^3/27-'OddsRatio_working_3-way'!T100</f>
        <v>0.26841025971376731</v>
      </c>
      <c r="W100" s="11">
        <f>'OddsRatio_working_3-way'!V100^2+4*'OddsRatio_working_3-way'!U100^3/27</f>
        <v>-1.2888748572597059E-2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0.14571617625731287</v>
      </c>
      <c r="Y100" s="11">
        <f>IF('OddsRatio_working_3-way'!W100&gt;=0,IF('OddsRatio_working_3-way'!V100+SQRT('OddsRatio_working_3-way'!W100)&gt;0,0,PI()),ACOS('OddsRatio_working_3-way'!V100/(2*'OddsRatio_working_3-way'!X100)))</f>
        <v>0.40014723588386336</v>
      </c>
      <c r="Z100" s="11">
        <f>'OddsRatio_working_3-way'!X100^(1/3)*COS('OddsRatio_working_3-way'!Y100/3)</f>
        <v>0.52154826847988645</v>
      </c>
      <c r="AA100" s="11">
        <f>'OddsRatio_working_3-way'!X100^(1/3)*COS(('OddsRatio_working_3-way'!Y100+2*PI())/3)</f>
        <v>-0.32137934183592198</v>
      </c>
      <c r="AB100" s="11">
        <f>'OddsRatio_working_3-way'!X100^(1/3)*COS(('OddsRatio_working_3-way'!Y100+4*PI())/3)</f>
        <v>-0.20016892664396435</v>
      </c>
      <c r="AC100" s="11">
        <f>'OddsRatio_working_3-way'!X100^(1/3)*SIN('OddsRatio_working_3-way'!Y100/3)</f>
        <v>6.9980865839663078E-2</v>
      </c>
      <c r="AD100" s="11">
        <f>'OddsRatio_working_3-way'!X100^(1/3)*SIN(('OddsRatio_working_3-way'!Y100+2*PI())/3)</f>
        <v>0.416683616883537</v>
      </c>
      <c r="AE100" s="11">
        <f>'OddsRatio_working_3-way'!X100^(1/3)*SIN(('OddsRatio_working_3-way'!Y100+4*PI())/3)</f>
        <v>-0.48666448272320006</v>
      </c>
      <c r="AF100" s="11">
        <f>-'OddsRatio_working_3-way'!U100/(3*'OddsRatio_working_3-way'!X100^(1/3))*COS(('OddsRatio_working_3-way'!Y100)/3)</f>
        <v>0.52154826847988656</v>
      </c>
      <c r="AG100" s="11">
        <f>-'OddsRatio_working_3-way'!U100/(3*'OddsRatio_working_3-way'!X100^(1/3))*COS(('OddsRatio_working_3-way'!Y100+2*PI())/3)</f>
        <v>-0.32137934183592204</v>
      </c>
      <c r="AH100" s="11">
        <f>-'OddsRatio_working_3-way'!U100/(3*'OddsRatio_working_3-way'!X100^(1/3))*COS(('OddsRatio_working_3-way'!Y100+4*PI())/3)</f>
        <v>-0.20016892664396441</v>
      </c>
      <c r="AI100" s="11">
        <f>'OddsRatio_working_3-way'!U100/(3*'OddsRatio_working_3-way'!X100^(1/3))*SIN(('OddsRatio_working_3-way'!Y100)/3)</f>
        <v>-6.9980865839663092E-2</v>
      </c>
      <c r="AJ100" s="11">
        <f>'OddsRatio_working_3-way'!U100/(3*'OddsRatio_working_3-way'!X100^(1/3))*SIN(('OddsRatio_working_3-way'!Y100+2*PI())/3)</f>
        <v>-0.41668361688353706</v>
      </c>
      <c r="AK100" s="11">
        <f>'OddsRatio_working_3-way'!U100/(3*'OddsRatio_working_3-way'!X100^(1/3))*SIN(('OddsRatio_working_3-way'!Y100+4*PI())/3)</f>
        <v>0.48666448272320012</v>
      </c>
      <c r="AL100" s="11">
        <f>'OddsRatio_working_3-way'!Z100+'OddsRatio_working_3-way'!AF100</f>
        <v>1.0430965369597729</v>
      </c>
      <c r="AM100" s="11">
        <f>'OddsRatio_working_3-way'!AA100+'OddsRatio_working_3-way'!AG100</f>
        <v>-0.64275868367184397</v>
      </c>
      <c r="AN100" s="11">
        <f>'OddsRatio_working_3-way'!AB100+'OddsRatio_working_3-way'!AH100</f>
        <v>-0.40033785328792876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1.0430965369597729</v>
      </c>
      <c r="AS100" s="11">
        <f>IF(('OddsRatio_working_3-way'!X100=0),IF(Q100&gt;0,-Q100^(1/3),(-Q100)^(1/3)),'OddsRatio_working_3-way'!AM100-'OddsRatio_working_3-way'!R100/3)</f>
        <v>-0.64275868367184397</v>
      </c>
      <c r="AT100" s="11">
        <f>IF(('OddsRatio_working_3-way'!X100=0),IF(Q100&gt;0,-Q100^(1/3),(-Q100)^(1/3)),'OddsRatio_working_3-way'!AN100-'OddsRatio_working_3-way'!R100/3)</f>
        <v>-0.40033785328792876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2.7</v>
      </c>
      <c r="B2" s="4">
        <f>IF('True_Odds_Calculator_3-way'!B3="","",'True_Odds_Calculator_3-way'!B3)</f>
        <v>3.07</v>
      </c>
      <c r="C2" s="4">
        <f>IF('True_Odds_Calculator_3-way'!C3="","",'True_Odds_Calculator_3-way'!C3)</f>
        <v>2.88</v>
      </c>
      <c r="D2" s="4">
        <f>IF(A2="","",((1/A2)+(1/B2)+(1/C2))-1)</f>
        <v>4.3325491615394007E-2</v>
      </c>
      <c r="E2" s="4">
        <f>IF(A2="","",(3*A2)/(3-($D2*A2)))</f>
        <v>2.809552727837644</v>
      </c>
      <c r="F2" s="4">
        <f>IF(B2="","",(3*B2)/(3-($D2*B2)))</f>
        <v>3.2124275356468104</v>
      </c>
      <c r="G2" s="4">
        <f>IF(C2="","",(3*C2)/(3-($D2*C2)))</f>
        <v>3.0049847436633339</v>
      </c>
      <c r="I2" s="4">
        <f>IF(A2="","",D2+1)</f>
        <v>1.043325491615394</v>
      </c>
    </row>
    <row r="3" spans="1:9" x14ac:dyDescent="0.2">
      <c r="A3" s="4">
        <f>IF('True_Odds_Calculator_3-way'!A4="","",'True_Odds_Calculator_3-way'!A4)</f>
        <v>6.37</v>
      </c>
      <c r="B3" s="4">
        <f>IF('True_Odds_Calculator_3-way'!B4="","",'True_Odds_Calculator_3-way'!B4)</f>
        <v>4.2300000000000004</v>
      </c>
      <c r="C3" s="4">
        <f>IF('True_Odds_Calculator_3-way'!C4="","",'True_Odds_Calculator_3-way'!C4)</f>
        <v>1.52</v>
      </c>
      <c r="D3" s="4">
        <f t="shared" ref="D3:D66" si="0">IF(A3="","",((1/A3)+(1/B3)+(1/C3))-1)</f>
        <v>5.1287227499033694E-2</v>
      </c>
      <c r="E3" s="4">
        <f t="shared" ref="E3:E66" si="1">IF(A3="","",(3*A3)/(3-($D3*A3)))</f>
        <v>7.148467220517829</v>
      </c>
      <c r="F3" s="4">
        <f t="shared" ref="F3:F66" si="2">IF(B3="","",(3*B3)/(3-($D3*B3)))</f>
        <v>4.5597373655176172</v>
      </c>
      <c r="G3" s="4">
        <f t="shared" ref="G3:G66" si="3">IF(C3="","",(3*C3)/(3-($D3*C3)))</f>
        <v>1.5605517624542722</v>
      </c>
      <c r="I3" s="4">
        <f t="shared" ref="I3:I66" si="4">IF(A3="","",D3+1)</f>
        <v>1.0512872274990337</v>
      </c>
    </row>
    <row r="4" spans="1: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3.56</v>
      </c>
      <c r="C4" s="4">
        <f>IF('True_Odds_Calculator_3-way'!C5="","",'True_Odds_Calculator_3-way'!C5)</f>
        <v>4.45</v>
      </c>
      <c r="D4" s="4">
        <f t="shared" si="0"/>
        <v>3.753287114511128E-2</v>
      </c>
      <c r="E4" s="4">
        <f t="shared" si="1"/>
        <v>1.9252838293955201</v>
      </c>
      <c r="F4" s="4">
        <f t="shared" si="2"/>
        <v>3.7259501187648461</v>
      </c>
      <c r="G4" s="4">
        <f t="shared" si="3"/>
        <v>4.7123544874202041</v>
      </c>
      <c r="I4" s="4">
        <f t="shared" si="4"/>
        <v>1.0375328711451113</v>
      </c>
    </row>
    <row r="5" spans="1: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3.59</v>
      </c>
      <c r="C5" s="4">
        <f>IF('True_Odds_Calculator_3-way'!C6="","",'True_Odds_Calculator_3-way'!C6)</f>
        <v>4.88</v>
      </c>
      <c r="D5" s="4">
        <f t="shared" si="0"/>
        <v>3.5955752665615348E-2</v>
      </c>
      <c r="E5" s="4">
        <f t="shared" si="1"/>
        <v>1.8501355531969961</v>
      </c>
      <c r="F5" s="4">
        <f t="shared" si="2"/>
        <v>3.7514122030177788</v>
      </c>
      <c r="G5" s="4">
        <f t="shared" si="3"/>
        <v>5.1831523402118576</v>
      </c>
      <c r="I5" s="4">
        <f t="shared" si="4"/>
        <v>1.0359557526656153</v>
      </c>
    </row>
    <row r="6" spans="1:9" x14ac:dyDescent="0.2">
      <c r="A6" s="4">
        <f>IF('True_Odds_Calculator_3-way'!A7="","",'True_Odds_Calculator_3-way'!A7)</f>
        <v>2.5299999999999998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3.11</v>
      </c>
      <c r="D6" s="4">
        <f t="shared" si="0"/>
        <v>3.3256021558707882E-2</v>
      </c>
      <c r="E6" s="4">
        <f t="shared" si="1"/>
        <v>2.6030036088867901</v>
      </c>
      <c r="F6" s="4">
        <f t="shared" si="2"/>
        <v>3.2747121041382519</v>
      </c>
      <c r="G6" s="4">
        <f t="shared" si="3"/>
        <v>3.2210469096701519</v>
      </c>
      <c r="I6" s="4">
        <f t="shared" si="4"/>
        <v>1.0332560215587079</v>
      </c>
    </row>
    <row r="7" spans="1:9" x14ac:dyDescent="0.2">
      <c r="A7" s="4">
        <f>IF('True_Odds_Calculator_3-way'!A8="","",'True_Odds_Calculator_3-way'!A8)</f>
        <v>1.51</v>
      </c>
      <c r="B7" s="4">
        <f>IF('True_Odds_Calculator_3-way'!B8="","",'True_Odds_Calculator_3-way'!B8)</f>
        <v>4.1500000000000004</v>
      </c>
      <c r="C7" s="4">
        <f>IF('True_Odds_Calculator_3-way'!C8="","",'True_Odds_Calculator_3-way'!C8)</f>
        <v>7.58</v>
      </c>
      <c r="D7" s="4">
        <f t="shared" si="0"/>
        <v>3.5141632422857505E-2</v>
      </c>
      <c r="E7" s="4">
        <f t="shared" si="1"/>
        <v>1.5371897429790178</v>
      </c>
      <c r="F7" s="4">
        <f t="shared" si="2"/>
        <v>4.362050583182346</v>
      </c>
      <c r="G7" s="4">
        <f t="shared" si="3"/>
        <v>8.3186201968795608</v>
      </c>
      <c r="I7" s="4">
        <f t="shared" si="4"/>
        <v>1.0351416324228575</v>
      </c>
    </row>
    <row r="8" spans="1:9" x14ac:dyDescent="0.2">
      <c r="A8" s="4">
        <f>IF('True_Odds_Calculator_3-way'!A9="","",'True_Odds_Calculator_3-way'!A9)</f>
        <v>2.06</v>
      </c>
      <c r="B8" s="4">
        <f>IF('True_Odds_Calculator_3-way'!B9="","",'True_Odds_Calculator_3-way'!B9)</f>
        <v>3.46</v>
      </c>
      <c r="C8" s="4">
        <f>IF('True_Odds_Calculator_3-way'!C9="","",'True_Odds_Calculator_3-way'!C9)</f>
        <v>3.75</v>
      </c>
      <c r="D8" s="4">
        <f t="shared" si="0"/>
        <v>4.1120900911012503E-2</v>
      </c>
      <c r="E8" s="4">
        <f t="shared" si="1"/>
        <v>2.1198570291784198</v>
      </c>
      <c r="F8" s="4">
        <f t="shared" si="2"/>
        <v>3.6322641432512373</v>
      </c>
      <c r="G8" s="4">
        <f t="shared" si="3"/>
        <v>3.9531988739726969</v>
      </c>
      <c r="I8" s="4">
        <f t="shared" si="4"/>
        <v>1.0411209009110125</v>
      </c>
    </row>
    <row r="9" spans="1:9" x14ac:dyDescent="0.2">
      <c r="A9" s="4">
        <f>IF('True_Odds_Calculator_3-way'!A10="","",'True_Odds_Calculator_3-way'!A10)</f>
        <v>1.88</v>
      </c>
      <c r="B9" s="4">
        <f>IF('True_Odds_Calculator_3-way'!B10="","",'True_Odds_Calculator_3-way'!B10)</f>
        <v>3.65</v>
      </c>
      <c r="C9" s="4">
        <f>IF('True_Odds_Calculator_3-way'!C10="","",'True_Odds_Calculator_3-way'!C10)</f>
        <v>4.24</v>
      </c>
      <c r="D9" s="4">
        <f t="shared" si="0"/>
        <v>4.1736552960520923E-2</v>
      </c>
      <c r="E9" s="4">
        <f t="shared" si="1"/>
        <v>1.9304918334450989</v>
      </c>
      <c r="F9" s="4">
        <f t="shared" si="2"/>
        <v>3.8452602901942261</v>
      </c>
      <c r="G9" s="4">
        <f t="shared" si="3"/>
        <v>4.5057857656124822</v>
      </c>
      <c r="I9" s="4">
        <f t="shared" si="4"/>
        <v>1.0417365529605209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3.64</v>
      </c>
      <c r="C10" s="4">
        <f>IF('True_Odds_Calculator_3-way'!C11="","",'True_Odds_Calculator_3-way'!C11)</f>
        <v>3.47</v>
      </c>
      <c r="D10" s="4">
        <f t="shared" si="0"/>
        <v>3.9100188956096682E-2</v>
      </c>
      <c r="E10" s="4">
        <f t="shared" si="1"/>
        <v>2.1590947077325153</v>
      </c>
      <c r="F10" s="4">
        <f t="shared" si="2"/>
        <v>3.8212878675827939</v>
      </c>
      <c r="G10" s="4">
        <f t="shared" si="3"/>
        <v>3.6343674868279705</v>
      </c>
      <c r="I10" s="4">
        <f t="shared" si="4"/>
        <v>1.0391001889560967</v>
      </c>
    </row>
    <row r="11" spans="1:9" x14ac:dyDescent="0.2">
      <c r="A11" s="4">
        <f>IF('True_Odds_Calculator_3-way'!A12="","",'True_Odds_Calculator_3-way'!A12)</f>
        <v>2.64</v>
      </c>
      <c r="B11" s="4">
        <f>IF('True_Odds_Calculator_3-way'!B12="","",'True_Odds_Calculator_3-way'!B12)</f>
        <v>3.4</v>
      </c>
      <c r="C11" s="4">
        <f>IF('True_Odds_Calculator_3-way'!C12="","",'True_Odds_Calculator_3-way'!C12)</f>
        <v>2.73</v>
      </c>
      <c r="D11" s="4">
        <f t="shared" si="0"/>
        <v>3.9205892147068599E-2</v>
      </c>
      <c r="E11" s="4">
        <f t="shared" si="1"/>
        <v>2.7343378979129098</v>
      </c>
      <c r="F11" s="4">
        <f t="shared" si="2"/>
        <v>3.5580982029807053</v>
      </c>
      <c r="G11" s="4">
        <f t="shared" si="3"/>
        <v>2.8310027080233278</v>
      </c>
      <c r="I11" s="4">
        <f t="shared" si="4"/>
        <v>1.0392058921470686</v>
      </c>
    </row>
    <row r="12" spans="1:9" x14ac:dyDescent="0.2">
      <c r="A12" s="4">
        <f>IF('True_Odds_Calculator_3-way'!A13="","",'True_Odds_Calculator_3-way'!A13)</f>
        <v>2.2200000000000002</v>
      </c>
      <c r="B12" s="4">
        <f>IF('True_Odds_Calculator_3-way'!B13="","",'True_Odds_Calculator_3-way'!B13)</f>
        <v>3.33</v>
      </c>
      <c r="C12" s="4">
        <f>IF('True_Odds_Calculator_3-way'!C13="","",'True_Odds_Calculator_3-way'!C13)</f>
        <v>3.61</v>
      </c>
      <c r="D12" s="4">
        <f t="shared" si="0"/>
        <v>2.7759061000058205E-2</v>
      </c>
      <c r="E12" s="4">
        <f t="shared" si="1"/>
        <v>2.2665589863807485</v>
      </c>
      <c r="F12" s="4">
        <f t="shared" si="2"/>
        <v>3.4358678772519839</v>
      </c>
      <c r="G12" s="4">
        <f t="shared" si="3"/>
        <v>3.73475347700465</v>
      </c>
      <c r="I12" s="4">
        <f t="shared" si="4"/>
        <v>1.0277590610000582</v>
      </c>
    </row>
    <row r="13" spans="1:9" x14ac:dyDescent="0.2">
      <c r="A13" s="4">
        <f>IF('True_Odds_Calculator_3-way'!A14="","",'True_Odds_Calculator_3-way'!A14)</f>
        <v>1.53</v>
      </c>
      <c r="B13" s="4">
        <f>IF('True_Odds_Calculator_3-way'!B14="","",'True_Odds_Calculator_3-way'!B14)</f>
        <v>4.43</v>
      </c>
      <c r="C13" s="4">
        <f>IF('True_Odds_Calculator_3-way'!C14="","",'True_Odds_Calculator_3-way'!C14)</f>
        <v>6.61</v>
      </c>
      <c r="D13" s="4">
        <f t="shared" si="0"/>
        <v>3.0614335961814509E-2</v>
      </c>
      <c r="E13" s="4">
        <f t="shared" si="1"/>
        <v>1.5542672586151431</v>
      </c>
      <c r="F13" s="4">
        <f t="shared" si="2"/>
        <v>4.6397499627092618</v>
      </c>
      <c r="G13" s="4">
        <f t="shared" si="3"/>
        <v>7.0881190546267545</v>
      </c>
      <c r="I13" s="4">
        <f t="shared" si="4"/>
        <v>1.0306143359618145</v>
      </c>
    </row>
    <row r="14" spans="1:9" x14ac:dyDescent="0.2">
      <c r="A14" s="4">
        <f>IF('True_Odds_Calculator_3-way'!A15="","",'True_Odds_Calculator_3-way'!A15)</f>
        <v>1.83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4.88</v>
      </c>
      <c r="D14" s="4">
        <f t="shared" si="0"/>
        <v>2.9143897996356971E-2</v>
      </c>
      <c r="E14" s="4">
        <f t="shared" si="1"/>
        <v>1.8631221719457014</v>
      </c>
      <c r="F14" s="4">
        <f t="shared" si="2"/>
        <v>3.7304643261608157</v>
      </c>
      <c r="G14" s="4">
        <f t="shared" si="3"/>
        <v>5.1228615863141522</v>
      </c>
      <c r="I14" s="4">
        <f t="shared" si="4"/>
        <v>1.029143897996357</v>
      </c>
    </row>
    <row r="15" spans="1:9" x14ac:dyDescent="0.2">
      <c r="A15" s="4">
        <f>IF('True_Odds_Calculator_3-way'!A16="","",'True_Odds_Calculator_3-way'!A16)</f>
        <v>2.94</v>
      </c>
      <c r="B15" s="4">
        <f>IF('True_Odds_Calculator_3-way'!B16="","",'True_Odds_Calculator_3-way'!B16)</f>
        <v>3.54</v>
      </c>
      <c r="C15" s="4">
        <f>IF('True_Odds_Calculator_3-way'!C16="","",'True_Odds_Calculator_3-way'!C16)</f>
        <v>2.4700000000000002</v>
      </c>
      <c r="D15" s="4">
        <f t="shared" si="0"/>
        <v>2.7480229723125138E-2</v>
      </c>
      <c r="E15" s="4">
        <f t="shared" si="1"/>
        <v>3.0213673104127206</v>
      </c>
      <c r="F15" s="4">
        <f t="shared" si="2"/>
        <v>3.6586374326034501</v>
      </c>
      <c r="G15" s="4">
        <f t="shared" si="3"/>
        <v>2.527178394600774</v>
      </c>
      <c r="I15" s="4">
        <f t="shared" si="4"/>
        <v>1.0274802297231251</v>
      </c>
    </row>
    <row r="16" spans="1:9" x14ac:dyDescent="0.2">
      <c r="A16" s="4">
        <f>IF('True_Odds_Calculator_3-way'!A17="","",'True_Odds_Calculator_3-way'!A17)</f>
        <v>2.4900000000000002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3.02</v>
      </c>
      <c r="D16" s="4">
        <f t="shared" si="0"/>
        <v>2.7717504254843872E-2</v>
      </c>
      <c r="E16" s="4">
        <f t="shared" si="1"/>
        <v>2.5486326409374511</v>
      </c>
      <c r="F16" s="4">
        <f t="shared" si="2"/>
        <v>3.4996105308504322</v>
      </c>
      <c r="G16" s="4">
        <f t="shared" si="3"/>
        <v>3.1066835787478122</v>
      </c>
      <c r="I16" s="4">
        <f t="shared" si="4"/>
        <v>1.0277175042548439</v>
      </c>
    </row>
    <row r="17" spans="1:9" x14ac:dyDescent="0.2">
      <c r="A17" s="4">
        <f>IF('True_Odds_Calculator_3-way'!A18="","",'True_Odds_Calculator_3-way'!A18)</f>
        <v>2.5</v>
      </c>
      <c r="B17" s="4">
        <f>IF('True_Odds_Calculator_3-way'!B18="","",'True_Odds_Calculator_3-way'!B18)</f>
        <v>3.32</v>
      </c>
      <c r="C17" s="4">
        <f>IF('True_Odds_Calculator_3-way'!C18="","",'True_Odds_Calculator_3-way'!C18)</f>
        <v>2.96</v>
      </c>
      <c r="D17" s="4">
        <f t="shared" si="0"/>
        <v>3.9042657114946255E-2</v>
      </c>
      <c r="E17" s="4">
        <f t="shared" si="1"/>
        <v>2.5840742714498077</v>
      </c>
      <c r="F17" s="4">
        <f t="shared" si="2"/>
        <v>3.4699258031712548</v>
      </c>
      <c r="G17" s="4">
        <f t="shared" si="3"/>
        <v>3.0785938648666704</v>
      </c>
      <c r="I17" s="4">
        <f t="shared" si="4"/>
        <v>1.0390426571149463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3.44</v>
      </c>
      <c r="C18" s="4">
        <f>IF('True_Odds_Calculator_3-way'!C19="","",'True_Odds_Calculator_3-way'!C19)</f>
        <v>3.68</v>
      </c>
      <c r="D18" s="4">
        <f t="shared" si="0"/>
        <v>3.862728104386326E-2</v>
      </c>
      <c r="E18" s="4">
        <f t="shared" si="1"/>
        <v>2.1583601077326775</v>
      </c>
      <c r="F18" s="4">
        <f t="shared" si="2"/>
        <v>3.5994280845163984</v>
      </c>
      <c r="G18" s="4">
        <f t="shared" si="3"/>
        <v>3.863041726083452</v>
      </c>
      <c r="I18" s="4">
        <f t="shared" si="4"/>
        <v>1.0386272810438633</v>
      </c>
    </row>
    <row r="19" spans="1:9" x14ac:dyDescent="0.2">
      <c r="A19" s="4">
        <f>IF('True_Odds_Calculator_3-way'!A20="","",'True_Odds_Calculator_3-way'!A20)</f>
        <v>2.44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3.22</v>
      </c>
      <c r="D19" s="4">
        <f t="shared" si="0"/>
        <v>5.3728405118283806E-2</v>
      </c>
      <c r="E19" s="4">
        <f t="shared" si="1"/>
        <v>2.5514981813983022</v>
      </c>
      <c r="F19" s="4">
        <f t="shared" si="2"/>
        <v>3.1703371592539451</v>
      </c>
      <c r="G19" s="4">
        <f t="shared" si="3"/>
        <v>3.4170564812309117</v>
      </c>
      <c r="I19" s="4">
        <f t="shared" si="4"/>
        <v>1.0537284051182838</v>
      </c>
    </row>
    <row r="20" spans="1:9" x14ac:dyDescent="0.2">
      <c r="A20" s="4">
        <f>IF('True_Odds_Calculator_3-way'!A21="","",'True_Odds_Calculator_3-way'!A21)</f>
        <v>1.55</v>
      </c>
      <c r="B20" s="4">
        <f>IF('True_Odds_Calculator_3-way'!B21="","",'True_Odds_Calculator_3-way'!B21)</f>
        <v>3.68</v>
      </c>
      <c r="C20" s="4">
        <f>IF('True_Odds_Calculator_3-way'!C21="","",'True_Odds_Calculator_3-way'!C21)</f>
        <v>6.93</v>
      </c>
      <c r="D20" s="4">
        <f t="shared" si="0"/>
        <v>6.1200565057507594E-2</v>
      </c>
      <c r="E20" s="4">
        <f t="shared" si="1"/>
        <v>1.6006118128140017</v>
      </c>
      <c r="F20" s="4">
        <f t="shared" si="2"/>
        <v>3.978691052469828</v>
      </c>
      <c r="G20" s="4">
        <f t="shared" si="3"/>
        <v>8.0710278898128482</v>
      </c>
      <c r="I20" s="4">
        <f t="shared" si="4"/>
        <v>1.0612005650575076</v>
      </c>
    </row>
    <row r="21" spans="1:9" x14ac:dyDescent="0.2">
      <c r="A21" s="4">
        <f>IF('True_Odds_Calculator_3-way'!A22="","",'True_Odds_Calculator_3-way'!A22)</f>
        <v>2.02</v>
      </c>
      <c r="B21" s="4">
        <f>IF('True_Odds_Calculator_3-way'!B22="","",'True_Odds_Calculator_3-way'!B22)</f>
        <v>3.27</v>
      </c>
      <c r="C21" s="4">
        <f>IF('True_Odds_Calculator_3-way'!C22="","",'True_Odds_Calculator_3-way'!C22)</f>
        <v>4.08</v>
      </c>
      <c r="D21" s="4">
        <f t="shared" si="0"/>
        <v>4.5957941719698026E-2</v>
      </c>
      <c r="E21" s="4">
        <f t="shared" si="1"/>
        <v>2.0845050377670096</v>
      </c>
      <c r="F21" s="4">
        <f t="shared" si="2"/>
        <v>3.4424464511804187</v>
      </c>
      <c r="G21" s="4">
        <f t="shared" si="3"/>
        <v>4.3520130014417333</v>
      </c>
      <c r="I21" s="4">
        <f t="shared" si="4"/>
        <v>1.045957941719698</v>
      </c>
    </row>
    <row r="22" spans="1:9" x14ac:dyDescent="0.2">
      <c r="A22" s="4">
        <f>IF('True_Odds_Calculator_3-way'!A23="","",'True_Odds_Calculator_3-way'!A23)</f>
        <v>2.5</v>
      </c>
      <c r="B22" s="4">
        <f>IF('True_Odds_Calculator_3-way'!B23="","",'True_Odds_Calculator_3-way'!B23)</f>
        <v>3.21</v>
      </c>
      <c r="C22" s="4">
        <f>IF('True_Odds_Calculator_3-way'!C23="","",'True_Odds_Calculator_3-way'!C23)</f>
        <v>3.01</v>
      </c>
      <c r="D22" s="4">
        <f t="shared" si="0"/>
        <v>4.3752393372041176E-2</v>
      </c>
      <c r="E22" s="4">
        <f t="shared" si="1"/>
        <v>2.5945999652696345</v>
      </c>
      <c r="F22" s="4">
        <f t="shared" si="2"/>
        <v>3.3676570708913167</v>
      </c>
      <c r="G22" s="4">
        <f t="shared" si="3"/>
        <v>3.1482004418252547</v>
      </c>
      <c r="I22" s="4">
        <f t="shared" si="4"/>
        <v>1.0437523933720412</v>
      </c>
    </row>
    <row r="23" spans="1:9" x14ac:dyDescent="0.2">
      <c r="A23" s="4">
        <f>IF('True_Odds_Calculator_3-way'!A24="","",'True_Odds_Calculator_3-way'!A24)</f>
        <v>3.14</v>
      </c>
      <c r="B23" s="4">
        <f>IF('True_Odds_Calculator_3-way'!B24="","",'True_Odds_Calculator_3-way'!B24)</f>
        <v>3.51</v>
      </c>
      <c r="C23" s="4">
        <f>IF('True_Odds_Calculator_3-way'!C24="","",'True_Odds_Calculator_3-way'!C24)</f>
        <v>2.27</v>
      </c>
      <c r="D23" s="4">
        <f t="shared" si="0"/>
        <v>4.3900256841136187E-2</v>
      </c>
      <c r="E23" s="4">
        <f t="shared" si="1"/>
        <v>3.2912284434428609</v>
      </c>
      <c r="F23" s="4">
        <f t="shared" si="2"/>
        <v>3.700046605687195</v>
      </c>
      <c r="G23" s="4">
        <f t="shared" si="3"/>
        <v>2.3479953843282515</v>
      </c>
      <c r="I23" s="4">
        <f t="shared" si="4"/>
        <v>1.0439002568411362</v>
      </c>
    </row>
    <row r="24" spans="1:9" x14ac:dyDescent="0.2">
      <c r="A24" s="4">
        <f>IF('True_Odds_Calculator_3-way'!A25="","",'True_Odds_Calculator_3-way'!A25)</f>
        <v>4.57</v>
      </c>
      <c r="B24" s="4">
        <f>IF('True_Odds_Calculator_3-way'!B25="","",'True_Odds_Calculator_3-way'!B25)</f>
        <v>4.4000000000000004</v>
      </c>
      <c r="C24" s="4">
        <f>IF('True_Odds_Calculator_3-way'!C25="","",'True_Odds_Calculator_3-way'!C25)</f>
        <v>1.71</v>
      </c>
      <c r="D24" s="4">
        <f t="shared" si="0"/>
        <v>3.0886429654136682E-2</v>
      </c>
      <c r="E24" s="4">
        <f t="shared" si="1"/>
        <v>4.7956362581462191</v>
      </c>
      <c r="F24" s="4">
        <f t="shared" si="2"/>
        <v>4.6087780939036946</v>
      </c>
      <c r="G24" s="4">
        <f t="shared" si="3"/>
        <v>1.7406445076590422</v>
      </c>
      <c r="I24" s="4">
        <f t="shared" si="4"/>
        <v>1.0308864296541367</v>
      </c>
    </row>
    <row r="25" spans="1:9" x14ac:dyDescent="0.2">
      <c r="A25" s="4">
        <f>IF('True_Odds_Calculator_3-way'!A26="","",'True_Odds_Calculator_3-way'!A26)</f>
        <v>1.92</v>
      </c>
      <c r="B25" s="4">
        <f>IF('True_Odds_Calculator_3-way'!B26="","",'True_Odds_Calculator_3-way'!B26)</f>
        <v>3.57</v>
      </c>
      <c r="C25" s="4">
        <f>IF('True_Odds_Calculator_3-way'!C26="","",'True_Odds_Calculator_3-way'!C26)</f>
        <v>4.9000000000000004</v>
      </c>
      <c r="D25" s="4">
        <f t="shared" si="0"/>
        <v>5.0270108043217743E-3</v>
      </c>
      <c r="E25" s="4">
        <f t="shared" si="1"/>
        <v>1.9261971288178052</v>
      </c>
      <c r="F25" s="4">
        <f t="shared" si="2"/>
        <v>3.5914847749932632</v>
      </c>
      <c r="G25" s="4">
        <f t="shared" si="3"/>
        <v>4.9405659211664412</v>
      </c>
      <c r="I25" s="4">
        <f t="shared" si="4"/>
        <v>1.0050270108043218</v>
      </c>
    </row>
    <row r="26" spans="1:9" x14ac:dyDescent="0.2">
      <c r="A26" s="4">
        <f>IF('True_Odds_Calculator_3-way'!A27="","",'True_Odds_Calculator_3-way'!A27)</f>
        <v>1.69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5.49</v>
      </c>
      <c r="D26" s="4">
        <f t="shared" si="0"/>
        <v>3.2932696321545718E-2</v>
      </c>
      <c r="E26" s="4">
        <f t="shared" si="1"/>
        <v>1.7219456837132783</v>
      </c>
      <c r="F26" s="4">
        <f t="shared" si="2"/>
        <v>4.0307986541744389</v>
      </c>
      <c r="G26" s="4">
        <f t="shared" si="3"/>
        <v>5.8420839023235906</v>
      </c>
      <c r="I26" s="4">
        <f t="shared" si="4"/>
        <v>1.0329326963215457</v>
      </c>
    </row>
    <row r="27" spans="1:9" x14ac:dyDescent="0.2">
      <c r="A27" s="4">
        <f>IF('True_Odds_Calculator_3-way'!A28="","",'True_Odds_Calculator_3-way'!A28)</f>
        <v>6.22</v>
      </c>
      <c r="B27" s="4">
        <f>IF('True_Odds_Calculator_3-way'!B28="","",'True_Odds_Calculator_3-way'!B28)</f>
        <v>4.16</v>
      </c>
      <c r="C27" s="4">
        <f>IF('True_Odds_Calculator_3-way'!C28="","",'True_Odds_Calculator_3-way'!C28)</f>
        <v>1.59</v>
      </c>
      <c r="D27" s="4">
        <f t="shared" si="0"/>
        <v>3.0087137174742651E-2</v>
      </c>
      <c r="E27" s="4">
        <f t="shared" si="1"/>
        <v>6.633822238829139</v>
      </c>
      <c r="F27" s="4">
        <f t="shared" si="2"/>
        <v>4.3411149184596507</v>
      </c>
      <c r="G27" s="4">
        <f t="shared" si="3"/>
        <v>1.6157652884948808</v>
      </c>
      <c r="I27" s="4">
        <f t="shared" si="4"/>
        <v>1.0300871371747427</v>
      </c>
    </row>
    <row r="28" spans="1:9" x14ac:dyDescent="0.2">
      <c r="A28" s="4">
        <f>IF('True_Odds_Calculator_3-way'!A29="","",'True_Odds_Calculator_3-way'!A29)</f>
        <v>4.28</v>
      </c>
      <c r="B28" s="4">
        <f>IF('True_Odds_Calculator_3-way'!B29="","",'True_Odds_Calculator_3-way'!B29)</f>
        <v>4.66</v>
      </c>
      <c r="C28" s="4">
        <f>IF('True_Odds_Calculator_3-way'!C29="","",'True_Odds_Calculator_3-way'!C29)</f>
        <v>1.67</v>
      </c>
      <c r="D28" s="4">
        <f t="shared" si="0"/>
        <v>4.7039529700776628E-2</v>
      </c>
      <c r="E28" s="4">
        <f t="shared" si="1"/>
        <v>4.5878922025787547</v>
      </c>
      <c r="F28" s="4">
        <f t="shared" si="2"/>
        <v>5.027337872941942</v>
      </c>
      <c r="G28" s="4">
        <f t="shared" si="3"/>
        <v>1.7149053772853859</v>
      </c>
      <c r="I28" s="4">
        <f t="shared" si="4"/>
        <v>1.0470395297007766</v>
      </c>
    </row>
    <row r="29" spans="1:9" x14ac:dyDescent="0.2">
      <c r="A29" s="4">
        <f>IF('True_Odds_Calculator_3-way'!A30="","",'True_Odds_Calculator_3-way'!A30)</f>
        <v>2.4300000000000002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2.77</v>
      </c>
      <c r="D29" s="4">
        <f t="shared" si="0"/>
        <v>4.4272594504548346E-2</v>
      </c>
      <c r="E29" s="4">
        <f t="shared" si="1"/>
        <v>2.5203829529006572</v>
      </c>
      <c r="F29" s="4">
        <f t="shared" si="2"/>
        <v>3.8913292008105302</v>
      </c>
      <c r="G29" s="4">
        <f t="shared" si="3"/>
        <v>2.8880591272288489</v>
      </c>
      <c r="I29" s="4">
        <f t="shared" si="4"/>
        <v>1.0442725945045483</v>
      </c>
    </row>
    <row r="30" spans="1:9" x14ac:dyDescent="0.2">
      <c r="A30" s="4">
        <f>IF('True_Odds_Calculator_3-way'!A31="","",'True_Odds_Calculator_3-way'!A31)</f>
        <v>1.75</v>
      </c>
      <c r="B30" s="4">
        <f>IF('True_Odds_Calculator_3-way'!B31="","",'True_Odds_Calculator_3-way'!B31)</f>
        <v>4.2300000000000004</v>
      </c>
      <c r="C30" s="4">
        <f>IF('True_Odds_Calculator_3-way'!C31="","",'True_Odds_Calculator_3-way'!C31)</f>
        <v>4.16</v>
      </c>
      <c r="D30" s="4">
        <f t="shared" si="0"/>
        <v>4.8219806198529502E-2</v>
      </c>
      <c r="E30" s="4">
        <f t="shared" si="1"/>
        <v>1.8006490532204149</v>
      </c>
      <c r="F30" s="4">
        <f t="shared" si="2"/>
        <v>4.5385775555020604</v>
      </c>
      <c r="G30" s="4">
        <f t="shared" si="3"/>
        <v>4.4580892359066908</v>
      </c>
      <c r="I30" s="4">
        <f t="shared" si="4"/>
        <v>1.0482198061985295</v>
      </c>
    </row>
    <row r="31" spans="1:9" x14ac:dyDescent="0.2">
      <c r="A31" s="4">
        <f>IF('True_Odds_Calculator_3-way'!A32="","",'True_Odds_Calculator_3-way'!A32)</f>
        <v>1.64</v>
      </c>
      <c r="B31" s="4">
        <f>IF('True_Odds_Calculator_3-way'!B32="","",'True_Odds_Calculator_3-way'!B32)</f>
        <v>3.99</v>
      </c>
      <c r="C31" s="4">
        <f>IF('True_Odds_Calculator_3-way'!C32="","",'True_Odds_Calculator_3-way'!C32)</f>
        <v>5.84</v>
      </c>
      <c r="D31" s="4">
        <f t="shared" si="0"/>
        <v>3.1615540689344357E-2</v>
      </c>
      <c r="E31" s="4">
        <f t="shared" si="1"/>
        <v>1.6688428822936041</v>
      </c>
      <c r="F31" s="4">
        <f t="shared" si="2"/>
        <v>4.1651385319559679</v>
      </c>
      <c r="G31" s="4">
        <f t="shared" si="3"/>
        <v>6.2229936408624509</v>
      </c>
      <c r="I31" s="4">
        <f t="shared" si="4"/>
        <v>1.0316155406893444</v>
      </c>
    </row>
    <row r="32" spans="1:9" x14ac:dyDescent="0.2">
      <c r="A32" s="4">
        <f>IF('True_Odds_Calculator_3-way'!A33="","",'True_Odds_Calculator_3-way'!A33)</f>
        <v>1.53</v>
      </c>
      <c r="B32" s="4">
        <f>IF('True_Odds_Calculator_3-way'!B33="","",'True_Odds_Calculator_3-way'!B33)</f>
        <v>4.66</v>
      </c>
      <c r="C32" s="4">
        <f>IF('True_Odds_Calculator_3-way'!C33="","",'True_Odds_Calculator_3-way'!C33)</f>
        <v>6.1</v>
      </c>
      <c r="D32" s="4">
        <f t="shared" si="0"/>
        <v>3.2121472149449826E-2</v>
      </c>
      <c r="E32" s="4">
        <f t="shared" si="1"/>
        <v>1.5554818267502357</v>
      </c>
      <c r="F32" s="4">
        <f t="shared" si="2"/>
        <v>4.9047228815298709</v>
      </c>
      <c r="G32" s="4">
        <f t="shared" si="3"/>
        <v>6.5262535025844839</v>
      </c>
      <c r="I32" s="4">
        <f t="shared" si="4"/>
        <v>1.0321214721494498</v>
      </c>
    </row>
    <row r="33" spans="1:9" x14ac:dyDescent="0.2">
      <c r="A33" s="4">
        <f>IF('True_Odds_Calculator_3-way'!A34="","",'True_Odds_Calculator_3-way'!A34)</f>
        <v>1.75</v>
      </c>
      <c r="B33" s="4">
        <f>IF('True_Odds_Calculator_3-way'!B34="","",'True_Odds_Calculator_3-way'!B34)</f>
        <v>3.71</v>
      </c>
      <c r="C33" s="4">
        <f>IF('True_Odds_Calculator_3-way'!C34="","",'True_Odds_Calculator_3-way'!C34)</f>
        <v>5.31</v>
      </c>
      <c r="D33" s="4">
        <f t="shared" si="0"/>
        <v>2.9294267541789099E-2</v>
      </c>
      <c r="E33" s="4">
        <f t="shared" si="1"/>
        <v>1.7804244679088401</v>
      </c>
      <c r="F33" s="4">
        <f t="shared" si="2"/>
        <v>3.8494551517954254</v>
      </c>
      <c r="G33" s="4">
        <f t="shared" si="3"/>
        <v>5.6003847283685051</v>
      </c>
      <c r="I33" s="4">
        <f t="shared" si="4"/>
        <v>1.0292942675417891</v>
      </c>
    </row>
    <row r="34" spans="1:9" x14ac:dyDescent="0.2">
      <c r="A34" s="4">
        <f>IF('True_Odds_Calculator_3-way'!A35="","",'True_Odds_Calculator_3-way'!A35)</f>
        <v>2.77</v>
      </c>
      <c r="B34" s="4">
        <f>IF('True_Odds_Calculator_3-way'!B35="","",'True_Odds_Calculator_3-way'!B35)</f>
        <v>3.31</v>
      </c>
      <c r="C34" s="4">
        <f>IF('True_Odds_Calculator_3-way'!C35="","",'True_Odds_Calculator_3-way'!C35)</f>
        <v>2.74</v>
      </c>
      <c r="D34" s="4">
        <f t="shared" si="0"/>
        <v>2.8089137599922376E-2</v>
      </c>
      <c r="E34" s="4">
        <f t="shared" si="1"/>
        <v>2.8437545868248542</v>
      </c>
      <c r="F34" s="4">
        <f t="shared" si="2"/>
        <v>3.4158633500814775</v>
      </c>
      <c r="G34" s="4">
        <f t="shared" si="3"/>
        <v>2.8121448612145818</v>
      </c>
      <c r="I34" s="4">
        <f t="shared" si="4"/>
        <v>1.0280891375999224</v>
      </c>
    </row>
    <row r="35" spans="1:9" x14ac:dyDescent="0.2">
      <c r="A35" s="4">
        <f>IF('True_Odds_Calculator_3-way'!A36="","",'True_Odds_Calculator_3-way'!A36)</f>
        <v>2.44</v>
      </c>
      <c r="B35" s="4">
        <f>IF('True_Odds_Calculator_3-way'!B36="","",'True_Odds_Calculator_3-way'!B36)</f>
        <v>3.41</v>
      </c>
      <c r="C35" s="4">
        <f>IF('True_Odds_Calculator_3-way'!C36="","",'True_Odds_Calculator_3-way'!C36)</f>
        <v>3.09</v>
      </c>
      <c r="D35" s="4">
        <f t="shared" si="0"/>
        <v>2.6715793007835664E-2</v>
      </c>
      <c r="E35" s="4">
        <f t="shared" si="1"/>
        <v>2.494195998193756</v>
      </c>
      <c r="F35" s="4">
        <f t="shared" si="2"/>
        <v>3.5167943222157869</v>
      </c>
      <c r="G35" s="4">
        <f t="shared" si="3"/>
        <v>3.177434307574881</v>
      </c>
      <c r="I35" s="4">
        <f t="shared" si="4"/>
        <v>1.0267157930078357</v>
      </c>
    </row>
    <row r="36" spans="1:9" x14ac:dyDescent="0.2">
      <c r="A36" s="4">
        <f>IF('True_Odds_Calculator_3-way'!A37="","",'True_Odds_Calculator_3-way'!A37)</f>
        <v>1.86</v>
      </c>
      <c r="B36" s="4">
        <f>IF('True_Odds_Calculator_3-way'!B37="","",'True_Odds_Calculator_3-way'!B37)</f>
        <v>3.69</v>
      </c>
      <c r="C36" s="4">
        <f>IF('True_Odds_Calculator_3-way'!C37="","",'True_Odds_Calculator_3-way'!C37)</f>
        <v>4.5</v>
      </c>
      <c r="D36" s="4">
        <f t="shared" si="0"/>
        <v>3.0859340851473016E-2</v>
      </c>
      <c r="E36" s="4">
        <f t="shared" si="1"/>
        <v>1.8962811515720839</v>
      </c>
      <c r="F36" s="4">
        <f t="shared" si="2"/>
        <v>3.8355873477143176</v>
      </c>
      <c r="G36" s="4">
        <f t="shared" si="3"/>
        <v>4.7184105596040142</v>
      </c>
      <c r="I36" s="4">
        <f t="shared" si="4"/>
        <v>1.030859340851473</v>
      </c>
    </row>
    <row r="37" spans="1:9" x14ac:dyDescent="0.2">
      <c r="A37" s="4">
        <f>IF('True_Odds_Calculator_3-way'!A38="","",'True_Odds_Calculator_3-way'!A38)</f>
        <v>1.43</v>
      </c>
      <c r="B37" s="4">
        <f>IF('True_Odds_Calculator_3-way'!B38="","",'True_Odds_Calculator_3-way'!B38)</f>
        <v>5.43</v>
      </c>
      <c r="C37" s="4">
        <f>IF('True_Odds_Calculator_3-way'!C38="","",'True_Odds_Calculator_3-way'!C38)</f>
        <v>6.73</v>
      </c>
      <c r="D37" s="4">
        <f t="shared" si="0"/>
        <v>3.2051172019812446E-2</v>
      </c>
      <c r="E37" s="4">
        <f t="shared" si="1"/>
        <v>1.4521861003686689</v>
      </c>
      <c r="F37" s="4">
        <f t="shared" si="2"/>
        <v>5.7644084444270725</v>
      </c>
      <c r="G37" s="4">
        <f t="shared" si="3"/>
        <v>7.2513852016142435</v>
      </c>
      <c r="I37" s="4">
        <f t="shared" si="4"/>
        <v>1.0320511720198124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2.36</v>
      </c>
      <c r="B40" s="4">
        <f>IF('True_Odds_Calculator_3-way'!B39="","",'True_Odds_Calculator_3-way'!B39)</f>
        <v>3.15</v>
      </c>
      <c r="C40" s="4">
        <f>IF('True_Odds_Calculator_3-way'!C39="","",'True_Odds_Calculator_3-way'!C39)</f>
        <v>3.49</v>
      </c>
      <c r="D40" s="4">
        <f t="shared" si="0"/>
        <v>2.772208230903761E-2</v>
      </c>
      <c r="E40" s="4">
        <f t="shared" si="1"/>
        <v>2.4126143864188809</v>
      </c>
      <c r="F40" s="4">
        <f t="shared" si="2"/>
        <v>3.2444397572984691</v>
      </c>
      <c r="G40" s="4">
        <f t="shared" si="3"/>
        <v>3.6063033643519171</v>
      </c>
      <c r="I40" s="4">
        <f t="shared" si="4"/>
        <v>1.0277220823090376</v>
      </c>
    </row>
    <row r="41" spans="1:9" x14ac:dyDescent="0.2">
      <c r="A41" s="4">
        <f>IF('True_Odds_Calculator_3-way'!A40="","",'True_Odds_Calculator_3-way'!A40)</f>
        <v>1.95</v>
      </c>
      <c r="B41" s="4">
        <f>IF('True_Odds_Calculator_3-way'!B40="","",'True_Odds_Calculator_3-way'!B40)</f>
        <v>3.51</v>
      </c>
      <c r="C41" s="4">
        <f>IF('True_Odds_Calculator_3-way'!C40="","",'True_Odds_Calculator_3-way'!C40)</f>
        <v>4.01</v>
      </c>
      <c r="D41" s="4">
        <f t="shared" si="0"/>
        <v>4.709735632428913E-2</v>
      </c>
      <c r="E41" s="4">
        <f t="shared" si="1"/>
        <v>2.0115810986560971</v>
      </c>
      <c r="F41" s="4">
        <f t="shared" si="2"/>
        <v>3.7146941612196605</v>
      </c>
      <c r="G41" s="4">
        <f t="shared" si="3"/>
        <v>4.279403269451004</v>
      </c>
      <c r="I41" s="4">
        <f t="shared" si="4"/>
        <v>1.0470973563242891</v>
      </c>
    </row>
    <row r="42" spans="1:9" x14ac:dyDescent="0.2">
      <c r="A42" s="4">
        <f>IF('True_Odds_Calculator_3-way'!A41="","",'True_Odds_Calculator_3-way'!A41)</f>
        <v>2.69</v>
      </c>
      <c r="B42" s="4">
        <f>IF('True_Odds_Calculator_3-way'!B41="","",'True_Odds_Calculator_3-way'!B41)</f>
        <v>3.23</v>
      </c>
      <c r="C42" s="4">
        <f>IF('True_Odds_Calculator_3-way'!C41="","",'True_Odds_Calculator_3-way'!C41)</f>
        <v>2.75</v>
      </c>
      <c r="D42" s="4">
        <f t="shared" si="0"/>
        <v>4.4981098752088666E-2</v>
      </c>
      <c r="E42" s="4">
        <f t="shared" si="1"/>
        <v>2.8030557947969958</v>
      </c>
      <c r="F42" s="4">
        <f t="shared" si="2"/>
        <v>3.3943890736336413</v>
      </c>
      <c r="G42" s="4">
        <f t="shared" si="3"/>
        <v>2.8682662884020753</v>
      </c>
      <c r="I42" s="4">
        <f t="shared" si="4"/>
        <v>1.0449810987520887</v>
      </c>
    </row>
    <row r="43" spans="1:9" x14ac:dyDescent="0.2">
      <c r="A43" s="4">
        <f>IF('True_Odds_Calculator_3-way'!A42="","",'True_Odds_Calculator_3-way'!A42)</f>
        <v>1.93</v>
      </c>
      <c r="B43" s="4">
        <f>IF('True_Odds_Calculator_3-way'!B42="","",'True_Odds_Calculator_3-way'!B42)</f>
        <v>3.83</v>
      </c>
      <c r="C43" s="4">
        <f>IF('True_Odds_Calculator_3-way'!C42="","",'True_Odds_Calculator_3-way'!C42)</f>
        <v>3.81</v>
      </c>
      <c r="D43" s="4">
        <f t="shared" si="0"/>
        <v>4.1698512371082019E-2</v>
      </c>
      <c r="E43" s="4">
        <f t="shared" si="1"/>
        <v>1.9832014472189088</v>
      </c>
      <c r="F43" s="4">
        <f t="shared" si="2"/>
        <v>4.045354874489953</v>
      </c>
      <c r="G43" s="4">
        <f t="shared" si="3"/>
        <v>4.0230490541579282</v>
      </c>
      <c r="I43" s="4">
        <f t="shared" si="4"/>
        <v>1.041698512371082</v>
      </c>
    </row>
    <row r="44" spans="1:9" x14ac:dyDescent="0.2">
      <c r="A44" s="4">
        <f>IF('True_Odds_Calculator_3-way'!A43="","",'True_Odds_Calculator_3-way'!A43)</f>
        <v>1.58</v>
      </c>
      <c r="B44" s="4">
        <f>IF('True_Odds_Calculator_3-way'!B43="","",'True_Odds_Calculator_3-way'!B43)</f>
        <v>4.42</v>
      </c>
      <c r="C44" s="4">
        <f>IF('True_Odds_Calculator_3-way'!C43="","",'True_Odds_Calculator_3-way'!C43)</f>
        <v>5.78</v>
      </c>
      <c r="D44" s="4">
        <f t="shared" si="0"/>
        <v>3.2166116919303267E-2</v>
      </c>
      <c r="E44" s="4">
        <f t="shared" si="1"/>
        <v>1.6072277586944475</v>
      </c>
      <c r="F44" s="4">
        <f t="shared" si="2"/>
        <v>4.6398909865921834</v>
      </c>
      <c r="G44" s="4">
        <f t="shared" si="3"/>
        <v>6.161872071860099</v>
      </c>
      <c r="I44" s="4">
        <f t="shared" si="4"/>
        <v>1.0321661169193033</v>
      </c>
    </row>
    <row r="45" spans="1:9" x14ac:dyDescent="0.2">
      <c r="A45" s="4">
        <f>IF('True_Odds_Calculator_3-way'!A44="","",'True_Odds_Calculator_3-way'!A44)</f>
        <v>2.21</v>
      </c>
      <c r="B45" s="4">
        <f>IF('True_Odds_Calculator_3-way'!B44="","",'True_Odds_Calculator_3-way'!B44)</f>
        <v>2.94</v>
      </c>
      <c r="C45" s="4">
        <f>IF('True_Odds_Calculator_3-way'!C44="","",'True_Odds_Calculator_3-way'!C44)</f>
        <v>3.79</v>
      </c>
      <c r="D45" s="4">
        <f t="shared" si="0"/>
        <v>5.647698494863751E-2</v>
      </c>
      <c r="E45" s="4">
        <f t="shared" si="1"/>
        <v>2.3059378820381879</v>
      </c>
      <c r="F45" s="4">
        <f t="shared" si="2"/>
        <v>3.1122553844963883</v>
      </c>
      <c r="G45" s="4">
        <f t="shared" si="3"/>
        <v>4.0811898673730269</v>
      </c>
      <c r="I45" s="4">
        <f t="shared" si="4"/>
        <v>1.0564769849486375</v>
      </c>
    </row>
    <row r="46" spans="1:9" x14ac:dyDescent="0.2">
      <c r="A46" s="4">
        <f>IF('True_Odds_Calculator_3-way'!A45="","",'True_Odds_Calculator_3-way'!A45)</f>
        <v>1.29</v>
      </c>
      <c r="B46" s="4">
        <f>IF('True_Odds_Calculator_3-way'!B45="","",'True_Odds_Calculator_3-way'!B45)</f>
        <v>5.09</v>
      </c>
      <c r="C46" s="4">
        <f>IF('True_Odds_Calculator_3-way'!C45="","",'True_Odds_Calculator_3-way'!C45)</f>
        <v>11.09</v>
      </c>
      <c r="D46" s="4">
        <f t="shared" si="0"/>
        <v>6.1828778192066114E-2</v>
      </c>
      <c r="E46" s="4">
        <f t="shared" si="1"/>
        <v>1.3252331448512873</v>
      </c>
      <c r="F46" s="4">
        <f t="shared" si="2"/>
        <v>5.6865334329410082</v>
      </c>
      <c r="G46" s="4">
        <f t="shared" si="3"/>
        <v>14.375720096717245</v>
      </c>
      <c r="I46" s="4">
        <f t="shared" si="4"/>
        <v>1.0618287781920661</v>
      </c>
    </row>
    <row r="47" spans="1:9" x14ac:dyDescent="0.2">
      <c r="A47" s="4">
        <f>IF('True_Odds_Calculator_3-way'!A46="","",'True_Odds_Calculator_3-way'!A46)</f>
        <v>2.4700000000000002</v>
      </c>
      <c r="B47" s="4">
        <f>IF('True_Odds_Calculator_3-way'!B46="","",'True_Odds_Calculator_3-way'!B46)</f>
        <v>3.07</v>
      </c>
      <c r="C47" s="4">
        <f>IF('True_Odds_Calculator_3-way'!C46="","",'True_Odds_Calculator_3-way'!C46)</f>
        <v>3.19</v>
      </c>
      <c r="D47" s="4">
        <f t="shared" si="0"/>
        <v>4.4070822442394464E-2</v>
      </c>
      <c r="E47" s="4">
        <f t="shared" si="1"/>
        <v>2.56299833604408</v>
      </c>
      <c r="F47" s="4">
        <f t="shared" si="2"/>
        <v>3.2149934447112907</v>
      </c>
      <c r="G47" s="4">
        <f t="shared" si="3"/>
        <v>3.3468395077705213</v>
      </c>
      <c r="I47" s="4">
        <f t="shared" si="4"/>
        <v>1.0440708224423945</v>
      </c>
    </row>
    <row r="48" spans="1:9" x14ac:dyDescent="0.2">
      <c r="A48" s="4">
        <f>IF('True_Odds_Calculator_3-way'!A47="","",'True_Odds_Calculator_3-way'!A47)</f>
        <v>2.33</v>
      </c>
      <c r="B48" s="4">
        <f>IF('True_Odds_Calculator_3-way'!B47="","",'True_Odds_Calculator_3-way'!B47)</f>
        <v>3.28</v>
      </c>
      <c r="C48" s="4">
        <f>IF('True_Odds_Calculator_3-way'!C47="","",'True_Odds_Calculator_3-way'!C47)</f>
        <v>3.35</v>
      </c>
      <c r="D48" s="4">
        <f t="shared" si="0"/>
        <v>3.257006082327818E-2</v>
      </c>
      <c r="E48" s="4">
        <f t="shared" si="1"/>
        <v>2.3904695093143076</v>
      </c>
      <c r="F48" s="4">
        <f t="shared" si="2"/>
        <v>3.4011134216371515</v>
      </c>
      <c r="G48" s="4">
        <f t="shared" si="3"/>
        <v>3.4764376957037735</v>
      </c>
      <c r="I48" s="4">
        <f t="shared" si="4"/>
        <v>1.0325700608232782</v>
      </c>
    </row>
    <row r="49" spans="1:9" x14ac:dyDescent="0.2">
      <c r="A49" s="4">
        <f>IF('True_Odds_Calculator_3-way'!A48="","",'True_Odds_Calculator_3-way'!A48)</f>
        <v>1.68</v>
      </c>
      <c r="B49" s="4">
        <f>IF('True_Odds_Calculator_3-way'!B48="","",'True_Odds_Calculator_3-way'!B48)</f>
        <v>4.0199999999999996</v>
      </c>
      <c r="C49" s="4">
        <f>IF('True_Odds_Calculator_3-way'!C48="","",'True_Odds_Calculator_3-way'!C48)</f>
        <v>5.15</v>
      </c>
      <c r="D49" s="4">
        <f t="shared" si="0"/>
        <v>3.816907142512127E-2</v>
      </c>
      <c r="E49" s="4">
        <f t="shared" si="1"/>
        <v>1.7166937802065894</v>
      </c>
      <c r="F49" s="4">
        <f t="shared" si="2"/>
        <v>4.236692214366804</v>
      </c>
      <c r="G49" s="4">
        <f t="shared" si="3"/>
        <v>5.5111074491212282</v>
      </c>
      <c r="I49" s="4">
        <f t="shared" si="4"/>
        <v>1.0381690714251213</v>
      </c>
    </row>
    <row r="50" spans="1:9" x14ac:dyDescent="0.2">
      <c r="A50" s="4">
        <f>IF('True_Odds_Calculator_3-way'!A49="","",'True_Odds_Calculator_3-way'!A49)</f>
        <v>2.44</v>
      </c>
      <c r="B50" s="4">
        <f>IF('True_Odds_Calculator_3-way'!B49="","",'True_Odds_Calculator_3-way'!B49)</f>
        <v>3.69</v>
      </c>
      <c r="C50" s="4">
        <f>IF('True_Odds_Calculator_3-way'!C49="","",'True_Odds_Calculator_3-way'!C49)</f>
        <v>2.84</v>
      </c>
      <c r="D50" s="4">
        <f t="shared" si="0"/>
        <v>3.2951451657208919E-2</v>
      </c>
      <c r="E50" s="4">
        <f t="shared" si="1"/>
        <v>2.5071940903557253</v>
      </c>
      <c r="F50" s="4">
        <f t="shared" si="2"/>
        <v>3.8458743870519059</v>
      </c>
      <c r="G50" s="4">
        <f t="shared" si="3"/>
        <v>2.9314435706450697</v>
      </c>
      <c r="I50" s="4">
        <f t="shared" si="4"/>
        <v>1.0329514516572089</v>
      </c>
    </row>
    <row r="51" spans="1:9" x14ac:dyDescent="0.2">
      <c r="A51" s="4">
        <f>IF('True_Odds_Calculator_3-way'!A50="","",'True_Odds_Calculator_3-way'!A50)</f>
        <v>1.52</v>
      </c>
      <c r="B51" s="4">
        <f>IF('True_Odds_Calculator_3-way'!B50="","",'True_Odds_Calculator_3-way'!B50)</f>
        <v>4.5</v>
      </c>
      <c r="C51" s="4">
        <f>IF('True_Odds_Calculator_3-way'!C50="","",'True_Odds_Calculator_3-way'!C50)</f>
        <v>6.65</v>
      </c>
      <c r="D51" s="4">
        <f t="shared" si="0"/>
        <v>3.0492898913951461E-2</v>
      </c>
      <c r="E51" s="4">
        <f t="shared" si="1"/>
        <v>1.5438521066208084</v>
      </c>
      <c r="F51" s="4">
        <f t="shared" si="2"/>
        <v>4.7156927117531184</v>
      </c>
      <c r="G51" s="4">
        <f t="shared" si="3"/>
        <v>7.1320754716981121</v>
      </c>
      <c r="I51" s="4">
        <f t="shared" si="4"/>
        <v>1.0304928989139515</v>
      </c>
    </row>
    <row r="52" spans="1:9" x14ac:dyDescent="0.2">
      <c r="A52" s="4">
        <f>IF('True_Odds_Calculator_3-way'!A51="","",'True_Odds_Calculator_3-way'!A51)</f>
        <v>2.02</v>
      </c>
      <c r="B52" s="4">
        <f>IF('True_Odds_Calculator_3-way'!B51="","",'True_Odds_Calculator_3-way'!B51)</f>
        <v>3.44</v>
      </c>
      <c r="C52" s="4">
        <f>IF('True_Odds_Calculator_3-way'!C51="","",'True_Odds_Calculator_3-way'!C51)</f>
        <v>3.85</v>
      </c>
      <c r="D52" s="4">
        <f t="shared" si="0"/>
        <v>4.5487439109359595E-2</v>
      </c>
      <c r="E52" s="4">
        <f t="shared" si="1"/>
        <v>2.0838237905776134</v>
      </c>
      <c r="F52" s="4">
        <f t="shared" si="2"/>
        <v>3.6293004276008776</v>
      </c>
      <c r="G52" s="4">
        <f t="shared" si="3"/>
        <v>4.0886788646464414</v>
      </c>
      <c r="I52" s="4">
        <f t="shared" si="4"/>
        <v>1.0454874391093596</v>
      </c>
    </row>
    <row r="53" spans="1:9" x14ac:dyDescent="0.2">
      <c r="A53" s="4">
        <f>IF('True_Odds_Calculator_3-way'!A52="","",'True_Odds_Calculator_3-way'!A52)</f>
        <v>3.92</v>
      </c>
      <c r="B53" s="4">
        <f>IF('True_Odds_Calculator_3-way'!B52="","",'True_Odds_Calculator_3-way'!B52)</f>
        <v>3.27</v>
      </c>
      <c r="C53" s="4">
        <f>IF('True_Odds_Calculator_3-way'!C52="","",'True_Odds_Calculator_3-way'!C52)</f>
        <v>2.06</v>
      </c>
      <c r="D53" s="4">
        <f t="shared" si="0"/>
        <v>4.6349331573726893E-2</v>
      </c>
      <c r="E53" s="4">
        <f t="shared" si="1"/>
        <v>4.1727125163500052</v>
      </c>
      <c r="F53" s="4">
        <f t="shared" si="2"/>
        <v>3.4439931928521474</v>
      </c>
      <c r="G53" s="4">
        <f t="shared" si="3"/>
        <v>2.1277179010437024</v>
      </c>
      <c r="I53" s="4">
        <f t="shared" si="4"/>
        <v>1.0463493315737269</v>
      </c>
    </row>
    <row r="54" spans="1:9" x14ac:dyDescent="0.2">
      <c r="A54" s="4">
        <f>IF('True_Odds_Calculator_3-way'!A53="","",'True_Odds_Calculator_3-way'!A53)</f>
        <v>1.64</v>
      </c>
      <c r="B54" s="4">
        <f>IF('True_Odds_Calculator_3-way'!B53="","",'True_Odds_Calculator_3-way'!B53)</f>
        <v>4</v>
      </c>
      <c r="C54" s="4">
        <f>IF('True_Odds_Calculator_3-way'!C53="","",'True_Odds_Calculator_3-way'!C53)</f>
        <v>5.48</v>
      </c>
      <c r="D54" s="4">
        <f t="shared" si="0"/>
        <v>4.2237849385793114E-2</v>
      </c>
      <c r="E54" s="4">
        <f t="shared" si="1"/>
        <v>1.6787626709172871</v>
      </c>
      <c r="F54" s="4">
        <f t="shared" si="2"/>
        <v>4.2387121116840651</v>
      </c>
      <c r="G54" s="4">
        <f t="shared" si="3"/>
        <v>5.9381552286142192</v>
      </c>
      <c r="I54" s="4">
        <f t="shared" si="4"/>
        <v>1.0422378493857931</v>
      </c>
    </row>
    <row r="55" spans="1:9" x14ac:dyDescent="0.2">
      <c r="A55" s="4">
        <f>IF('True_Odds_Calculator_3-way'!A54="","",'True_Odds_Calculator_3-way'!A54)</f>
        <v>1.68</v>
      </c>
      <c r="B55" s="4">
        <f>IF('True_Odds_Calculator_3-way'!B54="","",'True_Odds_Calculator_3-way'!B54)</f>
        <v>3.95</v>
      </c>
      <c r="C55" s="4">
        <f>IF('True_Odds_Calculator_3-way'!C54="","",'True_Odds_Calculator_3-way'!C54)</f>
        <v>5.26</v>
      </c>
      <c r="D55" s="4">
        <f t="shared" si="0"/>
        <v>3.8516720641185165E-2</v>
      </c>
      <c r="E55" s="4">
        <f t="shared" si="1"/>
        <v>1.7170353599219237</v>
      </c>
      <c r="F55" s="4">
        <f t="shared" si="2"/>
        <v>4.1610206803157919</v>
      </c>
      <c r="G55" s="4">
        <f t="shared" si="3"/>
        <v>5.640948180198194</v>
      </c>
      <c r="I55" s="4">
        <f t="shared" si="4"/>
        <v>1.0385167206411852</v>
      </c>
    </row>
    <row r="56" spans="1:9" x14ac:dyDescent="0.2">
      <c r="A56" s="4">
        <f>IF('True_Odds_Calculator_3-way'!A55="","",'True_Odds_Calculator_3-way'!A55)</f>
        <v>1.94</v>
      </c>
      <c r="B56" s="4">
        <f>IF('True_Odds_Calculator_3-way'!B55="","",'True_Odds_Calculator_3-way'!B55)</f>
        <v>3.71</v>
      </c>
      <c r="C56" s="4">
        <f>IF('True_Odds_Calculator_3-way'!C55="","",'True_Odds_Calculator_3-way'!C55)</f>
        <v>4.07</v>
      </c>
      <c r="D56" s="4">
        <f t="shared" si="0"/>
        <v>3.070594220176015E-2</v>
      </c>
      <c r="E56" s="4">
        <f t="shared" si="1"/>
        <v>1.9793020291300707</v>
      </c>
      <c r="F56" s="4">
        <f t="shared" si="2"/>
        <v>3.8564406805395732</v>
      </c>
      <c r="G56" s="4">
        <f t="shared" si="3"/>
        <v>4.2469169105769486</v>
      </c>
      <c r="I56" s="4">
        <f t="shared" si="4"/>
        <v>1.0307059422017602</v>
      </c>
    </row>
    <row r="57" spans="1:9" x14ac:dyDescent="0.2">
      <c r="A57" s="4">
        <f>IF('True_Odds_Calculator_3-way'!A56="","",'True_Odds_Calculator_3-way'!A56)</f>
        <v>4.13</v>
      </c>
      <c r="B57" s="4">
        <f>IF('True_Odds_Calculator_3-way'!B56="","",'True_Odds_Calculator_3-way'!B56)</f>
        <v>3.38</v>
      </c>
      <c r="C57" s="4">
        <f>IF('True_Odds_Calculator_3-way'!C56="","",'True_Odds_Calculator_3-way'!C56)</f>
        <v>2.04</v>
      </c>
      <c r="D57" s="4">
        <f t="shared" si="0"/>
        <v>2.8184817202379975E-2</v>
      </c>
      <c r="E57" s="4">
        <f t="shared" si="1"/>
        <v>4.2967173525733777</v>
      </c>
      <c r="F57" s="4">
        <f t="shared" si="2"/>
        <v>3.4908516234396672</v>
      </c>
      <c r="G57" s="4">
        <f t="shared" si="3"/>
        <v>2.0798619598176789</v>
      </c>
      <c r="I57" s="4">
        <f t="shared" si="4"/>
        <v>1.02818481720238</v>
      </c>
    </row>
    <row r="58" spans="1:9" x14ac:dyDescent="0.2">
      <c r="A58" s="4">
        <f>IF('True_Odds_Calculator_3-way'!A57="","",'True_Odds_Calculator_3-way'!A57)</f>
        <v>2.8</v>
      </c>
      <c r="B58" s="4">
        <f>IF('True_Odds_Calculator_3-way'!B57="","",'True_Odds_Calculator_3-way'!B57)</f>
        <v>3.33</v>
      </c>
      <c r="C58" s="4">
        <f>IF('True_Odds_Calculator_3-way'!C57="","",'True_Odds_Calculator_3-way'!C57)</f>
        <v>2.71</v>
      </c>
      <c r="D58" s="4">
        <f t="shared" si="0"/>
        <v>2.6446847480057656E-2</v>
      </c>
      <c r="E58" s="4">
        <f t="shared" si="1"/>
        <v>2.8708636057904968</v>
      </c>
      <c r="F58" s="4">
        <f t="shared" si="2"/>
        <v>3.4307119833958937</v>
      </c>
      <c r="G58" s="4">
        <f t="shared" si="3"/>
        <v>2.7763273456310373</v>
      </c>
      <c r="I58" s="4">
        <f t="shared" si="4"/>
        <v>1.0264468474800577</v>
      </c>
    </row>
    <row r="59" spans="1:9" x14ac:dyDescent="0.2">
      <c r="A59" s="4">
        <f>IF('True_Odds_Calculator_3-way'!A58="","",'True_Odds_Calculator_3-way'!A58)</f>
        <v>1.65</v>
      </c>
      <c r="B59" s="4">
        <f>IF('True_Odds_Calculator_3-way'!B58="","",'True_Odds_Calculator_3-way'!B58)</f>
        <v>4.22</v>
      </c>
      <c r="C59" s="4">
        <f>IF('True_Odds_Calculator_3-way'!C58="","",'True_Odds_Calculator_3-way'!C58)</f>
        <v>5.29</v>
      </c>
      <c r="D59" s="4">
        <f t="shared" si="0"/>
        <v>3.206334752935236E-2</v>
      </c>
      <c r="E59" s="4">
        <f t="shared" si="1"/>
        <v>1.6796198288594515</v>
      </c>
      <c r="F59" s="4">
        <f t="shared" si="2"/>
        <v>4.4193222251861366</v>
      </c>
      <c r="G59" s="4">
        <f t="shared" si="3"/>
        <v>5.6070112751338668</v>
      </c>
      <c r="I59" s="4">
        <f t="shared" si="4"/>
        <v>1.0320633475293524</v>
      </c>
    </row>
    <row r="60" spans="1:9" x14ac:dyDescent="0.2">
      <c r="A60" s="4">
        <f>IF('True_Odds_Calculator_3-way'!A59="","",'True_Odds_Calculator_3-way'!A59)</f>
        <v>1.44</v>
      </c>
      <c r="B60" s="4">
        <f>IF('True_Odds_Calculator_3-way'!B59="","",'True_Odds_Calculator_3-way'!B59)</f>
        <v>4.6100000000000003</v>
      </c>
      <c r="C60" s="4">
        <f>IF('True_Odds_Calculator_3-way'!C59="","",'True_Odds_Calculator_3-way'!C59)</f>
        <v>8.3800000000000008</v>
      </c>
      <c r="D60" s="4">
        <f t="shared" si="0"/>
        <v>3.0695926384193495E-2</v>
      </c>
      <c r="E60" s="4">
        <f t="shared" si="1"/>
        <v>1.4615343118290613</v>
      </c>
      <c r="F60" s="4">
        <f t="shared" si="2"/>
        <v>4.8382157681256492</v>
      </c>
      <c r="G60" s="4">
        <f t="shared" si="3"/>
        <v>9.1659224349930497</v>
      </c>
      <c r="I60" s="4">
        <f t="shared" si="4"/>
        <v>1.0306959263841935</v>
      </c>
    </row>
    <row r="61" spans="1:9" x14ac:dyDescent="0.2">
      <c r="A61" s="4">
        <f>IF('True_Odds_Calculator_3-way'!A60="","",'True_Odds_Calculator_3-way'!A60)</f>
        <v>4.1399999999999997</v>
      </c>
      <c r="B61" s="4">
        <f>IF('True_Odds_Calculator_3-way'!B60="","",'True_Odds_Calculator_3-way'!B60)</f>
        <v>3.79</v>
      </c>
      <c r="C61" s="4">
        <f>IF('True_Odds_Calculator_3-way'!C60="","",'True_Odds_Calculator_3-way'!C60)</f>
        <v>1.91</v>
      </c>
      <c r="D61" s="4">
        <f t="shared" si="0"/>
        <v>2.8958345887953874E-2</v>
      </c>
      <c r="E61" s="4">
        <f t="shared" si="1"/>
        <v>4.3123316273716057</v>
      </c>
      <c r="F61" s="4">
        <f t="shared" si="2"/>
        <v>3.9339186516210094</v>
      </c>
      <c r="G61" s="4">
        <f t="shared" si="3"/>
        <v>1.9458757483614062</v>
      </c>
      <c r="I61" s="4">
        <f t="shared" si="4"/>
        <v>1.0289583458879539</v>
      </c>
    </row>
    <row r="62" spans="1:9" x14ac:dyDescent="0.2">
      <c r="A62" s="4">
        <f>IF('True_Odds_Calculator_3-way'!A61="","",'True_Odds_Calculator_3-way'!A61)</f>
        <v>1.27</v>
      </c>
      <c r="B62" s="4">
        <f>IF('True_Odds_Calculator_3-way'!B61="","",'True_Odds_Calculator_3-way'!B61)</f>
        <v>6.04</v>
      </c>
      <c r="C62" s="4">
        <f>IF('True_Odds_Calculator_3-way'!C61="","",'True_Odds_Calculator_3-way'!C61)</f>
        <v>11.45</v>
      </c>
      <c r="D62" s="4">
        <f t="shared" si="0"/>
        <v>4.0300733251918963E-2</v>
      </c>
      <c r="E62" s="4">
        <f t="shared" si="1"/>
        <v>1.2920430868049897</v>
      </c>
      <c r="F62" s="4">
        <f t="shared" si="2"/>
        <v>6.5733541292148692</v>
      </c>
      <c r="G62" s="4">
        <f t="shared" si="3"/>
        <v>13.531311431969572</v>
      </c>
      <c r="I62" s="4">
        <f t="shared" si="4"/>
        <v>1.040300733251919</v>
      </c>
    </row>
    <row r="63" spans="1:9" x14ac:dyDescent="0.2">
      <c r="A63" s="4">
        <f>IF('True_Odds_Calculator_3-way'!A62="","",'True_Odds_Calculator_3-way'!A62)</f>
        <v>1.58</v>
      </c>
      <c r="B63" s="4">
        <f>IF('True_Odds_Calculator_3-way'!B62="","",'True_Odds_Calculator_3-way'!B62)</f>
        <v>4.29</v>
      </c>
      <c r="C63" s="4">
        <f>IF('True_Odds_Calculator_3-way'!C62="","",'True_Odds_Calculator_3-way'!C62)</f>
        <v>6.03</v>
      </c>
      <c r="D63" s="4">
        <f t="shared" si="0"/>
        <v>3.1849104775611314E-2</v>
      </c>
      <c r="E63" s="4">
        <f t="shared" si="1"/>
        <v>1.6069548384570387</v>
      </c>
      <c r="F63" s="4">
        <f t="shared" si="2"/>
        <v>4.4947079677509665</v>
      </c>
      <c r="G63" s="4">
        <f t="shared" si="3"/>
        <v>6.4424226413643</v>
      </c>
      <c r="I63" s="4">
        <f t="shared" si="4"/>
        <v>1.0318491047756113</v>
      </c>
    </row>
    <row r="64" spans="1:9" x14ac:dyDescent="0.2">
      <c r="A64" s="4">
        <f>IF('True_Odds_Calculator_3-way'!A63="","",'True_Odds_Calculator_3-way'!A63)</f>
        <v>5.31</v>
      </c>
      <c r="B64" s="4">
        <f>IF('True_Odds_Calculator_3-way'!B63="","",'True_Odds_Calculator_3-way'!B63)</f>
        <v>3.48</v>
      </c>
      <c r="C64" s="4">
        <f>IF('True_Odds_Calculator_3-way'!C63="","",'True_Odds_Calculator_3-way'!C63)</f>
        <v>1.81</v>
      </c>
      <c r="D64" s="4">
        <f t="shared" si="0"/>
        <v>2.8166426821860879E-2</v>
      </c>
      <c r="E64" s="4">
        <f t="shared" si="1"/>
        <v>5.5886181872136911</v>
      </c>
      <c r="F64" s="4">
        <f t="shared" si="2"/>
        <v>3.5975427112782556</v>
      </c>
      <c r="G64" s="4">
        <f t="shared" si="3"/>
        <v>1.8412904183349137</v>
      </c>
      <c r="I64" s="4">
        <f t="shared" si="4"/>
        <v>1.0281664268218609</v>
      </c>
    </row>
    <row r="65" spans="1:9" x14ac:dyDescent="0.2">
      <c r="A65" s="4">
        <f>IF('True_Odds_Calculator_3-way'!A64="","",'True_Odds_Calculator_3-way'!A64)</f>
        <v>3.02</v>
      </c>
      <c r="B65" s="4">
        <f>IF('True_Odds_Calculator_3-way'!B64="","",'True_Odds_Calculator_3-way'!B64)</f>
        <v>3.2</v>
      </c>
      <c r="C65" s="4">
        <f>IF('True_Odds_Calculator_3-way'!C64="","",'True_Odds_Calculator_3-way'!C64)</f>
        <v>2.61</v>
      </c>
      <c r="D65" s="4">
        <f t="shared" si="0"/>
        <v>2.6767590266676855E-2</v>
      </c>
      <c r="E65" s="4">
        <f t="shared" si="1"/>
        <v>3.1036305557970936</v>
      </c>
      <c r="F65" s="4">
        <f t="shared" si="2"/>
        <v>3.2940520925113974</v>
      </c>
      <c r="G65" s="4">
        <f t="shared" si="3"/>
        <v>2.6722303759882813</v>
      </c>
      <c r="I65" s="4">
        <f t="shared" si="4"/>
        <v>1.0267675902666769</v>
      </c>
    </row>
    <row r="66" spans="1:9" x14ac:dyDescent="0.2">
      <c r="A66" s="4">
        <f>IF('True_Odds_Calculator_3-way'!A65="","",'True_Odds_Calculator_3-way'!A65)</f>
        <v>2.56</v>
      </c>
      <c r="B66" s="4">
        <f>IF('True_Odds_Calculator_3-way'!B65="","",'True_Odds_Calculator_3-way'!B65)</f>
        <v>3.01</v>
      </c>
      <c r="C66" s="4">
        <f>IF('True_Odds_Calculator_3-way'!C65="","",'True_Odds_Calculator_3-way'!C65)</f>
        <v>3.28</v>
      </c>
      <c r="D66" s="4">
        <f t="shared" si="0"/>
        <v>2.7728962401750268E-2</v>
      </c>
      <c r="E66" s="4">
        <f t="shared" si="1"/>
        <v>2.6220429048528562</v>
      </c>
      <c r="F66" s="4">
        <f t="shared" si="2"/>
        <v>3.0961388947326469</v>
      </c>
      <c r="G66" s="4">
        <f t="shared" si="3"/>
        <v>3.382548725979623</v>
      </c>
      <c r="I66" s="4">
        <f t="shared" si="4"/>
        <v>1.0277289624017503</v>
      </c>
    </row>
    <row r="67" spans="1:9" x14ac:dyDescent="0.2">
      <c r="A67" s="4">
        <f>IF('True_Odds_Calculator_3-way'!A66="","",'True_Odds_Calculator_3-way'!A66)</f>
        <v>2.98</v>
      </c>
      <c r="B67" s="4">
        <f>IF('True_Odds_Calculator_3-way'!B66="","",'True_Odds_Calculator_3-way'!B66)</f>
        <v>3</v>
      </c>
      <c r="C67" s="4">
        <f>IF('True_Odds_Calculator_3-way'!C66="","",'True_Odds_Calculator_3-way'!C66)</f>
        <v>2.79</v>
      </c>
      <c r="D67" s="4">
        <f t="shared" ref="D67:D130" si="5">IF(A67="","",((1/A67)+(1/B67)+(1/C67))-1)</f>
        <v>2.7326742200091347E-2</v>
      </c>
      <c r="E67" s="4">
        <f t="shared" ref="E67:E130" si="6">IF(A67="","",(3*A67)/(3-($D67*A67)))</f>
        <v>3.0631478115635895</v>
      </c>
      <c r="F67" s="4">
        <f t="shared" ref="F67:F130" si="7">IF(B67="","",(3*B67)/(3-($D67*B67)))</f>
        <v>3.0842834178310872</v>
      </c>
      <c r="G67" s="4">
        <f t="shared" ref="G67:G130" si="8">IF(C67="","",(3*C67)/(3-($D67*C67)))</f>
        <v>2.8627536498025896</v>
      </c>
      <c r="I67" s="4">
        <f t="shared" ref="I67:I130" si="9">IF(A67="","",D67+1)</f>
        <v>1.0273267422000913</v>
      </c>
    </row>
    <row r="68" spans="1:9" x14ac:dyDescent="0.2">
      <c r="A68" s="4">
        <f>IF('True_Odds_Calculator_3-way'!A67="","",'True_Odds_Calculator_3-way'!A67)</f>
        <v>2.14</v>
      </c>
      <c r="B68" s="4">
        <f>IF('True_Odds_Calculator_3-way'!B67="","",'True_Odds_Calculator_3-way'!B67)</f>
        <v>3.4</v>
      </c>
      <c r="C68" s="4">
        <f>IF('True_Odds_Calculator_3-way'!C67="","",'True_Odds_Calculator_3-way'!C67)</f>
        <v>3.74</v>
      </c>
      <c r="D68" s="4">
        <f t="shared" si="5"/>
        <v>2.8787045829376634E-2</v>
      </c>
      <c r="E68" s="4">
        <f t="shared" si="6"/>
        <v>2.1848656911989512</v>
      </c>
      <c r="F68" s="4">
        <f t="shared" si="7"/>
        <v>3.5146671350781657</v>
      </c>
      <c r="G68" s="4">
        <f t="shared" si="8"/>
        <v>3.8792167506785571</v>
      </c>
      <c r="I68" s="4">
        <f t="shared" si="9"/>
        <v>1.0287870458293766</v>
      </c>
    </row>
    <row r="69" spans="1:9" x14ac:dyDescent="0.2">
      <c r="A69" s="4">
        <f>IF('True_Odds_Calculator_3-way'!A68="","",'True_Odds_Calculator_3-way'!A68)</f>
        <v>1.03</v>
      </c>
      <c r="B69" s="4">
        <f>IF('True_Odds_Calculator_3-way'!B68="","",'True_Odds_Calculator_3-way'!B68)</f>
        <v>18.55</v>
      </c>
      <c r="C69" s="4">
        <f>IF('True_Odds_Calculator_3-way'!C68="","",'True_Odds_Calculator_3-way'!C68)</f>
        <v>49.5</v>
      </c>
      <c r="D69" s="4">
        <f t="shared" si="5"/>
        <v>4.4984162404935413E-2</v>
      </c>
      <c r="E69" s="4">
        <f t="shared" si="6"/>
        <v>1.0461574439501937</v>
      </c>
      <c r="F69" s="4">
        <f t="shared" si="7"/>
        <v>25.697933389336583</v>
      </c>
      <c r="G69" s="4">
        <f t="shared" si="8"/>
        <v>192.03812247246114</v>
      </c>
      <c r="I69" s="4">
        <f t="shared" si="9"/>
        <v>1.0449841624049354</v>
      </c>
    </row>
    <row r="70" spans="1:9" x14ac:dyDescent="0.2">
      <c r="A70" s="4">
        <f>IF('True_Odds_Calculator_3-way'!A69="","",'True_Odds_Calculator_3-way'!A69)</f>
        <v>3.52</v>
      </c>
      <c r="B70" s="4">
        <f>IF('True_Odds_Calculator_3-way'!B69="","",'True_Odds_Calculator_3-way'!B69)</f>
        <v>2.94</v>
      </c>
      <c r="C70" s="4">
        <f>IF('True_Odds_Calculator_3-way'!C69="","",'True_Odds_Calculator_3-way'!C69)</f>
        <v>2.38</v>
      </c>
      <c r="D70" s="4">
        <f t="shared" si="5"/>
        <v>4.4395030739568631E-2</v>
      </c>
      <c r="E70" s="4">
        <f t="shared" si="6"/>
        <v>3.7134333734844822</v>
      </c>
      <c r="F70" s="4">
        <f t="shared" si="7"/>
        <v>3.0737291333740226</v>
      </c>
      <c r="G70" s="4">
        <f t="shared" si="8"/>
        <v>2.4668837894532167</v>
      </c>
      <c r="I70" s="4">
        <f t="shared" si="9"/>
        <v>1.0443950307395686</v>
      </c>
    </row>
    <row r="71" spans="1:9" x14ac:dyDescent="0.2">
      <c r="A71" s="4">
        <f>IF('True_Odds_Calculator_3-way'!A70="","",'True_Odds_Calculator_3-way'!A70)</f>
        <v>2.67</v>
      </c>
      <c r="B71" s="4">
        <f>IF('True_Odds_Calculator_3-way'!B70="","",'True_Odds_Calculator_3-way'!B70)</f>
        <v>3.16</v>
      </c>
      <c r="C71" s="4">
        <f>IF('True_Odds_Calculator_3-way'!C70="","",'True_Odds_Calculator_3-way'!C70)</f>
        <v>2.92</v>
      </c>
      <c r="D71" s="4">
        <f t="shared" si="5"/>
        <v>3.3453284833181662E-2</v>
      </c>
      <c r="E71" s="4">
        <f t="shared" si="6"/>
        <v>2.7519345116642606</v>
      </c>
      <c r="F71" s="4">
        <f t="shared" si="7"/>
        <v>3.2754173893189744</v>
      </c>
      <c r="G71" s="4">
        <f t="shared" si="8"/>
        <v>3.0182787703598386</v>
      </c>
      <c r="I71" s="4">
        <f t="shared" si="9"/>
        <v>1.0334532848331817</v>
      </c>
    </row>
    <row r="72" spans="1:9" x14ac:dyDescent="0.2">
      <c r="A72" s="4">
        <f>IF('True_Odds_Calculator_3-way'!A71="","",'True_Odds_Calculator_3-way'!A71)</f>
        <v>2.92</v>
      </c>
      <c r="B72" s="4">
        <f>IF('True_Odds_Calculator_3-way'!B71="","",'True_Odds_Calculator_3-way'!B71)</f>
        <v>3.2</v>
      </c>
      <c r="C72" s="4">
        <f>IF('True_Odds_Calculator_3-way'!C71="","",'True_Odds_Calculator_3-way'!C71)</f>
        <v>2.65</v>
      </c>
      <c r="D72" s="4">
        <f t="shared" si="5"/>
        <v>3.2324243990695223E-2</v>
      </c>
      <c r="E72" s="4">
        <f t="shared" si="6"/>
        <v>3.0148541372424877</v>
      </c>
      <c r="F72" s="4">
        <f t="shared" si="7"/>
        <v>3.3142734768176467</v>
      </c>
      <c r="G72" s="4">
        <f t="shared" si="8"/>
        <v>2.727889657603666</v>
      </c>
      <c r="I72" s="4">
        <f t="shared" si="9"/>
        <v>1.0323242439906952</v>
      </c>
    </row>
    <row r="73" spans="1:9" x14ac:dyDescent="0.2">
      <c r="A73" s="4">
        <f>IF('True_Odds_Calculator_3-way'!A72="","",'True_Odds_Calculator_3-way'!A72)</f>
        <v>1.94</v>
      </c>
      <c r="B73" s="4">
        <f>IF('True_Odds_Calculator_3-way'!B72="","",'True_Odds_Calculator_3-way'!B72)</f>
        <v>3.29</v>
      </c>
      <c r="C73" s="4">
        <f>IF('True_Odds_Calculator_3-way'!C72="","",'True_Odds_Calculator_3-way'!C72)</f>
        <v>4.38</v>
      </c>
      <c r="D73" s="4">
        <f t="shared" si="5"/>
        <v>4.7725787590033431E-2</v>
      </c>
      <c r="E73" s="4">
        <f t="shared" si="6"/>
        <v>2.0017802966690117</v>
      </c>
      <c r="F73" s="4">
        <f t="shared" si="7"/>
        <v>3.4717066265607865</v>
      </c>
      <c r="G73" s="4">
        <f t="shared" si="8"/>
        <v>4.708055670760996</v>
      </c>
      <c r="I73" s="4">
        <f t="shared" si="9"/>
        <v>1.0477257875900334</v>
      </c>
    </row>
    <row r="74" spans="1:9" x14ac:dyDescent="0.2">
      <c r="A74" s="4">
        <f>IF('True_Odds_Calculator_3-way'!A73="","",'True_Odds_Calculator_3-way'!A73)</f>
        <v>2.9</v>
      </c>
      <c r="B74" s="4">
        <f>IF('True_Odds_Calculator_3-way'!B73="","",'True_Odds_Calculator_3-way'!B73)</f>
        <v>2.96</v>
      </c>
      <c r="C74" s="4">
        <f>IF('True_Odds_Calculator_3-way'!C73="","",'True_Odds_Calculator_3-way'!C73)</f>
        <v>2.77</v>
      </c>
      <c r="D74" s="4">
        <f t="shared" si="5"/>
        <v>4.3676254369644063E-2</v>
      </c>
      <c r="E74" s="4">
        <f t="shared" si="6"/>
        <v>3.0278364010818755</v>
      </c>
      <c r="F74" s="4">
        <f t="shared" si="7"/>
        <v>3.093302481127886</v>
      </c>
      <c r="G74" s="4">
        <f t="shared" si="8"/>
        <v>2.8864020769232015</v>
      </c>
      <c r="I74" s="4">
        <f t="shared" si="9"/>
        <v>1.0436762543696441</v>
      </c>
    </row>
    <row r="75" spans="1:9" x14ac:dyDescent="0.2">
      <c r="A75" s="4">
        <f>IF('True_Odds_Calculator_3-way'!A74="","",'True_Odds_Calculator_3-way'!A74)</f>
        <v>3.19</v>
      </c>
      <c r="B75" s="4">
        <f>IF('True_Odds_Calculator_3-way'!B74="","",'True_Odds_Calculator_3-way'!B74)</f>
        <v>3.32</v>
      </c>
      <c r="C75" s="4">
        <f>IF('True_Odds_Calculator_3-way'!C74="","",'True_Odds_Calculator_3-way'!C74)</f>
        <v>2.33</v>
      </c>
      <c r="D75" s="4">
        <f t="shared" si="5"/>
        <v>4.3868992457783085E-2</v>
      </c>
      <c r="E75" s="4">
        <f t="shared" si="6"/>
        <v>3.3460860890106905</v>
      </c>
      <c r="F75" s="4">
        <f t="shared" si="7"/>
        <v>3.4894048539081965</v>
      </c>
      <c r="G75" s="4">
        <f t="shared" si="8"/>
        <v>2.4121870334778941</v>
      </c>
      <c r="I75" s="4">
        <f t="shared" si="9"/>
        <v>1.0438689924577831</v>
      </c>
    </row>
    <row r="76" spans="1:9" x14ac:dyDescent="0.2">
      <c r="A76" s="4">
        <f>IF('True_Odds_Calculator_3-way'!A75="","",'True_Odds_Calculator_3-way'!A75)</f>
        <v>1.33</v>
      </c>
      <c r="B76" s="4">
        <f>IF('True_Odds_Calculator_3-way'!B75="","",'True_Odds_Calculator_3-way'!B75)</f>
        <v>5.04</v>
      </c>
      <c r="C76" s="4">
        <f>IF('True_Odds_Calculator_3-way'!C75="","",'True_Odds_Calculator_3-way'!C75)</f>
        <v>9.7100000000000009</v>
      </c>
      <c r="D76" s="4">
        <f t="shared" si="5"/>
        <v>5.3279009401292265E-2</v>
      </c>
      <c r="E76" s="4">
        <f t="shared" si="6"/>
        <v>1.3621750665927799</v>
      </c>
      <c r="F76" s="4">
        <f t="shared" si="7"/>
        <v>5.5354732089561702</v>
      </c>
      <c r="G76" s="4">
        <f t="shared" si="8"/>
        <v>11.733378873355548</v>
      </c>
      <c r="I76" s="4">
        <f t="shared" si="9"/>
        <v>1.0532790094012923</v>
      </c>
    </row>
    <row r="77" spans="1:9" x14ac:dyDescent="0.2">
      <c r="A77" s="4">
        <f>IF('True_Odds_Calculator_3-way'!A76="","",'True_Odds_Calculator_3-way'!A76)</f>
        <v>2.23</v>
      </c>
      <c r="B77" s="4">
        <f>IF('True_Odds_Calculator_3-way'!B76="","",'True_Odds_Calculator_3-way'!B76)</f>
        <v>3.22</v>
      </c>
      <c r="C77" s="4">
        <f>IF('True_Odds_Calculator_3-way'!C76="","",'True_Odds_Calculator_3-way'!C76)</f>
        <v>3.63</v>
      </c>
      <c r="D77" s="4">
        <f t="shared" si="5"/>
        <v>3.4471593148634572E-2</v>
      </c>
      <c r="E77" s="4">
        <f t="shared" si="6"/>
        <v>2.2886439475804892</v>
      </c>
      <c r="F77" s="4">
        <f t="shared" si="7"/>
        <v>3.343715847882454</v>
      </c>
      <c r="G77" s="4">
        <f t="shared" si="8"/>
        <v>3.7879998515739604</v>
      </c>
      <c r="I77" s="4">
        <f t="shared" si="9"/>
        <v>1.0344715931486346</v>
      </c>
    </row>
    <row r="78" spans="1:9" x14ac:dyDescent="0.2">
      <c r="A78" s="4">
        <f>IF('True_Odds_Calculator_3-way'!A77="","",'True_Odds_Calculator_3-way'!A77)</f>
        <v>2.13</v>
      </c>
      <c r="B78" s="4">
        <f>IF('True_Odds_Calculator_3-way'!B77="","",'True_Odds_Calculator_3-way'!B77)</f>
        <v>3.43</v>
      </c>
      <c r="C78" s="4">
        <f>IF('True_Odds_Calculator_3-way'!C77="","",'True_Odds_Calculator_3-way'!C77)</f>
        <v>3.66</v>
      </c>
      <c r="D78" s="4">
        <f t="shared" si="5"/>
        <v>3.4252801295337587E-2</v>
      </c>
      <c r="E78" s="4">
        <f t="shared" si="6"/>
        <v>2.1830916737709392</v>
      </c>
      <c r="F78" s="4">
        <f t="shared" si="7"/>
        <v>3.5698019010218021</v>
      </c>
      <c r="G78" s="4">
        <f t="shared" si="8"/>
        <v>3.8196156956877116</v>
      </c>
      <c r="I78" s="4">
        <f t="shared" si="9"/>
        <v>1.0342528012953376</v>
      </c>
    </row>
    <row r="79" spans="1:9" x14ac:dyDescent="0.2">
      <c r="A79" s="4">
        <f>IF('True_Odds_Calculator_3-way'!A78="","",'True_Odds_Calculator_3-way'!A78)</f>
        <v>7.32</v>
      </c>
      <c r="B79" s="4">
        <f>IF('True_Odds_Calculator_3-way'!B78="","",'True_Odds_Calculator_3-way'!B78)</f>
        <v>3.9</v>
      </c>
      <c r="C79" s="4">
        <f>IF('True_Odds_Calculator_3-way'!C78="","",'True_Odds_Calculator_3-way'!C78)</f>
        <v>1.55</v>
      </c>
      <c r="D79" s="4">
        <f t="shared" si="5"/>
        <v>3.8183568590760553E-2</v>
      </c>
      <c r="E79" s="4">
        <f t="shared" si="6"/>
        <v>8.0720566237367297</v>
      </c>
      <c r="F79" s="4">
        <f t="shared" si="7"/>
        <v>4.1037021923804575</v>
      </c>
      <c r="G79" s="4">
        <f t="shared" si="8"/>
        <v>1.5811940767845403</v>
      </c>
      <c r="I79" s="4">
        <f t="shared" si="9"/>
        <v>1.0381835685907606</v>
      </c>
    </row>
    <row r="80" spans="1:9" x14ac:dyDescent="0.2">
      <c r="A80" s="4">
        <f>IF('True_Odds_Calculator_3-way'!A79="","",'True_Odds_Calculator_3-way'!A79)</f>
        <v>2.29</v>
      </c>
      <c r="B80" s="4">
        <f>IF('True_Odds_Calculator_3-way'!B79="","",'True_Odds_Calculator_3-way'!B79)</f>
        <v>3.07</v>
      </c>
      <c r="C80" s="4">
        <f>IF('True_Odds_Calculator_3-way'!C79="","",'True_Odds_Calculator_3-way'!C79)</f>
        <v>3.68</v>
      </c>
      <c r="D80" s="4">
        <f t="shared" si="5"/>
        <v>3.4153252165007419E-2</v>
      </c>
      <c r="E80" s="4">
        <f t="shared" si="6"/>
        <v>2.3512991103935739</v>
      </c>
      <c r="F80" s="4">
        <f t="shared" si="7"/>
        <v>3.1811828541383957</v>
      </c>
      <c r="G80" s="4">
        <f t="shared" si="8"/>
        <v>3.8409137606877195</v>
      </c>
      <c r="I80" s="4">
        <f t="shared" si="9"/>
        <v>1.0341532521650074</v>
      </c>
    </row>
    <row r="81" spans="1:9" x14ac:dyDescent="0.2">
      <c r="A81" s="4">
        <f>IF('True_Odds_Calculator_3-way'!A80="","",'True_Odds_Calculator_3-way'!A80)</f>
        <v>2.4300000000000002</v>
      </c>
      <c r="B81" s="4">
        <f>IF('True_Odds_Calculator_3-way'!B80="","",'True_Odds_Calculator_3-way'!B80)</f>
        <v>3.03</v>
      </c>
      <c r="C81" s="4">
        <f>IF('True_Odds_Calculator_3-way'!C80="","",'True_Odds_Calculator_3-way'!C80)</f>
        <v>3.5</v>
      </c>
      <c r="D81" s="4">
        <f t="shared" si="5"/>
        <v>2.7269922759471488E-2</v>
      </c>
      <c r="E81" s="4">
        <f t="shared" si="6"/>
        <v>2.484887785357857</v>
      </c>
      <c r="F81" s="4">
        <f t="shared" si="7"/>
        <v>3.115817791615028</v>
      </c>
      <c r="G81" s="4">
        <f t="shared" si="8"/>
        <v>3.6150112573909499</v>
      </c>
      <c r="I81" s="4">
        <f t="shared" si="9"/>
        <v>1.0272699227594715</v>
      </c>
    </row>
    <row r="82" spans="1:9" x14ac:dyDescent="0.2">
      <c r="A82" s="4">
        <f>IF('True_Odds_Calculator_3-way'!A81="","",'True_Odds_Calculator_3-way'!A81)</f>
        <v>2.67</v>
      </c>
      <c r="B82" s="4">
        <f>IF('True_Odds_Calculator_3-way'!B81="","",'True_Odds_Calculator_3-way'!B81)</f>
        <v>3.34</v>
      </c>
      <c r="C82" s="4">
        <f>IF('True_Odds_Calculator_3-way'!C81="","",'True_Odds_Calculator_3-way'!C81)</f>
        <v>2.83</v>
      </c>
      <c r="D82" s="4">
        <f t="shared" si="5"/>
        <v>2.7289923270146899E-2</v>
      </c>
      <c r="E82" s="4">
        <f t="shared" si="6"/>
        <v>2.7364633075891556</v>
      </c>
      <c r="F82" s="4">
        <f t="shared" si="7"/>
        <v>3.4446582995648596</v>
      </c>
      <c r="G82" s="4">
        <f t="shared" si="8"/>
        <v>2.904779165854904</v>
      </c>
      <c r="I82" s="4">
        <f t="shared" si="9"/>
        <v>1.0272899232701469</v>
      </c>
    </row>
    <row r="83" spans="1:9" x14ac:dyDescent="0.2">
      <c r="A83" s="4">
        <f>IF('True_Odds_Calculator_3-way'!A82="","",'True_Odds_Calculator_3-way'!A82)</f>
        <v>1.81</v>
      </c>
      <c r="B83" s="4">
        <f>IF('True_Odds_Calculator_3-way'!B82="","",'True_Odds_Calculator_3-way'!B82)</f>
        <v>3.5</v>
      </c>
      <c r="C83" s="4">
        <f>IF('True_Odds_Calculator_3-way'!C82="","",'True_Odds_Calculator_3-way'!C82)</f>
        <v>5.18</v>
      </c>
      <c r="D83" s="4">
        <f t="shared" si="5"/>
        <v>3.1250666609782707E-2</v>
      </c>
      <c r="E83" s="4">
        <f t="shared" si="6"/>
        <v>1.8447825801797075</v>
      </c>
      <c r="F83" s="4">
        <f t="shared" si="7"/>
        <v>3.6324353643102518</v>
      </c>
      <c r="G83" s="4">
        <f t="shared" si="8"/>
        <v>5.47545259879307</v>
      </c>
      <c r="I83" s="4">
        <f t="shared" si="9"/>
        <v>1.0312506666097827</v>
      </c>
    </row>
    <row r="84" spans="1:9" x14ac:dyDescent="0.2">
      <c r="A84" s="4">
        <f>IF('True_Odds_Calculator_3-way'!A83="","",'True_Odds_Calculator_3-way'!A83)</f>
        <v>1.39</v>
      </c>
      <c r="B84" s="4">
        <f>IF('True_Odds_Calculator_3-way'!B83="","",'True_Odds_Calculator_3-way'!B83)</f>
        <v>5.62</v>
      </c>
      <c r="C84" s="4">
        <f>IF('True_Odds_Calculator_3-way'!C83="","",'True_Odds_Calculator_3-way'!C83)</f>
        <v>7.46</v>
      </c>
      <c r="D84" s="4">
        <f t="shared" si="5"/>
        <v>3.1408660864807203E-2</v>
      </c>
      <c r="E84" s="4">
        <f t="shared" si="6"/>
        <v>1.4105269466283932</v>
      </c>
      <c r="F84" s="4">
        <f t="shared" si="7"/>
        <v>5.9713474647094742</v>
      </c>
      <c r="G84" s="4">
        <f t="shared" si="8"/>
        <v>8.0920091378729087</v>
      </c>
      <c r="I84" s="4">
        <f t="shared" si="9"/>
        <v>1.0314086608648072</v>
      </c>
    </row>
    <row r="85" spans="1:9" x14ac:dyDescent="0.2">
      <c r="A85" s="4">
        <f>IF('True_Odds_Calculator_3-way'!A84="","",'True_Odds_Calculator_3-way'!A84)</f>
        <v>2.63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2.85</v>
      </c>
      <c r="D85" s="4">
        <f t="shared" si="5"/>
        <v>3.7853796122254035E-2</v>
      </c>
      <c r="E85" s="4">
        <f t="shared" si="6"/>
        <v>2.7202726878365504</v>
      </c>
      <c r="F85" s="4">
        <f t="shared" si="7"/>
        <v>3.3998510309797116</v>
      </c>
      <c r="G85" s="4">
        <f t="shared" si="8"/>
        <v>2.9563122594663827</v>
      </c>
      <c r="I85" s="4">
        <f t="shared" si="9"/>
        <v>1.037853796122254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3.6</v>
      </c>
      <c r="C86" s="4">
        <f>IF('True_Odds_Calculator_3-way'!C85="","",'True_Odds_Calculator_3-way'!C85)</f>
        <v>2.64</v>
      </c>
      <c r="D86" s="4">
        <f t="shared" si="5"/>
        <v>3.8245045878633643E-2</v>
      </c>
      <c r="E86" s="4">
        <f t="shared" si="6"/>
        <v>2.7105336491570293</v>
      </c>
      <c r="F86" s="4">
        <f t="shared" si="7"/>
        <v>3.7731658827522674</v>
      </c>
      <c r="G86" s="4">
        <f t="shared" si="8"/>
        <v>2.7319453709230066</v>
      </c>
      <c r="I86" s="4">
        <f t="shared" si="9"/>
        <v>1.0382450458786336</v>
      </c>
    </row>
    <row r="87" spans="1:9" x14ac:dyDescent="0.2">
      <c r="A87" s="4">
        <f>IF('True_Odds_Calculator_3-way'!A86="","",'True_Odds_Calculator_3-way'!A86)</f>
        <v>3.95</v>
      </c>
      <c r="B87" s="4">
        <f>IF('True_Odds_Calculator_3-way'!B86="","",'True_Odds_Calculator_3-way'!B86)</f>
        <v>3.39</v>
      </c>
      <c r="C87" s="4">
        <f>IF('True_Odds_Calculator_3-way'!C86="","",'True_Odds_Calculator_3-way'!C86)</f>
        <v>2.0299999999999998</v>
      </c>
      <c r="D87" s="4">
        <f t="shared" si="5"/>
        <v>4.076064513791211E-2</v>
      </c>
      <c r="E87" s="4">
        <f t="shared" si="6"/>
        <v>4.1740116183991347</v>
      </c>
      <c r="F87" s="4">
        <f t="shared" si="7"/>
        <v>3.5536808669696915</v>
      </c>
      <c r="G87" s="4">
        <f t="shared" si="8"/>
        <v>2.0875782683662747</v>
      </c>
      <c r="I87" s="4">
        <f t="shared" si="9"/>
        <v>1.0407606451379121</v>
      </c>
    </row>
    <row r="88" spans="1:9" x14ac:dyDescent="0.2">
      <c r="A88" s="4">
        <f>IF('True_Odds_Calculator_3-way'!A87="","",'True_Odds_Calculator_3-way'!A87)</f>
        <v>1.18</v>
      </c>
      <c r="B88" s="4">
        <f>IF('True_Odds_Calculator_3-way'!B87="","",'True_Odds_Calculator_3-way'!B87)</f>
        <v>6.74</v>
      </c>
      <c r="C88" s="4">
        <f>IF('True_Odds_Calculator_3-way'!C87="","",'True_Odds_Calculator_3-way'!C87)</f>
        <v>17.66</v>
      </c>
      <c r="D88" s="4">
        <f t="shared" si="5"/>
        <v>5.245072120375327E-2</v>
      </c>
      <c r="E88" s="4">
        <f t="shared" si="6"/>
        <v>1.2048569421208919</v>
      </c>
      <c r="F88" s="4">
        <f t="shared" si="7"/>
        <v>7.6403311782704462</v>
      </c>
      <c r="G88" s="4">
        <f t="shared" si="8"/>
        <v>25.548286782671063</v>
      </c>
      <c r="I88" s="4">
        <f t="shared" si="9"/>
        <v>1.0524507212037533</v>
      </c>
    </row>
    <row r="89" spans="1:9" x14ac:dyDescent="0.2">
      <c r="A89" s="4">
        <f>IF('True_Odds_Calculator_3-way'!A88="","",'True_Odds_Calculator_3-way'!A88)</f>
        <v>1.41</v>
      </c>
      <c r="B89" s="4">
        <f>IF('True_Odds_Calculator_3-way'!B88="","",'True_Odds_Calculator_3-way'!B88)</f>
        <v>4.51</v>
      </c>
      <c r="C89" s="4">
        <f>IF('True_Odds_Calculator_3-way'!C88="","",'True_Odds_Calculator_3-way'!C88)</f>
        <v>7.65</v>
      </c>
      <c r="D89" s="4">
        <f t="shared" si="5"/>
        <v>6.1668302426567401E-2</v>
      </c>
      <c r="E89" s="4">
        <f t="shared" si="6"/>
        <v>1.4520874509966044</v>
      </c>
      <c r="F89" s="4">
        <f t="shared" si="7"/>
        <v>4.9708363711049044</v>
      </c>
      <c r="G89" s="4">
        <f t="shared" si="8"/>
        <v>9.077470025312067</v>
      </c>
      <c r="I89" s="4">
        <f t="shared" si="9"/>
        <v>1.0616683024265674</v>
      </c>
    </row>
    <row r="90" spans="1:9" x14ac:dyDescent="0.2">
      <c r="A90" s="4">
        <f>IF('True_Odds_Calculator_3-way'!A89="","",'True_Odds_Calculator_3-way'!A89)</f>
        <v>1.6</v>
      </c>
      <c r="B90" s="4">
        <f>IF('True_Odds_Calculator_3-way'!B89="","",'True_Odds_Calculator_3-way'!B89)</f>
        <v>3.67</v>
      </c>
      <c r="C90" s="4">
        <f>IF('True_Odds_Calculator_3-way'!C89="","",'True_Odds_Calculator_3-way'!C89)</f>
        <v>6.63</v>
      </c>
      <c r="D90" s="4">
        <f t="shared" si="5"/>
        <v>4.8309126626965959E-2</v>
      </c>
      <c r="E90" s="4">
        <f t="shared" si="6"/>
        <v>1.6423140027302043</v>
      </c>
      <c r="F90" s="4">
        <f t="shared" si="7"/>
        <v>3.9005131705766165</v>
      </c>
      <c r="G90" s="4">
        <f t="shared" si="8"/>
        <v>7.4224436075412781</v>
      </c>
      <c r="I90" s="4">
        <f t="shared" si="9"/>
        <v>1.048309126626966</v>
      </c>
    </row>
    <row r="91" spans="1:9" x14ac:dyDescent="0.2">
      <c r="A91" s="4">
        <f>IF('True_Odds_Calculator_3-way'!A90="","",'True_Odds_Calculator_3-way'!A90)</f>
        <v>3.34</v>
      </c>
      <c r="B91" s="4">
        <f>IF('True_Odds_Calculator_3-way'!B90="","",'True_Odds_Calculator_3-way'!B90)</f>
        <v>3.52</v>
      </c>
      <c r="C91" s="4">
        <f>IF('True_Odds_Calculator_3-way'!C90="","",'True_Odds_Calculator_3-way'!C90)</f>
        <v>2.16</v>
      </c>
      <c r="D91" s="4">
        <f t="shared" si="5"/>
        <v>4.6455069658662307E-2</v>
      </c>
      <c r="E91" s="4">
        <f t="shared" si="6"/>
        <v>3.5221663653551967</v>
      </c>
      <c r="F91" s="4">
        <f t="shared" si="7"/>
        <v>3.7229266095789728</v>
      </c>
      <c r="G91" s="4">
        <f t="shared" si="8"/>
        <v>2.2347470370794511</v>
      </c>
      <c r="I91" s="4">
        <f t="shared" si="9"/>
        <v>1.0464550696586623</v>
      </c>
    </row>
    <row r="92" spans="1:9" x14ac:dyDescent="0.2">
      <c r="A92" s="4">
        <f>IF('True_Odds_Calculator_3-way'!A91="","",'True_Odds_Calculator_3-way'!A91)</f>
        <v>3.03</v>
      </c>
      <c r="B92" s="4">
        <f>IF('True_Odds_Calculator_3-way'!B91="","",'True_Odds_Calculator_3-way'!B91)</f>
        <v>3.47</v>
      </c>
      <c r="C92" s="4">
        <f>IF('True_Odds_Calculator_3-way'!C91="","",'True_Odds_Calculator_3-way'!C91)</f>
        <v>2.35</v>
      </c>
      <c r="D92" s="4">
        <f t="shared" si="5"/>
        <v>4.3749356234292769E-2</v>
      </c>
      <c r="E92" s="4">
        <f t="shared" si="6"/>
        <v>3.1700756568951993</v>
      </c>
      <c r="F92" s="4">
        <f t="shared" si="7"/>
        <v>3.6549531360982335</v>
      </c>
      <c r="G92" s="4">
        <f t="shared" si="8"/>
        <v>2.4333931851640775</v>
      </c>
      <c r="I92" s="4">
        <f t="shared" si="9"/>
        <v>1.0437493562342928</v>
      </c>
    </row>
    <row r="93" spans="1:9" x14ac:dyDescent="0.2">
      <c r="A93" s="4">
        <f>IF('True_Odds_Calculator_3-way'!A92="","",'True_Odds_Calculator_3-way'!A92)</f>
        <v>1.25</v>
      </c>
      <c r="B93" s="4">
        <f>IF('True_Odds_Calculator_3-way'!B92="","",'True_Odds_Calculator_3-way'!B92)</f>
        <v>6.1</v>
      </c>
      <c r="C93" s="4">
        <f>IF('True_Odds_Calculator_3-way'!C92="","",'True_Odds_Calculator_3-way'!C92)</f>
        <v>10.91</v>
      </c>
      <c r="D93" s="4">
        <f t="shared" si="5"/>
        <v>5.559345464380705E-2</v>
      </c>
      <c r="E93" s="4">
        <f t="shared" si="6"/>
        <v>1.2796415391103597</v>
      </c>
      <c r="F93" s="4">
        <f t="shared" si="7"/>
        <v>6.8774241996265948</v>
      </c>
      <c r="G93" s="4">
        <f t="shared" si="8"/>
        <v>13.674675689374123</v>
      </c>
      <c r="I93" s="4">
        <f t="shared" si="9"/>
        <v>1.055593454643807</v>
      </c>
    </row>
    <row r="94" spans="1:9" x14ac:dyDescent="0.2">
      <c r="A94" s="4">
        <f>IF('True_Odds_Calculator_3-way'!A93="","",'True_Odds_Calculator_3-way'!A93)</f>
        <v>1.46</v>
      </c>
      <c r="B94" s="4">
        <f>IF('True_Odds_Calculator_3-way'!B93="","",'True_Odds_Calculator_3-way'!B93)</f>
        <v>4.83</v>
      </c>
      <c r="C94" s="4">
        <f>IF('True_Odds_Calculator_3-way'!C93="","",'True_Odds_Calculator_3-way'!C93)</f>
        <v>7.18</v>
      </c>
      <c r="D94" s="4">
        <f t="shared" si="5"/>
        <v>3.1246610340148084E-2</v>
      </c>
      <c r="E94" s="4">
        <f t="shared" si="6"/>
        <v>1.4825445865978688</v>
      </c>
      <c r="F94" s="4">
        <f t="shared" si="7"/>
        <v>5.085854288596078</v>
      </c>
      <c r="G94" s="4">
        <f t="shared" si="8"/>
        <v>7.7603462753694732</v>
      </c>
      <c r="I94" s="4">
        <f t="shared" si="9"/>
        <v>1.0312466103401481</v>
      </c>
    </row>
    <row r="95" spans="1:9" x14ac:dyDescent="0.2">
      <c r="A95" s="4">
        <f>IF('True_Odds_Calculator_3-way'!A94="","",'True_Odds_Calculator_3-way'!A94)</f>
        <v>2.1</v>
      </c>
      <c r="B95" s="4">
        <f>IF('True_Odds_Calculator_3-way'!B94="","",'True_Odds_Calculator_3-way'!B94)</f>
        <v>3.37</v>
      </c>
      <c r="C95" s="4">
        <f>IF('True_Odds_Calculator_3-way'!C94="","",'True_Odds_Calculator_3-way'!C94)</f>
        <v>3.67</v>
      </c>
      <c r="D95" s="4">
        <f t="shared" si="5"/>
        <v>4.5405945267684045E-2</v>
      </c>
      <c r="E95" s="4">
        <f t="shared" si="6"/>
        <v>2.1689378720139714</v>
      </c>
      <c r="F95" s="4">
        <f t="shared" si="7"/>
        <v>3.5511289239798756</v>
      </c>
      <c r="G95" s="4">
        <f t="shared" si="8"/>
        <v>3.885845532221972</v>
      </c>
      <c r="I95" s="4">
        <f t="shared" si="9"/>
        <v>1.045405945267684</v>
      </c>
    </row>
    <row r="96" spans="1:9" x14ac:dyDescent="0.2">
      <c r="A96" s="4">
        <f>IF('True_Odds_Calculator_3-way'!A95="","",'True_Odds_Calculator_3-way'!A95)</f>
        <v>2.37</v>
      </c>
      <c r="B96" s="4">
        <f>IF('True_Odds_Calculator_3-way'!B95="","",'True_Odds_Calculator_3-way'!B95)</f>
        <v>3.57</v>
      </c>
      <c r="C96" s="4">
        <f>IF('True_Odds_Calculator_3-way'!C95="","",'True_Odds_Calculator_3-way'!C95)</f>
        <v>2.92</v>
      </c>
      <c r="D96" s="4">
        <f t="shared" si="5"/>
        <v>4.4518726512626783E-2</v>
      </c>
      <c r="E96" s="4">
        <f t="shared" si="6"/>
        <v>2.4563907567637218</v>
      </c>
      <c r="F96" s="4">
        <f t="shared" si="7"/>
        <v>3.7697089433633364</v>
      </c>
      <c r="G96" s="4">
        <f t="shared" si="8"/>
        <v>3.0522591520229851</v>
      </c>
      <c r="I96" s="4">
        <f t="shared" si="9"/>
        <v>1.0445187265126268</v>
      </c>
    </row>
    <row r="97" spans="1:9" x14ac:dyDescent="0.2">
      <c r="A97" s="4">
        <f>IF('True_Odds_Calculator_3-way'!A96="","",'True_Odds_Calculator_3-way'!A96)</f>
        <v>2.2999999999999998</v>
      </c>
      <c r="B97" s="4">
        <f>IF('True_Odds_Calculator_3-way'!B96="","",'True_Odds_Calculator_3-way'!B96)</f>
        <v>3.74</v>
      </c>
      <c r="C97" s="4">
        <f>IF('True_Odds_Calculator_3-way'!C96="","",'True_Odds_Calculator_3-way'!C96)</f>
        <v>3.06</v>
      </c>
      <c r="D97" s="4">
        <f t="shared" si="5"/>
        <v>2.8959673460952295E-2</v>
      </c>
      <c r="E97" s="4">
        <f t="shared" si="6"/>
        <v>2.3522250805161131</v>
      </c>
      <c r="F97" s="4">
        <f t="shared" si="7"/>
        <v>3.8800828627752355</v>
      </c>
      <c r="G97" s="4">
        <f t="shared" si="8"/>
        <v>3.1531401884384587</v>
      </c>
      <c r="I97" s="4">
        <f t="shared" si="9"/>
        <v>1.0289596734609523</v>
      </c>
    </row>
    <row r="98" spans="1:9" x14ac:dyDescent="0.2">
      <c r="A98" s="4">
        <f>IF('True_Odds_Calculator_3-way'!A97="","",'True_Odds_Calculator_3-way'!A97)</f>
        <v>1.88</v>
      </c>
      <c r="B98" s="4">
        <f>IF('True_Odds_Calculator_3-way'!B97="","",'True_Odds_Calculator_3-way'!B97)</f>
        <v>4.26</v>
      </c>
      <c r="C98" s="4">
        <f>IF('True_Odds_Calculator_3-way'!C97="","",'True_Odds_Calculator_3-way'!C97)</f>
        <v>3.79</v>
      </c>
      <c r="D98" s="4">
        <f t="shared" si="5"/>
        <v>3.050892039864328E-2</v>
      </c>
      <c r="E98" s="4">
        <f t="shared" si="6"/>
        <v>1.9166441732284922</v>
      </c>
      <c r="F98" s="4">
        <f t="shared" si="7"/>
        <v>4.4529120246741831</v>
      </c>
      <c r="G98" s="4">
        <f t="shared" si="8"/>
        <v>3.9419336986726439</v>
      </c>
      <c r="I98" s="4">
        <f t="shared" si="9"/>
        <v>1.0305089203986433</v>
      </c>
    </row>
    <row r="99" spans="1:9" x14ac:dyDescent="0.2">
      <c r="A99" s="4">
        <f>IF('True_Odds_Calculator_3-way'!A98="","",'True_Odds_Calculator_3-way'!A98)</f>
        <v>2.7</v>
      </c>
      <c r="B99" s="4">
        <f>IF('True_Odds_Calculator_3-way'!B98="","",'True_Odds_Calculator_3-way'!B98)</f>
        <v>3.44</v>
      </c>
      <c r="C99" s="4">
        <f>IF('True_Odds_Calculator_3-way'!C98="","",'True_Odds_Calculator_3-way'!C98)</f>
        <v>2.73</v>
      </c>
      <c r="D99" s="4">
        <f t="shared" si="5"/>
        <v>2.7368411089341294E-2</v>
      </c>
      <c r="E99" s="4">
        <f t="shared" si="6"/>
        <v>2.7681847360445775</v>
      </c>
      <c r="F99" s="4">
        <f t="shared" si="7"/>
        <v>3.5514532864218005</v>
      </c>
      <c r="G99" s="4">
        <f t="shared" si="8"/>
        <v>2.7997279356232081</v>
      </c>
      <c r="I99" s="4">
        <f t="shared" si="9"/>
        <v>1.0273684110893413</v>
      </c>
    </row>
    <row r="100" spans="1:9" x14ac:dyDescent="0.2">
      <c r="A100" s="4">
        <f>IF('True_Odds_Calculator_3-way'!A99="","",'True_Odds_Calculator_3-way'!A99)</f>
        <v>2.2000000000000002</v>
      </c>
      <c r="B100" s="4">
        <f>IF('True_Odds_Calculator_3-way'!B99="","",'True_Odds_Calculator_3-way'!B99)</f>
        <v>3.62</v>
      </c>
      <c r="C100" s="4">
        <f>IF('True_Odds_Calculator_3-way'!C99="","",'True_Odds_Calculator_3-way'!C99)</f>
        <v>3.37</v>
      </c>
      <c r="D100" s="4">
        <f t="shared" si="5"/>
        <v>2.7524453512616898E-2</v>
      </c>
      <c r="E100" s="4">
        <f t="shared" si="6"/>
        <v>2.2453209025897758</v>
      </c>
      <c r="F100" s="4">
        <f t="shared" si="7"/>
        <v>3.7443608602966614</v>
      </c>
      <c r="G100" s="4">
        <f t="shared" si="8"/>
        <v>3.4775219752881665</v>
      </c>
      <c r="I100" s="4">
        <f t="shared" si="9"/>
        <v>1.0275244535126169</v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46</v>
      </c>
      <c r="M1" s="72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76" zoomScaleNormal="76" workbookViewId="0">
      <pane ySplit="2" topLeftCell="A55" activePane="bottomLeft" state="frozen"/>
      <selection pane="bottomLeft" activeCell="S3" sqref="S3:S9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35</v>
      </c>
      <c r="O1" s="73"/>
      <c r="P1" s="73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2.7</v>
      </c>
      <c r="B3">
        <v>3.07</v>
      </c>
      <c r="C3">
        <v>2.88</v>
      </c>
      <c r="D3" s="20">
        <f>IF(OR($A3="",$B3="",$C3=""),"",(1/A3)+(1/B3)+(1/C3)-1)</f>
        <v>4.3325491615394007E-2</v>
      </c>
      <c r="E3" s="17">
        <f>IF(OR($A3="",$B3="",$C3=""),"",A3*'MPTO_working_3-way'!$I2)</f>
        <v>2.8169788273615639</v>
      </c>
      <c r="F3" s="21">
        <f>IF(OR($A3="",$B3="",$C3=""),"",B3*'MPTO_working_3-way'!$I2)</f>
        <v>3.2030092592592596</v>
      </c>
      <c r="G3" s="22">
        <f>IF(OR($A3="",$B3="",$C3=""),"",C3*'MPTO_working_3-way'!$I2)</f>
        <v>3.0047774158523346</v>
      </c>
      <c r="H3" s="17">
        <f>IF(OR($A3="",$B3="",$C3=""),"",'MPTO_working_3-way'!E2)</f>
        <v>2.809552727837644</v>
      </c>
      <c r="I3" s="21">
        <f>IF(OR($A3="",$B3="",$C3=""),"",'MPTO_working_3-way'!F2)</f>
        <v>3.2124275356468104</v>
      </c>
      <c r="J3" s="22">
        <f>IF(OR($A3="",$B3="",$C3=""),"",'MPTO_working_3-way'!G2)</f>
        <v>3.0049847436633339</v>
      </c>
      <c r="K3" s="17">
        <f>IF(OR($A3="",$B3="",$C3=""),"",'OddsRatio_working_3-way'!H2)</f>
        <v>2.813095621640584</v>
      </c>
      <c r="L3" s="21">
        <f>IF(OR($A3="",$B3="",$C3=""),"",'OddsRatio_working_3-way'!I2)</f>
        <v>3.2077105510564756</v>
      </c>
      <c r="M3" s="22">
        <f>IF(OR($A3="",$B3="",$C3=""),"",'OddsRatio_working_3-way'!J2)</f>
        <v>3.0050704521672342</v>
      </c>
      <c r="N3" s="23">
        <f>(1/E3)* 100</f>
        <v>35.49902435499024</v>
      </c>
      <c r="O3" s="24">
        <f>(1/F3)* 100</f>
        <v>31.220640312206399</v>
      </c>
      <c r="P3" s="24">
        <f>(1/G3)* 100</f>
        <v>33.280335332803354</v>
      </c>
      <c r="Q3" t="s">
        <v>140</v>
      </c>
      <c r="R3" t="s">
        <v>143</v>
      </c>
      <c r="S3" s="58" t="s">
        <v>279</v>
      </c>
      <c r="AD3" s="28"/>
      <c r="AE3" s="28"/>
      <c r="AH3" s="37"/>
      <c r="AI3" s="28"/>
      <c r="AJ3" t="s">
        <v>172</v>
      </c>
    </row>
    <row r="4" spans="1:36" s="40" customFormat="1" ht="15" x14ac:dyDescent="0.25">
      <c r="A4">
        <v>6.37</v>
      </c>
      <c r="B4">
        <v>4.2300000000000004</v>
      </c>
      <c r="C4">
        <v>1.52</v>
      </c>
      <c r="D4" s="20">
        <f t="shared" ref="D4:D67" si="0">IF(OR($A4="",$B4="",$C4=""),"",(1/A4)+(1/B4)+(1/C4)-1)</f>
        <v>5.1287227499033694E-2</v>
      </c>
      <c r="E4" s="17">
        <f>IF(OR($A4="",$B4="",$C4=""),"",A4*'MPTO_working_3-way'!$I3)</f>
        <v>6.6966996391688447</v>
      </c>
      <c r="F4" s="21">
        <f>IF(OR($A4="",$B4="",$C4=""),"",B4*'MPTO_working_3-way'!$I3)</f>
        <v>4.4469449723209129</v>
      </c>
      <c r="G4" s="22">
        <f>IF(OR($A4="",$B4="",$C4=""),"",C4*'MPTO_working_3-way'!$I3)</f>
        <v>1.5979565857985312</v>
      </c>
      <c r="H4" s="17"/>
      <c r="I4" s="21"/>
      <c r="J4" s="22"/>
      <c r="K4" s="17"/>
      <c r="L4" s="21"/>
      <c r="M4" s="22"/>
      <c r="N4" s="23">
        <f t="shared" ref="N4" si="1">(1/E4)* 100</f>
        <v>14.932728864693626</v>
      </c>
      <c r="O4" s="24">
        <f t="shared" ref="O4" si="2">(1/F4)* 100</f>
        <v>22.487348195767943</v>
      </c>
      <c r="P4" s="24">
        <f t="shared" ref="P4" si="3">(1/G4)* 100</f>
        <v>62.57992293953842</v>
      </c>
      <c r="Q4" t="s">
        <v>274</v>
      </c>
      <c r="R4" t="s">
        <v>154</v>
      </c>
      <c r="S4" s="58" t="s">
        <v>279</v>
      </c>
      <c r="AD4" s="37"/>
      <c r="AE4" s="37"/>
      <c r="AH4" s="37"/>
      <c r="AI4" s="37"/>
      <c r="AJ4" t="s">
        <v>172</v>
      </c>
    </row>
    <row r="5" spans="1:36" s="40" customFormat="1" ht="15" x14ac:dyDescent="0.25">
      <c r="A5">
        <v>1.88</v>
      </c>
      <c r="B5">
        <v>3.56</v>
      </c>
      <c r="C5">
        <v>4.45</v>
      </c>
      <c r="D5" s="20">
        <f t="shared" si="0"/>
        <v>3.753287114511128E-2</v>
      </c>
      <c r="E5" s="17">
        <f>IF(OR($A5="",$B5="",$C5=""),"",A5*'MPTO_working_3-way'!$I4)</f>
        <v>1.9505617977528091</v>
      </c>
      <c r="F5" s="21">
        <f>IF(OR($A5="",$B5="",$C5=""),"",B5*'MPTO_working_3-way'!$I4)</f>
        <v>3.6936170212765962</v>
      </c>
      <c r="G5" s="22">
        <f>IF(OR($A5="",$B5="",$C5=""),"",C5*'MPTO_working_3-way'!$I4)</f>
        <v>4.6170212765957457</v>
      </c>
      <c r="H5" s="17"/>
      <c r="I5" s="21"/>
      <c r="J5" s="22"/>
      <c r="K5" s="17"/>
      <c r="L5" s="21"/>
      <c r="M5" s="22"/>
      <c r="N5" s="23">
        <f t="shared" ref="N5:N68" si="4">(1/E5)* 100</f>
        <v>51.267281105990783</v>
      </c>
      <c r="O5" s="24">
        <f t="shared" ref="O5:O68" si="5">(1/F5)* 100</f>
        <v>27.073732718894007</v>
      </c>
      <c r="P5" s="24">
        <f t="shared" ref="P5:P68" si="6">(1/G5)* 100</f>
        <v>21.658986175115203</v>
      </c>
      <c r="Q5" t="s">
        <v>256</v>
      </c>
      <c r="R5" t="s">
        <v>263</v>
      </c>
      <c r="S5" s="58" t="s">
        <v>279</v>
      </c>
      <c r="AD5" s="37"/>
      <c r="AE5" s="37"/>
      <c r="AH5" s="37"/>
      <c r="AI5" s="37"/>
      <c r="AJ5" t="s">
        <v>265</v>
      </c>
    </row>
    <row r="6" spans="1:36" s="40" customFormat="1" ht="15" x14ac:dyDescent="0.25">
      <c r="A6">
        <v>1.81</v>
      </c>
      <c r="B6">
        <v>3.59</v>
      </c>
      <c r="C6">
        <v>4.88</v>
      </c>
      <c r="D6" s="20">
        <f t="shared" si="0"/>
        <v>3.5955752665615348E-2</v>
      </c>
      <c r="E6" s="17">
        <f>IF(OR($A6="",$B6="",$C6=""),"",A6*'MPTO_working_3-way'!$I5)</f>
        <v>1.8750799123247639</v>
      </c>
      <c r="F6" s="21">
        <f>IF(OR($A6="",$B6="",$C6=""),"",B6*'MPTO_working_3-way'!$I5)</f>
        <v>3.7190811520695588</v>
      </c>
      <c r="G6" s="22">
        <f>IF(OR($A6="",$B6="",$C6=""),"",C6*'MPTO_working_3-way'!$I5)</f>
        <v>5.0554640730082028</v>
      </c>
      <c r="H6" s="17"/>
      <c r="I6" s="21"/>
      <c r="J6" s="22"/>
      <c r="K6" s="17"/>
      <c r="L6" s="21"/>
      <c r="M6" s="22"/>
      <c r="N6" s="23">
        <f t="shared" si="4"/>
        <v>53.33106036852471</v>
      </c>
      <c r="O6" s="24">
        <f t="shared" si="5"/>
        <v>26.888361912821651</v>
      </c>
      <c r="P6" s="24">
        <f t="shared" si="6"/>
        <v>19.780577718653632</v>
      </c>
      <c r="Q6" t="s">
        <v>257</v>
      </c>
      <c r="R6" t="s">
        <v>277</v>
      </c>
      <c r="S6" s="58" t="s">
        <v>279</v>
      </c>
      <c r="AD6" s="37"/>
      <c r="AE6" s="37"/>
      <c r="AH6" s="37"/>
      <c r="AI6" s="37"/>
      <c r="AJ6" t="s">
        <v>265</v>
      </c>
    </row>
    <row r="7" spans="1:36" s="40" customFormat="1" ht="15" x14ac:dyDescent="0.25">
      <c r="A7">
        <v>2.5299999999999998</v>
      </c>
      <c r="B7">
        <v>3.16</v>
      </c>
      <c r="C7">
        <v>3.11</v>
      </c>
      <c r="D7" s="20">
        <f t="shared" si="0"/>
        <v>3.3256021558707882E-2</v>
      </c>
      <c r="E7" s="17">
        <f>IF(OR($A7="",$B7="",$C7=""),"",A7*'MPTO_working_3-way'!$I6)</f>
        <v>2.6141377345435308</v>
      </c>
      <c r="F7" s="21">
        <f>IF(OR($A7="",$B7="",$C7=""),"",B7*'MPTO_working_3-way'!$I6)</f>
        <v>3.2650890281255172</v>
      </c>
      <c r="G7" s="22">
        <f>IF(OR($A7="",$B7="",$C7=""),"",C7*'MPTO_working_3-way'!$I6)</f>
        <v>3.2134262270475813</v>
      </c>
      <c r="H7" s="17"/>
      <c r="I7" s="21"/>
      <c r="J7" s="22"/>
      <c r="K7" s="17"/>
      <c r="L7" s="21"/>
      <c r="M7" s="22"/>
      <c r="N7" s="23">
        <f t="shared" si="4"/>
        <v>38.253531433553775</v>
      </c>
      <c r="O7" s="24">
        <f t="shared" si="5"/>
        <v>30.627036242687034</v>
      </c>
      <c r="P7" s="24">
        <f t="shared" si="6"/>
        <v>31.119432323759177</v>
      </c>
      <c r="Q7" t="s">
        <v>252</v>
      </c>
      <c r="R7" t="s">
        <v>249</v>
      </c>
      <c r="S7" s="58" t="s">
        <v>279</v>
      </c>
      <c r="AD7" s="37"/>
      <c r="AE7" s="37"/>
      <c r="AH7" s="37"/>
      <c r="AI7" s="37"/>
      <c r="AJ7" t="s">
        <v>265</v>
      </c>
    </row>
    <row r="8" spans="1:36" s="36" customFormat="1" ht="15" x14ac:dyDescent="0.25">
      <c r="A8">
        <v>1.51</v>
      </c>
      <c r="B8">
        <v>4.1500000000000004</v>
      </c>
      <c r="C8">
        <v>7.58</v>
      </c>
      <c r="D8" s="20">
        <f t="shared" si="0"/>
        <v>3.5141632422857505E-2</v>
      </c>
      <c r="E8" s="17">
        <f>IF(OR($A8="",$B8="",$C8=""),"",A8*'MPTO_working_3-way'!$I7)</f>
        <v>1.5630638649585149</v>
      </c>
      <c r="F8" s="21">
        <f>IF(OR($A8="",$B8="",$C8=""),"",B8*'MPTO_working_3-way'!$I7)</f>
        <v>4.295837774554859</v>
      </c>
      <c r="G8" s="22">
        <f>IF(OR($A8="",$B8="",$C8=""),"",C8*'MPTO_working_3-way'!$I7)</f>
        <v>7.84637357376526</v>
      </c>
      <c r="H8" s="17"/>
      <c r="I8" s="21"/>
      <c r="J8" s="22"/>
      <c r="K8" s="17"/>
      <c r="L8" s="21"/>
      <c r="M8" s="22"/>
      <c r="N8" s="23">
        <f t="shared" si="4"/>
        <v>63.976912422995646</v>
      </c>
      <c r="O8" s="24">
        <f t="shared" si="5"/>
        <v>23.278346447885163</v>
      </c>
      <c r="P8" s="24">
        <f t="shared" si="6"/>
        <v>12.744741129119186</v>
      </c>
      <c r="Q8" t="s">
        <v>255</v>
      </c>
      <c r="R8" t="s">
        <v>259</v>
      </c>
      <c r="S8" s="58" t="s">
        <v>279</v>
      </c>
      <c r="AD8" s="37"/>
      <c r="AE8" s="37"/>
      <c r="AH8" s="37"/>
      <c r="AI8" s="37"/>
      <c r="AJ8" t="s">
        <v>265</v>
      </c>
    </row>
    <row r="9" spans="1:36" s="36" customFormat="1" ht="15" x14ac:dyDescent="0.25">
      <c r="A9">
        <v>2.06</v>
      </c>
      <c r="B9">
        <v>3.46</v>
      </c>
      <c r="C9">
        <v>3.75</v>
      </c>
      <c r="D9" s="20">
        <f t="shared" si="0"/>
        <v>4.1120900911012503E-2</v>
      </c>
      <c r="E9" s="17">
        <f>IF(OR($A9="",$B9="",$C9=""),"",A9*'MPTO_working_3-way'!$I8)</f>
        <v>2.1447090558766857</v>
      </c>
      <c r="F9" s="21">
        <f>IF(OR($A9="",$B9="",$C9=""),"",B9*'MPTO_working_3-way'!$I8)</f>
        <v>3.6022783171521033</v>
      </c>
      <c r="G9" s="22">
        <f>IF(OR($A9="",$B9="",$C9=""),"",C9*'MPTO_working_3-way'!$I8)</f>
        <v>3.9042033784162968</v>
      </c>
      <c r="H9" s="17"/>
      <c r="I9" s="21"/>
      <c r="J9" s="22"/>
      <c r="K9" s="17"/>
      <c r="L9" s="21"/>
      <c r="M9" s="22"/>
      <c r="N9" s="23">
        <f t="shared" si="4"/>
        <v>46.626370941080083</v>
      </c>
      <c r="O9" s="24">
        <f t="shared" si="5"/>
        <v>27.760209288619929</v>
      </c>
      <c r="P9" s="24">
        <f t="shared" si="6"/>
        <v>25.613419770299995</v>
      </c>
      <c r="Q9" t="s">
        <v>153</v>
      </c>
      <c r="R9" t="s">
        <v>129</v>
      </c>
      <c r="S9" s="58" t="s">
        <v>279</v>
      </c>
      <c r="AD9" s="37"/>
      <c r="AE9" s="37"/>
      <c r="AH9" s="37"/>
      <c r="AI9" s="37"/>
      <c r="AJ9" t="s">
        <v>170</v>
      </c>
    </row>
    <row r="10" spans="1:36" s="36" customFormat="1" ht="15" x14ac:dyDescent="0.25">
      <c r="A10">
        <v>1.88</v>
      </c>
      <c r="B10">
        <v>3.65</v>
      </c>
      <c r="C10">
        <v>4.24</v>
      </c>
      <c r="D10" s="20">
        <f t="shared" si="0"/>
        <v>4.1736552960520923E-2</v>
      </c>
      <c r="E10" s="17">
        <f>IF(OR($A10="",$B10="",$C10=""),"",A10*'MPTO_working_3-way'!$I9)</f>
        <v>1.9584647195657792</v>
      </c>
      <c r="F10" s="21">
        <f>IF(OR($A10="",$B10="",$C10=""),"",B10*'MPTO_working_3-way'!$I9)</f>
        <v>3.8023384183059012</v>
      </c>
      <c r="G10" s="22">
        <f>IF(OR($A10="",$B10="",$C10=""),"",C10*'MPTO_working_3-way'!$I9)</f>
        <v>4.4169629845526091</v>
      </c>
      <c r="H10" s="17"/>
      <c r="I10" s="21"/>
      <c r="J10" s="22"/>
      <c r="K10" s="17"/>
      <c r="L10" s="21"/>
      <c r="M10" s="22"/>
      <c r="N10" s="23">
        <f t="shared" si="4"/>
        <v>51.060404101724885</v>
      </c>
      <c r="O10" s="24">
        <f t="shared" si="5"/>
        <v>26.299605400340493</v>
      </c>
      <c r="P10" s="24">
        <f t="shared" si="6"/>
        <v>22.639990497934619</v>
      </c>
      <c r="Q10" t="s">
        <v>149</v>
      </c>
      <c r="R10" t="s">
        <v>128</v>
      </c>
      <c r="S10" s="58" t="s">
        <v>279</v>
      </c>
      <c r="AD10" s="37"/>
      <c r="AE10" s="37"/>
      <c r="AH10" s="37"/>
      <c r="AI10" s="37"/>
      <c r="AJ10" t="s">
        <v>170</v>
      </c>
    </row>
    <row r="11" spans="1:36" s="36" customFormat="1" ht="15" x14ac:dyDescent="0.25">
      <c r="A11">
        <v>2.1</v>
      </c>
      <c r="B11">
        <v>3.64</v>
      </c>
      <c r="C11">
        <v>3.47</v>
      </c>
      <c r="D11" s="20">
        <f t="shared" si="0"/>
        <v>3.9100188956096682E-2</v>
      </c>
      <c r="E11" s="17">
        <f>IF(OR($A11="",$B11="",$C11=""),"",A11*'MPTO_working_3-way'!$I10)</f>
        <v>2.1821103968078033</v>
      </c>
      <c r="F11" s="21">
        <f>IF(OR($A11="",$B11="",$C11=""),"",B11*'MPTO_working_3-way'!$I10)</f>
        <v>3.7823246878001919</v>
      </c>
      <c r="G11" s="22">
        <f>IF(OR($A11="",$B11="",$C11=""),"",C11*'MPTO_working_3-way'!$I10)</f>
        <v>3.6056776556776557</v>
      </c>
      <c r="H11" s="17"/>
      <c r="I11" s="21"/>
      <c r="J11" s="22"/>
      <c r="K11" s="17"/>
      <c r="L11" s="21"/>
      <c r="M11" s="22"/>
      <c r="N11" s="23">
        <f t="shared" si="4"/>
        <v>45.827195611317109</v>
      </c>
      <c r="O11" s="24">
        <f t="shared" si="5"/>
        <v>26.438766698836798</v>
      </c>
      <c r="P11" s="24">
        <f t="shared" si="6"/>
        <v>27.73403768984609</v>
      </c>
      <c r="Q11" t="s">
        <v>160</v>
      </c>
      <c r="R11" t="s">
        <v>151</v>
      </c>
      <c r="S11" s="58" t="s">
        <v>279</v>
      </c>
      <c r="AD11" s="37"/>
      <c r="AE11" s="37"/>
      <c r="AH11" s="37"/>
      <c r="AI11" s="37"/>
      <c r="AJ11" t="s">
        <v>170</v>
      </c>
    </row>
    <row r="12" spans="1:36" s="36" customFormat="1" ht="15" x14ac:dyDescent="0.25">
      <c r="A12">
        <v>2.64</v>
      </c>
      <c r="B12">
        <v>3.4</v>
      </c>
      <c r="C12">
        <v>2.73</v>
      </c>
      <c r="D12" s="20">
        <f t="shared" si="0"/>
        <v>3.9205892147068599E-2</v>
      </c>
      <c r="E12" s="17">
        <f>IF(OR($A12="",$B12="",$C12=""),"",A12*'MPTO_working_3-way'!$I11)</f>
        <v>2.7435035552682612</v>
      </c>
      <c r="F12" s="21">
        <f>IF(OR($A12="",$B12="",$C12=""),"",B12*'MPTO_working_3-way'!$I11)</f>
        <v>3.5333000333000331</v>
      </c>
      <c r="G12" s="22">
        <f>IF(OR($A12="",$B12="",$C12=""),"",C12*'MPTO_working_3-way'!$I11)</f>
        <v>2.8370320855614972</v>
      </c>
      <c r="H12" s="17"/>
      <c r="I12" s="21"/>
      <c r="J12" s="22"/>
      <c r="K12" s="17"/>
      <c r="L12" s="21"/>
      <c r="M12" s="22"/>
      <c r="N12" s="23">
        <f t="shared" si="4"/>
        <v>36.449743178926539</v>
      </c>
      <c r="O12" s="24">
        <f t="shared" si="5"/>
        <v>28.302153527166489</v>
      </c>
      <c r="P12" s="24">
        <f t="shared" si="6"/>
        <v>35.248103293906979</v>
      </c>
      <c r="Q12" t="s">
        <v>146</v>
      </c>
      <c r="R12" t="s">
        <v>152</v>
      </c>
      <c r="S12" s="58" t="s">
        <v>279</v>
      </c>
      <c r="AD12" s="37"/>
      <c r="AE12" s="37"/>
      <c r="AH12" s="37"/>
      <c r="AI12" s="37"/>
      <c r="AJ12" t="s">
        <v>170</v>
      </c>
    </row>
    <row r="13" spans="1:36" s="36" customFormat="1" ht="15" x14ac:dyDescent="0.25">
      <c r="A13">
        <v>2.2200000000000002</v>
      </c>
      <c r="B13">
        <v>3.33</v>
      </c>
      <c r="C13">
        <v>3.61</v>
      </c>
      <c r="D13" s="20">
        <f t="shared" si="0"/>
        <v>2.7759061000058205E-2</v>
      </c>
      <c r="E13" s="17">
        <f>IF(OR($A13="",$B13="",$C13=""),"",A13*'MPTO_working_3-way'!$I12)</f>
        <v>2.2816251154201295</v>
      </c>
      <c r="F13" s="21">
        <f>IF(OR($A13="",$B13="",$C13=""),"",B13*'MPTO_working_3-way'!$I12)</f>
        <v>3.4224376731301938</v>
      </c>
      <c r="G13" s="22">
        <f>IF(OR($A13="",$B13="",$C13=""),"",C13*'MPTO_working_3-way'!$I12)</f>
        <v>3.7102102102102101</v>
      </c>
      <c r="H13" s="17"/>
      <c r="I13" s="21"/>
      <c r="J13" s="22"/>
      <c r="K13" s="17"/>
      <c r="L13" s="21"/>
      <c r="M13" s="22"/>
      <c r="N13" s="23">
        <f t="shared" si="4"/>
        <v>43.828409550789146</v>
      </c>
      <c r="O13" s="24">
        <f t="shared" si="5"/>
        <v>29.218939700526104</v>
      </c>
      <c r="P13" s="24">
        <f t="shared" si="6"/>
        <v>26.952650748684743</v>
      </c>
      <c r="Q13" t="s">
        <v>275</v>
      </c>
      <c r="R13" t="s">
        <v>122</v>
      </c>
      <c r="S13" s="58" t="s">
        <v>279</v>
      </c>
      <c r="AD13" s="37"/>
      <c r="AE13" s="37"/>
      <c r="AH13" s="37"/>
      <c r="AI13" s="37"/>
      <c r="AJ13" t="s">
        <v>124</v>
      </c>
    </row>
    <row r="14" spans="1:36" s="36" customFormat="1" ht="15" x14ac:dyDescent="0.25">
      <c r="A14">
        <v>1.53</v>
      </c>
      <c r="B14">
        <v>4.43</v>
      </c>
      <c r="C14">
        <v>6.61</v>
      </c>
      <c r="D14" s="20">
        <f t="shared" si="0"/>
        <v>3.0614335961814509E-2</v>
      </c>
      <c r="E14" s="17">
        <f>IF(OR($A14="",$B14="",$C14=""),"",A14*'MPTO_working_3-way'!$I13)</f>
        <v>1.5768399340215762</v>
      </c>
      <c r="F14" s="21">
        <f>IF(OR($A14="",$B14="",$C14=""),"",B14*'MPTO_working_3-way'!$I13)</f>
        <v>4.565621508310838</v>
      </c>
      <c r="G14" s="22">
        <f>IF(OR($A14="",$B14="",$C14=""),"",C14*'MPTO_working_3-way'!$I13)</f>
        <v>6.8123607607075947</v>
      </c>
      <c r="H14" s="17"/>
      <c r="I14" s="21"/>
      <c r="J14" s="22"/>
      <c r="K14" s="17"/>
      <c r="L14" s="21"/>
      <c r="M14" s="22"/>
      <c r="N14" s="23">
        <f t="shared" si="4"/>
        <v>63.417977844434581</v>
      </c>
      <c r="O14" s="24">
        <f t="shared" si="5"/>
        <v>21.902823047852124</v>
      </c>
      <c r="P14" s="24">
        <f t="shared" si="6"/>
        <v>14.679199107713298</v>
      </c>
      <c r="Q14" t="s">
        <v>119</v>
      </c>
      <c r="R14" t="s">
        <v>126</v>
      </c>
      <c r="S14" s="58" t="s">
        <v>279</v>
      </c>
      <c r="AD14" s="37"/>
      <c r="AE14" s="37"/>
      <c r="AH14" s="37"/>
      <c r="AI14" s="37"/>
      <c r="AJ14" t="s">
        <v>124</v>
      </c>
    </row>
    <row r="15" spans="1:36" s="36" customFormat="1" ht="15" x14ac:dyDescent="0.25">
      <c r="A15">
        <v>1.83</v>
      </c>
      <c r="B15">
        <v>3.6</v>
      </c>
      <c r="C15">
        <v>4.88</v>
      </c>
      <c r="D15" s="20">
        <f t="shared" si="0"/>
        <v>2.9143897996356971E-2</v>
      </c>
      <c r="E15" s="17">
        <f>IF(OR($A15="",$B15="",$C15=""),"",A15*'MPTO_working_3-way'!$I14)</f>
        <v>1.8833333333333333</v>
      </c>
      <c r="F15" s="21">
        <f>IF(OR($A15="",$B15="",$C15=""),"",B15*'MPTO_working_3-way'!$I14)</f>
        <v>3.7049180327868854</v>
      </c>
      <c r="G15" s="22">
        <f>IF(OR($A15="",$B15="",$C15=""),"",C15*'MPTO_working_3-way'!$I14)</f>
        <v>5.0222222222222221</v>
      </c>
      <c r="H15" s="17"/>
      <c r="I15" s="21"/>
      <c r="J15" s="22"/>
      <c r="K15" s="17"/>
      <c r="L15" s="21"/>
      <c r="M15" s="22"/>
      <c r="N15" s="23">
        <f t="shared" si="4"/>
        <v>53.097345132743371</v>
      </c>
      <c r="O15" s="24">
        <f t="shared" si="5"/>
        <v>26.991150442477874</v>
      </c>
      <c r="P15" s="24">
        <f t="shared" si="6"/>
        <v>19.911504424778762</v>
      </c>
      <c r="Q15" t="s">
        <v>118</v>
      </c>
      <c r="R15" t="s">
        <v>120</v>
      </c>
      <c r="S15" s="58" t="s">
        <v>279</v>
      </c>
      <c r="AD15" s="37"/>
      <c r="AE15" s="37"/>
      <c r="AH15" s="37"/>
      <c r="AI15" s="37"/>
      <c r="AJ15" t="s">
        <v>124</v>
      </c>
    </row>
    <row r="16" spans="1:36" s="36" customFormat="1" ht="15" x14ac:dyDescent="0.25">
      <c r="A16">
        <v>2.94</v>
      </c>
      <c r="B16">
        <v>3.54</v>
      </c>
      <c r="C16">
        <v>2.4700000000000002</v>
      </c>
      <c r="D16" s="20">
        <f t="shared" si="0"/>
        <v>2.7480229723125138E-2</v>
      </c>
      <c r="E16" s="17">
        <f>IF(OR($A16="",$B16="",$C16=""),"",A16*'MPTO_working_3-way'!$I15)</f>
        <v>3.0207918753859877</v>
      </c>
      <c r="F16" s="21">
        <f>IF(OR($A16="",$B16="",$C16=""),"",B16*'MPTO_working_3-way'!$I15)</f>
        <v>3.6372800132198631</v>
      </c>
      <c r="G16" s="22">
        <f>IF(OR($A16="",$B16="",$C16=""),"",C16*'MPTO_working_3-way'!$I15)</f>
        <v>2.5378761674161194</v>
      </c>
      <c r="H16" s="17"/>
      <c r="I16" s="21"/>
      <c r="J16" s="22"/>
      <c r="K16" s="17"/>
      <c r="L16" s="21"/>
      <c r="M16" s="22"/>
      <c r="N16" s="23">
        <f t="shared" si="4"/>
        <v>33.103902594157468</v>
      </c>
      <c r="O16" s="24">
        <f t="shared" si="5"/>
        <v>27.493071645995183</v>
      </c>
      <c r="P16" s="24">
        <f t="shared" si="6"/>
        <v>39.403025759847345</v>
      </c>
      <c r="Q16" t="s">
        <v>121</v>
      </c>
      <c r="R16" t="s">
        <v>214</v>
      </c>
      <c r="S16" s="58" t="s">
        <v>279</v>
      </c>
      <c r="AD16" s="37"/>
      <c r="AE16" s="37"/>
      <c r="AH16" s="37"/>
      <c r="AI16" s="37"/>
      <c r="AJ16" t="s">
        <v>124</v>
      </c>
    </row>
    <row r="17" spans="1:36" s="36" customFormat="1" ht="15" x14ac:dyDescent="0.25">
      <c r="A17">
        <v>2.4900000000000002</v>
      </c>
      <c r="B17">
        <v>3.39</v>
      </c>
      <c r="C17">
        <v>3.02</v>
      </c>
      <c r="D17" s="20">
        <f t="shared" si="0"/>
        <v>2.7717504254843872E-2</v>
      </c>
      <c r="E17" s="17">
        <f>IF(OR($A17="",$B17="",$C17=""),"",A17*'MPTO_working_3-way'!$I16)</f>
        <v>2.5590165855945615</v>
      </c>
      <c r="F17" s="21">
        <f>IF(OR($A17="",$B17="",$C17=""),"",B17*'MPTO_working_3-way'!$I16)</f>
        <v>3.483962339423921</v>
      </c>
      <c r="G17" s="22">
        <f>IF(OR($A17="",$B17="",$C17=""),"",C17*'MPTO_working_3-way'!$I16)</f>
        <v>3.1037068628496285</v>
      </c>
      <c r="H17" s="17"/>
      <c r="I17" s="21"/>
      <c r="J17" s="22"/>
      <c r="K17" s="17"/>
      <c r="L17" s="21"/>
      <c r="M17" s="22"/>
      <c r="N17" s="23">
        <f t="shared" si="4"/>
        <v>39.077511479577232</v>
      </c>
      <c r="O17" s="24">
        <f t="shared" si="5"/>
        <v>28.702950909777964</v>
      </c>
      <c r="P17" s="24">
        <f t="shared" si="6"/>
        <v>32.219537610644807</v>
      </c>
      <c r="Q17" t="s">
        <v>114</v>
      </c>
      <c r="R17" t="s">
        <v>123</v>
      </c>
      <c r="S17" s="58" t="s">
        <v>279</v>
      </c>
      <c r="AD17" s="37"/>
      <c r="AE17" s="37"/>
      <c r="AH17" s="37"/>
      <c r="AI17" s="37"/>
      <c r="AJ17" t="s">
        <v>124</v>
      </c>
    </row>
    <row r="18" spans="1:36" s="36" customFormat="1" ht="15" x14ac:dyDescent="0.25">
      <c r="A18">
        <v>2.5</v>
      </c>
      <c r="B18">
        <v>3.32</v>
      </c>
      <c r="C18">
        <v>2.96</v>
      </c>
      <c r="D18" s="20">
        <f t="shared" si="0"/>
        <v>3.9042657114946255E-2</v>
      </c>
      <c r="E18" s="17">
        <f>IF(OR($A18="",$B18="",$C18=""),"",A18*'MPTO_working_3-way'!$I17)</f>
        <v>2.5976066427873654</v>
      </c>
      <c r="F18" s="21">
        <f>IF(OR($A18="",$B18="",$C18=""),"",B18*'MPTO_working_3-way'!$I17)</f>
        <v>3.4496216216216213</v>
      </c>
      <c r="G18" s="22">
        <f>IF(OR($A18="",$B18="",$C18=""),"",C18*'MPTO_working_3-way'!$I17)</f>
        <v>3.0755662650602407</v>
      </c>
      <c r="H18" s="17"/>
      <c r="I18" s="21"/>
      <c r="J18" s="22"/>
      <c r="K18" s="17"/>
      <c r="L18" s="21"/>
      <c r="M18" s="22"/>
      <c r="N18" s="23">
        <f t="shared" si="4"/>
        <v>38.496975774859763</v>
      </c>
      <c r="O18" s="24">
        <f t="shared" si="5"/>
        <v>28.988686577454637</v>
      </c>
      <c r="P18" s="24">
        <f t="shared" si="6"/>
        <v>32.514337647685608</v>
      </c>
      <c r="Q18" t="s">
        <v>98</v>
      </c>
      <c r="R18" t="s">
        <v>99</v>
      </c>
      <c r="S18" s="58" t="s">
        <v>279</v>
      </c>
      <c r="AD18" s="37"/>
      <c r="AE18" s="37"/>
      <c r="AH18" s="37"/>
      <c r="AI18" s="37"/>
      <c r="AJ18" t="s">
        <v>92</v>
      </c>
    </row>
    <row r="19" spans="1:36" s="36" customFormat="1" ht="15" x14ac:dyDescent="0.25">
      <c r="A19">
        <v>2.1</v>
      </c>
      <c r="B19">
        <v>3.44</v>
      </c>
      <c r="C19">
        <v>3.68</v>
      </c>
      <c r="D19" s="20">
        <f t="shared" si="0"/>
        <v>3.862728104386326E-2</v>
      </c>
      <c r="E19" s="17">
        <f>IF(OR($A19="",$B19="",$C19=""),"",A19*'MPTO_working_3-way'!$I18)</f>
        <v>2.181117290192113</v>
      </c>
      <c r="F19" s="21">
        <f>IF(OR($A19="",$B19="",$C19=""),"",B19*'MPTO_working_3-way'!$I18)</f>
        <v>3.5728778467908895</v>
      </c>
      <c r="G19" s="22">
        <f>IF(OR($A19="",$B19="",$C19=""),"",C19*'MPTO_working_3-way'!$I18)</f>
        <v>3.8221483942414172</v>
      </c>
      <c r="H19" s="17"/>
      <c r="I19" s="21"/>
      <c r="J19" s="22"/>
      <c r="K19" s="17"/>
      <c r="L19" s="21"/>
      <c r="M19" s="22"/>
      <c r="N19" s="23">
        <f t="shared" si="4"/>
        <v>45.848061656139542</v>
      </c>
      <c r="O19" s="24">
        <f t="shared" si="5"/>
        <v>27.988642290085192</v>
      </c>
      <c r="P19" s="24">
        <f t="shared" si="6"/>
        <v>26.16329605377528</v>
      </c>
      <c r="Q19" t="s">
        <v>104</v>
      </c>
      <c r="R19" t="s">
        <v>97</v>
      </c>
      <c r="S19" s="58" t="s">
        <v>279</v>
      </c>
      <c r="AD19" s="37"/>
      <c r="AE19" s="37"/>
      <c r="AH19" s="37"/>
      <c r="AI19" s="37"/>
      <c r="AJ19" t="s">
        <v>92</v>
      </c>
    </row>
    <row r="20" spans="1:36" s="36" customFormat="1" ht="15" x14ac:dyDescent="0.25">
      <c r="A20">
        <v>2.44</v>
      </c>
      <c r="B20">
        <v>3</v>
      </c>
      <c r="C20">
        <v>3.22</v>
      </c>
      <c r="D20" s="20">
        <f t="shared" si="0"/>
        <v>5.3728405118283806E-2</v>
      </c>
      <c r="E20" s="17">
        <f>IF(OR($A20="",$B20="",$C20=""),"",A20*'MPTO_working_3-way'!$I19)</f>
        <v>2.5710973084886124</v>
      </c>
      <c r="F20" s="21">
        <f>IF(OR($A20="",$B20="",$C20=""),"",B20*'MPTO_working_3-way'!$I19)</f>
        <v>3.1611852153548514</v>
      </c>
      <c r="G20" s="22">
        <f>IF(OR($A20="",$B20="",$C20=""),"",C20*'MPTO_working_3-way'!$I19)</f>
        <v>3.3930054644808743</v>
      </c>
      <c r="H20" s="17"/>
      <c r="I20" s="21"/>
      <c r="J20" s="22"/>
      <c r="K20" s="17"/>
      <c r="L20" s="21"/>
      <c r="M20" s="22"/>
      <c r="N20" s="23">
        <f t="shared" si="4"/>
        <v>38.893899375120796</v>
      </c>
      <c r="O20" s="24">
        <f t="shared" si="5"/>
        <v>31.633704825098246</v>
      </c>
      <c r="P20" s="24">
        <f t="shared" si="6"/>
        <v>29.472395799780969</v>
      </c>
      <c r="Q20" t="s">
        <v>73</v>
      </c>
      <c r="R20" t="s">
        <v>78</v>
      </c>
      <c r="S20" s="58" t="s">
        <v>279</v>
      </c>
      <c r="AD20" s="37"/>
      <c r="AE20" s="37"/>
      <c r="AH20" s="37"/>
      <c r="AI20" s="37"/>
      <c r="AJ20" t="s">
        <v>93</v>
      </c>
    </row>
    <row r="21" spans="1:36" s="36" customFormat="1" ht="15" x14ac:dyDescent="0.25">
      <c r="A21">
        <v>1.55</v>
      </c>
      <c r="B21">
        <v>3.68</v>
      </c>
      <c r="C21">
        <v>6.93</v>
      </c>
      <c r="D21" s="20">
        <f t="shared" si="0"/>
        <v>6.1200565057507594E-2</v>
      </c>
      <c r="E21" s="17">
        <f>IF(OR($A21="",$B21="",$C21=""),"",A21*'MPTO_working_3-way'!$I20)</f>
        <v>1.6448608758391368</v>
      </c>
      <c r="F21" s="21">
        <f>IF(OR($A21="",$B21="",$C21=""),"",B21*'MPTO_working_3-way'!$I20)</f>
        <v>3.905218079411628</v>
      </c>
      <c r="G21" s="22">
        <f>IF(OR($A21="",$B21="",$C21=""),"",C21*'MPTO_working_3-way'!$I20)</f>
        <v>7.3541199158485275</v>
      </c>
      <c r="H21" s="17"/>
      <c r="I21" s="21"/>
      <c r="J21" s="22"/>
      <c r="K21" s="17"/>
      <c r="L21" s="21"/>
      <c r="M21" s="22"/>
      <c r="N21" s="23">
        <f t="shared" si="4"/>
        <v>60.795415265126493</v>
      </c>
      <c r="O21" s="24">
        <f t="shared" si="5"/>
        <v>25.606764581778823</v>
      </c>
      <c r="P21" s="24">
        <f t="shared" si="6"/>
        <v>13.597820153094672</v>
      </c>
      <c r="Q21" t="s">
        <v>90</v>
      </c>
      <c r="R21" t="s">
        <v>89</v>
      </c>
      <c r="S21" s="58" t="s">
        <v>279</v>
      </c>
      <c r="AD21" s="37"/>
      <c r="AE21" s="37"/>
      <c r="AH21" s="37"/>
      <c r="AI21" s="37"/>
      <c r="AJ21" t="s">
        <v>93</v>
      </c>
    </row>
    <row r="22" spans="1:36" s="36" customFormat="1" ht="15" x14ac:dyDescent="0.25">
      <c r="A22">
        <v>2.02</v>
      </c>
      <c r="B22">
        <v>3.27</v>
      </c>
      <c r="C22">
        <v>4.08</v>
      </c>
      <c r="D22" s="20">
        <f t="shared" si="0"/>
        <v>4.5957941719698026E-2</v>
      </c>
      <c r="E22" s="17">
        <f>IF(OR($A22="",$B22="",$C22=""),"",A22*'MPTO_working_3-way'!$I21)</f>
        <v>2.1128350422737898</v>
      </c>
      <c r="F22" s="21">
        <f>IF(OR($A22="",$B22="",$C22=""),"",B22*'MPTO_working_3-way'!$I21)</f>
        <v>3.4202824694234124</v>
      </c>
      <c r="G22" s="22">
        <f>IF(OR($A22="",$B22="",$C22=""),"",C22*'MPTO_working_3-way'!$I21)</f>
        <v>4.2675084022163681</v>
      </c>
      <c r="H22" s="17"/>
      <c r="I22" s="21"/>
      <c r="J22" s="22"/>
      <c r="K22" s="17"/>
      <c r="L22" s="21"/>
      <c r="M22" s="22"/>
      <c r="N22" s="23">
        <f t="shared" si="4"/>
        <v>47.329771609799714</v>
      </c>
      <c r="O22" s="24">
        <f t="shared" si="5"/>
        <v>29.237351269662209</v>
      </c>
      <c r="P22" s="24">
        <f t="shared" si="6"/>
        <v>23.432877120538091</v>
      </c>
      <c r="Q22" t="s">
        <v>179</v>
      </c>
      <c r="R22" t="s">
        <v>283</v>
      </c>
      <c r="S22" s="58" t="s">
        <v>279</v>
      </c>
      <c r="AD22" s="37"/>
      <c r="AE22" s="37"/>
      <c r="AH22" s="37"/>
      <c r="AI22" s="37"/>
      <c r="AJ22" t="s">
        <v>210</v>
      </c>
    </row>
    <row r="23" spans="1:36" s="36" customFormat="1" ht="15" x14ac:dyDescent="0.25">
      <c r="A23">
        <v>2.5</v>
      </c>
      <c r="B23">
        <v>3.21</v>
      </c>
      <c r="C23">
        <v>3.01</v>
      </c>
      <c r="D23" s="20">
        <f t="shared" si="0"/>
        <v>4.3752393372041176E-2</v>
      </c>
      <c r="E23" s="17">
        <f>IF(OR($A23="",$B23="",$C23=""),"",A23*'MPTO_working_3-way'!$I22)</f>
        <v>2.6093809834301029</v>
      </c>
      <c r="F23" s="21">
        <f>IF(OR($A23="",$B23="",$C23=""),"",B23*'MPTO_working_3-way'!$I22)</f>
        <v>3.3504451827242523</v>
      </c>
      <c r="G23" s="22">
        <f>IF(OR($A23="",$B23="",$C23=""),"",C23*'MPTO_working_3-way'!$I22)</f>
        <v>3.1416947040498435</v>
      </c>
      <c r="H23" s="17"/>
      <c r="I23" s="21"/>
      <c r="J23" s="22"/>
      <c r="K23" s="17"/>
      <c r="L23" s="21"/>
      <c r="M23" s="22"/>
      <c r="N23" s="23">
        <f t="shared" si="4"/>
        <v>38.323265416208883</v>
      </c>
      <c r="O23" s="24">
        <f t="shared" si="5"/>
        <v>29.846779919165801</v>
      </c>
      <c r="P23" s="24">
        <f t="shared" si="6"/>
        <v>31.829954664625326</v>
      </c>
      <c r="Q23" t="s">
        <v>173</v>
      </c>
      <c r="R23" t="s">
        <v>198</v>
      </c>
      <c r="S23" s="58" t="s">
        <v>279</v>
      </c>
      <c r="AD23" s="37"/>
      <c r="AE23" s="37"/>
      <c r="AH23" s="37"/>
      <c r="AI23" s="37"/>
      <c r="AJ23" t="s">
        <v>210</v>
      </c>
    </row>
    <row r="24" spans="1:36" s="36" customFormat="1" ht="15" x14ac:dyDescent="0.25">
      <c r="A24">
        <v>3.14</v>
      </c>
      <c r="B24">
        <v>3.51</v>
      </c>
      <c r="C24">
        <v>2.27</v>
      </c>
      <c r="D24" s="20">
        <f t="shared" si="0"/>
        <v>4.3900256841136187E-2</v>
      </c>
      <c r="E24" s="17">
        <f>IF(OR($A24="",$B24="",$C24=""),"",A24*'MPTO_working_3-way'!$I23)</f>
        <v>3.2778468064811679</v>
      </c>
      <c r="F24" s="21">
        <f>IF(OR($A24="",$B24="",$C24=""),"",B24*'MPTO_working_3-way'!$I23)</f>
        <v>3.664089901512388</v>
      </c>
      <c r="G24" s="22">
        <f>IF(OR($A24="",$B24="",$C24=""),"",C24*'MPTO_working_3-way'!$I23)</f>
        <v>2.369653583029379</v>
      </c>
      <c r="H24" s="17"/>
      <c r="I24" s="21"/>
      <c r="J24" s="22"/>
      <c r="K24" s="17"/>
      <c r="L24" s="21"/>
      <c r="M24" s="22"/>
      <c r="N24" s="23">
        <f t="shared" si="4"/>
        <v>30.507832093395464</v>
      </c>
      <c r="O24" s="24">
        <f t="shared" si="5"/>
        <v>27.29190677300905</v>
      </c>
      <c r="P24" s="24">
        <f t="shared" si="6"/>
        <v>42.20026113359549</v>
      </c>
      <c r="Q24" t="s">
        <v>197</v>
      </c>
      <c r="R24" t="s">
        <v>180</v>
      </c>
      <c r="S24" s="58" t="s">
        <v>279</v>
      </c>
      <c r="AD24" s="37"/>
      <c r="AE24" s="37"/>
      <c r="AH24" s="37"/>
      <c r="AI24" s="37"/>
      <c r="AJ24" t="s">
        <v>210</v>
      </c>
    </row>
    <row r="25" spans="1:36" s="36" customFormat="1" ht="15" x14ac:dyDescent="0.25">
      <c r="A25">
        <v>4.57</v>
      </c>
      <c r="B25">
        <v>4.4000000000000004</v>
      </c>
      <c r="C25">
        <v>1.71</v>
      </c>
      <c r="D25" s="20">
        <f t="shared" si="0"/>
        <v>3.0886429654136682E-2</v>
      </c>
      <c r="E25" s="17">
        <f>IF(OR($A25="",$B25="",$C25=""),"",A25*'MPTO_working_3-way'!$I24)</f>
        <v>4.7111509835194045</v>
      </c>
      <c r="F25" s="21">
        <f>IF(OR($A25="",$B25="",$C25=""),"",B25*'MPTO_working_3-way'!$I24)</f>
        <v>4.5359002904782022</v>
      </c>
      <c r="G25" s="22">
        <f>IF(OR($A25="",$B25="",$C25=""),"",C25*'MPTO_working_3-way'!$I24)</f>
        <v>1.7628157947085736</v>
      </c>
      <c r="H25" s="17"/>
      <c r="I25" s="21"/>
      <c r="J25" s="22"/>
      <c r="K25" s="17"/>
      <c r="L25" s="21"/>
      <c r="M25" s="22"/>
      <c r="N25" s="23">
        <f t="shared" si="4"/>
        <v>21.22623544645905</v>
      </c>
      <c r="O25" s="24">
        <f t="shared" si="5"/>
        <v>22.046339997799507</v>
      </c>
      <c r="P25" s="24">
        <f t="shared" si="6"/>
        <v>56.727424555741436</v>
      </c>
      <c r="Q25" t="s">
        <v>245</v>
      </c>
      <c r="R25" t="s">
        <v>242</v>
      </c>
      <c r="S25" s="58" t="s">
        <v>279</v>
      </c>
      <c r="AD25" s="37"/>
      <c r="AE25" s="37"/>
      <c r="AH25" s="37"/>
      <c r="AI25" s="37"/>
      <c r="AJ25" t="s">
        <v>248</v>
      </c>
    </row>
    <row r="26" spans="1:36" s="36" customFormat="1" ht="15" x14ac:dyDescent="0.25">
      <c r="A26">
        <v>1.92</v>
      </c>
      <c r="B26">
        <v>3.57</v>
      </c>
      <c r="C26">
        <v>4.9000000000000004</v>
      </c>
      <c r="D26" s="20">
        <f t="shared" si="0"/>
        <v>5.0270108043217743E-3</v>
      </c>
      <c r="E26" s="17">
        <f>IF(OR($A26="",$B26="",$C26=""),"",A26*'MPTO_working_3-way'!$I25)</f>
        <v>1.9296518607442978</v>
      </c>
      <c r="F26" s="21">
        <f>IF(OR($A26="",$B26="",$C26=""),"",B26*'MPTO_working_3-way'!$I25)</f>
        <v>3.5879464285714286</v>
      </c>
      <c r="G26" s="22">
        <f>IF(OR($A26="",$B26="",$C26=""),"",C26*'MPTO_working_3-way'!$I25)</f>
        <v>4.9246323529411766</v>
      </c>
      <c r="H26" s="17"/>
      <c r="I26" s="21"/>
      <c r="J26" s="22"/>
      <c r="K26" s="17"/>
      <c r="L26" s="21"/>
      <c r="M26" s="22"/>
      <c r="N26" s="23">
        <f t="shared" si="4"/>
        <v>51.822819459997504</v>
      </c>
      <c r="O26" s="24">
        <f t="shared" si="5"/>
        <v>27.871096180166727</v>
      </c>
      <c r="P26" s="24">
        <f t="shared" si="6"/>
        <v>20.306084359835758</v>
      </c>
      <c r="Q26" t="s">
        <v>243</v>
      </c>
      <c r="R26" t="s">
        <v>229</v>
      </c>
      <c r="S26" s="58" t="s">
        <v>279</v>
      </c>
      <c r="AD26" s="37"/>
      <c r="AE26" s="37"/>
      <c r="AH26" s="37"/>
      <c r="AI26" s="37"/>
      <c r="AJ26" t="s">
        <v>248</v>
      </c>
    </row>
    <row r="27" spans="1:36" s="36" customFormat="1" ht="15" x14ac:dyDescent="0.25">
      <c r="A27">
        <v>1.69</v>
      </c>
      <c r="B27">
        <v>3.86</v>
      </c>
      <c r="C27">
        <v>5.49</v>
      </c>
      <c r="D27" s="20">
        <f t="shared" si="0"/>
        <v>3.2932696321545718E-2</v>
      </c>
      <c r="E27" s="17">
        <f>IF(OR($A27="",$B27="",$C27=""),"",A27*'MPTO_working_3-way'!$I26)</f>
        <v>1.7456562567834122</v>
      </c>
      <c r="F27" s="21">
        <f>IF(OR($A27="",$B27="",$C27=""),"",B27*'MPTO_working_3-way'!$I26)</f>
        <v>3.9871202078011665</v>
      </c>
      <c r="G27" s="22">
        <f>IF(OR($A27="",$B27="",$C27=""),"",C27*'MPTO_working_3-way'!$I26)</f>
        <v>5.6708005028052861</v>
      </c>
      <c r="H27" s="17"/>
      <c r="I27" s="21"/>
      <c r="J27" s="22"/>
      <c r="K27" s="17"/>
      <c r="L27" s="21"/>
      <c r="M27" s="22"/>
      <c r="N27" s="23">
        <f t="shared" si="4"/>
        <v>57.285046590021324</v>
      </c>
      <c r="O27" s="24">
        <f t="shared" si="5"/>
        <v>25.080758740190685</v>
      </c>
      <c r="P27" s="24">
        <f t="shared" si="6"/>
        <v>17.634194669787984</v>
      </c>
      <c r="Q27" t="s">
        <v>230</v>
      </c>
      <c r="R27" t="s">
        <v>241</v>
      </c>
      <c r="S27" s="58" t="s">
        <v>279</v>
      </c>
      <c r="AD27" s="37"/>
      <c r="AE27" s="37"/>
      <c r="AH27" s="37"/>
      <c r="AI27" s="37"/>
      <c r="AJ27" t="s">
        <v>248</v>
      </c>
    </row>
    <row r="28" spans="1:36" s="36" customFormat="1" ht="15" x14ac:dyDescent="0.25">
      <c r="A28">
        <v>6.22</v>
      </c>
      <c r="B28">
        <v>4.16</v>
      </c>
      <c r="C28">
        <v>1.59</v>
      </c>
      <c r="D28" s="20">
        <f t="shared" si="0"/>
        <v>3.0087137174742651E-2</v>
      </c>
      <c r="E28" s="17">
        <f>IF(OR($A28="",$B28="",$C28=""),"",A28*'MPTO_working_3-way'!$I27)</f>
        <v>6.4071419932268991</v>
      </c>
      <c r="F28" s="21">
        <f>IF(OR($A28="",$B28="",$C28=""),"",B28*'MPTO_working_3-way'!$I27)</f>
        <v>4.2851624906469299</v>
      </c>
      <c r="G28" s="22">
        <f>IF(OR($A28="",$B28="",$C28=""),"",C28*'MPTO_working_3-way'!$I27)</f>
        <v>1.6378385481078408</v>
      </c>
      <c r="H28" s="17"/>
      <c r="I28" s="21"/>
      <c r="J28" s="22"/>
      <c r="K28" s="17"/>
      <c r="L28" s="21"/>
      <c r="M28" s="22"/>
      <c r="N28" s="23">
        <f t="shared" si="4"/>
        <v>15.607582929442135</v>
      </c>
      <c r="O28" s="24">
        <f t="shared" si="5"/>
        <v>23.336337937771649</v>
      </c>
      <c r="P28" s="24">
        <f t="shared" si="6"/>
        <v>61.056079132786209</v>
      </c>
      <c r="Q28" t="s">
        <v>237</v>
      </c>
      <c r="R28" t="s">
        <v>231</v>
      </c>
      <c r="S28" s="58" t="s">
        <v>279</v>
      </c>
      <c r="AD28" s="37"/>
      <c r="AE28" s="37"/>
      <c r="AH28" s="37"/>
      <c r="AI28" s="37"/>
      <c r="AJ28" t="s">
        <v>248</v>
      </c>
    </row>
    <row r="29" spans="1:36" s="36" customFormat="1" ht="15" x14ac:dyDescent="0.25">
      <c r="A29">
        <v>4.28</v>
      </c>
      <c r="B29">
        <v>4.66</v>
      </c>
      <c r="C29">
        <v>1.67</v>
      </c>
      <c r="D29" s="20">
        <f t="shared" si="0"/>
        <v>4.7039529700776628E-2</v>
      </c>
      <c r="E29" s="17">
        <f>IF(OR($A29="",$B29="",$C29=""),"",A29*'MPTO_working_3-way'!$I28)</f>
        <v>4.4813291871193242</v>
      </c>
      <c r="F29" s="21">
        <f>IF(OR($A29="",$B29="",$C29=""),"",B29*'MPTO_working_3-way'!$I28)</f>
        <v>4.8792042084056195</v>
      </c>
      <c r="G29" s="22">
        <f>IF(OR($A29="",$B29="",$C29=""),"",C29*'MPTO_working_3-way'!$I28)</f>
        <v>1.748556014600297</v>
      </c>
      <c r="H29" s="17"/>
      <c r="I29" s="21"/>
      <c r="J29" s="22"/>
      <c r="K29" s="17"/>
      <c r="L29" s="21"/>
      <c r="M29" s="22"/>
      <c r="N29" s="23">
        <f t="shared" si="4"/>
        <v>22.314807911775329</v>
      </c>
      <c r="O29" s="24">
        <f t="shared" si="5"/>
        <v>20.495145464033993</v>
      </c>
      <c r="P29" s="24">
        <f t="shared" si="6"/>
        <v>57.190046624190671</v>
      </c>
      <c r="Q29" t="s">
        <v>112</v>
      </c>
      <c r="R29" t="s">
        <v>86</v>
      </c>
      <c r="S29" s="58" t="s">
        <v>279</v>
      </c>
      <c r="AD29" s="37"/>
      <c r="AE29" s="37"/>
      <c r="AH29" s="37"/>
      <c r="AI29" s="37"/>
      <c r="AJ29" t="s">
        <v>94</v>
      </c>
    </row>
    <row r="30" spans="1:36" s="36" customFormat="1" ht="15" x14ac:dyDescent="0.25">
      <c r="A30">
        <v>2.4300000000000002</v>
      </c>
      <c r="B30">
        <v>3.68</v>
      </c>
      <c r="C30">
        <v>2.77</v>
      </c>
      <c r="D30" s="20">
        <f t="shared" si="0"/>
        <v>4.4272594504548346E-2</v>
      </c>
      <c r="E30" s="17">
        <f>IF(OR($A30="",$B30="",$C30=""),"",A30*'MPTO_working_3-way'!$I29)</f>
        <v>2.5375824046460527</v>
      </c>
      <c r="F30" s="21">
        <f>IF(OR($A30="",$B30="",$C30=""),"",B30*'MPTO_working_3-way'!$I29)</f>
        <v>3.8429231477767383</v>
      </c>
      <c r="G30" s="22">
        <f>IF(OR($A30="",$B30="",$C30=""),"",C30*'MPTO_working_3-way'!$I29)</f>
        <v>2.8926350867775987</v>
      </c>
      <c r="H30" s="17"/>
      <c r="I30" s="21"/>
      <c r="J30" s="22"/>
      <c r="K30" s="17"/>
      <c r="L30" s="21"/>
      <c r="M30" s="22"/>
      <c r="N30" s="23">
        <f t="shared" si="4"/>
        <v>39.407587244028122</v>
      </c>
      <c r="O30" s="24">
        <f t="shared" si="5"/>
        <v>26.021857881246831</v>
      </c>
      <c r="P30" s="24">
        <f t="shared" si="6"/>
        <v>34.57055487472504</v>
      </c>
      <c r="Q30" t="s">
        <v>87</v>
      </c>
      <c r="R30" t="s">
        <v>106</v>
      </c>
      <c r="S30" s="58" t="s">
        <v>279</v>
      </c>
      <c r="AD30" s="37"/>
      <c r="AE30" s="37"/>
      <c r="AH30" s="37"/>
      <c r="AI30" s="37"/>
      <c r="AJ30" t="s">
        <v>94</v>
      </c>
    </row>
    <row r="31" spans="1:36" s="36" customFormat="1" ht="15" x14ac:dyDescent="0.25">
      <c r="A31">
        <v>1.75</v>
      </c>
      <c r="B31">
        <v>4.2300000000000004</v>
      </c>
      <c r="C31">
        <v>4.16</v>
      </c>
      <c r="D31" s="20">
        <f t="shared" si="0"/>
        <v>4.8219806198529502E-2</v>
      </c>
      <c r="E31" s="17">
        <f>IF(OR($A31="",$B31="",$C31=""),"",A31*'MPTO_working_3-way'!$I30)</f>
        <v>1.8343846608474266</v>
      </c>
      <c r="F31" s="21">
        <f>IF(OR($A31="",$B31="",$C31=""),"",B31*'MPTO_working_3-way'!$I30)</f>
        <v>4.4339697802197806</v>
      </c>
      <c r="G31" s="22">
        <f>IF(OR($A31="",$B31="",$C31=""),"",C31*'MPTO_working_3-way'!$I30)</f>
        <v>4.3605943937858829</v>
      </c>
      <c r="H31" s="17"/>
      <c r="I31" s="21"/>
      <c r="J31" s="22"/>
      <c r="K31" s="17"/>
      <c r="L31" s="21"/>
      <c r="M31" s="22"/>
      <c r="N31" s="23">
        <f t="shared" si="4"/>
        <v>54.514193306546311</v>
      </c>
      <c r="O31" s="24">
        <f t="shared" si="5"/>
        <v>22.553153259209459</v>
      </c>
      <c r="P31" s="24">
        <f t="shared" si="6"/>
        <v>22.932653434244237</v>
      </c>
      <c r="Q31" t="s">
        <v>108</v>
      </c>
      <c r="R31" t="s">
        <v>113</v>
      </c>
      <c r="S31" s="58" t="s">
        <v>279</v>
      </c>
      <c r="AD31" s="37"/>
      <c r="AE31" s="37"/>
      <c r="AH31" s="37"/>
      <c r="AI31" s="37"/>
      <c r="AJ31" t="s">
        <v>94</v>
      </c>
    </row>
    <row r="32" spans="1:36" s="36" customFormat="1" ht="15" x14ac:dyDescent="0.25">
      <c r="A32">
        <v>1.64</v>
      </c>
      <c r="B32">
        <v>3.99</v>
      </c>
      <c r="C32">
        <v>5.84</v>
      </c>
      <c r="D32" s="20">
        <f t="shared" si="0"/>
        <v>3.1615540689344357E-2</v>
      </c>
      <c r="E32" s="17">
        <f>IF(OR($A32="",$B32="",$C32=""),"",A32*'MPTO_working_3-way'!$I31)</f>
        <v>1.6918494867305247</v>
      </c>
      <c r="F32" s="21">
        <f>IF(OR($A32="",$B32="",$C32=""),"",B32*'MPTO_working_3-way'!$I31)</f>
        <v>4.1161460073504843</v>
      </c>
      <c r="G32" s="22">
        <f>IF(OR($A32="",$B32="",$C32=""),"",C32*'MPTO_working_3-way'!$I31)</f>
        <v>6.0246347576257708</v>
      </c>
      <c r="H32" s="17"/>
      <c r="I32" s="21"/>
      <c r="J32" s="22"/>
      <c r="K32" s="17"/>
      <c r="L32" s="21"/>
      <c r="M32" s="22"/>
      <c r="N32" s="23">
        <f t="shared" si="4"/>
        <v>59.106912750996898</v>
      </c>
      <c r="O32" s="24">
        <f t="shared" si="5"/>
        <v>24.294570654545087</v>
      </c>
      <c r="P32" s="24">
        <f t="shared" si="6"/>
        <v>16.598516594458033</v>
      </c>
      <c r="Q32" t="s">
        <v>183</v>
      </c>
      <c r="R32" t="s">
        <v>269</v>
      </c>
      <c r="S32" s="58" t="s">
        <v>279</v>
      </c>
      <c r="AD32" s="37"/>
      <c r="AE32" s="37"/>
      <c r="AH32" s="37"/>
      <c r="AI32" s="37"/>
      <c r="AJ32" t="s">
        <v>211</v>
      </c>
    </row>
    <row r="33" spans="1:36" s="36" customFormat="1" ht="15" x14ac:dyDescent="0.25">
      <c r="A33">
        <v>1.53</v>
      </c>
      <c r="B33">
        <v>4.66</v>
      </c>
      <c r="C33">
        <v>6.1</v>
      </c>
      <c r="D33" s="20">
        <f t="shared" si="0"/>
        <v>3.2121472149449826E-2</v>
      </c>
      <c r="E33" s="17">
        <f>IF(OR($A33="",$B33="",$C33=""),"",A33*'MPTO_working_3-way'!$I32)</f>
        <v>1.5791458523886583</v>
      </c>
      <c r="F33" s="21">
        <f>IF(OR($A33="",$B33="",$C33=""),"",B33*'MPTO_working_3-way'!$I32)</f>
        <v>4.8096860602164364</v>
      </c>
      <c r="G33" s="22">
        <f>IF(OR($A33="",$B33="",$C33=""),"",C33*'MPTO_working_3-way'!$I32)</f>
        <v>6.2959409801116433</v>
      </c>
      <c r="H33" s="17"/>
      <c r="I33" s="21"/>
      <c r="J33" s="22"/>
      <c r="K33" s="17"/>
      <c r="L33" s="21"/>
      <c r="M33" s="22"/>
      <c r="N33" s="23">
        <f t="shared" si="4"/>
        <v>63.32537292153053</v>
      </c>
      <c r="O33" s="24">
        <f t="shared" si="5"/>
        <v>20.791377804708524</v>
      </c>
      <c r="P33" s="24">
        <f t="shared" si="6"/>
        <v>15.88324927376094</v>
      </c>
      <c r="Q33" t="s">
        <v>200</v>
      </c>
      <c r="R33" t="s">
        <v>190</v>
      </c>
      <c r="S33" s="58" t="s">
        <v>279</v>
      </c>
      <c r="AD33" s="37"/>
      <c r="AE33" s="37"/>
      <c r="AH33" s="37"/>
      <c r="AI33" s="37"/>
      <c r="AJ33" t="s">
        <v>211</v>
      </c>
    </row>
    <row r="34" spans="1:36" s="36" customFormat="1" ht="15" x14ac:dyDescent="0.25">
      <c r="A34">
        <v>1.75</v>
      </c>
      <c r="B34">
        <v>3.71</v>
      </c>
      <c r="C34">
        <v>5.31</v>
      </c>
      <c r="D34" s="20">
        <f t="shared" si="0"/>
        <v>2.9294267541789099E-2</v>
      </c>
      <c r="E34" s="17">
        <f>IF(OR($A34="",$B34="",$C34=""),"",A34*'MPTO_working_3-way'!$I33)</f>
        <v>1.801264968198131</v>
      </c>
      <c r="F34" s="21">
        <f>IF(OR($A34="",$B34="",$C34=""),"",B34*'MPTO_working_3-way'!$I33)</f>
        <v>3.8186817325800377</v>
      </c>
      <c r="G34" s="22">
        <f>IF(OR($A34="",$B34="",$C34=""),"",C34*'MPTO_working_3-way'!$I33)</f>
        <v>5.4655525606468993</v>
      </c>
      <c r="H34" s="17"/>
      <c r="I34" s="21"/>
      <c r="J34" s="22"/>
      <c r="K34" s="17"/>
      <c r="L34" s="21"/>
      <c r="M34" s="22"/>
      <c r="N34" s="23">
        <f t="shared" si="4"/>
        <v>55.516540745270547</v>
      </c>
      <c r="O34" s="24">
        <f t="shared" si="5"/>
        <v>26.187047521354035</v>
      </c>
      <c r="P34" s="24">
        <f t="shared" si="6"/>
        <v>18.296411733375422</v>
      </c>
      <c r="Q34" t="s">
        <v>201</v>
      </c>
      <c r="R34" t="s">
        <v>189</v>
      </c>
      <c r="S34" s="58" t="s">
        <v>279</v>
      </c>
      <c r="AD34" s="37"/>
      <c r="AE34" s="37"/>
      <c r="AH34" s="37"/>
      <c r="AI34" s="37"/>
      <c r="AJ34" t="s">
        <v>211</v>
      </c>
    </row>
    <row r="35" spans="1:36" s="36" customFormat="1" ht="15" x14ac:dyDescent="0.25">
      <c r="A35">
        <v>2.77</v>
      </c>
      <c r="B35">
        <v>3.31</v>
      </c>
      <c r="C35">
        <v>2.74</v>
      </c>
      <c r="D35" s="20">
        <f t="shared" si="0"/>
        <v>2.8089137599922376E-2</v>
      </c>
      <c r="E35" s="17">
        <f>IF(OR($A35="",$B35="",$C35=""),"",A35*'MPTO_working_3-way'!$I34)</f>
        <v>2.847806911151785</v>
      </c>
      <c r="F35" s="21">
        <f>IF(OR($A35="",$B35="",$C35=""),"",B35*'MPTO_working_3-way'!$I34)</f>
        <v>3.4029750454557433</v>
      </c>
      <c r="G35" s="22">
        <f>IF(OR($A35="",$B35="",$C35=""),"",C35*'MPTO_working_3-way'!$I34)</f>
        <v>2.8169642370237877</v>
      </c>
      <c r="H35" s="17"/>
      <c r="I35" s="21"/>
      <c r="J35" s="22"/>
      <c r="K35" s="17"/>
      <c r="L35" s="21"/>
      <c r="M35" s="22"/>
      <c r="N35" s="23">
        <f t="shared" si="4"/>
        <v>35.11474026150016</v>
      </c>
      <c r="O35" s="24">
        <f t="shared" si="5"/>
        <v>29.38605151793216</v>
      </c>
      <c r="P35" s="24">
        <f t="shared" si="6"/>
        <v>35.499208220567681</v>
      </c>
      <c r="Q35" t="s">
        <v>191</v>
      </c>
      <c r="R35" t="s">
        <v>193</v>
      </c>
      <c r="S35" s="58" t="s">
        <v>279</v>
      </c>
      <c r="AD35" s="37"/>
      <c r="AE35" s="37"/>
      <c r="AH35" s="37"/>
      <c r="AI35" s="37"/>
      <c r="AJ35" t="s">
        <v>211</v>
      </c>
    </row>
    <row r="36" spans="1:36" s="36" customFormat="1" ht="15" x14ac:dyDescent="0.25">
      <c r="A36">
        <v>2.44</v>
      </c>
      <c r="B36">
        <v>3.41</v>
      </c>
      <c r="C36">
        <v>3.09</v>
      </c>
      <c r="D36" s="20">
        <f t="shared" si="0"/>
        <v>2.6715793007835664E-2</v>
      </c>
      <c r="E36" s="17">
        <f>IF(OR($A36="",$B36="",$C36=""),"",A36*'MPTO_working_3-way'!$I35)</f>
        <v>2.5051865349391189</v>
      </c>
      <c r="F36" s="21">
        <f>IF(OR($A36="",$B36="",$C36=""),"",B36*'MPTO_working_3-way'!$I35)</f>
        <v>3.5011008541567197</v>
      </c>
      <c r="G36" s="22">
        <f>IF(OR($A36="",$B36="",$C36=""),"",C36*'MPTO_working_3-way'!$I35)</f>
        <v>3.1725518003942121</v>
      </c>
      <c r="H36" s="17"/>
      <c r="I36" s="21"/>
      <c r="J36" s="22"/>
      <c r="K36" s="17"/>
      <c r="L36" s="21"/>
      <c r="M36" s="22"/>
      <c r="N36" s="23">
        <f t="shared" si="4"/>
        <v>39.917187245472</v>
      </c>
      <c r="O36" s="24">
        <f t="shared" si="5"/>
        <v>28.56244483253715</v>
      </c>
      <c r="P36" s="24">
        <f t="shared" si="6"/>
        <v>31.520367921990839</v>
      </c>
      <c r="Q36" t="s">
        <v>203</v>
      </c>
      <c r="R36" t="s">
        <v>186</v>
      </c>
      <c r="S36" s="58" t="s">
        <v>279</v>
      </c>
      <c r="AD36" s="37"/>
      <c r="AE36" s="37"/>
      <c r="AH36" s="37"/>
      <c r="AI36" s="37"/>
      <c r="AJ36" t="s">
        <v>211</v>
      </c>
    </row>
    <row r="37" spans="1:36" s="36" customFormat="1" ht="15" x14ac:dyDescent="0.25">
      <c r="A37">
        <v>1.86</v>
      </c>
      <c r="B37">
        <v>3.69</v>
      </c>
      <c r="C37">
        <v>4.5</v>
      </c>
      <c r="D37" s="20">
        <f t="shared" si="0"/>
        <v>3.0859340851473016E-2</v>
      </c>
      <c r="E37" s="17">
        <f>IF(OR($A37="",$B37="",$C37=""),"",A37*'MPTO_working_3-way'!$I36)</f>
        <v>1.9173983739837399</v>
      </c>
      <c r="F37" s="21">
        <f>IF(OR($A37="",$B37="",$C37=""),"",B37*'MPTO_working_3-way'!$I36)</f>
        <v>3.8038709677419353</v>
      </c>
      <c r="G37" s="22">
        <f>IF(OR($A37="",$B37="",$C37=""),"",C37*'MPTO_working_3-way'!$I36)</f>
        <v>4.6388670338316285</v>
      </c>
      <c r="H37" s="17"/>
      <c r="I37" s="21"/>
      <c r="J37" s="22"/>
      <c r="K37" s="17"/>
      <c r="L37" s="21"/>
      <c r="M37" s="22"/>
      <c r="N37" s="23">
        <f t="shared" si="4"/>
        <v>52.154002713704209</v>
      </c>
      <c r="O37" s="24">
        <f t="shared" si="5"/>
        <v>26.28900949796472</v>
      </c>
      <c r="P37" s="24">
        <f t="shared" si="6"/>
        <v>21.556987788331071</v>
      </c>
      <c r="Q37" t="s">
        <v>185</v>
      </c>
      <c r="R37" t="s">
        <v>199</v>
      </c>
      <c r="S37" s="58" t="s">
        <v>279</v>
      </c>
      <c r="AD37" s="37"/>
      <c r="AE37" s="37"/>
      <c r="AH37" s="37"/>
      <c r="AI37" s="37"/>
      <c r="AJ37" t="s">
        <v>211</v>
      </c>
    </row>
    <row r="38" spans="1:36" s="36" customFormat="1" ht="15" x14ac:dyDescent="0.25">
      <c r="A38">
        <v>1.43</v>
      </c>
      <c r="B38">
        <v>5.43</v>
      </c>
      <c r="C38">
        <v>6.73</v>
      </c>
      <c r="D38" s="20">
        <f t="shared" si="0"/>
        <v>3.2051172019812446E-2</v>
      </c>
      <c r="E38" s="17">
        <f>IF(OR($A38="",$B38="",$C38=""),"",A38*'MPTO_working_3-way'!$I37)</f>
        <v>1.4758331759883316</v>
      </c>
      <c r="F38" s="21">
        <f>IF(OR($A38="",$B38="",$C38=""),"",B38*'MPTO_working_3-way'!$I37)</f>
        <v>5.604037864067581</v>
      </c>
      <c r="G38" s="22">
        <f>IF(OR($A38="",$B38="",$C38=""),"",C38*'MPTO_working_3-way'!$I37)</f>
        <v>6.945704387693338</v>
      </c>
      <c r="H38" s="17"/>
      <c r="I38" s="21"/>
      <c r="J38" s="22"/>
      <c r="K38" s="17"/>
      <c r="L38" s="21"/>
      <c r="M38" s="22"/>
      <c r="N38" s="23">
        <f t="shared" si="4"/>
        <v>67.758335851904334</v>
      </c>
      <c r="O38" s="24">
        <f t="shared" si="5"/>
        <v>17.844276292490456</v>
      </c>
      <c r="P38" s="24">
        <f t="shared" si="6"/>
        <v>14.397387855605226</v>
      </c>
      <c r="Q38" t="s">
        <v>270</v>
      </c>
      <c r="R38" t="s">
        <v>192</v>
      </c>
      <c r="S38" s="58" t="s">
        <v>279</v>
      </c>
      <c r="AD38" s="37"/>
      <c r="AE38" s="37"/>
      <c r="AH38" s="37"/>
      <c r="AI38" s="37"/>
      <c r="AJ38" t="s">
        <v>211</v>
      </c>
    </row>
    <row r="39" spans="1:36" s="36" customFormat="1" ht="15" x14ac:dyDescent="0.25">
      <c r="A39">
        <v>2.36</v>
      </c>
      <c r="B39">
        <v>3.15</v>
      </c>
      <c r="C39">
        <v>3.49</v>
      </c>
      <c r="D39" s="20">
        <f t="shared" si="0"/>
        <v>2.772208230903761E-2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209</v>
      </c>
      <c r="R39" t="s">
        <v>181</v>
      </c>
      <c r="S39" s="58" t="s">
        <v>279</v>
      </c>
      <c r="AD39" s="37"/>
      <c r="AE39" s="37"/>
      <c r="AH39" s="37"/>
      <c r="AI39" s="37"/>
      <c r="AJ39" t="s">
        <v>211</v>
      </c>
    </row>
    <row r="40" spans="1:36" s="36" customFormat="1" ht="15" x14ac:dyDescent="0.25">
      <c r="A40">
        <v>1.95</v>
      </c>
      <c r="B40">
        <v>3.51</v>
      </c>
      <c r="C40">
        <v>4.01</v>
      </c>
      <c r="D40" s="20">
        <f t="shared" si="0"/>
        <v>4.709735632428913E-2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158</v>
      </c>
      <c r="R40" t="s">
        <v>219</v>
      </c>
      <c r="S40" s="58" t="s">
        <v>280</v>
      </c>
      <c r="AD40" s="37"/>
      <c r="AE40" s="37"/>
      <c r="AH40" s="37"/>
      <c r="AI40" s="37"/>
      <c r="AJ40" t="s">
        <v>172</v>
      </c>
    </row>
    <row r="41" spans="1:36" s="36" customFormat="1" ht="15" x14ac:dyDescent="0.25">
      <c r="A41">
        <v>2.69</v>
      </c>
      <c r="B41">
        <v>3.23</v>
      </c>
      <c r="C41">
        <v>2.75</v>
      </c>
      <c r="D41" s="20">
        <f t="shared" si="0"/>
        <v>4.4981098752088666E-2</v>
      </c>
      <c r="E41" s="17">
        <f>IF(OR($A41="",$B41="",$C41=""),"",A41*'MPTO_working_3-way'!$I40)</f>
        <v>2.7645724014113111</v>
      </c>
      <c r="F41" s="21">
        <f>IF(OR($A41="",$B41="",$C41=""),"",B41*'MPTO_working_3-way'!$I40)</f>
        <v>3.3195423258581913</v>
      </c>
      <c r="G41" s="22">
        <f>IF(OR($A41="",$B41="",$C41=""),"",C41*'MPTO_working_3-way'!$I40)</f>
        <v>2.8262357263498536</v>
      </c>
      <c r="H41" s="17"/>
      <c r="I41" s="21"/>
      <c r="J41" s="22"/>
      <c r="K41" s="17"/>
      <c r="L41" s="21"/>
      <c r="M41" s="22"/>
      <c r="N41" s="23">
        <f t="shared" si="4"/>
        <v>36.171959160465505</v>
      </c>
      <c r="O41" s="24">
        <f t="shared" si="5"/>
        <v>30.124634718777777</v>
      </c>
      <c r="P41" s="24">
        <f t="shared" si="6"/>
        <v>35.382752778782624</v>
      </c>
      <c r="Q41" t="s">
        <v>165</v>
      </c>
      <c r="R41" t="s">
        <v>162</v>
      </c>
      <c r="S41" s="58" t="s">
        <v>280</v>
      </c>
      <c r="AD41" s="37"/>
      <c r="AE41" s="37"/>
      <c r="AH41" s="37"/>
      <c r="AI41" s="37"/>
      <c r="AJ41" t="s">
        <v>172</v>
      </c>
    </row>
    <row r="42" spans="1:36" s="36" customFormat="1" ht="15" x14ac:dyDescent="0.25">
      <c r="A42">
        <v>1.93</v>
      </c>
      <c r="B42">
        <v>3.83</v>
      </c>
      <c r="C42">
        <v>3.81</v>
      </c>
      <c r="D42" s="20">
        <f t="shared" si="0"/>
        <v>4.1698512371082019E-2</v>
      </c>
      <c r="E42" s="17">
        <f>IF(OR($A42="",$B42="",$C42=""),"",A42*'MPTO_working_3-way'!$I41)</f>
        <v>2.0208978977058778</v>
      </c>
      <c r="F42" s="21">
        <f>IF(OR($A42="",$B42="",$C42=""),"",B42*'MPTO_working_3-way'!$I41)</f>
        <v>4.0103828747220271</v>
      </c>
      <c r="G42" s="22">
        <f>IF(OR($A42="",$B42="",$C42=""),"",C42*'MPTO_working_3-way'!$I41)</f>
        <v>3.9894409275955418</v>
      </c>
      <c r="H42" s="17"/>
      <c r="I42" s="21"/>
      <c r="J42" s="22"/>
      <c r="K42" s="17"/>
      <c r="L42" s="21"/>
      <c r="M42" s="22"/>
      <c r="N42" s="23">
        <f t="shared" si="4"/>
        <v>49.482955132725877</v>
      </c>
      <c r="O42" s="24">
        <f t="shared" si="5"/>
        <v>24.935275040773092</v>
      </c>
      <c r="P42" s="24">
        <f t="shared" si="6"/>
        <v>25.066168873008117</v>
      </c>
      <c r="Q42" t="s">
        <v>148</v>
      </c>
      <c r="R42" t="s">
        <v>147</v>
      </c>
      <c r="S42" s="58" t="s">
        <v>280</v>
      </c>
      <c r="AD42" s="37"/>
      <c r="AE42" s="37"/>
      <c r="AH42" s="37"/>
      <c r="AI42" s="37"/>
      <c r="AJ42" t="s">
        <v>170</v>
      </c>
    </row>
    <row r="43" spans="1:36" s="36" customFormat="1" ht="15" x14ac:dyDescent="0.25">
      <c r="A43">
        <v>1.58</v>
      </c>
      <c r="B43">
        <v>4.42</v>
      </c>
      <c r="C43">
        <v>5.78</v>
      </c>
      <c r="D43" s="20">
        <f t="shared" si="0"/>
        <v>3.2166116919303267E-2</v>
      </c>
      <c r="E43" s="17">
        <f>IF(OR($A43="",$B43="",$C43=""),"",A43*'MPTO_working_3-way'!$I42)</f>
        <v>1.6510701360283002</v>
      </c>
      <c r="F43" s="21">
        <f>IF(OR($A43="",$B43="",$C43=""),"",B43*'MPTO_working_3-way'!$I42)</f>
        <v>4.6188164564842316</v>
      </c>
      <c r="G43" s="22">
        <f>IF(OR($A43="",$B43="",$C43=""),"",C43*'MPTO_working_3-way'!$I42)</f>
        <v>6.0399907507870729</v>
      </c>
      <c r="H43" s="17"/>
      <c r="I43" s="21"/>
      <c r="J43" s="22"/>
      <c r="K43" s="17"/>
      <c r="L43" s="21"/>
      <c r="M43" s="22"/>
      <c r="N43" s="23">
        <f t="shared" si="4"/>
        <v>60.56677897436451</v>
      </c>
      <c r="O43" s="24">
        <f t="shared" si="5"/>
        <v>21.650568049659714</v>
      </c>
      <c r="P43" s="24">
        <f t="shared" si="6"/>
        <v>16.556316743857426</v>
      </c>
      <c r="Q43" t="s">
        <v>117</v>
      </c>
      <c r="R43" t="s">
        <v>212</v>
      </c>
      <c r="S43" s="58" t="s">
        <v>280</v>
      </c>
      <c r="AD43" s="37"/>
      <c r="AE43" s="37"/>
      <c r="AH43" s="37"/>
      <c r="AI43" s="37"/>
      <c r="AJ43" t="s">
        <v>124</v>
      </c>
    </row>
    <row r="44" spans="1:36" s="36" customFormat="1" ht="15" x14ac:dyDescent="0.25">
      <c r="A44">
        <v>2.21</v>
      </c>
      <c r="B44">
        <v>2.94</v>
      </c>
      <c r="C44">
        <v>3.79</v>
      </c>
      <c r="D44" s="20">
        <f t="shared" si="0"/>
        <v>5.647698494863751E-2</v>
      </c>
      <c r="E44" s="17">
        <f>IF(OR($A44="",$B44="",$C44=""),"",A44*'MPTO_working_3-way'!$I43)</f>
        <v>2.302153712340091</v>
      </c>
      <c r="F44" s="21">
        <f>IF(OR($A44="",$B44="",$C44=""),"",B44*'MPTO_working_3-way'!$I43)</f>
        <v>3.062593626370981</v>
      </c>
      <c r="G44" s="22">
        <f>IF(OR($A44="",$B44="",$C44=""),"",C44*'MPTO_working_3-way'!$I43)</f>
        <v>3.9480373618864011</v>
      </c>
      <c r="H44" s="17"/>
      <c r="I44" s="21"/>
      <c r="J44" s="22"/>
      <c r="K44" s="17"/>
      <c r="L44" s="21"/>
      <c r="M44" s="22"/>
      <c r="N44" s="23">
        <f t="shared" si="4"/>
        <v>43.437586058644229</v>
      </c>
      <c r="O44" s="24">
        <f t="shared" si="5"/>
        <v>32.65206298966114</v>
      </c>
      <c r="P44" s="24">
        <f t="shared" si="6"/>
        <v>25.329040947124998</v>
      </c>
      <c r="Q44" t="s">
        <v>81</v>
      </c>
      <c r="R44" t="s">
        <v>83</v>
      </c>
      <c r="S44" s="58" t="s">
        <v>280</v>
      </c>
      <c r="AD44" s="37"/>
      <c r="AE44" s="37"/>
      <c r="AH44" s="37"/>
      <c r="AI44" s="37"/>
      <c r="AJ44" t="s">
        <v>93</v>
      </c>
    </row>
    <row r="45" spans="1:36" s="36" customFormat="1" ht="15" x14ac:dyDescent="0.25">
      <c r="A45">
        <v>1.29</v>
      </c>
      <c r="B45">
        <v>5.09</v>
      </c>
      <c r="C45">
        <v>11.09</v>
      </c>
      <c r="D45" s="20">
        <f t="shared" si="0"/>
        <v>6.1828778192066114E-2</v>
      </c>
      <c r="E45" s="17">
        <f>IF(OR($A45="",$B45="",$C45=""),"",A45*'MPTO_working_3-way'!$I44)</f>
        <v>1.3314942908259013</v>
      </c>
      <c r="F45" s="21">
        <f>IF(OR($A45="",$B45="",$C45=""),"",B45*'MPTO_working_3-way'!$I44)</f>
        <v>5.2537255351192531</v>
      </c>
      <c r="G45" s="22">
        <f>IF(OR($A45="",$B45="",$C45=""),"",C45*'MPTO_working_3-way'!$I44)</f>
        <v>11.446722236635074</v>
      </c>
      <c r="H45" s="17"/>
      <c r="I45" s="21"/>
      <c r="J45" s="22"/>
      <c r="K45" s="17"/>
      <c r="L45" s="21"/>
      <c r="M45" s="22"/>
      <c r="N45" s="23">
        <f t="shared" si="4"/>
        <v>75.103589019500674</v>
      </c>
      <c r="O45" s="24">
        <f t="shared" si="5"/>
        <v>19.034111951897032</v>
      </c>
      <c r="P45" s="24">
        <f t="shared" si="6"/>
        <v>8.736125323278257</v>
      </c>
      <c r="Q45" t="s">
        <v>127</v>
      </c>
      <c r="R45" t="s">
        <v>79</v>
      </c>
      <c r="S45" s="58" t="s">
        <v>280</v>
      </c>
      <c r="AD45" s="37"/>
      <c r="AE45" s="37"/>
      <c r="AH45" s="37"/>
      <c r="AI45" s="37"/>
      <c r="AJ45" t="s">
        <v>93</v>
      </c>
    </row>
    <row r="46" spans="1:36" s="36" customFormat="1" ht="15" x14ac:dyDescent="0.25">
      <c r="A46">
        <v>2.4700000000000002</v>
      </c>
      <c r="B46">
        <v>3.07</v>
      </c>
      <c r="C46">
        <v>3.19</v>
      </c>
      <c r="D46" s="20">
        <f t="shared" si="0"/>
        <v>4.4070822442394464E-2</v>
      </c>
      <c r="E46" s="17">
        <f>IF(OR($A46="",$B46="",$C46=""),"",A46*'MPTO_working_3-way'!$I45)</f>
        <v>2.6094981528231349</v>
      </c>
      <c r="F46" s="21">
        <f>IF(OR($A46="",$B46="",$C46=""),"",B46*'MPTO_working_3-way'!$I45)</f>
        <v>3.2433843437923171</v>
      </c>
      <c r="G46" s="22">
        <f>IF(OR($A46="",$B46="",$C46=""),"",C46*'MPTO_working_3-way'!$I45)</f>
        <v>3.3701615819861535</v>
      </c>
      <c r="H46" s="17"/>
      <c r="I46" s="21"/>
      <c r="J46" s="22"/>
      <c r="K46" s="17"/>
      <c r="L46" s="21"/>
      <c r="M46" s="22"/>
      <c r="N46" s="23">
        <f t="shared" si="4"/>
        <v>38.321544658620702</v>
      </c>
      <c r="O46" s="24">
        <f t="shared" si="5"/>
        <v>30.831991956610143</v>
      </c>
      <c r="P46" s="24">
        <f t="shared" si="6"/>
        <v>29.672167807772148</v>
      </c>
      <c r="Q46" t="s">
        <v>178</v>
      </c>
      <c r="R46" t="s">
        <v>175</v>
      </c>
      <c r="S46" s="58" t="s">
        <v>280</v>
      </c>
      <c r="AD46" s="37"/>
      <c r="AE46" s="37"/>
      <c r="AH46" s="37"/>
      <c r="AI46" s="37"/>
      <c r="AJ46" t="s">
        <v>210</v>
      </c>
    </row>
    <row r="47" spans="1:36" s="36" customFormat="1" ht="15" x14ac:dyDescent="0.25">
      <c r="A47">
        <v>2.33</v>
      </c>
      <c r="B47">
        <v>3.28</v>
      </c>
      <c r="C47">
        <v>3.35</v>
      </c>
      <c r="D47" s="20">
        <f t="shared" si="0"/>
        <v>3.257006082327818E-2</v>
      </c>
      <c r="E47" s="17">
        <f>IF(OR($A47="",$B47="",$C47=""),"",A47*'MPTO_working_3-way'!$I46)</f>
        <v>2.4740610531875142</v>
      </c>
      <c r="F47" s="21">
        <f>IF(OR($A47="",$B47="",$C47=""),"",B47*'MPTO_working_3-way'!$I46)</f>
        <v>3.4827983924699768</v>
      </c>
      <c r="G47" s="22">
        <f>IF(OR($A47="",$B47="",$C47=""),"",C47*'MPTO_working_3-way'!$I46)</f>
        <v>3.5571264069434214</v>
      </c>
      <c r="H47" s="17"/>
      <c r="I47" s="21"/>
      <c r="J47" s="22"/>
      <c r="K47" s="17"/>
      <c r="L47" s="21"/>
      <c r="M47" s="22"/>
      <c r="N47" s="23">
        <f t="shared" si="4"/>
        <v>40.419374401113778</v>
      </c>
      <c r="O47" s="24">
        <f t="shared" si="5"/>
        <v>28.712543400791191</v>
      </c>
      <c r="P47" s="24">
        <f t="shared" si="6"/>
        <v>28.112579807341824</v>
      </c>
      <c r="Q47" t="s">
        <v>234</v>
      </c>
      <c r="R47" t="s">
        <v>238</v>
      </c>
      <c r="S47" s="58" t="s">
        <v>280</v>
      </c>
      <c r="AD47" s="37"/>
      <c r="AE47" s="37"/>
      <c r="AH47" s="37"/>
      <c r="AI47" s="37"/>
      <c r="AJ47" t="s">
        <v>248</v>
      </c>
    </row>
    <row r="48" spans="1:36" s="36" customFormat="1" ht="15" x14ac:dyDescent="0.25">
      <c r="A48">
        <v>1.68</v>
      </c>
      <c r="B48">
        <v>4.0199999999999996</v>
      </c>
      <c r="C48">
        <v>5.15</v>
      </c>
      <c r="D48" s="20">
        <f t="shared" si="0"/>
        <v>3.816907142512127E-2</v>
      </c>
      <c r="E48" s="17">
        <f>IF(OR($A48="",$B48="",$C48=""),"",A48*'MPTO_working_3-way'!$I47)</f>
        <v>1.7540389817032227</v>
      </c>
      <c r="F48" s="21">
        <f>IF(OR($A48="",$B48="",$C48=""),"",B48*'MPTO_working_3-way'!$I47)</f>
        <v>4.197164706218425</v>
      </c>
      <c r="G48" s="22">
        <f>IF(OR($A48="",$B48="",$C48=""),"",C48*'MPTO_working_3-way'!$I47)</f>
        <v>5.3769647355783317</v>
      </c>
      <c r="H48" s="17"/>
      <c r="I48" s="21"/>
      <c r="J48" s="22"/>
      <c r="K48" s="17"/>
      <c r="L48" s="21"/>
      <c r="M48" s="22"/>
      <c r="N48" s="23">
        <f t="shared" si="4"/>
        <v>57.011275714577955</v>
      </c>
      <c r="O48" s="24">
        <f t="shared" si="5"/>
        <v>23.825607761316167</v>
      </c>
      <c r="P48" s="24">
        <f t="shared" si="6"/>
        <v>18.597853048639024</v>
      </c>
      <c r="Q48" t="s">
        <v>240</v>
      </c>
      <c r="R48" t="s">
        <v>235</v>
      </c>
      <c r="S48" s="58" t="s">
        <v>280</v>
      </c>
      <c r="AD48" s="37"/>
      <c r="AE48" s="37"/>
      <c r="AH48" s="37"/>
      <c r="AI48" s="37"/>
      <c r="AJ48" t="s">
        <v>248</v>
      </c>
    </row>
    <row r="49" spans="1:36" s="36" customFormat="1" ht="15" x14ac:dyDescent="0.25">
      <c r="A49">
        <v>2.44</v>
      </c>
      <c r="B49">
        <v>3.69</v>
      </c>
      <c r="C49">
        <v>2.84</v>
      </c>
      <c r="D49" s="20">
        <f t="shared" si="0"/>
        <v>3.2951451657208919E-2</v>
      </c>
      <c r="E49" s="17">
        <f>IF(OR($A49="",$B49="",$C49=""),"",A49*'MPTO_working_3-way'!$I48)</f>
        <v>2.5194709484087987</v>
      </c>
      <c r="F49" s="21">
        <f>IF(OR($A49="",$B49="",$C49=""),"",B49*'MPTO_working_3-way'!$I48)</f>
        <v>3.8101835244378965</v>
      </c>
      <c r="G49" s="22">
        <f>IF(OR($A49="",$B49="",$C49=""),"",C49*'MPTO_working_3-way'!$I48)</f>
        <v>2.9324989727381099</v>
      </c>
      <c r="H49" s="17"/>
      <c r="I49" s="21"/>
      <c r="J49" s="22"/>
      <c r="K49" s="17"/>
      <c r="L49" s="21"/>
      <c r="M49" s="22"/>
      <c r="N49" s="23">
        <f t="shared" si="4"/>
        <v>39.690872428259659</v>
      </c>
      <c r="O49" s="24">
        <f t="shared" si="5"/>
        <v>26.245454939011804</v>
      </c>
      <c r="P49" s="24">
        <f t="shared" si="6"/>
        <v>34.100608705969563</v>
      </c>
      <c r="Q49" t="s">
        <v>228</v>
      </c>
      <c r="R49" t="s">
        <v>239</v>
      </c>
      <c r="S49" s="58" t="s">
        <v>280</v>
      </c>
      <c r="AD49" s="37"/>
      <c r="AE49" s="37"/>
      <c r="AH49" s="37"/>
      <c r="AI49" s="37"/>
      <c r="AJ49" t="s">
        <v>248</v>
      </c>
    </row>
    <row r="50" spans="1:36" s="36" customFormat="1" ht="15" x14ac:dyDescent="0.25">
      <c r="A50">
        <v>1.52</v>
      </c>
      <c r="B50">
        <v>4.5</v>
      </c>
      <c r="C50">
        <v>6.65</v>
      </c>
      <c r="D50" s="20">
        <f t="shared" si="0"/>
        <v>3.0492898913951461E-2</v>
      </c>
      <c r="E50" s="17">
        <f>IF(OR($A50="",$B50="",$C50=""),"",A50*'MPTO_working_3-way'!$I49)</f>
        <v>1.5780169885661843</v>
      </c>
      <c r="F50" s="21">
        <f>IF(OR($A50="",$B50="",$C50=""),"",B50*'MPTO_working_3-way'!$I49)</f>
        <v>4.6717608214130459</v>
      </c>
      <c r="G50" s="22">
        <f>IF(OR($A50="",$B50="",$C50=""),"",C50*'MPTO_working_3-way'!$I49)</f>
        <v>6.903824324977057</v>
      </c>
      <c r="H50" s="17"/>
      <c r="I50" s="21"/>
      <c r="J50" s="22"/>
      <c r="K50" s="17"/>
      <c r="L50" s="21"/>
      <c r="M50" s="22"/>
      <c r="N50" s="23">
        <f t="shared" si="4"/>
        <v>63.370673905647791</v>
      </c>
      <c r="O50" s="24">
        <f t="shared" si="5"/>
        <v>21.40520540812992</v>
      </c>
      <c r="P50" s="24">
        <f t="shared" si="6"/>
        <v>14.484725464148065</v>
      </c>
      <c r="Q50" t="s">
        <v>184</v>
      </c>
      <c r="R50" t="s">
        <v>182</v>
      </c>
      <c r="S50" s="58" t="s">
        <v>280</v>
      </c>
      <c r="AD50" s="37"/>
      <c r="AE50" s="37"/>
      <c r="AH50" s="37"/>
      <c r="AI50" s="37"/>
      <c r="AJ50" t="s">
        <v>211</v>
      </c>
    </row>
    <row r="51" spans="1:36" s="36" customFormat="1" ht="15" x14ac:dyDescent="0.25">
      <c r="A51">
        <v>2.02</v>
      </c>
      <c r="B51">
        <v>3.44</v>
      </c>
      <c r="C51">
        <v>3.85</v>
      </c>
      <c r="D51" s="20">
        <f t="shared" si="0"/>
        <v>4.5487439109359595E-2</v>
      </c>
      <c r="E51" s="17">
        <f>IF(OR($A51="",$B51="",$C51=""),"",A51*'MPTO_working_3-way'!$I50)</f>
        <v>2.0865619323475619</v>
      </c>
      <c r="F51" s="21">
        <f>IF(OR($A51="",$B51="",$C51=""),"",B51*'MPTO_working_3-way'!$I50)</f>
        <v>3.5533529937007988</v>
      </c>
      <c r="G51" s="22">
        <f>IF(OR($A51="",$B51="",$C51=""),"",C51*'MPTO_working_3-way'!$I50)</f>
        <v>3.9768630888802545</v>
      </c>
      <c r="H51" s="17"/>
      <c r="I51" s="21"/>
      <c r="J51" s="22"/>
      <c r="K51" s="17"/>
      <c r="L51" s="21"/>
      <c r="M51" s="22"/>
      <c r="N51" s="23">
        <f t="shared" si="4"/>
        <v>47.925728179796408</v>
      </c>
      <c r="O51" s="24">
        <f t="shared" si="5"/>
        <v>28.142433407903706</v>
      </c>
      <c r="P51" s="24">
        <f t="shared" si="6"/>
        <v>25.145446993036035</v>
      </c>
      <c r="Q51" t="s">
        <v>215</v>
      </c>
      <c r="R51" t="s">
        <v>217</v>
      </c>
      <c r="S51" s="58" t="s">
        <v>281</v>
      </c>
      <c r="AD51" s="37"/>
      <c r="AE51" s="37"/>
      <c r="AH51" s="37"/>
      <c r="AI51" s="37"/>
      <c r="AJ51" t="s">
        <v>172</v>
      </c>
    </row>
    <row r="52" spans="1:36" s="36" customFormat="1" ht="15" x14ac:dyDescent="0.25">
      <c r="A52">
        <v>3.92</v>
      </c>
      <c r="B52">
        <v>3.27</v>
      </c>
      <c r="C52">
        <v>2.06</v>
      </c>
      <c r="D52" s="20">
        <f t="shared" si="0"/>
        <v>4.6349331573726893E-2</v>
      </c>
      <c r="E52" s="17">
        <f>IF(OR($A52="",$B52="",$C52=""),"",A52*'MPTO_working_3-way'!$I51)</f>
        <v>4.03953216374269</v>
      </c>
      <c r="F52" s="21">
        <f>IF(OR($A52="",$B52="",$C52=""),"",B52*'MPTO_working_3-way'!$I51)</f>
        <v>3.3697117794486213</v>
      </c>
      <c r="G52" s="22">
        <f>IF(OR($A52="",$B52="",$C52=""),"",C52*'MPTO_working_3-way'!$I51)</f>
        <v>2.1228153717627403</v>
      </c>
      <c r="H52" s="17"/>
      <c r="I52" s="21"/>
      <c r="J52" s="22"/>
      <c r="K52" s="17"/>
      <c r="L52" s="21"/>
      <c r="M52" s="22"/>
      <c r="N52" s="23">
        <f t="shared" si="4"/>
        <v>24.755341942208585</v>
      </c>
      <c r="O52" s="24">
        <f t="shared" si="5"/>
        <v>29.676128566806621</v>
      </c>
      <c r="P52" s="24">
        <f t="shared" si="6"/>
        <v>47.107252627892052</v>
      </c>
      <c r="Q52" t="s">
        <v>144</v>
      </c>
      <c r="R52" t="s">
        <v>169</v>
      </c>
      <c r="S52" s="58" t="s">
        <v>281</v>
      </c>
      <c r="AD52" s="37"/>
      <c r="AE52" s="37"/>
      <c r="AH52" s="37"/>
      <c r="AI52" s="37"/>
      <c r="AJ52" t="s">
        <v>172</v>
      </c>
    </row>
    <row r="53" spans="1:36" s="36" customFormat="1" ht="15" x14ac:dyDescent="0.25">
      <c r="A53">
        <v>1.64</v>
      </c>
      <c r="B53">
        <v>4</v>
      </c>
      <c r="C53">
        <v>5.48</v>
      </c>
      <c r="D53" s="20">
        <f t="shared" si="0"/>
        <v>4.2237849385793114E-2</v>
      </c>
      <c r="E53" s="17">
        <f>IF(OR($A53="",$B53="",$C53=""),"",A53*'MPTO_working_3-way'!$I52)</f>
        <v>1.7145994001393496</v>
      </c>
      <c r="F53" s="21">
        <f>IF(OR($A53="",$B53="",$C53=""),"",B53*'MPTO_working_3-way'!$I52)</f>
        <v>4.1819497564374384</v>
      </c>
      <c r="G53" s="22">
        <f>IF(OR($A53="",$B53="",$C53=""),"",C53*'MPTO_working_3-way'!$I52)</f>
        <v>5.7292711663192915</v>
      </c>
      <c r="H53" s="17"/>
      <c r="I53" s="21"/>
      <c r="J53" s="22"/>
      <c r="K53" s="17"/>
      <c r="L53" s="21"/>
      <c r="M53" s="22"/>
      <c r="N53" s="23">
        <f t="shared" si="4"/>
        <v>58.322661253627381</v>
      </c>
      <c r="O53" s="24">
        <f t="shared" si="5"/>
        <v>23.912291113987223</v>
      </c>
      <c r="P53" s="24">
        <f t="shared" si="6"/>
        <v>17.454227090501622</v>
      </c>
      <c r="Q53" t="s">
        <v>261</v>
      </c>
      <c r="R53" t="s">
        <v>250</v>
      </c>
      <c r="S53" s="58" t="s">
        <v>281</v>
      </c>
      <c r="AD53" s="37"/>
      <c r="AE53" s="37"/>
      <c r="AH53" s="37"/>
      <c r="AI53" s="37"/>
      <c r="AJ53" t="s">
        <v>265</v>
      </c>
    </row>
    <row r="54" spans="1:36" s="36" customFormat="1" ht="15" x14ac:dyDescent="0.25">
      <c r="A54">
        <v>1.68</v>
      </c>
      <c r="B54">
        <v>3.95</v>
      </c>
      <c r="C54">
        <v>5.26</v>
      </c>
      <c r="D54" s="20">
        <f t="shared" si="0"/>
        <v>3.8516720641185165E-2</v>
      </c>
      <c r="E54" s="17">
        <f>IF(OR($A54="",$B54="",$C54=""),"",A54*'MPTO_working_3-way'!$I53)</f>
        <v>1.757866877043861</v>
      </c>
      <c r="F54" s="21">
        <f>IF(OR($A54="",$B54="",$C54=""),"",B54*'MPTO_working_3-way'!$I53)</f>
        <v>4.1330798597162213</v>
      </c>
      <c r="G54" s="22">
        <f>IF(OR($A54="",$B54="",$C54=""),"",C54*'MPTO_working_3-way'!$I53)</f>
        <v>5.5037974840778032</v>
      </c>
      <c r="H54" s="17"/>
      <c r="I54" s="21"/>
      <c r="J54" s="22"/>
      <c r="K54" s="17"/>
      <c r="L54" s="21"/>
      <c r="M54" s="22"/>
      <c r="N54" s="23">
        <f t="shared" si="4"/>
        <v>56.887129114217259</v>
      </c>
      <c r="O54" s="24">
        <f t="shared" si="5"/>
        <v>24.195032129591137</v>
      </c>
      <c r="P54" s="24">
        <f t="shared" si="6"/>
        <v>18.169273177164445</v>
      </c>
      <c r="Q54" t="s">
        <v>139</v>
      </c>
      <c r="R54" t="s">
        <v>159</v>
      </c>
      <c r="S54" t="s">
        <v>276</v>
      </c>
      <c r="AD54" s="37"/>
      <c r="AE54" s="37"/>
      <c r="AH54" s="37"/>
      <c r="AI54" s="37"/>
      <c r="AJ54" t="s">
        <v>172</v>
      </c>
    </row>
    <row r="55" spans="1:36" s="36" customFormat="1" ht="15" x14ac:dyDescent="0.25">
      <c r="A55">
        <v>1.94</v>
      </c>
      <c r="B55">
        <v>3.71</v>
      </c>
      <c r="C55">
        <v>4.07</v>
      </c>
      <c r="D55" s="20">
        <f t="shared" si="0"/>
        <v>3.070594220176015E-2</v>
      </c>
      <c r="E55" s="17">
        <f>IF(OR($A55="",$B55="",$C55=""),"",A55*'MPTO_working_3-way'!$I54)</f>
        <v>2.0219414278084384</v>
      </c>
      <c r="F55" s="21">
        <f>IF(OR($A55="",$B55="",$C55=""),"",B55*'MPTO_working_3-way'!$I54)</f>
        <v>3.8667024212212926</v>
      </c>
      <c r="G55" s="22">
        <f>IF(OR($A55="",$B55="",$C55=""),"",C55*'MPTO_working_3-way'!$I54)</f>
        <v>4.2419080470001784</v>
      </c>
      <c r="H55" s="17"/>
      <c r="I55" s="21"/>
      <c r="J55" s="22"/>
      <c r="K55" s="17"/>
      <c r="L55" s="21"/>
      <c r="M55" s="22"/>
      <c r="N55" s="23">
        <f t="shared" si="4"/>
        <v>49.457416829521598</v>
      </c>
      <c r="O55" s="24">
        <f t="shared" si="5"/>
        <v>25.861829824601589</v>
      </c>
      <c r="P55" s="24">
        <f t="shared" si="6"/>
        <v>23.57429696542307</v>
      </c>
      <c r="Q55" t="s">
        <v>161</v>
      </c>
      <c r="R55" t="s">
        <v>150</v>
      </c>
      <c r="S55" t="s">
        <v>276</v>
      </c>
      <c r="AD55" s="37"/>
      <c r="AE55" s="37"/>
      <c r="AH55" s="37"/>
      <c r="AI55" s="37"/>
      <c r="AJ55" t="s">
        <v>170</v>
      </c>
    </row>
    <row r="56" spans="1:36" s="36" customFormat="1" ht="15" x14ac:dyDescent="0.25">
      <c r="A56">
        <v>4.13</v>
      </c>
      <c r="B56">
        <v>3.38</v>
      </c>
      <c r="C56">
        <v>2.04</v>
      </c>
      <c r="D56" s="20">
        <f t="shared" si="0"/>
        <v>2.8184817202379975E-2</v>
      </c>
      <c r="E56" s="17">
        <f>IF(OR($A56="",$B56="",$C56=""),"",A56*'MPTO_working_3-way'!$I55)</f>
        <v>4.2890740562480945</v>
      </c>
      <c r="F56" s="21">
        <f>IF(OR($A56="",$B56="",$C56=""),"",B56*'MPTO_working_3-way'!$I55)</f>
        <v>3.5101865157672059</v>
      </c>
      <c r="G56" s="22">
        <f>IF(OR($A56="",$B56="",$C56=""),"",C56*'MPTO_working_3-way'!$I55)</f>
        <v>2.118574110108018</v>
      </c>
      <c r="H56" s="17"/>
      <c r="I56" s="21"/>
      <c r="J56" s="22"/>
      <c r="K56" s="17"/>
      <c r="L56" s="21"/>
      <c r="M56" s="22"/>
      <c r="N56" s="23">
        <f t="shared" si="4"/>
        <v>23.315055578097404</v>
      </c>
      <c r="O56" s="24">
        <f t="shared" si="5"/>
        <v>28.488514656077594</v>
      </c>
      <c r="P56" s="24">
        <f t="shared" si="6"/>
        <v>47.201558596834445</v>
      </c>
      <c r="Q56" t="s">
        <v>225</v>
      </c>
      <c r="R56" t="s">
        <v>268</v>
      </c>
      <c r="S56" t="s">
        <v>276</v>
      </c>
      <c r="AD56" s="37"/>
      <c r="AE56" s="37"/>
      <c r="AH56" s="37"/>
      <c r="AI56" s="37"/>
      <c r="AJ56" t="s">
        <v>246</v>
      </c>
    </row>
    <row r="57" spans="1:36" s="36" customFormat="1" ht="15" x14ac:dyDescent="0.25">
      <c r="A57">
        <v>2.8</v>
      </c>
      <c r="B57">
        <v>3.33</v>
      </c>
      <c r="C57">
        <v>2.71</v>
      </c>
      <c r="D57" s="20">
        <f t="shared" si="0"/>
        <v>2.6446847480057656E-2</v>
      </c>
      <c r="E57" s="17">
        <f>IF(OR($A57="",$B57="",$C57=""),"",A57*'MPTO_working_3-way'!$I56)</f>
        <v>2.8859766381649283</v>
      </c>
      <c r="F57" s="21">
        <f>IF(OR($A57="",$B57="",$C57=""),"",B57*'MPTO_working_3-way'!$I56)</f>
        <v>3.4322507875318613</v>
      </c>
      <c r="G57" s="22">
        <f>IF(OR($A57="",$B57="",$C57=""),"",C57*'MPTO_working_3-way'!$I56)</f>
        <v>2.79321310336677</v>
      </c>
      <c r="H57" s="17"/>
      <c r="I57" s="21"/>
      <c r="J57" s="22"/>
      <c r="K57" s="17"/>
      <c r="L57" s="21"/>
      <c r="M57" s="22"/>
      <c r="N57" s="23">
        <f t="shared" si="4"/>
        <v>34.650315140314447</v>
      </c>
      <c r="O57" s="24">
        <f t="shared" si="5"/>
        <v>29.135400117982112</v>
      </c>
      <c r="P57" s="24">
        <f t="shared" si="6"/>
        <v>35.801063613609017</v>
      </c>
      <c r="Q57" t="s">
        <v>220</v>
      </c>
      <c r="R57" t="s">
        <v>223</v>
      </c>
      <c r="S57" t="s">
        <v>276</v>
      </c>
      <c r="AD57" s="37"/>
      <c r="AE57" s="37"/>
      <c r="AH57" s="37"/>
      <c r="AI57" s="37"/>
      <c r="AJ57" t="s">
        <v>246</v>
      </c>
    </row>
    <row r="58" spans="1:36" s="36" customFormat="1" ht="15" x14ac:dyDescent="0.25">
      <c r="A58">
        <v>1.65</v>
      </c>
      <c r="B58">
        <v>4.22</v>
      </c>
      <c r="C58">
        <v>5.29</v>
      </c>
      <c r="D58" s="20">
        <f t="shared" si="0"/>
        <v>3.206334752935236E-2</v>
      </c>
      <c r="E58" s="17">
        <f>IF(OR($A58="",$B58="",$C58=""),"",A58*'MPTO_working_3-way'!$I57)</f>
        <v>1.696504948383927</v>
      </c>
      <c r="F58" s="21">
        <f>IF(OR($A58="",$B58="",$C58=""),"",B58*'MPTO_working_3-way'!$I57)</f>
        <v>4.3389399285940433</v>
      </c>
      <c r="G58" s="22">
        <f>IF(OR($A58="",$B58="",$C58=""),"",C58*'MPTO_working_3-way'!$I57)</f>
        <v>5.4390976830005897</v>
      </c>
      <c r="H58" s="17"/>
      <c r="I58" s="21"/>
      <c r="J58" s="22"/>
      <c r="K58" s="17"/>
      <c r="L58" s="21"/>
      <c r="M58" s="22"/>
      <c r="N58" s="23">
        <f t="shared" si="4"/>
        <v>58.944714600012794</v>
      </c>
      <c r="O58" s="24">
        <f t="shared" si="5"/>
        <v>23.047104049768034</v>
      </c>
      <c r="P58" s="24">
        <f t="shared" si="6"/>
        <v>18.385402474484142</v>
      </c>
      <c r="Q58" t="s">
        <v>222</v>
      </c>
      <c r="R58" t="s">
        <v>226</v>
      </c>
      <c r="S58" t="s">
        <v>276</v>
      </c>
      <c r="AD58" s="37"/>
      <c r="AE58" s="37"/>
      <c r="AH58" s="37"/>
      <c r="AI58" s="37"/>
      <c r="AJ58" t="s">
        <v>246</v>
      </c>
    </row>
    <row r="59" spans="1:36" s="36" customFormat="1" ht="15" x14ac:dyDescent="0.25">
      <c r="A59">
        <v>1.44</v>
      </c>
      <c r="B59">
        <v>4.6100000000000003</v>
      </c>
      <c r="C59">
        <v>8.3800000000000008</v>
      </c>
      <c r="D59" s="20">
        <f t="shared" si="0"/>
        <v>3.0695926384193495E-2</v>
      </c>
      <c r="E59" s="17">
        <f>IF(OR($A59="",$B59="",$C59=""),"",A59*'MPTO_working_3-way'!$I58)</f>
        <v>1.4780834603712829</v>
      </c>
      <c r="F59" s="21">
        <f>IF(OR($A59="",$B59="",$C59=""),"",B59*'MPTO_working_3-way'!$I58)</f>
        <v>4.7319199668830665</v>
      </c>
      <c r="G59" s="22">
        <f>IF(OR($A59="",$B59="",$C59=""),"",C59*'MPTO_working_3-way'!$I58)</f>
        <v>8.6016245818828843</v>
      </c>
      <c r="H59" s="17"/>
      <c r="I59" s="21"/>
      <c r="J59" s="22"/>
      <c r="K59" s="17"/>
      <c r="L59" s="21"/>
      <c r="M59" s="22"/>
      <c r="N59" s="23">
        <f t="shared" si="4"/>
        <v>67.655178263669086</v>
      </c>
      <c r="O59" s="24">
        <f t="shared" si="5"/>
        <v>21.133070867610293</v>
      </c>
      <c r="P59" s="24">
        <f t="shared" si="6"/>
        <v>11.625710823351248</v>
      </c>
      <c r="Q59" t="s">
        <v>221</v>
      </c>
      <c r="R59" t="s">
        <v>224</v>
      </c>
      <c r="S59" t="s">
        <v>276</v>
      </c>
      <c r="AD59" s="37"/>
      <c r="AE59" s="37"/>
      <c r="AH59" s="37"/>
      <c r="AI59" s="37"/>
      <c r="AJ59" t="s">
        <v>246</v>
      </c>
    </row>
    <row r="60" spans="1:36" s="36" customFormat="1" ht="15" x14ac:dyDescent="0.25">
      <c r="A60">
        <v>4.1399999999999997</v>
      </c>
      <c r="B60">
        <v>3.79</v>
      </c>
      <c r="C60">
        <v>1.91</v>
      </c>
      <c r="D60" s="20">
        <f t="shared" si="0"/>
        <v>2.8958345887953874E-2</v>
      </c>
      <c r="E60" s="17">
        <f>IF(OR($A60="",$B60="",$C60=""),"",A60*'MPTO_working_3-way'!$I59)</f>
        <v>4.272742258771518</v>
      </c>
      <c r="F60" s="21">
        <f>IF(OR($A60="",$B60="",$C60=""),"",B60*'MPTO_working_3-way'!$I59)</f>
        <v>3.9115200871362457</v>
      </c>
      <c r="G60" s="22">
        <f>IF(OR($A60="",$B60="",$C60=""),"",C60*'MPTO_working_3-way'!$I59)</f>
        <v>1.9712409937810629</v>
      </c>
      <c r="H60" s="17"/>
      <c r="I60" s="21"/>
      <c r="J60" s="22"/>
      <c r="K60" s="17"/>
      <c r="L60" s="21"/>
      <c r="M60" s="22"/>
      <c r="N60" s="23">
        <f t="shared" si="4"/>
        <v>23.404173232005714</v>
      </c>
      <c r="O60" s="24">
        <f t="shared" si="5"/>
        <v>25.565508490898058</v>
      </c>
      <c r="P60" s="24">
        <f t="shared" si="6"/>
        <v>50.729464492410294</v>
      </c>
      <c r="Q60" t="s">
        <v>227</v>
      </c>
      <c r="R60" t="s">
        <v>271</v>
      </c>
      <c r="S60" t="s">
        <v>276</v>
      </c>
      <c r="AD60" s="37"/>
      <c r="AE60" s="37"/>
      <c r="AH60" s="37"/>
      <c r="AI60" s="37"/>
      <c r="AJ60" t="s">
        <v>246</v>
      </c>
    </row>
    <row r="61" spans="1:36" s="36" customFormat="1" ht="15" x14ac:dyDescent="0.25">
      <c r="A61">
        <v>1.27</v>
      </c>
      <c r="B61">
        <v>6.04</v>
      </c>
      <c r="C61">
        <v>11.45</v>
      </c>
      <c r="D61" s="20">
        <f t="shared" si="0"/>
        <v>4.0300733251918963E-2</v>
      </c>
      <c r="E61" s="17">
        <f>IF(OR($A61="",$B61="",$C61=""),"",A61*'MPTO_working_3-way'!$I60)</f>
        <v>1.3089838265079257</v>
      </c>
      <c r="F61" s="21">
        <f>IF(OR($A61="",$B61="",$C61=""),"",B61*'MPTO_working_3-way'!$I60)</f>
        <v>6.2254033953605283</v>
      </c>
      <c r="G61" s="22">
        <f>IF(OR($A61="",$B61="",$C61=""),"",C61*'MPTO_working_3-way'!$I60)</f>
        <v>11.801468357099015</v>
      </c>
      <c r="H61" s="17"/>
      <c r="I61" s="21"/>
      <c r="J61" s="22"/>
      <c r="K61" s="17"/>
      <c r="L61" s="21"/>
      <c r="M61" s="22"/>
      <c r="N61" s="23">
        <f t="shared" si="4"/>
        <v>76.39513794970064</v>
      </c>
      <c r="O61" s="24">
        <f t="shared" si="5"/>
        <v>16.063216092072818</v>
      </c>
      <c r="P61" s="24">
        <f t="shared" si="6"/>
        <v>8.4735218511895045</v>
      </c>
      <c r="Q61" t="s">
        <v>142</v>
      </c>
      <c r="R61" t="s">
        <v>137</v>
      </c>
      <c r="S61" t="s">
        <v>276</v>
      </c>
      <c r="AD61" s="37"/>
      <c r="AE61" s="37"/>
      <c r="AH61" s="37"/>
      <c r="AI61" s="37"/>
      <c r="AJ61" t="s">
        <v>171</v>
      </c>
    </row>
    <row r="62" spans="1:36" s="36" customFormat="1" ht="15" x14ac:dyDescent="0.25">
      <c r="A62">
        <v>1.58</v>
      </c>
      <c r="B62">
        <v>4.29</v>
      </c>
      <c r="C62">
        <v>6.03</v>
      </c>
      <c r="D62" s="20">
        <f t="shared" si="0"/>
        <v>3.1849104775611314E-2</v>
      </c>
      <c r="E62" s="17">
        <f>IF(OR($A62="",$B62="",$C62=""),"",A62*'MPTO_working_3-way'!$I61)</f>
        <v>1.6257541865029672</v>
      </c>
      <c r="F62" s="21">
        <f>IF(OR($A62="",$B62="",$C62=""),"",B62*'MPTO_working_3-way'!$I61)</f>
        <v>4.4142313038593217</v>
      </c>
      <c r="G62" s="22">
        <f>IF(OR($A62="",$B62="",$C62=""),"",C62*'MPTO_working_3-way'!$I61)</f>
        <v>6.2046188257043617</v>
      </c>
      <c r="H62" s="17"/>
      <c r="I62" s="21"/>
      <c r="J62" s="22"/>
      <c r="K62" s="17"/>
      <c r="L62" s="21"/>
      <c r="M62" s="22"/>
      <c r="N62" s="23">
        <f t="shared" si="4"/>
        <v>61.509913878863934</v>
      </c>
      <c r="O62" s="24">
        <f t="shared" si="5"/>
        <v>22.654000915758747</v>
      </c>
      <c r="P62" s="24">
        <f t="shared" si="6"/>
        <v>16.117025527131844</v>
      </c>
      <c r="Q62" t="s">
        <v>130</v>
      </c>
      <c r="R62" t="s">
        <v>135</v>
      </c>
      <c r="S62" t="s">
        <v>276</v>
      </c>
      <c r="AD62" s="37"/>
      <c r="AE62" s="37"/>
      <c r="AH62" s="37"/>
      <c r="AI62" s="37"/>
      <c r="AJ62" t="s">
        <v>171</v>
      </c>
    </row>
    <row r="63" spans="1:36" s="36" customFormat="1" ht="15" x14ac:dyDescent="0.25">
      <c r="A63">
        <v>5.31</v>
      </c>
      <c r="B63">
        <v>3.48</v>
      </c>
      <c r="C63">
        <v>1.81</v>
      </c>
      <c r="D63" s="20">
        <f t="shared" si="0"/>
        <v>2.8166426821860879E-2</v>
      </c>
      <c r="E63" s="17">
        <f>IF(OR($A63="",$B63="",$C63=""),"",A63*'MPTO_working_3-way'!$I62)</f>
        <v>5.5239968935676895</v>
      </c>
      <c r="F63" s="21">
        <f>IF(OR($A63="",$B63="",$C63=""),"",B63*'MPTO_working_3-way'!$I62)</f>
        <v>3.620246551716678</v>
      </c>
      <c r="G63" s="22">
        <f>IF(OR($A63="",$B63="",$C63=""),"",C63*'MPTO_working_3-way'!$I62)</f>
        <v>1.8829443271859734</v>
      </c>
      <c r="H63" s="17"/>
      <c r="I63" s="21"/>
      <c r="J63" s="22"/>
      <c r="K63" s="17"/>
      <c r="L63" s="21"/>
      <c r="M63" s="22"/>
      <c r="N63" s="23">
        <f t="shared" si="4"/>
        <v>18.102834220714907</v>
      </c>
      <c r="O63" s="24">
        <f t="shared" si="5"/>
        <v>27.62242807815981</v>
      </c>
      <c r="P63" s="24">
        <f t="shared" si="6"/>
        <v>53.108314758008909</v>
      </c>
      <c r="Q63" t="s">
        <v>141</v>
      </c>
      <c r="R63" t="s">
        <v>136</v>
      </c>
      <c r="S63" t="s">
        <v>276</v>
      </c>
      <c r="AD63" s="37"/>
      <c r="AE63" s="37"/>
      <c r="AH63" s="37"/>
      <c r="AI63" s="37"/>
      <c r="AJ63" t="s">
        <v>171</v>
      </c>
    </row>
    <row r="64" spans="1:36" s="36" customFormat="1" ht="15" x14ac:dyDescent="0.25">
      <c r="A64">
        <v>3.02</v>
      </c>
      <c r="B64">
        <v>3.2</v>
      </c>
      <c r="C64">
        <v>2.61</v>
      </c>
      <c r="D64" s="20">
        <f t="shared" si="0"/>
        <v>2.6767590266676855E-2</v>
      </c>
      <c r="E64" s="17">
        <f>IF(OR($A64="",$B64="",$C64=""),"",A64*'MPTO_working_3-way'!$I63)</f>
        <v>3.1161842964223463</v>
      </c>
      <c r="F64" s="21">
        <f>IF(OR($A64="",$B64="",$C64=""),"",B64*'MPTO_working_3-way'!$I63)</f>
        <v>3.3019171352819563</v>
      </c>
      <c r="G64" s="22">
        <f>IF(OR($A64="",$B64="",$C64=""),"",C64*'MPTO_working_3-way'!$I63)</f>
        <v>2.6931261634643455</v>
      </c>
      <c r="H64" s="17"/>
      <c r="I64" s="21"/>
      <c r="J64" s="22"/>
      <c r="K64" s="17"/>
      <c r="L64" s="21"/>
      <c r="M64" s="22"/>
      <c r="N64" s="23">
        <f t="shared" si="4"/>
        <v>32.090528186926818</v>
      </c>
      <c r="O64" s="24">
        <f t="shared" si="5"/>
        <v>30.285435976412177</v>
      </c>
      <c r="P64" s="24">
        <f t="shared" si="6"/>
        <v>37.131569013225665</v>
      </c>
      <c r="Q64" t="s">
        <v>133</v>
      </c>
      <c r="R64" t="s">
        <v>131</v>
      </c>
      <c r="S64" t="s">
        <v>276</v>
      </c>
      <c r="AD64" s="37"/>
      <c r="AE64" s="37"/>
      <c r="AH64" s="37"/>
      <c r="AI64" s="37"/>
      <c r="AJ64" t="s">
        <v>171</v>
      </c>
    </row>
    <row r="65" spans="1:36" s="36" customFormat="1" ht="15" x14ac:dyDescent="0.25">
      <c r="A65">
        <v>2.56</v>
      </c>
      <c r="B65">
        <v>3.01</v>
      </c>
      <c r="C65">
        <v>3.28</v>
      </c>
      <c r="D65" s="20">
        <f t="shared" si="0"/>
        <v>2.7728962401750268E-2</v>
      </c>
      <c r="E65" s="17">
        <f>IF(OR($A65="",$B65="",$C65=""),"",A65*'MPTO_working_3-way'!$I64)</f>
        <v>2.6321060526639637</v>
      </c>
      <c r="F65" s="21">
        <f>IF(OR($A65="",$B65="",$C65=""),"",B65*'MPTO_working_3-way'!$I64)</f>
        <v>3.0947809447338011</v>
      </c>
      <c r="G65" s="22">
        <f>IF(OR($A65="",$B65="",$C65=""),"",C65*'MPTO_working_3-way'!$I64)</f>
        <v>3.3723858799757034</v>
      </c>
      <c r="H65" s="17"/>
      <c r="I65" s="21"/>
      <c r="J65" s="22"/>
      <c r="K65" s="17"/>
      <c r="L65" s="21"/>
      <c r="M65" s="22"/>
      <c r="N65" s="23">
        <f t="shared" si="4"/>
        <v>37.992390123790663</v>
      </c>
      <c r="O65" s="24">
        <f t="shared" si="5"/>
        <v>32.312464690001363</v>
      </c>
      <c r="P65" s="24">
        <f t="shared" si="6"/>
        <v>29.652597169787835</v>
      </c>
      <c r="Q65" t="s">
        <v>134</v>
      </c>
      <c r="R65" t="s">
        <v>132</v>
      </c>
      <c r="S65" t="s">
        <v>276</v>
      </c>
      <c r="AD65" s="37"/>
      <c r="AE65" s="37"/>
      <c r="AH65" s="37"/>
      <c r="AI65" s="37"/>
      <c r="AJ65" t="s">
        <v>171</v>
      </c>
    </row>
    <row r="66" spans="1:36" s="36" customFormat="1" ht="15" x14ac:dyDescent="0.25">
      <c r="A66">
        <v>2.98</v>
      </c>
      <c r="B66">
        <v>3</v>
      </c>
      <c r="C66">
        <v>2.79</v>
      </c>
      <c r="D66" s="20">
        <f t="shared" si="0"/>
        <v>2.7326742200091347E-2</v>
      </c>
      <c r="E66" s="17">
        <f>IF(OR($A66="",$B66="",$C66=""),"",A66*'MPTO_working_3-way'!$I65)</f>
        <v>3.0597674189946971</v>
      </c>
      <c r="F66" s="21">
        <f>IF(OR($A66="",$B66="",$C66=""),"",B66*'MPTO_working_3-way'!$I65)</f>
        <v>3.0803027708000306</v>
      </c>
      <c r="G66" s="22">
        <f>IF(OR($A66="",$B66="",$C66=""),"",C66*'MPTO_working_3-way'!$I65)</f>
        <v>2.8646815768440286</v>
      </c>
      <c r="H66" s="17"/>
      <c r="I66" s="21"/>
      <c r="J66" s="22"/>
      <c r="K66" s="17"/>
      <c r="L66" s="21"/>
      <c r="M66" s="22"/>
      <c r="N66" s="23">
        <f t="shared" si="4"/>
        <v>32.682222635358194</v>
      </c>
      <c r="O66" s="24">
        <f t="shared" si="5"/>
        <v>32.464341151122476</v>
      </c>
      <c r="P66" s="24">
        <f t="shared" si="6"/>
        <v>34.907893710884373</v>
      </c>
      <c r="Q66" t="s">
        <v>102</v>
      </c>
      <c r="R66" t="s">
        <v>95</v>
      </c>
      <c r="S66" t="s">
        <v>276</v>
      </c>
      <c r="AD66" s="37"/>
      <c r="AE66" s="37"/>
      <c r="AH66" s="37"/>
      <c r="AI66" s="37"/>
      <c r="AJ66" t="s">
        <v>92</v>
      </c>
    </row>
    <row r="67" spans="1:36" s="36" customFormat="1" ht="15" x14ac:dyDescent="0.25">
      <c r="A67">
        <v>2.14</v>
      </c>
      <c r="B67">
        <v>3.4</v>
      </c>
      <c r="C67">
        <v>3.74</v>
      </c>
      <c r="D67" s="20">
        <f t="shared" si="0"/>
        <v>2.8787045829376634E-2</v>
      </c>
      <c r="E67" s="17">
        <f>IF(OR($A67="",$B67="",$C67=""),"",A67*'MPTO_working_3-way'!$I66)</f>
        <v>2.1993399795397459</v>
      </c>
      <c r="F67" s="21">
        <f>IF(OR($A67="",$B67="",$C67=""),"",B67*'MPTO_working_3-way'!$I66)</f>
        <v>3.4942784721659508</v>
      </c>
      <c r="G67" s="22">
        <f>IF(OR($A67="",$B67="",$C67=""),"",C67*'MPTO_working_3-way'!$I66)</f>
        <v>3.8437063193825463</v>
      </c>
      <c r="H67" s="17"/>
      <c r="I67" s="21"/>
      <c r="J67" s="22"/>
      <c r="K67" s="17"/>
      <c r="L67" s="21"/>
      <c r="M67" s="22"/>
      <c r="N67" s="23">
        <f t="shared" si="4"/>
        <v>45.468186333304828</v>
      </c>
      <c r="O67" s="24">
        <f t="shared" si="5"/>
        <v>28.61821139802128</v>
      </c>
      <c r="P67" s="24">
        <f t="shared" si="6"/>
        <v>26.016555816382979</v>
      </c>
      <c r="Q67" t="s">
        <v>74</v>
      </c>
      <c r="R67" t="s">
        <v>96</v>
      </c>
      <c r="S67" t="s">
        <v>276</v>
      </c>
      <c r="AD67" s="37"/>
      <c r="AE67" s="37"/>
      <c r="AH67" s="37"/>
      <c r="AI67" s="37"/>
      <c r="AJ67" t="s">
        <v>92</v>
      </c>
    </row>
    <row r="68" spans="1:36" s="36" customFormat="1" ht="15" x14ac:dyDescent="0.25">
      <c r="A68">
        <v>1.03</v>
      </c>
      <c r="B68">
        <v>18.55</v>
      </c>
      <c r="C68">
        <v>49.5</v>
      </c>
      <c r="D68" s="20">
        <f t="shared" ref="D68:D99" si="7">IF(OR($A68="",$B68="",$C68=""),"",(1/A68)+(1/B68)+(1/C68)-1)</f>
        <v>4.4984162404935413E-2</v>
      </c>
      <c r="E68" s="17">
        <f>IF(OR($A68="",$B68="",$C68=""),"",A68*'MPTO_working_3-way'!$I67)</f>
        <v>1.058146544466094</v>
      </c>
      <c r="F68" s="21">
        <f>IF(OR($A68="",$B68="",$C68=""),"",B68*'MPTO_working_3-way'!$I67)</f>
        <v>19.056911067811694</v>
      </c>
      <c r="G68" s="22">
        <f>IF(OR($A68="",$B68="",$C68=""),"",C68*'MPTO_working_3-way'!$I67)</f>
        <v>50.852673738904521</v>
      </c>
      <c r="H68" s="17"/>
      <c r="I68" s="21"/>
      <c r="J68" s="22"/>
      <c r="K68" s="17"/>
      <c r="L68" s="21"/>
      <c r="M68" s="22"/>
      <c r="N68" s="23">
        <f t="shared" si="4"/>
        <v>94.504868463617868</v>
      </c>
      <c r="O68" s="24">
        <f t="shared" si="5"/>
        <v>5.247440135715709</v>
      </c>
      <c r="P68" s="24">
        <f t="shared" si="6"/>
        <v>1.9664649397480083</v>
      </c>
      <c r="Q68" t="s">
        <v>76</v>
      </c>
      <c r="R68" t="s">
        <v>88</v>
      </c>
      <c r="S68" t="s">
        <v>276</v>
      </c>
      <c r="AD68" s="37"/>
      <c r="AE68" s="37"/>
      <c r="AH68" s="37"/>
      <c r="AI68" s="37"/>
      <c r="AJ68" t="s">
        <v>93</v>
      </c>
    </row>
    <row r="69" spans="1:36" s="36" customFormat="1" ht="15" x14ac:dyDescent="0.25">
      <c r="A69">
        <v>3.52</v>
      </c>
      <c r="B69">
        <v>2.94</v>
      </c>
      <c r="C69">
        <v>2.38</v>
      </c>
      <c r="D69" s="20">
        <f t="shared" si="7"/>
        <v>4.4395030739568631E-2</v>
      </c>
      <c r="E69" s="17">
        <f>IF(OR($A69="",$B69="",$C69=""),"",A69*'MPTO_working_3-way'!$I68)</f>
        <v>3.6213304013194056</v>
      </c>
      <c r="F69" s="21">
        <f>IF(OR($A69="",$B69="",$C69=""),"",B69*'MPTO_working_3-way'!$I68)</f>
        <v>3.0246339147383674</v>
      </c>
      <c r="G69" s="22">
        <f>IF(OR($A69="",$B69="",$C69=""),"",C69*'MPTO_working_3-way'!$I68)</f>
        <v>2.4485131690739164</v>
      </c>
      <c r="H69" s="17"/>
      <c r="I69" s="21"/>
      <c r="J69" s="22"/>
      <c r="K69" s="17"/>
      <c r="L69" s="21"/>
      <c r="M69" s="22"/>
      <c r="N69" s="23">
        <f t="shared" ref="N69:N99" si="8">(1/E69)* 100</f>
        <v>27.61416079669663</v>
      </c>
      <c r="O69" s="24">
        <f t="shared" ref="O69:O99" si="9">(1/F69)* 100</f>
        <v>33.061852382439497</v>
      </c>
      <c r="P69" s="24">
        <f t="shared" ref="P69:P99" si="10">(1/G69)* 100</f>
        <v>40.841111766542916</v>
      </c>
      <c r="Q69" t="s">
        <v>77</v>
      </c>
      <c r="R69" t="s">
        <v>80</v>
      </c>
      <c r="S69" t="s">
        <v>276</v>
      </c>
      <c r="AD69" s="37"/>
      <c r="AE69" s="37"/>
      <c r="AH69" s="37"/>
      <c r="AI69" s="37"/>
      <c r="AJ69" t="s">
        <v>93</v>
      </c>
    </row>
    <row r="70" spans="1:36" s="36" customFormat="1" ht="15" x14ac:dyDescent="0.25">
      <c r="A70">
        <v>2.67</v>
      </c>
      <c r="B70">
        <v>3.16</v>
      </c>
      <c r="C70">
        <v>2.92</v>
      </c>
      <c r="D70" s="20">
        <f t="shared" si="7"/>
        <v>3.3453284833181662E-2</v>
      </c>
      <c r="E70" s="17">
        <f>IF(OR($A70="",$B70="",$C70=""),"",A70*'MPTO_working_3-way'!$I69)</f>
        <v>2.7901077136211776</v>
      </c>
      <c r="F70" s="21">
        <f>IF(OR($A70="",$B70="",$C70=""),"",B70*'MPTO_working_3-way'!$I69)</f>
        <v>3.3021499531995961</v>
      </c>
      <c r="G70" s="22">
        <f>IF(OR($A70="",$B70="",$C70=""),"",C70*'MPTO_working_3-way'!$I69)</f>
        <v>3.0513537542224114</v>
      </c>
      <c r="H70" s="17"/>
      <c r="I70" s="21"/>
      <c r="J70" s="22"/>
      <c r="K70" s="17"/>
      <c r="L70" s="21"/>
      <c r="M70" s="22"/>
      <c r="N70" s="23">
        <f t="shared" si="8"/>
        <v>35.840910195618832</v>
      </c>
      <c r="O70" s="24">
        <f t="shared" si="9"/>
        <v>30.283300703260206</v>
      </c>
      <c r="P70" s="24">
        <f t="shared" si="10"/>
        <v>32.772339117226807</v>
      </c>
      <c r="Q70" t="s">
        <v>163</v>
      </c>
      <c r="R70" t="s">
        <v>272</v>
      </c>
      <c r="S70" t="s">
        <v>282</v>
      </c>
      <c r="AD70" s="37"/>
      <c r="AE70" s="37"/>
      <c r="AH70" s="37"/>
      <c r="AI70" s="37"/>
      <c r="AJ70" t="s">
        <v>172</v>
      </c>
    </row>
    <row r="71" spans="1:36" s="36" customFormat="1" ht="15" x14ac:dyDescent="0.25">
      <c r="A71">
        <v>2.92</v>
      </c>
      <c r="B71">
        <v>3.2</v>
      </c>
      <c r="C71">
        <v>2.65</v>
      </c>
      <c r="D71" s="20">
        <f t="shared" si="7"/>
        <v>3.2324243990695223E-2</v>
      </c>
      <c r="E71" s="17">
        <f>IF(OR($A71="",$B71="",$C71=""),"",A71*'MPTO_working_3-way'!$I70)</f>
        <v>3.0496334897595405</v>
      </c>
      <c r="F71" s="21">
        <f>IF(OR($A71="",$B71="",$C71=""),"",B71*'MPTO_working_3-way'!$I70)</f>
        <v>3.3420640983666199</v>
      </c>
      <c r="G71" s="22">
        <f>IF(OR($A71="",$B71="",$C71=""),"",C71*'MPTO_working_3-way'!$I70)</f>
        <v>2.7676468314598566</v>
      </c>
      <c r="H71" s="17"/>
      <c r="I71" s="21"/>
      <c r="J71" s="22"/>
      <c r="K71" s="17"/>
      <c r="L71" s="21"/>
      <c r="M71" s="22"/>
      <c r="N71" s="23">
        <f t="shared" si="8"/>
        <v>32.790825630618606</v>
      </c>
      <c r="O71" s="24">
        <f t="shared" si="9"/>
        <v>29.921628387939474</v>
      </c>
      <c r="P71" s="24">
        <f t="shared" si="10"/>
        <v>36.131777676002393</v>
      </c>
      <c r="Q71" t="s">
        <v>166</v>
      </c>
      <c r="R71" t="s">
        <v>164</v>
      </c>
      <c r="S71" t="s">
        <v>282</v>
      </c>
      <c r="AD71" s="37"/>
      <c r="AE71" s="37"/>
      <c r="AH71" s="37"/>
      <c r="AI71" s="37"/>
      <c r="AJ71" t="s">
        <v>172</v>
      </c>
    </row>
    <row r="72" spans="1:36" s="36" customFormat="1" ht="15" x14ac:dyDescent="0.25">
      <c r="A72">
        <v>1.94</v>
      </c>
      <c r="B72">
        <v>3.29</v>
      </c>
      <c r="C72">
        <v>4.38</v>
      </c>
      <c r="D72" s="20">
        <f t="shared" si="7"/>
        <v>4.7725787590033431E-2</v>
      </c>
      <c r="E72" s="17">
        <f>IF(OR($A72="",$B72="",$C72=""),"",A72*'MPTO_working_3-way'!$I71)</f>
        <v>2.0048993725763724</v>
      </c>
      <c r="F72" s="21">
        <f>IF(OR($A72="",$B72="",$C72=""),"",B72*'MPTO_working_3-way'!$I71)</f>
        <v>3.4000613071011676</v>
      </c>
      <c r="G72" s="22">
        <f>IF(OR($A72="",$B72="",$C72=""),"",C72*'MPTO_working_3-way'!$I71)</f>
        <v>4.5265253875693352</v>
      </c>
      <c r="H72" s="17"/>
      <c r="I72" s="21"/>
      <c r="J72" s="22"/>
      <c r="K72" s="17"/>
      <c r="L72" s="21"/>
      <c r="M72" s="22"/>
      <c r="N72" s="23">
        <f t="shared" si="8"/>
        <v>49.877815000508569</v>
      </c>
      <c r="O72" s="24">
        <f t="shared" si="9"/>
        <v>29.41123437719958</v>
      </c>
      <c r="P72" s="24">
        <f t="shared" si="10"/>
        <v>22.092000251366812</v>
      </c>
      <c r="Q72" t="s">
        <v>168</v>
      </c>
      <c r="R72" t="s">
        <v>157</v>
      </c>
      <c r="S72" t="s">
        <v>282</v>
      </c>
      <c r="AD72" s="37"/>
      <c r="AE72" s="37"/>
      <c r="AH72" s="37"/>
      <c r="AI72" s="37"/>
      <c r="AJ72" t="s">
        <v>172</v>
      </c>
    </row>
    <row r="73" spans="1:36" s="36" customFormat="1" ht="15" x14ac:dyDescent="0.25">
      <c r="A73">
        <v>2.9</v>
      </c>
      <c r="B73">
        <v>2.96</v>
      </c>
      <c r="C73">
        <v>2.77</v>
      </c>
      <c r="D73" s="20">
        <f t="shared" si="7"/>
        <v>4.3676254369644063E-2</v>
      </c>
      <c r="E73" s="17">
        <f>IF(OR($A73="",$B73="",$C73=""),"",A73*'MPTO_working_3-way'!$I72)</f>
        <v>2.9937403075730162</v>
      </c>
      <c r="F73" s="21">
        <f>IF(OR($A73="",$B73="",$C73=""),"",B73*'MPTO_working_3-way'!$I72)</f>
        <v>3.0556797622124576</v>
      </c>
      <c r="G73" s="22">
        <f>IF(OR($A73="",$B73="",$C73=""),"",C73*'MPTO_working_3-way'!$I72)</f>
        <v>2.8595381558542257</v>
      </c>
      <c r="H73" s="17"/>
      <c r="I73" s="21"/>
      <c r="J73" s="22"/>
      <c r="K73" s="17"/>
      <c r="L73" s="21"/>
      <c r="M73" s="22"/>
      <c r="N73" s="23">
        <f t="shared" si="8"/>
        <v>33.403030899854045</v>
      </c>
      <c r="O73" s="24">
        <f t="shared" si="9"/>
        <v>32.725942435667818</v>
      </c>
      <c r="P73" s="24">
        <f t="shared" si="10"/>
        <v>34.970682169522284</v>
      </c>
      <c r="Q73" t="s">
        <v>216</v>
      </c>
      <c r="R73" t="s">
        <v>156</v>
      </c>
      <c r="S73" t="s">
        <v>282</v>
      </c>
      <c r="AD73" s="37"/>
      <c r="AE73" s="37"/>
      <c r="AH73" s="37"/>
      <c r="AI73" s="37"/>
      <c r="AJ73" t="s">
        <v>172</v>
      </c>
    </row>
    <row r="74" spans="1:36" s="36" customFormat="1" ht="15" x14ac:dyDescent="0.25">
      <c r="A74">
        <v>3.19</v>
      </c>
      <c r="B74">
        <v>3.32</v>
      </c>
      <c r="C74">
        <v>2.33</v>
      </c>
      <c r="D74" s="20">
        <f t="shared" si="7"/>
        <v>4.3868992457783085E-2</v>
      </c>
      <c r="E74" s="17">
        <f>IF(OR($A74="",$B74="",$C74=""),"",A74*'MPTO_working_3-way'!$I73)</f>
        <v>3.3422452624122068</v>
      </c>
      <c r="F74" s="21">
        <f>IF(OR($A74="",$B74="",$C74=""),"",B74*'MPTO_working_3-way'!$I73)</f>
        <v>3.4784496147989108</v>
      </c>
      <c r="G74" s="22">
        <f>IF(OR($A74="",$B74="",$C74=""),"",C74*'MPTO_working_3-way'!$I73)</f>
        <v>2.4412010850847778</v>
      </c>
      <c r="H74" s="17"/>
      <c r="I74" s="21"/>
      <c r="J74" s="22"/>
      <c r="K74" s="17"/>
      <c r="L74" s="21"/>
      <c r="M74" s="22"/>
      <c r="N74" s="23">
        <f t="shared" si="8"/>
        <v>29.920006507190543</v>
      </c>
      <c r="O74" s="24">
        <f t="shared" si="9"/>
        <v>28.748439987330677</v>
      </c>
      <c r="P74" s="24">
        <f t="shared" si="10"/>
        <v>40.96344238538105</v>
      </c>
      <c r="Q74" t="s">
        <v>138</v>
      </c>
      <c r="R74" t="s">
        <v>167</v>
      </c>
      <c r="S74" t="s">
        <v>282</v>
      </c>
      <c r="AD74" s="37"/>
      <c r="AE74" s="37"/>
      <c r="AH74" s="37"/>
      <c r="AI74" s="37"/>
      <c r="AJ74" t="s">
        <v>172</v>
      </c>
    </row>
    <row r="75" spans="1:36" s="36" customFormat="1" ht="15" x14ac:dyDescent="0.25">
      <c r="A75">
        <v>1.33</v>
      </c>
      <c r="B75">
        <v>5.04</v>
      </c>
      <c r="C75">
        <v>9.7100000000000009</v>
      </c>
      <c r="D75" s="20">
        <f t="shared" si="7"/>
        <v>5.3279009401292265E-2</v>
      </c>
      <c r="E75" s="17">
        <f>IF(OR($A75="",$B75="",$C75=""),"",A75*'MPTO_working_3-way'!$I74)</f>
        <v>1.3880894183116266</v>
      </c>
      <c r="F75" s="21">
        <f>IF(OR($A75="",$B75="",$C75=""),"",B75*'MPTO_working_3-way'!$I74)</f>
        <v>5.2601283220230064</v>
      </c>
      <c r="G75" s="22">
        <f>IF(OR($A75="",$B75="",$C75=""),"",C75*'MPTO_working_3-way'!$I74)</f>
        <v>10.134096429929246</v>
      </c>
      <c r="H75" s="17"/>
      <c r="I75" s="21"/>
      <c r="J75" s="22"/>
      <c r="K75" s="17"/>
      <c r="L75" s="21"/>
      <c r="M75" s="22"/>
      <c r="N75" s="23">
        <f t="shared" si="8"/>
        <v>72.041468424730809</v>
      </c>
      <c r="O75" s="24">
        <f t="shared" si="9"/>
        <v>19.010943056526184</v>
      </c>
      <c r="P75" s="24">
        <f t="shared" si="10"/>
        <v>9.8676779613688943</v>
      </c>
      <c r="Q75" t="s">
        <v>145</v>
      </c>
      <c r="R75" t="s">
        <v>155</v>
      </c>
      <c r="S75" t="s">
        <v>282</v>
      </c>
      <c r="AD75" s="37"/>
      <c r="AE75" s="37"/>
      <c r="AH75" s="37"/>
      <c r="AI75" s="37"/>
      <c r="AJ75" t="s">
        <v>172</v>
      </c>
    </row>
    <row r="76" spans="1:36" s="36" customFormat="1" ht="15" x14ac:dyDescent="0.25">
      <c r="A76">
        <v>2.23</v>
      </c>
      <c r="B76">
        <v>3.22</v>
      </c>
      <c r="C76">
        <v>3.63</v>
      </c>
      <c r="D76" s="20">
        <f t="shared" si="7"/>
        <v>3.4471593148634572E-2</v>
      </c>
      <c r="E76" s="17">
        <f>IF(OR($A76="",$B76="",$C76=""),"",A76*'MPTO_working_3-way'!$I75)</f>
        <v>2.3278278531808563</v>
      </c>
      <c r="F76" s="21">
        <f>IF(OR($A76="",$B76="",$C76=""),"",B76*'MPTO_working_3-way'!$I75)</f>
        <v>3.3612581557140619</v>
      </c>
      <c r="G76" s="22">
        <f>IF(OR($A76="",$B76="",$C76=""),"",C76*'MPTO_working_3-way'!$I75)</f>
        <v>3.7892444426217526</v>
      </c>
      <c r="H76" s="17"/>
      <c r="I76" s="21"/>
      <c r="J76" s="22"/>
      <c r="K76" s="17"/>
      <c r="L76" s="21"/>
      <c r="M76" s="22"/>
      <c r="N76" s="23">
        <f t="shared" si="8"/>
        <v>42.958503079751011</v>
      </c>
      <c r="O76" s="24">
        <f t="shared" si="9"/>
        <v>29.750764555231285</v>
      </c>
      <c r="P76" s="24">
        <f t="shared" si="10"/>
        <v>26.390485363042632</v>
      </c>
      <c r="Q76" t="s">
        <v>260</v>
      </c>
      <c r="R76" t="s">
        <v>262</v>
      </c>
      <c r="S76" t="s">
        <v>282</v>
      </c>
      <c r="AD76" s="37"/>
      <c r="AE76" s="37"/>
      <c r="AH76" s="37"/>
      <c r="AI76" s="37"/>
      <c r="AJ76" t="s">
        <v>265</v>
      </c>
    </row>
    <row r="77" spans="1:36" s="36" customFormat="1" ht="15" x14ac:dyDescent="0.25">
      <c r="A77">
        <v>2.13</v>
      </c>
      <c r="B77">
        <v>3.43</v>
      </c>
      <c r="C77">
        <v>3.66</v>
      </c>
      <c r="D77" s="20">
        <f t="shared" si="7"/>
        <v>3.4252801295337587E-2</v>
      </c>
      <c r="E77" s="17">
        <f>IF(OR($A77="",$B77="",$C77=""),"",A77*'MPTO_working_3-way'!$I76)</f>
        <v>2.2434842900247522</v>
      </c>
      <c r="F77" s="21">
        <f>IF(OR($A77="",$B77="",$C77=""),"",B77*'MPTO_working_3-way'!$I76)</f>
        <v>3.6127470022464325</v>
      </c>
      <c r="G77" s="22">
        <f>IF(OR($A77="",$B77="",$C77=""),"",C77*'MPTO_working_3-way'!$I76)</f>
        <v>3.8550011744087298</v>
      </c>
      <c r="H77" s="17"/>
      <c r="I77" s="21"/>
      <c r="J77" s="22"/>
      <c r="K77" s="17"/>
      <c r="L77" s="21"/>
      <c r="M77" s="22"/>
      <c r="N77" s="23">
        <f t="shared" si="8"/>
        <v>44.57352362333534</v>
      </c>
      <c r="O77" s="24">
        <f t="shared" si="9"/>
        <v>27.679768314199492</v>
      </c>
      <c r="P77" s="24">
        <f t="shared" si="10"/>
        <v>25.940329321777117</v>
      </c>
      <c r="Q77" t="s">
        <v>278</v>
      </c>
      <c r="R77" t="s">
        <v>264</v>
      </c>
      <c r="S77" t="s">
        <v>282</v>
      </c>
      <c r="AD77" s="37"/>
      <c r="AE77" s="37"/>
      <c r="AH77" s="37"/>
      <c r="AI77" s="37"/>
      <c r="AJ77" t="s">
        <v>265</v>
      </c>
    </row>
    <row r="78" spans="1:36" s="36" customFormat="1" ht="15" x14ac:dyDescent="0.25">
      <c r="A78">
        <v>7.32</v>
      </c>
      <c r="B78">
        <v>3.9</v>
      </c>
      <c r="C78">
        <v>1.55</v>
      </c>
      <c r="D78" s="20">
        <f t="shared" si="7"/>
        <v>3.8183568590760553E-2</v>
      </c>
      <c r="E78" s="17">
        <f>IF(OR($A78="",$B78="",$C78=""),"",A78*'MPTO_working_3-way'!$I77)</f>
        <v>7.5723320618480052</v>
      </c>
      <c r="F78" s="21">
        <f>IF(OR($A78="",$B78="",$C78=""),"",B78*'MPTO_working_3-way'!$I77)</f>
        <v>4.0344392132796747</v>
      </c>
      <c r="G78" s="22">
        <f>IF(OR($A78="",$B78="",$C78=""),"",C78*'MPTO_working_3-way'!$I77)</f>
        <v>1.6034309693803837</v>
      </c>
      <c r="H78" s="17"/>
      <c r="I78" s="21"/>
      <c r="J78" s="22"/>
      <c r="K78" s="17"/>
      <c r="L78" s="21"/>
      <c r="M78" s="22"/>
      <c r="N78" s="23">
        <f t="shared" si="8"/>
        <v>13.20597131547283</v>
      </c>
      <c r="O78" s="24">
        <f t="shared" si="9"/>
        <v>24.786592315195165</v>
      </c>
      <c r="P78" s="24">
        <f t="shared" si="10"/>
        <v>62.366264535007176</v>
      </c>
      <c r="Q78" t="s">
        <v>253</v>
      </c>
      <c r="R78" t="s">
        <v>254</v>
      </c>
      <c r="S78" t="s">
        <v>282</v>
      </c>
      <c r="AD78" s="37"/>
      <c r="AE78" s="37"/>
      <c r="AH78" s="37"/>
      <c r="AI78" s="37"/>
      <c r="AJ78" t="s">
        <v>265</v>
      </c>
    </row>
    <row r="79" spans="1:36" s="36" customFormat="1" ht="15" x14ac:dyDescent="0.25">
      <c r="A79">
        <v>2.29</v>
      </c>
      <c r="B79">
        <v>3.07</v>
      </c>
      <c r="C79">
        <v>3.68</v>
      </c>
      <c r="D79" s="20">
        <f t="shared" si="7"/>
        <v>3.4153252165007419E-2</v>
      </c>
      <c r="E79" s="17">
        <f>IF(OR($A79="",$B79="",$C79=""),"",A79*'MPTO_working_3-way'!$I78)</f>
        <v>2.368438914966323</v>
      </c>
      <c r="F79" s="21">
        <f>IF(OR($A79="",$B79="",$C79=""),"",B79*'MPTO_working_3-way'!$I78)</f>
        <v>3.1751560999766864</v>
      </c>
      <c r="G79" s="22">
        <f>IF(OR($A79="",$B79="",$C79=""),"",C79*'MPTO_working_3-way'!$I78)</f>
        <v>3.8060503087668427</v>
      </c>
      <c r="H79" s="17"/>
      <c r="I79" s="21"/>
      <c r="J79" s="22"/>
      <c r="K79" s="17"/>
      <c r="L79" s="21"/>
      <c r="M79" s="22"/>
      <c r="N79" s="23">
        <f t="shared" si="8"/>
        <v>42.221903789915523</v>
      </c>
      <c r="O79" s="24">
        <f t="shared" si="9"/>
        <v>31.494514553389752</v>
      </c>
      <c r="P79" s="24">
        <f t="shared" si="10"/>
        <v>26.273956434485473</v>
      </c>
      <c r="Q79" t="s">
        <v>258</v>
      </c>
      <c r="R79" t="s">
        <v>251</v>
      </c>
      <c r="S79" t="s">
        <v>282</v>
      </c>
      <c r="AD79" s="37"/>
      <c r="AE79" s="37"/>
      <c r="AH79" s="37"/>
      <c r="AI79" s="37"/>
      <c r="AJ79" t="s">
        <v>265</v>
      </c>
    </row>
    <row r="80" spans="1:36" s="36" customFormat="1" ht="15" x14ac:dyDescent="0.25">
      <c r="A80">
        <v>2.4300000000000002</v>
      </c>
      <c r="B80">
        <v>3.03</v>
      </c>
      <c r="C80">
        <v>3.5</v>
      </c>
      <c r="D80" s="20">
        <f t="shared" si="7"/>
        <v>2.7269922759471488E-2</v>
      </c>
      <c r="E80" s="17">
        <f>IF(OR($A80="",$B80="",$C80=""),"",A80*'MPTO_working_3-way'!$I79)</f>
        <v>2.5227860716755481</v>
      </c>
      <c r="F80" s="21">
        <f>IF(OR($A80="",$B80="",$C80=""),"",B80*'MPTO_working_3-way'!$I79)</f>
        <v>3.1456962128300043</v>
      </c>
      <c r="G80" s="22">
        <f>IF(OR($A80="",$B80="",$C80=""),"",C80*'MPTO_working_3-way'!$I79)</f>
        <v>3.633642490067662</v>
      </c>
      <c r="H80" s="17"/>
      <c r="I80" s="21"/>
      <c r="J80" s="22"/>
      <c r="K80" s="17"/>
      <c r="L80" s="21"/>
      <c r="M80" s="22"/>
      <c r="N80" s="23">
        <f t="shared" si="8"/>
        <v>39.638715752692981</v>
      </c>
      <c r="O80" s="24">
        <f t="shared" si="9"/>
        <v>31.789465108595365</v>
      </c>
      <c r="P80" s="24">
        <f t="shared" si="10"/>
        <v>27.520594079726841</v>
      </c>
      <c r="Q80" t="s">
        <v>266</v>
      </c>
      <c r="R80" t="s">
        <v>116</v>
      </c>
      <c r="S80" t="s">
        <v>282</v>
      </c>
      <c r="AD80" s="37"/>
      <c r="AE80" s="37"/>
      <c r="AH80" s="37"/>
      <c r="AI80" s="37"/>
      <c r="AJ80" t="s">
        <v>124</v>
      </c>
    </row>
    <row r="81" spans="1:36" s="36" customFormat="1" ht="15" x14ac:dyDescent="0.25">
      <c r="A81">
        <v>2.67</v>
      </c>
      <c r="B81">
        <v>3.34</v>
      </c>
      <c r="C81">
        <v>2.83</v>
      </c>
      <c r="D81" s="20">
        <f t="shared" si="7"/>
        <v>2.7289923270146899E-2</v>
      </c>
      <c r="E81" s="17">
        <f>IF(OR($A81="",$B81="",$C81=""),"",A81*'MPTO_working_3-way'!$I80)</f>
        <v>2.7611891832805697</v>
      </c>
      <c r="F81" s="21">
        <f>IF(OR($A81="",$B81="",$C81=""),"",B81*'MPTO_working_3-way'!$I80)</f>
        <v>3.4540718622311246</v>
      </c>
      <c r="G81" s="22">
        <f>IF(OR($A81="",$B81="",$C81=""),"",C81*'MPTO_working_3-way'!$I80)</f>
        <v>2.9266537036269709</v>
      </c>
      <c r="H81" s="17"/>
      <c r="I81" s="21"/>
      <c r="J81" s="22"/>
      <c r="K81" s="17"/>
      <c r="L81" s="21"/>
      <c r="M81" s="22"/>
      <c r="N81" s="23">
        <f t="shared" si="8"/>
        <v>36.216279784636114</v>
      </c>
      <c r="O81" s="24">
        <f t="shared" si="9"/>
        <v>28.951337432628272</v>
      </c>
      <c r="P81" s="24">
        <f t="shared" si="10"/>
        <v>34.168716263243262</v>
      </c>
      <c r="Q81" t="s">
        <v>273</v>
      </c>
      <c r="R81" t="s">
        <v>125</v>
      </c>
      <c r="S81" t="s">
        <v>282</v>
      </c>
      <c r="AD81" s="37"/>
      <c r="AE81" s="37"/>
      <c r="AH81" s="37"/>
      <c r="AI81" s="37"/>
      <c r="AJ81" t="s">
        <v>124</v>
      </c>
    </row>
    <row r="82" spans="1:36" s="36" customFormat="1" ht="15" x14ac:dyDescent="0.25">
      <c r="A82">
        <v>1.81</v>
      </c>
      <c r="B82">
        <v>3.5</v>
      </c>
      <c r="C82">
        <v>5.18</v>
      </c>
      <c r="D82" s="20">
        <f t="shared" si="7"/>
        <v>3.1250666609782707E-2</v>
      </c>
      <c r="E82" s="17">
        <f>IF(OR($A82="",$B82="",$C82=""),"",A82*'MPTO_working_3-way'!$I81)</f>
        <v>1.8593585601946434</v>
      </c>
      <c r="F82" s="21">
        <f>IF(OR($A82="",$B82="",$C82=""),"",B82*'MPTO_working_3-way'!$I81)</f>
        <v>3.5954447296581504</v>
      </c>
      <c r="G82" s="22">
        <f>IF(OR($A82="",$B82="",$C82=""),"",C82*'MPTO_working_3-way'!$I81)</f>
        <v>5.3212581998940625</v>
      </c>
      <c r="H82" s="17"/>
      <c r="I82" s="21"/>
      <c r="J82" s="22"/>
      <c r="K82" s="17"/>
      <c r="L82" s="21"/>
      <c r="M82" s="22"/>
      <c r="N82" s="23">
        <f t="shared" si="8"/>
        <v>53.781988122576898</v>
      </c>
      <c r="O82" s="24">
        <f t="shared" si="9"/>
        <v>27.812971000532627</v>
      </c>
      <c r="P82" s="24">
        <f t="shared" si="10"/>
        <v>18.792547973332855</v>
      </c>
      <c r="Q82" t="s">
        <v>213</v>
      </c>
      <c r="R82" t="s">
        <v>115</v>
      </c>
      <c r="S82" t="s">
        <v>282</v>
      </c>
      <c r="AD82" s="37"/>
      <c r="AE82" s="37"/>
      <c r="AH82" s="37"/>
      <c r="AI82" s="37"/>
      <c r="AJ82" t="s">
        <v>124</v>
      </c>
    </row>
    <row r="83" spans="1:36" s="36" customFormat="1" ht="15" x14ac:dyDescent="0.25">
      <c r="A83">
        <v>1.39</v>
      </c>
      <c r="B83">
        <v>5.62</v>
      </c>
      <c r="C83">
        <v>7.46</v>
      </c>
      <c r="D83" s="20">
        <f t="shared" si="7"/>
        <v>3.1408660864807203E-2</v>
      </c>
      <c r="E83" s="17">
        <f>IF(OR($A83="",$B83="",$C83=""),"",A83*'MPTO_working_3-way'!$I82)</f>
        <v>1.4279329933455041</v>
      </c>
      <c r="F83" s="21">
        <f>IF(OR($A83="",$B83="",$C83=""),"",B83*'MPTO_working_3-way'!$I82)</f>
        <v>5.7733693687782255</v>
      </c>
      <c r="G83" s="22">
        <f>IF(OR($A83="",$B83="",$C83=""),"",C83*'MPTO_working_3-way'!$I82)</f>
        <v>7.6635828275952962</v>
      </c>
      <c r="H83" s="17"/>
      <c r="I83" s="21"/>
      <c r="J83" s="22"/>
      <c r="K83" s="17"/>
      <c r="L83" s="21"/>
      <c r="M83" s="22"/>
      <c r="N83" s="23">
        <f t="shared" si="8"/>
        <v>70.031297312985259</v>
      </c>
      <c r="O83" s="24">
        <f t="shared" si="9"/>
        <v>17.320908054279272</v>
      </c>
      <c r="P83" s="24">
        <f t="shared" si="10"/>
        <v>13.048726979229155</v>
      </c>
      <c r="Q83" t="s">
        <v>233</v>
      </c>
      <c r="R83" t="s">
        <v>232</v>
      </c>
      <c r="S83" t="s">
        <v>282</v>
      </c>
      <c r="AD83" s="37"/>
      <c r="AE83" s="37"/>
      <c r="AH83" s="37"/>
      <c r="AI83" s="37"/>
      <c r="AJ83" t="s">
        <v>247</v>
      </c>
    </row>
    <row r="84" spans="1:36" s="36" customFormat="1" ht="15" x14ac:dyDescent="0.25">
      <c r="A84">
        <v>2.63</v>
      </c>
      <c r="B84">
        <v>3.26</v>
      </c>
      <c r="C84">
        <v>2.85</v>
      </c>
      <c r="D84" s="20">
        <f t="shared" si="7"/>
        <v>3.7853796122254035E-2</v>
      </c>
      <c r="E84" s="17">
        <f>IF(OR($A84="",$B84="",$C84=""),"",A84*'MPTO_working_3-way'!$I83)</f>
        <v>2.7121892531837286</v>
      </c>
      <c r="F84" s="21">
        <f>IF(OR($A84="",$B84="",$C84=""),"",B84*'MPTO_working_3-way'!$I83)</f>
        <v>3.3618771731478914</v>
      </c>
      <c r="G84" s="22">
        <f>IF(OR($A84="",$B84="",$C84=""),"",C84*'MPTO_working_3-way'!$I83)</f>
        <v>2.9390643998378807</v>
      </c>
      <c r="H84" s="17"/>
      <c r="I84" s="21"/>
      <c r="J84" s="22"/>
      <c r="K84" s="17"/>
      <c r="L84" s="21"/>
      <c r="M84" s="22"/>
      <c r="N84" s="23">
        <f t="shared" si="8"/>
        <v>36.870583379317672</v>
      </c>
      <c r="O84" s="24">
        <f t="shared" si="9"/>
        <v>29.745286591290025</v>
      </c>
      <c r="P84" s="24">
        <f t="shared" si="10"/>
        <v>34.024433083370347</v>
      </c>
      <c r="Q84" t="s">
        <v>105</v>
      </c>
      <c r="R84" t="s">
        <v>103</v>
      </c>
      <c r="S84" t="s">
        <v>282</v>
      </c>
      <c r="AD84" s="37"/>
      <c r="AE84" s="37"/>
      <c r="AH84" s="37"/>
      <c r="AI84" s="37"/>
      <c r="AJ84" t="s">
        <v>92</v>
      </c>
    </row>
    <row r="85" spans="1:36" s="36" customFormat="1" ht="15" x14ac:dyDescent="0.25">
      <c r="A85">
        <v>2.62</v>
      </c>
      <c r="B85">
        <v>3.6</v>
      </c>
      <c r="C85">
        <v>2.64</v>
      </c>
      <c r="D85" s="20">
        <f t="shared" si="7"/>
        <v>3.8245045878633643E-2</v>
      </c>
      <c r="E85" s="17">
        <f>IF(OR($A85="",$B85="",$C85=""),"",A85*'MPTO_working_3-way'!$I84)</f>
        <v>2.7022906914657949</v>
      </c>
      <c r="F85" s="21">
        <f>IF(OR($A85="",$B85="",$C85=""),"",B85*'MPTO_working_3-way'!$I84)</f>
        <v>3.7130711791133062</v>
      </c>
      <c r="G85" s="22">
        <f>IF(OR($A85="",$B85="",$C85=""),"",C85*'MPTO_working_3-way'!$I84)</f>
        <v>2.7229188646830913</v>
      </c>
      <c r="H85" s="17"/>
      <c r="I85" s="21"/>
      <c r="J85" s="22"/>
      <c r="K85" s="17"/>
      <c r="L85" s="21"/>
      <c r="M85" s="22"/>
      <c r="N85" s="23">
        <f t="shared" si="8"/>
        <v>37.00564129381555</v>
      </c>
      <c r="O85" s="24">
        <f t="shared" si="9"/>
        <v>26.93188338605465</v>
      </c>
      <c r="P85" s="24">
        <f t="shared" si="10"/>
        <v>36.72529552643816</v>
      </c>
      <c r="Q85" t="s">
        <v>75</v>
      </c>
      <c r="R85" t="s">
        <v>100</v>
      </c>
      <c r="S85" t="s">
        <v>282</v>
      </c>
      <c r="AD85" s="37"/>
      <c r="AE85" s="37"/>
      <c r="AH85" s="37"/>
      <c r="AI85" s="37"/>
      <c r="AJ85" t="s">
        <v>92</v>
      </c>
    </row>
    <row r="86" spans="1:36" s="36" customFormat="1" ht="15" x14ac:dyDescent="0.25">
      <c r="A86">
        <v>3.95</v>
      </c>
      <c r="B86">
        <v>3.39</v>
      </c>
      <c r="C86">
        <v>2.0299999999999998</v>
      </c>
      <c r="D86" s="20">
        <f t="shared" si="7"/>
        <v>4.076064513791211E-2</v>
      </c>
      <c r="E86" s="17">
        <f>IF(OR($A86="",$B86="",$C86=""),"",A86*'MPTO_working_3-way'!$I85)</f>
        <v>4.0995224946829039</v>
      </c>
      <c r="F86" s="21">
        <f>IF(OR($A86="",$B86="",$C86=""),"",B86*'MPTO_working_3-way'!$I85)</f>
        <v>3.5183243688544414</v>
      </c>
      <c r="G86" s="22">
        <f>IF(OR($A86="",$B86="",$C86=""),"",C86*'MPTO_working_3-way'!$I85)</f>
        <v>2.1068432061281754</v>
      </c>
      <c r="H86" s="17"/>
      <c r="I86" s="21"/>
      <c r="J86" s="22"/>
      <c r="K86" s="17"/>
      <c r="L86" s="21"/>
      <c r="M86" s="22"/>
      <c r="N86" s="23">
        <f t="shared" si="8"/>
        <v>24.393084836026727</v>
      </c>
      <c r="O86" s="24">
        <f t="shared" si="9"/>
        <v>28.422620974131434</v>
      </c>
      <c r="P86" s="24">
        <f t="shared" si="10"/>
        <v>47.46437689768748</v>
      </c>
      <c r="Q86" t="s">
        <v>101</v>
      </c>
      <c r="R86" t="s">
        <v>82</v>
      </c>
      <c r="S86" t="s">
        <v>282</v>
      </c>
      <c r="AD86" s="37"/>
      <c r="AE86" s="37"/>
      <c r="AH86" s="37"/>
      <c r="AI86" s="37"/>
      <c r="AJ86" t="s">
        <v>92</v>
      </c>
    </row>
    <row r="87" spans="1:36" s="36" customFormat="1" ht="15" x14ac:dyDescent="0.25">
      <c r="A87">
        <v>1.18</v>
      </c>
      <c r="B87">
        <v>6.74</v>
      </c>
      <c r="C87">
        <v>17.66</v>
      </c>
      <c r="D87" s="20">
        <f t="shared" si="7"/>
        <v>5.245072120375327E-2</v>
      </c>
      <c r="E87" s="17">
        <f>IF(OR($A87="",$B87="",$C87=""),"",A87*'MPTO_working_3-way'!$I86)</f>
        <v>1.2251291541367877</v>
      </c>
      <c r="F87" s="21">
        <f>IF(OR($A87="",$B87="",$C87=""),"",B87*'MPTO_working_3-way'!$I86)</f>
        <v>6.9977716092219913</v>
      </c>
      <c r="G87" s="22">
        <f>IF(OR($A87="",$B87="",$C87=""),"",C87*'MPTO_working_3-way'!$I86)</f>
        <v>18.335407510216669</v>
      </c>
      <c r="H87" s="17"/>
      <c r="I87" s="21"/>
      <c r="J87" s="22"/>
      <c r="K87" s="17"/>
      <c r="L87" s="21"/>
      <c r="M87" s="22"/>
      <c r="N87" s="23">
        <f t="shared" si="8"/>
        <v>81.624047278883737</v>
      </c>
      <c r="O87" s="24">
        <f t="shared" si="9"/>
        <v>14.290263470190325</v>
      </c>
      <c r="P87" s="24">
        <f t="shared" si="10"/>
        <v>5.4539284138778488</v>
      </c>
      <c r="Q87" t="s">
        <v>72</v>
      </c>
      <c r="R87" t="s">
        <v>91</v>
      </c>
      <c r="S87" t="s">
        <v>282</v>
      </c>
      <c r="AD87" s="37"/>
      <c r="AE87" s="37"/>
      <c r="AH87" s="37"/>
      <c r="AI87" s="37"/>
      <c r="AJ87" t="s">
        <v>93</v>
      </c>
    </row>
    <row r="88" spans="1:36" s="36" customFormat="1" ht="15" x14ac:dyDescent="0.25">
      <c r="A88">
        <v>1.41</v>
      </c>
      <c r="B88">
        <v>4.51</v>
      </c>
      <c r="C88">
        <v>7.65</v>
      </c>
      <c r="D88" s="20">
        <f t="shared" si="7"/>
        <v>6.1668302426567401E-2</v>
      </c>
      <c r="E88" s="17">
        <f>IF(OR($A88="",$B88="",$C88=""),"",A88*'MPTO_working_3-way'!$I87)</f>
        <v>1.4674725096444561</v>
      </c>
      <c r="F88" s="21">
        <f>IF(OR($A88="",$B88="",$C88=""),"",B88*'MPTO_working_3-way'!$I87)</f>
        <v>4.693830509571983</v>
      </c>
      <c r="G88" s="22">
        <f>IF(OR($A88="",$B88="",$C88=""),"",C88*'MPTO_working_3-way'!$I87)</f>
        <v>7.9618189353050282</v>
      </c>
      <c r="H88" s="17"/>
      <c r="I88" s="21"/>
      <c r="J88" s="22"/>
      <c r="K88" s="17"/>
      <c r="L88" s="21"/>
      <c r="M88" s="22"/>
      <c r="N88" s="23">
        <f t="shared" si="8"/>
        <v>68.144377044738178</v>
      </c>
      <c r="O88" s="24">
        <f t="shared" si="9"/>
        <v>21.304561337711938</v>
      </c>
      <c r="P88" s="24">
        <f t="shared" si="10"/>
        <v>12.559944004324292</v>
      </c>
      <c r="Q88" t="s">
        <v>85</v>
      </c>
      <c r="R88" t="s">
        <v>84</v>
      </c>
      <c r="S88" t="s">
        <v>282</v>
      </c>
      <c r="AD88" s="37"/>
      <c r="AE88" s="37"/>
      <c r="AH88" s="37"/>
      <c r="AI88" s="37"/>
      <c r="AJ88" t="s">
        <v>93</v>
      </c>
    </row>
    <row r="89" spans="1:36" s="36" customFormat="1" ht="15" x14ac:dyDescent="0.25">
      <c r="A89">
        <v>1.6</v>
      </c>
      <c r="B89">
        <v>3.67</v>
      </c>
      <c r="C89">
        <v>6.63</v>
      </c>
      <c r="D89" s="20">
        <f t="shared" si="7"/>
        <v>4.8309126626965959E-2</v>
      </c>
      <c r="E89" s="17">
        <f>IF(OR($A89="",$B89="",$C89=""),"",A89*'MPTO_working_3-way'!$I88)</f>
        <v>1.6839211539260053</v>
      </c>
      <c r="F89" s="21">
        <f>IF(OR($A89="",$B89="",$C89=""),"",B89*'MPTO_working_3-way'!$I88)</f>
        <v>3.8624941468177743</v>
      </c>
      <c r="G89" s="22">
        <f>IF(OR($A89="",$B89="",$C89=""),"",C89*'MPTO_working_3-way'!$I88)</f>
        <v>6.977748281580884</v>
      </c>
      <c r="H89" s="17"/>
      <c r="I89" s="21"/>
      <c r="J89" s="22"/>
      <c r="K89" s="17"/>
      <c r="L89" s="21"/>
      <c r="M89" s="22"/>
      <c r="N89" s="23">
        <f t="shared" si="8"/>
        <v>59.385203260172467</v>
      </c>
      <c r="O89" s="24">
        <f t="shared" si="9"/>
        <v>25.89000687091988</v>
      </c>
      <c r="P89" s="24">
        <f t="shared" si="10"/>
        <v>14.331270771685665</v>
      </c>
      <c r="Q89" t="s">
        <v>174</v>
      </c>
      <c r="R89" t="s">
        <v>176</v>
      </c>
      <c r="S89" t="s">
        <v>282</v>
      </c>
      <c r="AD89" s="37"/>
      <c r="AE89" s="37"/>
      <c r="AH89" s="37"/>
      <c r="AI89" s="37"/>
      <c r="AJ89" t="s">
        <v>210</v>
      </c>
    </row>
    <row r="90" spans="1:36" s="36" customFormat="1" ht="15" x14ac:dyDescent="0.25">
      <c r="A90">
        <v>3.34</v>
      </c>
      <c r="B90">
        <v>3.52</v>
      </c>
      <c r="C90">
        <v>2.16</v>
      </c>
      <c r="D90" s="20">
        <f t="shared" si="7"/>
        <v>4.6455069658662307E-2</v>
      </c>
      <c r="E90" s="17">
        <f>IF(OR($A90="",$B90="",$C90=""),"",A90*'MPTO_working_3-way'!$I89)</f>
        <v>3.5459721301047349</v>
      </c>
      <c r="F90" s="21">
        <f>IF(OR($A90="",$B90="",$C90=""),"",B90*'MPTO_working_3-way'!$I89)</f>
        <v>3.7370724245415174</v>
      </c>
      <c r="G90" s="22">
        <f>IF(OR($A90="",$B90="",$C90=""),"",C90*'MPTO_working_3-way'!$I89)</f>
        <v>2.2932035332413858</v>
      </c>
      <c r="H90" s="17"/>
      <c r="I90" s="21"/>
      <c r="J90" s="22"/>
      <c r="K90" s="17"/>
      <c r="L90" s="21"/>
      <c r="M90" s="22"/>
      <c r="N90" s="23">
        <f t="shared" si="8"/>
        <v>28.201011268818512</v>
      </c>
      <c r="O90" s="24">
        <f t="shared" si="9"/>
        <v>26.758914101663013</v>
      </c>
      <c r="P90" s="24">
        <f t="shared" si="10"/>
        <v>43.607119276784168</v>
      </c>
      <c r="Q90" t="s">
        <v>206</v>
      </c>
      <c r="R90" t="s">
        <v>177</v>
      </c>
      <c r="S90" t="s">
        <v>282</v>
      </c>
      <c r="AD90" s="37"/>
      <c r="AE90" s="37"/>
      <c r="AH90" s="37"/>
      <c r="AI90" s="37"/>
      <c r="AJ90" t="s">
        <v>210</v>
      </c>
    </row>
    <row r="91" spans="1:36" s="36" customFormat="1" ht="15" x14ac:dyDescent="0.25">
      <c r="A91">
        <v>3.03</v>
      </c>
      <c r="B91">
        <v>3.47</v>
      </c>
      <c r="C91">
        <v>2.35</v>
      </c>
      <c r="D91" s="20">
        <f t="shared" si="7"/>
        <v>4.3749356234292769E-2</v>
      </c>
      <c r="E91" s="17">
        <f>IF(OR($A91="",$B91="",$C91=""),"",A91*'MPTO_working_3-way'!$I90)</f>
        <v>3.1763766536797067</v>
      </c>
      <c r="F91" s="21">
        <f>IF(OR($A91="",$B91="",$C91=""),"",B91*'MPTO_working_3-way'!$I90)</f>
        <v>3.6376326693955723</v>
      </c>
      <c r="G91" s="22">
        <f>IF(OR($A91="",$B91="",$C91=""),"",C91*'MPTO_working_3-way'!$I90)</f>
        <v>2.4635264475733702</v>
      </c>
      <c r="H91" s="17"/>
      <c r="I91" s="21"/>
      <c r="J91" s="22"/>
      <c r="K91" s="17"/>
      <c r="L91" s="21"/>
      <c r="M91" s="22"/>
      <c r="N91" s="23">
        <f t="shared" si="8"/>
        <v>31.482412479059736</v>
      </c>
      <c r="O91" s="24">
        <f t="shared" si="9"/>
        <v>27.490406285749565</v>
      </c>
      <c r="P91" s="24">
        <f t="shared" si="10"/>
        <v>40.592216941085525</v>
      </c>
      <c r="Q91" t="s">
        <v>195</v>
      </c>
      <c r="R91" t="s">
        <v>194</v>
      </c>
      <c r="S91" t="s">
        <v>282</v>
      </c>
      <c r="AD91" s="37"/>
      <c r="AE91" s="37"/>
      <c r="AH91" s="37"/>
      <c r="AI91" s="37"/>
      <c r="AJ91" t="s">
        <v>210</v>
      </c>
    </row>
    <row r="92" spans="1:36" s="36" customFormat="1" ht="15" x14ac:dyDescent="0.25">
      <c r="A92">
        <v>1.25</v>
      </c>
      <c r="B92">
        <v>6.1</v>
      </c>
      <c r="C92">
        <v>10.91</v>
      </c>
      <c r="D92" s="20">
        <f t="shared" si="7"/>
        <v>5.559345464380705E-2</v>
      </c>
      <c r="E92" s="17">
        <f>IF(OR($A92="",$B92="",$C92=""),"",A92*'MPTO_working_3-way'!$I91)</f>
        <v>1.308068837073328</v>
      </c>
      <c r="F92" s="21">
        <f>IF(OR($A92="",$B92="",$C92=""),"",B92*'MPTO_working_3-way'!$I91)</f>
        <v>6.3833759249178401</v>
      </c>
      <c r="G92" s="22">
        <f>IF(OR($A92="",$B92="",$C92=""),"",C92*'MPTO_working_3-way'!$I91)</f>
        <v>11.416824809976006</v>
      </c>
      <c r="H92" s="17"/>
      <c r="I92" s="21"/>
      <c r="J92" s="22"/>
      <c r="K92" s="17"/>
      <c r="L92" s="21"/>
      <c r="M92" s="22"/>
      <c r="N92" s="23">
        <f t="shared" si="8"/>
        <v>76.448576073213331</v>
      </c>
      <c r="O92" s="24">
        <f t="shared" si="9"/>
        <v>15.665691818281418</v>
      </c>
      <c r="P92" s="24">
        <f t="shared" si="10"/>
        <v>8.7590027581591805</v>
      </c>
      <c r="Q92" t="s">
        <v>205</v>
      </c>
      <c r="R92" t="s">
        <v>196</v>
      </c>
      <c r="S92" t="s">
        <v>282</v>
      </c>
      <c r="AD92" s="37"/>
      <c r="AE92" s="37"/>
      <c r="AH92" s="37"/>
      <c r="AI92" s="37"/>
      <c r="AJ92" t="s">
        <v>210</v>
      </c>
    </row>
    <row r="93" spans="1:36" s="36" customFormat="1" ht="15" x14ac:dyDescent="0.25">
      <c r="A93">
        <v>1.46</v>
      </c>
      <c r="B93">
        <v>4.83</v>
      </c>
      <c r="C93">
        <v>7.18</v>
      </c>
      <c r="D93" s="20">
        <f t="shared" si="7"/>
        <v>3.1246610340148084E-2</v>
      </c>
      <c r="E93" s="17">
        <f>IF(OR($A93="",$B93="",$C93=""),"",A93*'MPTO_working_3-way'!$I92)</f>
        <v>1.5238740601020675</v>
      </c>
      <c r="F93" s="21">
        <f>IF(OR($A93="",$B93="",$C93=""),"",B93*'MPTO_working_3-way'!$I92)</f>
        <v>5.0413093906116337</v>
      </c>
      <c r="G93" s="22">
        <f>IF(OR($A93="",$B93="",$C93=""),"",C93*'MPTO_working_3-way'!$I92)</f>
        <v>7.4941203777622221</v>
      </c>
      <c r="H93" s="17"/>
      <c r="I93" s="21"/>
      <c r="J93" s="22"/>
      <c r="K93" s="17"/>
      <c r="L93" s="21"/>
      <c r="M93" s="22"/>
      <c r="N93" s="23">
        <f t="shared" si="8"/>
        <v>65.62222077151317</v>
      </c>
      <c r="O93" s="24">
        <f t="shared" si="9"/>
        <v>19.836116423687212</v>
      </c>
      <c r="P93" s="24">
        <f t="shared" si="10"/>
        <v>13.343794195878722</v>
      </c>
      <c r="Q93" t="s">
        <v>244</v>
      </c>
      <c r="R93" t="s">
        <v>236</v>
      </c>
      <c r="S93" t="s">
        <v>282</v>
      </c>
      <c r="AD93" s="37"/>
      <c r="AE93" s="37"/>
      <c r="AH93" s="37"/>
      <c r="AI93" s="37"/>
      <c r="AJ93" t="s">
        <v>248</v>
      </c>
    </row>
    <row r="94" spans="1:36" s="36" customFormat="1" ht="15" x14ac:dyDescent="0.25">
      <c r="A94">
        <v>2.1</v>
      </c>
      <c r="B94">
        <v>3.37</v>
      </c>
      <c r="C94">
        <v>3.67</v>
      </c>
      <c r="D94" s="20">
        <f t="shared" si="7"/>
        <v>4.5405945267684045E-2</v>
      </c>
      <c r="E94" s="17">
        <f>IF(OR($A94="",$B94="",$C94=""),"",A94*'MPTO_working_3-way'!$I93)</f>
        <v>2.2167462547519947</v>
      </c>
      <c r="F94" s="21">
        <f>IF(OR($A94="",$B94="",$C94=""),"",B94*'MPTO_working_3-way'!$I93)</f>
        <v>3.5573499421496297</v>
      </c>
      <c r="G94" s="22">
        <f>IF(OR($A94="",$B94="",$C94=""),"",C94*'MPTO_working_3-way'!$I93)</f>
        <v>3.8740279785427716</v>
      </c>
      <c r="H94" s="17"/>
      <c r="I94" s="21"/>
      <c r="J94" s="22"/>
      <c r="K94" s="17"/>
      <c r="L94" s="21"/>
      <c r="M94" s="22"/>
      <c r="N94" s="23">
        <f t="shared" si="8"/>
        <v>45.111162265700003</v>
      </c>
      <c r="O94" s="24">
        <f t="shared" si="9"/>
        <v>28.110813281296736</v>
      </c>
      <c r="P94" s="24">
        <f t="shared" si="10"/>
        <v>25.812926637049049</v>
      </c>
      <c r="Q94" t="s">
        <v>110</v>
      </c>
      <c r="R94" t="s">
        <v>111</v>
      </c>
      <c r="S94" t="s">
        <v>282</v>
      </c>
      <c r="AD94" s="37"/>
      <c r="AE94" s="37"/>
      <c r="AH94" s="37"/>
      <c r="AI94" s="37"/>
      <c r="AJ94" t="s">
        <v>94</v>
      </c>
    </row>
    <row r="95" spans="1:36" s="36" customFormat="1" ht="15" x14ac:dyDescent="0.25">
      <c r="A95">
        <v>2.37</v>
      </c>
      <c r="B95">
        <v>3.57</v>
      </c>
      <c r="C95">
        <v>2.92</v>
      </c>
      <c r="D95" s="20">
        <f t="shared" si="7"/>
        <v>4.4518726512626783E-2</v>
      </c>
      <c r="E95" s="17">
        <f>IF(OR($A95="",$B95="",$C95=""),"",A95*'MPTO_working_3-way'!$I94)</f>
        <v>2.444054466506151</v>
      </c>
      <c r="F95" s="21">
        <f>IF(OR($A95="",$B95="",$C95=""),"",B95*'MPTO_working_3-way'!$I94)</f>
        <v>3.6815503989143283</v>
      </c>
      <c r="G95" s="22">
        <f>IF(OR($A95="",$B95="",$C95=""),"",C95*'MPTO_working_3-way'!$I94)</f>
        <v>3.0112401021932325</v>
      </c>
      <c r="H95" s="17"/>
      <c r="I95" s="21"/>
      <c r="J95" s="22"/>
      <c r="K95" s="17"/>
      <c r="L95" s="21"/>
      <c r="M95" s="22"/>
      <c r="N95" s="23">
        <f t="shared" si="8"/>
        <v>40.91561844075963</v>
      </c>
      <c r="O95" s="24">
        <f t="shared" si="9"/>
        <v>27.162469385042108</v>
      </c>
      <c r="P95" s="24">
        <f t="shared" si="10"/>
        <v>33.208909487876817</v>
      </c>
      <c r="Q95" t="s">
        <v>109</v>
      </c>
      <c r="R95" t="s">
        <v>107</v>
      </c>
      <c r="S95" t="s">
        <v>282</v>
      </c>
      <c r="AD95" s="37"/>
      <c r="AE95" s="37"/>
      <c r="AH95" s="37"/>
      <c r="AI95" s="37"/>
      <c r="AJ95" t="s">
        <v>94</v>
      </c>
    </row>
    <row r="96" spans="1:36" s="36" customFormat="1" ht="15" x14ac:dyDescent="0.25">
      <c r="A96">
        <v>2.2999999999999998</v>
      </c>
      <c r="B96">
        <v>3.74</v>
      </c>
      <c r="C96">
        <v>3.06</v>
      </c>
      <c r="D96" s="20">
        <f t="shared" si="7"/>
        <v>2.8959673460952295E-2</v>
      </c>
      <c r="E96" s="17">
        <f>IF(OR($A96="",$B96="",$C96=""),"",A96*'MPTO_working_3-way'!$I95)</f>
        <v>2.4044336741156731</v>
      </c>
      <c r="F96" s="21">
        <f>IF(OR($A96="",$B96="",$C96=""),"",B96*'MPTO_working_3-way'!$I95)</f>
        <v>3.9098182353011386</v>
      </c>
      <c r="G96" s="22">
        <f>IF(OR($A96="",$B96="",$C96=""),"",C96*'MPTO_working_3-way'!$I95)</f>
        <v>3.1989421925191133</v>
      </c>
      <c r="H96" s="17"/>
      <c r="I96" s="21"/>
      <c r="J96" s="22"/>
      <c r="K96" s="17"/>
      <c r="L96" s="21"/>
      <c r="M96" s="22"/>
      <c r="N96" s="23">
        <f t="shared" si="8"/>
        <v>41.589835093612642</v>
      </c>
      <c r="O96" s="24">
        <f t="shared" si="9"/>
        <v>25.576636554895472</v>
      </c>
      <c r="P96" s="24">
        <f t="shared" si="10"/>
        <v>31.260333567094467</v>
      </c>
      <c r="Q96" t="s">
        <v>207</v>
      </c>
      <c r="R96" t="s">
        <v>188</v>
      </c>
      <c r="S96" t="s">
        <v>282</v>
      </c>
      <c r="AD96" s="37"/>
      <c r="AE96" s="37"/>
      <c r="AH96" s="37"/>
      <c r="AI96" s="37"/>
      <c r="AJ96" t="s">
        <v>211</v>
      </c>
    </row>
    <row r="97" spans="1:36" s="36" customFormat="1" ht="15" x14ac:dyDescent="0.25">
      <c r="A97">
        <v>1.88</v>
      </c>
      <c r="B97">
        <v>4.26</v>
      </c>
      <c r="C97">
        <v>3.79</v>
      </c>
      <c r="D97" s="20">
        <f t="shared" si="7"/>
        <v>3.050892039864328E-2</v>
      </c>
      <c r="E97" s="17">
        <f>IF(OR($A97="",$B97="",$C97=""),"",A97*'MPTO_working_3-way'!$I96)</f>
        <v>1.9636952058437382</v>
      </c>
      <c r="F97" s="21">
        <f>IF(OR($A97="",$B97="",$C97=""),"",B97*'MPTO_working_3-way'!$I96)</f>
        <v>4.44964977494379</v>
      </c>
      <c r="G97" s="22">
        <f>IF(OR($A97="",$B97="",$C97=""),"",C97*'MPTO_working_3-way'!$I96)</f>
        <v>3.9587259734828555</v>
      </c>
      <c r="H97" s="17"/>
      <c r="I97" s="21"/>
      <c r="J97" s="22"/>
      <c r="K97" s="17"/>
      <c r="L97" s="21"/>
      <c r="M97" s="22"/>
      <c r="N97" s="23">
        <f t="shared" si="8"/>
        <v>50.924399928467082</v>
      </c>
      <c r="O97" s="24">
        <f t="shared" si="9"/>
        <v>22.473678841670914</v>
      </c>
      <c r="P97" s="24">
        <f t="shared" si="10"/>
        <v>25.260652207260708</v>
      </c>
      <c r="Q97" t="s">
        <v>187</v>
      </c>
      <c r="R97" t="s">
        <v>267</v>
      </c>
      <c r="S97" t="s">
        <v>282</v>
      </c>
      <c r="AD97" s="37"/>
      <c r="AE97" s="37"/>
      <c r="AH97" s="37"/>
      <c r="AI97" s="37"/>
      <c r="AJ97" t="s">
        <v>211</v>
      </c>
    </row>
    <row r="98" spans="1:36" s="36" customFormat="1" ht="15" x14ac:dyDescent="0.25">
      <c r="A98">
        <v>2.7</v>
      </c>
      <c r="B98">
        <v>3.44</v>
      </c>
      <c r="C98">
        <v>2.73</v>
      </c>
      <c r="D98" s="20">
        <f t="shared" si="7"/>
        <v>2.7368411089341294E-2</v>
      </c>
      <c r="E98" s="17">
        <f>IF(OR($A98="",$B98="",$C98=""),"",A98*'MPTO_working_3-way'!$I97)</f>
        <v>2.7781911183445716</v>
      </c>
      <c r="F98" s="21">
        <f>IF(OR($A98="",$B98="",$C98=""),"",B98*'MPTO_working_3-way'!$I97)</f>
        <v>3.5396212767056761</v>
      </c>
      <c r="G98" s="22">
        <f>IF(OR($A98="",$B98="",$C98=""),"",C98*'MPTO_working_3-way'!$I97)</f>
        <v>2.8090599085483996</v>
      </c>
      <c r="H98" s="17"/>
      <c r="I98" s="21"/>
      <c r="J98" s="22"/>
      <c r="K98" s="17"/>
      <c r="L98" s="21"/>
      <c r="M98" s="22"/>
      <c r="N98" s="23">
        <f t="shared" si="8"/>
        <v>35.994643903255493</v>
      </c>
      <c r="O98" s="24">
        <f t="shared" si="9"/>
        <v>28.251610040345888</v>
      </c>
      <c r="P98" s="24">
        <f t="shared" si="10"/>
        <v>35.599098365857088</v>
      </c>
      <c r="Q98" t="s">
        <v>208</v>
      </c>
      <c r="R98" t="s">
        <v>204</v>
      </c>
      <c r="S98" t="s">
        <v>282</v>
      </c>
      <c r="AD98" s="37"/>
      <c r="AE98" s="37"/>
      <c r="AH98" s="37"/>
      <c r="AI98" s="37"/>
      <c r="AJ98" t="s">
        <v>211</v>
      </c>
    </row>
    <row r="99" spans="1:36" s="36" customFormat="1" ht="15" x14ac:dyDescent="0.25">
      <c r="A99">
        <v>2.2000000000000002</v>
      </c>
      <c r="B99">
        <v>3.62</v>
      </c>
      <c r="C99">
        <v>3.37</v>
      </c>
      <c r="D99" s="20">
        <f t="shared" si="7"/>
        <v>2.7524453512616898E-2</v>
      </c>
      <c r="E99" s="17">
        <f>IF(OR($A99="",$B99="",$C99=""),"",A99*'MPTO_working_3-way'!$I98)</f>
        <v>2.2671196248770156</v>
      </c>
      <c r="F99" s="21">
        <f>IF(OR($A99="",$B99="",$C99=""),"",B99*'MPTO_working_3-way'!$I98)</f>
        <v>3.7304422918430888</v>
      </c>
      <c r="G99" s="22">
        <f>IF(OR($A99="",$B99="",$C99=""),"",C99*'MPTO_working_3-way'!$I98)</f>
        <v>3.4728150617434279</v>
      </c>
      <c r="H99" s="17"/>
      <c r="I99" s="21"/>
      <c r="J99" s="22"/>
      <c r="K99" s="17"/>
      <c r="L99" s="21"/>
      <c r="M99" s="22"/>
      <c r="N99" s="23">
        <f t="shared" si="8"/>
        <v>44.108832592115519</v>
      </c>
      <c r="O99" s="24">
        <f t="shared" si="9"/>
        <v>26.806472846037053</v>
      </c>
      <c r="P99" s="24">
        <f t="shared" si="10"/>
        <v>28.79508359129203</v>
      </c>
      <c r="Q99" t="s">
        <v>218</v>
      </c>
      <c r="R99" t="s">
        <v>202</v>
      </c>
      <c r="S99" t="s">
        <v>282</v>
      </c>
      <c r="AD99" s="37"/>
      <c r="AE99" s="37"/>
      <c r="AH99" s="37"/>
      <c r="AI99" s="37"/>
      <c r="AJ99" t="s">
        <v>211</v>
      </c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69" customFormat="1" ht="15" x14ac:dyDescent="0.25">
      <c r="A117" s="62"/>
      <c r="B117" s="62"/>
      <c r="C117" s="62"/>
      <c r="D117" s="63"/>
      <c r="E117" s="64"/>
      <c r="F117" s="65"/>
      <c r="G117" s="66"/>
      <c r="H117" s="64"/>
      <c r="I117" s="65"/>
      <c r="J117" s="66"/>
      <c r="K117" s="64"/>
      <c r="L117" s="65"/>
      <c r="M117" s="66"/>
      <c r="N117" s="67"/>
      <c r="O117" s="68"/>
      <c r="P117" s="68"/>
      <c r="Q117" s="62"/>
      <c r="R117" s="62"/>
      <c r="S117" s="62"/>
      <c r="AD117" s="70"/>
      <c r="AE117" s="70"/>
      <c r="AH117" s="70"/>
      <c r="AI117" s="70"/>
      <c r="AJ117" s="62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2022-05-01T10:29:57Z</dcterms:modified>
</cp:coreProperties>
</file>