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546" i="3" l="1"/>
  <c r="N546" i="3"/>
  <c r="O546" i="3"/>
  <c r="P546" i="3"/>
  <c r="Q546" i="3"/>
  <c r="R546" i="3"/>
  <c r="BL546" i="3" s="1"/>
  <c r="S546" i="3"/>
  <c r="T546" i="3"/>
  <c r="U546" i="3"/>
  <c r="V546" i="3"/>
  <c r="BK546" i="3" s="1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M546" i="3" s="1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M547" i="3" s="1"/>
  <c r="BE547" i="3"/>
  <c r="BF547" i="3"/>
  <c r="BG547" i="3"/>
  <c r="BH547" i="3"/>
  <c r="BI547" i="3"/>
  <c r="BJ547" i="3"/>
  <c r="BK547" i="3"/>
  <c r="BL547" i="3"/>
  <c r="BN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M550" i="3"/>
  <c r="N550" i="3"/>
  <c r="O550" i="3"/>
  <c r="P550" i="3"/>
  <c r="BK550" i="3" s="1"/>
  <c r="Q550" i="3"/>
  <c r="R550" i="3"/>
  <c r="BL550" i="3" s="1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N550" i="3"/>
  <c r="M551" i="3"/>
  <c r="N551" i="3"/>
  <c r="O551" i="3"/>
  <c r="P551" i="3"/>
  <c r="BK551" i="3" s="1"/>
  <c r="Q551" i="3"/>
  <c r="R551" i="3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O552" i="3"/>
  <c r="P552" i="3"/>
  <c r="BK552" i="3" s="1"/>
  <c r="Q552" i="3"/>
  <c r="R552" i="3"/>
  <c r="BL552" i="3" s="1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N552" i="3"/>
  <c r="M553" i="3"/>
  <c r="N553" i="3"/>
  <c r="O553" i="3"/>
  <c r="P553" i="3"/>
  <c r="BK553" i="3" s="1"/>
  <c r="Q553" i="3"/>
  <c r="R553" i="3"/>
  <c r="S553" i="3"/>
  <c r="T553" i="3"/>
  <c r="BM553" i="3" s="1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BK554" i="3" s="1"/>
  <c r="Q554" i="3"/>
  <c r="R554" i="3"/>
  <c r="BL554" i="3" s="1"/>
  <c r="S554" i="3"/>
  <c r="T554" i="3"/>
  <c r="BM554" i="3" s="1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M556" i="3"/>
  <c r="N556" i="3"/>
  <c r="O556" i="3"/>
  <c r="P556" i="3"/>
  <c r="BK556" i="3" s="1"/>
  <c r="Q556" i="3"/>
  <c r="R556" i="3"/>
  <c r="BL556" i="3" s="1"/>
  <c r="S556" i="3"/>
  <c r="T556" i="3"/>
  <c r="BM556" i="3" s="1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N556" i="3"/>
  <c r="M557" i="3"/>
  <c r="N557" i="3"/>
  <c r="O557" i="3"/>
  <c r="P557" i="3"/>
  <c r="BK557" i="3" s="1"/>
  <c r="Q557" i="3"/>
  <c r="R557" i="3"/>
  <c r="S557" i="3"/>
  <c r="T557" i="3"/>
  <c r="BM557" i="3" s="1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L557" i="3"/>
  <c r="M558" i="3"/>
  <c r="N558" i="3"/>
  <c r="O558" i="3"/>
  <c r="P558" i="3"/>
  <c r="BK558" i="3" s="1"/>
  <c r="Q558" i="3"/>
  <c r="R558" i="3"/>
  <c r="BL558" i="3" s="1"/>
  <c r="S558" i="3"/>
  <c r="T558" i="3"/>
  <c r="BM558" i="3" s="1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N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M560" i="3"/>
  <c r="N560" i="3"/>
  <c r="O560" i="3"/>
  <c r="P560" i="3"/>
  <c r="BK560" i="3" s="1"/>
  <c r="Q560" i="3"/>
  <c r="R560" i="3"/>
  <c r="BL560" i="3" s="1"/>
  <c r="S560" i="3"/>
  <c r="T560" i="3"/>
  <c r="BM560" i="3" s="1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N560" i="3"/>
  <c r="M561" i="3"/>
  <c r="N561" i="3"/>
  <c r="O561" i="3"/>
  <c r="P561" i="3"/>
  <c r="BK561" i="3" s="1"/>
  <c r="Q561" i="3"/>
  <c r="R561" i="3"/>
  <c r="S561" i="3"/>
  <c r="T561" i="3"/>
  <c r="BM561" i="3" s="1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BK562" i="3" s="1"/>
  <c r="Q562" i="3"/>
  <c r="R562" i="3"/>
  <c r="BL562" i="3" s="1"/>
  <c r="S562" i="3"/>
  <c r="T562" i="3"/>
  <c r="BM562" i="3" s="1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BK563" i="3" s="1"/>
  <c r="Q563" i="3"/>
  <c r="R563" i="3"/>
  <c r="S563" i="3"/>
  <c r="T563" i="3"/>
  <c r="BM563" i="3" s="1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L563" i="3"/>
  <c r="M564" i="3"/>
  <c r="N564" i="3"/>
  <c r="O564" i="3"/>
  <c r="P564" i="3"/>
  <c r="BK564" i="3" s="1"/>
  <c r="Q564" i="3"/>
  <c r="R564" i="3"/>
  <c r="BL564" i="3" s="1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N564" i="3"/>
  <c r="M565" i="3"/>
  <c r="N565" i="3"/>
  <c r="O565" i="3"/>
  <c r="P565" i="3"/>
  <c r="BK565" i="3" s="1"/>
  <c r="Q565" i="3"/>
  <c r="R565" i="3"/>
  <c r="S565" i="3"/>
  <c r="T565" i="3"/>
  <c r="BM565" i="3" s="1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L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M567" i="3"/>
  <c r="N567" i="3"/>
  <c r="O567" i="3"/>
  <c r="P567" i="3"/>
  <c r="BK567" i="3" s="1"/>
  <c r="Q567" i="3"/>
  <c r="R567" i="3"/>
  <c r="S567" i="3"/>
  <c r="T567" i="3"/>
  <c r="BM567" i="3" s="1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O568" i="3"/>
  <c r="P568" i="3"/>
  <c r="BK568" i="3" s="1"/>
  <c r="Q568" i="3"/>
  <c r="R568" i="3"/>
  <c r="BL568" i="3" s="1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N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M571" i="3"/>
  <c r="N571" i="3"/>
  <c r="O571" i="3"/>
  <c r="P571" i="3"/>
  <c r="BK571" i="3" s="1"/>
  <c r="Q571" i="3"/>
  <c r="R571" i="3"/>
  <c r="S571" i="3"/>
  <c r="T571" i="3"/>
  <c r="BM571" i="3" s="1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L571" i="3"/>
  <c r="M572" i="3"/>
  <c r="N572" i="3"/>
  <c r="O572" i="3"/>
  <c r="P572" i="3"/>
  <c r="BK572" i="3" s="1"/>
  <c r="Q572" i="3"/>
  <c r="R572" i="3"/>
  <c r="BL572" i="3" s="1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N572" i="3"/>
  <c r="M573" i="3"/>
  <c r="N573" i="3"/>
  <c r="O573" i="3"/>
  <c r="P573" i="3"/>
  <c r="BK573" i="3" s="1"/>
  <c r="Q573" i="3"/>
  <c r="R573" i="3"/>
  <c r="S573" i="3"/>
  <c r="T573" i="3"/>
  <c r="BM573" i="3" s="1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L573" i="3"/>
  <c r="M574" i="3"/>
  <c r="N574" i="3"/>
  <c r="O574" i="3"/>
  <c r="P574" i="3"/>
  <c r="BK574" i="3" s="1"/>
  <c r="Q574" i="3"/>
  <c r="R574" i="3"/>
  <c r="BL574" i="3" s="1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N574" i="3"/>
  <c r="M575" i="3"/>
  <c r="N575" i="3"/>
  <c r="O575" i="3"/>
  <c r="P575" i="3"/>
  <c r="BK575" i="3" s="1"/>
  <c r="Q575" i="3"/>
  <c r="R575" i="3"/>
  <c r="S575" i="3"/>
  <c r="T575" i="3"/>
  <c r="BM575" i="3" s="1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O576" i="3"/>
  <c r="P576" i="3"/>
  <c r="BK576" i="3" s="1"/>
  <c r="Q576" i="3"/>
  <c r="R576" i="3"/>
  <c r="BL576" i="3" s="1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N576" i="3"/>
  <c r="M577" i="3"/>
  <c r="N577" i="3"/>
  <c r="O577" i="3"/>
  <c r="P577" i="3"/>
  <c r="BK577" i="3" s="1"/>
  <c r="Q577" i="3"/>
  <c r="R577" i="3"/>
  <c r="S577" i="3"/>
  <c r="T577" i="3"/>
  <c r="BM577" i="3" s="1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BK578" i="3" s="1"/>
  <c r="Q578" i="3"/>
  <c r="R578" i="3"/>
  <c r="BL578" i="3" s="1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BK579" i="3" s="1"/>
  <c r="Q579" i="3"/>
  <c r="R579" i="3"/>
  <c r="S579" i="3"/>
  <c r="T579" i="3"/>
  <c r="BM579" i="3" s="1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L579" i="3"/>
  <c r="M580" i="3"/>
  <c r="N580" i="3"/>
  <c r="O580" i="3"/>
  <c r="P580" i="3"/>
  <c r="BK580" i="3" s="1"/>
  <c r="Q580" i="3"/>
  <c r="R580" i="3"/>
  <c r="BL580" i="3" s="1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N580" i="3"/>
  <c r="M581" i="3"/>
  <c r="N581" i="3"/>
  <c r="O581" i="3"/>
  <c r="P581" i="3"/>
  <c r="BK581" i="3" s="1"/>
  <c r="Q581" i="3"/>
  <c r="R581" i="3"/>
  <c r="S581" i="3"/>
  <c r="T581" i="3"/>
  <c r="BM581" i="3" s="1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L581" i="3"/>
  <c r="M582" i="3"/>
  <c r="N582" i="3"/>
  <c r="O582" i="3"/>
  <c r="P582" i="3"/>
  <c r="BK582" i="3" s="1"/>
  <c r="Q582" i="3"/>
  <c r="R582" i="3"/>
  <c r="BL582" i="3" s="1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N582" i="3"/>
  <c r="M583" i="3"/>
  <c r="N583" i="3"/>
  <c r="O583" i="3"/>
  <c r="P583" i="3"/>
  <c r="BK583" i="3" s="1"/>
  <c r="Q583" i="3"/>
  <c r="R583" i="3"/>
  <c r="S583" i="3"/>
  <c r="T583" i="3"/>
  <c r="BM583" i="3" s="1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BN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N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BN588" i="3" s="1"/>
  <c r="Q588" i="3"/>
  <c r="R588" i="3"/>
  <c r="S588" i="3"/>
  <c r="T588" i="3"/>
  <c r="BJ588" i="3" s="1"/>
  <c r="U588" i="3"/>
  <c r="BL588" i="3" s="1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/>
  <c r="M589" i="3"/>
  <c r="N589" i="3"/>
  <c r="O589" i="3"/>
  <c r="BL589" i="3" s="1"/>
  <c r="P589" i="3"/>
  <c r="Q589" i="3"/>
  <c r="R589" i="3"/>
  <c r="S589" i="3"/>
  <c r="BM589" i="3" s="1"/>
  <c r="T589" i="3"/>
  <c r="U589" i="3"/>
  <c r="V589" i="3"/>
  <c r="W589" i="3"/>
  <c r="BJ589" i="3" s="1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M590" i="3"/>
  <c r="BN590" i="3" s="1"/>
  <c r="N590" i="3"/>
  <c r="O590" i="3"/>
  <c r="P590" i="3"/>
  <c r="Q590" i="3"/>
  <c r="BJ590" i="3" s="1"/>
  <c r="R590" i="3"/>
  <c r="S590" i="3"/>
  <c r="T590" i="3"/>
  <c r="U590" i="3"/>
  <c r="BL590" i="3" s="1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BL591" i="3" s="1"/>
  <c r="P591" i="3"/>
  <c r="Q591" i="3"/>
  <c r="R591" i="3"/>
  <c r="S591" i="3"/>
  <c r="BM591" i="3" s="1"/>
  <c r="T591" i="3"/>
  <c r="U591" i="3"/>
  <c r="V591" i="3"/>
  <c r="W591" i="3"/>
  <c r="BJ591" i="3" s="1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M592" i="3"/>
  <c r="BN592" i="3" s="1"/>
  <c r="N592" i="3"/>
  <c r="O592" i="3"/>
  <c r="P592" i="3"/>
  <c r="Q592" i="3"/>
  <c r="BJ592" i="3" s="1"/>
  <c r="R592" i="3"/>
  <c r="S592" i="3"/>
  <c r="T592" i="3"/>
  <c r="U592" i="3"/>
  <c r="BL592" i="3" s="1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BL593" i="3" s="1"/>
  <c r="P593" i="3"/>
  <c r="Q593" i="3"/>
  <c r="R593" i="3"/>
  <c r="S593" i="3"/>
  <c r="BM593" i="3" s="1"/>
  <c r="T593" i="3"/>
  <c r="U593" i="3"/>
  <c r="V593" i="3"/>
  <c r="W593" i="3"/>
  <c r="BJ593" i="3" s="1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M594" i="3"/>
  <c r="BN594" i="3" s="1"/>
  <c r="N594" i="3"/>
  <c r="O594" i="3"/>
  <c r="P594" i="3"/>
  <c r="Q594" i="3"/>
  <c r="BJ594" i="3" s="1"/>
  <c r="R594" i="3"/>
  <c r="S594" i="3"/>
  <c r="T594" i="3"/>
  <c r="U594" i="3"/>
  <c r="BL594" i="3" s="1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M594" i="3"/>
  <c r="M595" i="3"/>
  <c r="N595" i="3"/>
  <c r="O595" i="3"/>
  <c r="BL595" i="3" s="1"/>
  <c r="P595" i="3"/>
  <c r="Q595" i="3"/>
  <c r="R595" i="3"/>
  <c r="S595" i="3"/>
  <c r="BM595" i="3" s="1"/>
  <c r="T595" i="3"/>
  <c r="U595" i="3"/>
  <c r="V595" i="3"/>
  <c r="W595" i="3"/>
  <c r="BJ595" i="3" s="1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M596" i="3"/>
  <c r="BN596" i="3" s="1"/>
  <c r="N596" i="3"/>
  <c r="O596" i="3"/>
  <c r="P596" i="3"/>
  <c r="Q596" i="3"/>
  <c r="BJ596" i="3" s="1"/>
  <c r="R596" i="3"/>
  <c r="S596" i="3"/>
  <c r="T596" i="3"/>
  <c r="U596" i="3"/>
  <c r="BL596" i="3" s="1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BL597" i="3" s="1"/>
  <c r="P597" i="3"/>
  <c r="Q597" i="3"/>
  <c r="R597" i="3"/>
  <c r="S597" i="3"/>
  <c r="BM597" i="3" s="1"/>
  <c r="T597" i="3"/>
  <c r="U597" i="3"/>
  <c r="V597" i="3"/>
  <c r="W597" i="3"/>
  <c r="BJ597" i="3" s="1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M598" i="3"/>
  <c r="BN598" i="3" s="1"/>
  <c r="N598" i="3"/>
  <c r="O598" i="3"/>
  <c r="P598" i="3"/>
  <c r="Q598" i="3"/>
  <c r="BJ598" i="3" s="1"/>
  <c r="R598" i="3"/>
  <c r="S598" i="3"/>
  <c r="T598" i="3"/>
  <c r="U598" i="3"/>
  <c r="BL598" i="3" s="1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BL599" i="3" s="1"/>
  <c r="P599" i="3"/>
  <c r="Q599" i="3"/>
  <c r="R599" i="3"/>
  <c r="S599" i="3"/>
  <c r="BM599" i="3" s="1"/>
  <c r="T599" i="3"/>
  <c r="U599" i="3"/>
  <c r="V599" i="3"/>
  <c r="W599" i="3"/>
  <c r="BJ599" i="3" s="1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M600" i="3"/>
  <c r="BN600" i="3" s="1"/>
  <c r="N600" i="3"/>
  <c r="O600" i="3"/>
  <c r="P600" i="3"/>
  <c r="Q600" i="3"/>
  <c r="BJ600" i="3" s="1"/>
  <c r="R600" i="3"/>
  <c r="S600" i="3"/>
  <c r="T600" i="3"/>
  <c r="U600" i="3"/>
  <c r="BL600" i="3" s="1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BL601" i="3" s="1"/>
  <c r="P601" i="3"/>
  <c r="Q601" i="3"/>
  <c r="R601" i="3"/>
  <c r="S601" i="3"/>
  <c r="BM601" i="3" s="1"/>
  <c r="T601" i="3"/>
  <c r="U601" i="3"/>
  <c r="V601" i="3"/>
  <c r="W601" i="3"/>
  <c r="BJ601" i="3" s="1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M602" i="3"/>
  <c r="BN602" i="3" s="1"/>
  <c r="N602" i="3"/>
  <c r="O602" i="3"/>
  <c r="P602" i="3"/>
  <c r="Q602" i="3"/>
  <c r="BJ602" i="3" s="1"/>
  <c r="R602" i="3"/>
  <c r="S602" i="3"/>
  <c r="T602" i="3"/>
  <c r="U602" i="3"/>
  <c r="BL602" i="3" s="1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BL603" i="3" s="1"/>
  <c r="P603" i="3"/>
  <c r="Q603" i="3"/>
  <c r="R603" i="3"/>
  <c r="S603" i="3"/>
  <c r="BM603" i="3" s="1"/>
  <c r="T603" i="3"/>
  <c r="U603" i="3"/>
  <c r="V603" i="3"/>
  <c r="W603" i="3"/>
  <c r="BJ603" i="3" s="1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M604" i="3"/>
  <c r="BN604" i="3" s="1"/>
  <c r="N604" i="3"/>
  <c r="O604" i="3"/>
  <c r="P604" i="3"/>
  <c r="Q604" i="3"/>
  <c r="BJ604" i="3" s="1"/>
  <c r="R604" i="3"/>
  <c r="S604" i="3"/>
  <c r="T604" i="3"/>
  <c r="U604" i="3"/>
  <c r="BL604" i="3" s="1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BL605" i="3" s="1"/>
  <c r="P605" i="3"/>
  <c r="Q605" i="3"/>
  <c r="R605" i="3"/>
  <c r="S605" i="3"/>
  <c r="BM605" i="3" s="1"/>
  <c r="T605" i="3"/>
  <c r="U605" i="3"/>
  <c r="V605" i="3"/>
  <c r="W605" i="3"/>
  <c r="BJ605" i="3" s="1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M606" i="3"/>
  <c r="BN606" i="3" s="1"/>
  <c r="N606" i="3"/>
  <c r="O606" i="3"/>
  <c r="P606" i="3"/>
  <c r="Q606" i="3"/>
  <c r="BJ606" i="3" s="1"/>
  <c r="R606" i="3"/>
  <c r="S606" i="3"/>
  <c r="T606" i="3"/>
  <c r="U606" i="3"/>
  <c r="BL606" i="3" s="1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BL607" i="3" s="1"/>
  <c r="P607" i="3"/>
  <c r="Q607" i="3"/>
  <c r="R607" i="3"/>
  <c r="S607" i="3"/>
  <c r="BM607" i="3" s="1"/>
  <c r="T607" i="3"/>
  <c r="U607" i="3"/>
  <c r="V607" i="3"/>
  <c r="W607" i="3"/>
  <c r="BJ607" i="3" s="1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M608" i="3"/>
  <c r="BN608" i="3" s="1"/>
  <c r="N608" i="3"/>
  <c r="O608" i="3"/>
  <c r="P608" i="3"/>
  <c r="Q608" i="3"/>
  <c r="BJ608" i="3" s="1"/>
  <c r="R608" i="3"/>
  <c r="S608" i="3"/>
  <c r="T608" i="3"/>
  <c r="U608" i="3"/>
  <c r="BL608" i="3" s="1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M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M610" i="3"/>
  <c r="N610" i="3"/>
  <c r="O610" i="3"/>
  <c r="P610" i="3"/>
  <c r="Q610" i="3"/>
  <c r="R610" i="3"/>
  <c r="S610" i="3"/>
  <c r="T610" i="3"/>
  <c r="U610" i="3"/>
  <c r="BM610" i="3" s="1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BM612" i="3" s="1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BM614" i="3" s="1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BN615" i="3" s="1"/>
  <c r="P615" i="3"/>
  <c r="Q615" i="3"/>
  <c r="R615" i="3"/>
  <c r="S615" i="3"/>
  <c r="BK615" i="3" s="1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BK616" i="3" s="1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BN617" i="3" s="1"/>
  <c r="P617" i="3"/>
  <c r="Q617" i="3"/>
  <c r="R617" i="3"/>
  <c r="S617" i="3"/>
  <c r="BM617" i="3" s="1"/>
  <c r="T617" i="3"/>
  <c r="BJ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K617" i="3"/>
  <c r="M618" i="3"/>
  <c r="BK618" i="3" s="1"/>
  <c r="N618" i="3"/>
  <c r="O618" i="3"/>
  <c r="P618" i="3"/>
  <c r="Q618" i="3"/>
  <c r="BJ618" i="3" s="1"/>
  <c r="R618" i="3"/>
  <c r="BL618" i="3" s="1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M618" i="3"/>
  <c r="M619" i="3"/>
  <c r="N619" i="3"/>
  <c r="O619" i="3"/>
  <c r="BN619" i="3" s="1"/>
  <c r="P619" i="3"/>
  <c r="Q619" i="3"/>
  <c r="R619" i="3"/>
  <c r="S619" i="3"/>
  <c r="BM619" i="3" s="1"/>
  <c r="T619" i="3"/>
  <c r="BJ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K619" i="3"/>
  <c r="M620" i="3"/>
  <c r="BK620" i="3" s="1"/>
  <c r="N620" i="3"/>
  <c r="O620" i="3"/>
  <c r="P620" i="3"/>
  <c r="Q620" i="3"/>
  <c r="BJ620" i="3" s="1"/>
  <c r="R620" i="3"/>
  <c r="BL620" i="3" s="1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N621" i="3"/>
  <c r="O621" i="3"/>
  <c r="BN621" i="3" s="1"/>
  <c r="P621" i="3"/>
  <c r="Q621" i="3"/>
  <c r="R621" i="3"/>
  <c r="S621" i="3"/>
  <c r="BM621" i="3" s="1"/>
  <c r="T621" i="3"/>
  <c r="BJ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K621" i="3"/>
  <c r="M622" i="3"/>
  <c r="BK622" i="3" s="1"/>
  <c r="N622" i="3"/>
  <c r="O622" i="3"/>
  <c r="P622" i="3"/>
  <c r="Q622" i="3"/>
  <c r="BJ622" i="3" s="1"/>
  <c r="R622" i="3"/>
  <c r="BL622" i="3" s="1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M622" i="3"/>
  <c r="M623" i="3"/>
  <c r="N623" i="3"/>
  <c r="O623" i="3"/>
  <c r="BN623" i="3" s="1"/>
  <c r="P623" i="3"/>
  <c r="Q623" i="3"/>
  <c r="R623" i="3"/>
  <c r="S623" i="3"/>
  <c r="BM623" i="3" s="1"/>
  <c r="T623" i="3"/>
  <c r="BJ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K623" i="3"/>
  <c r="M624" i="3"/>
  <c r="BK624" i="3" s="1"/>
  <c r="N624" i="3"/>
  <c r="O624" i="3"/>
  <c r="P624" i="3"/>
  <c r="Q624" i="3"/>
  <c r="BJ624" i="3" s="1"/>
  <c r="R624" i="3"/>
  <c r="BL624" i="3" s="1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M624" i="3"/>
  <c r="M625" i="3"/>
  <c r="N625" i="3"/>
  <c r="O625" i="3"/>
  <c r="BN625" i="3" s="1"/>
  <c r="P625" i="3"/>
  <c r="Q625" i="3"/>
  <c r="R625" i="3"/>
  <c r="S625" i="3"/>
  <c r="BM625" i="3" s="1"/>
  <c r="T625" i="3"/>
  <c r="U625" i="3"/>
  <c r="V625" i="3"/>
  <c r="W625" i="3"/>
  <c r="BJ625" i="3" s="1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K625" i="3"/>
  <c r="M626" i="3"/>
  <c r="BK626" i="3" s="1"/>
  <c r="N626" i="3"/>
  <c r="O626" i="3"/>
  <c r="P626" i="3"/>
  <c r="Q626" i="3"/>
  <c r="BJ626" i="3" s="1"/>
  <c r="R626" i="3"/>
  <c r="S626" i="3"/>
  <c r="T626" i="3"/>
  <c r="U626" i="3"/>
  <c r="BL626" i="3" s="1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M626" i="3"/>
  <c r="M627" i="3"/>
  <c r="N627" i="3"/>
  <c r="O627" i="3"/>
  <c r="BN627" i="3" s="1"/>
  <c r="P627" i="3"/>
  <c r="Q627" i="3"/>
  <c r="R627" i="3"/>
  <c r="S627" i="3"/>
  <c r="BM627" i="3" s="1"/>
  <c r="T627" i="3"/>
  <c r="U627" i="3"/>
  <c r="V627" i="3"/>
  <c r="W627" i="3"/>
  <c r="BJ627" i="3" s="1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K627" i="3"/>
  <c r="M628" i="3"/>
  <c r="BK628" i="3" s="1"/>
  <c r="N628" i="3"/>
  <c r="O628" i="3"/>
  <c r="P628" i="3"/>
  <c r="Q628" i="3"/>
  <c r="BJ628" i="3" s="1"/>
  <c r="R628" i="3"/>
  <c r="S628" i="3"/>
  <c r="T628" i="3"/>
  <c r="U628" i="3"/>
  <c r="BL628" i="3" s="1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M628" i="3"/>
  <c r="M629" i="3"/>
  <c r="N629" i="3"/>
  <c r="O629" i="3"/>
  <c r="BN629" i="3" s="1"/>
  <c r="P629" i="3"/>
  <c r="Q629" i="3"/>
  <c r="R629" i="3"/>
  <c r="S629" i="3"/>
  <c r="BM629" i="3" s="1"/>
  <c r="T629" i="3"/>
  <c r="U629" i="3"/>
  <c r="V629" i="3"/>
  <c r="W629" i="3"/>
  <c r="BJ629" i="3" s="1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K629" i="3"/>
  <c r="M630" i="3"/>
  <c r="BK630" i="3" s="1"/>
  <c r="N630" i="3"/>
  <c r="O630" i="3"/>
  <c r="P630" i="3"/>
  <c r="Q630" i="3"/>
  <c r="BJ630" i="3" s="1"/>
  <c r="R630" i="3"/>
  <c r="S630" i="3"/>
  <c r="T630" i="3"/>
  <c r="U630" i="3"/>
  <c r="BL630" i="3" s="1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M630" i="3"/>
  <c r="M631" i="3"/>
  <c r="N631" i="3"/>
  <c r="O631" i="3"/>
  <c r="BN631" i="3" s="1"/>
  <c r="P631" i="3"/>
  <c r="Q631" i="3"/>
  <c r="R631" i="3"/>
  <c r="S631" i="3"/>
  <c r="BM631" i="3" s="1"/>
  <c r="T631" i="3"/>
  <c r="U631" i="3"/>
  <c r="V631" i="3"/>
  <c r="W631" i="3"/>
  <c r="BJ631" i="3" s="1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K631" i="3"/>
  <c r="M632" i="3"/>
  <c r="BK632" i="3" s="1"/>
  <c r="N632" i="3"/>
  <c r="O632" i="3"/>
  <c r="P632" i="3"/>
  <c r="Q632" i="3"/>
  <c r="BJ632" i="3" s="1"/>
  <c r="R632" i="3"/>
  <c r="S632" i="3"/>
  <c r="T632" i="3"/>
  <c r="U632" i="3"/>
  <c r="BL632" i="3" s="1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M632" i="3"/>
  <c r="M633" i="3"/>
  <c r="N633" i="3"/>
  <c r="O633" i="3"/>
  <c r="BN633" i="3" s="1"/>
  <c r="P633" i="3"/>
  <c r="Q633" i="3"/>
  <c r="R633" i="3"/>
  <c r="S633" i="3"/>
  <c r="BM633" i="3" s="1"/>
  <c r="T633" i="3"/>
  <c r="U633" i="3"/>
  <c r="V633" i="3"/>
  <c r="W633" i="3"/>
  <c r="BJ633" i="3" s="1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K633" i="3"/>
  <c r="M634" i="3"/>
  <c r="BK634" i="3" s="1"/>
  <c r="N634" i="3"/>
  <c r="O634" i="3"/>
  <c r="P634" i="3"/>
  <c r="Q634" i="3"/>
  <c r="BJ634" i="3" s="1"/>
  <c r="R634" i="3"/>
  <c r="S634" i="3"/>
  <c r="T634" i="3"/>
  <c r="U634" i="3"/>
  <c r="BL634" i="3" s="1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M634" i="3"/>
  <c r="M635" i="3"/>
  <c r="N635" i="3"/>
  <c r="O635" i="3"/>
  <c r="BN635" i="3" s="1"/>
  <c r="P635" i="3"/>
  <c r="Q635" i="3"/>
  <c r="R635" i="3"/>
  <c r="S635" i="3"/>
  <c r="BM635" i="3" s="1"/>
  <c r="T635" i="3"/>
  <c r="U635" i="3"/>
  <c r="V635" i="3"/>
  <c r="W635" i="3"/>
  <c r="BJ635" i="3" s="1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K635" i="3"/>
  <c r="M636" i="3"/>
  <c r="BK636" i="3" s="1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L636" i="3"/>
  <c r="BM636" i="3"/>
  <c r="M637" i="3"/>
  <c r="N637" i="3"/>
  <c r="O637" i="3"/>
  <c r="BN637" i="3" s="1"/>
  <c r="P637" i="3"/>
  <c r="Q637" i="3"/>
  <c r="R637" i="3"/>
  <c r="S637" i="3"/>
  <c r="BM637" i="3" s="1"/>
  <c r="T637" i="3"/>
  <c r="U637" i="3"/>
  <c r="V637" i="3"/>
  <c r="W637" i="3"/>
  <c r="BJ637" i="3" s="1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K637" i="3"/>
  <c r="M638" i="3"/>
  <c r="BK638" i="3" s="1"/>
  <c r="N638" i="3"/>
  <c r="O638" i="3"/>
  <c r="P638" i="3"/>
  <c r="Q638" i="3"/>
  <c r="BJ638" i="3" s="1"/>
  <c r="R638" i="3"/>
  <c r="S638" i="3"/>
  <c r="T638" i="3"/>
  <c r="U638" i="3"/>
  <c r="BL638" i="3" s="1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M638" i="3"/>
  <c r="M639" i="3"/>
  <c r="N639" i="3"/>
  <c r="O639" i="3"/>
  <c r="BN639" i="3" s="1"/>
  <c r="P639" i="3"/>
  <c r="Q639" i="3"/>
  <c r="R639" i="3"/>
  <c r="S639" i="3"/>
  <c r="BM639" i="3" s="1"/>
  <c r="T639" i="3"/>
  <c r="U639" i="3"/>
  <c r="V639" i="3"/>
  <c r="W639" i="3"/>
  <c r="BJ639" i="3" s="1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K639" i="3"/>
  <c r="M640" i="3"/>
  <c r="BK640" i="3" s="1"/>
  <c r="N640" i="3"/>
  <c r="O640" i="3"/>
  <c r="P640" i="3"/>
  <c r="Q640" i="3"/>
  <c r="BJ640" i="3" s="1"/>
  <c r="R640" i="3"/>
  <c r="S640" i="3"/>
  <c r="T640" i="3"/>
  <c r="U640" i="3"/>
  <c r="BL640" i="3" s="1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M640" i="3"/>
  <c r="M641" i="3"/>
  <c r="N641" i="3"/>
  <c r="O641" i="3"/>
  <c r="BL641" i="3" s="1"/>
  <c r="P641" i="3"/>
  <c r="Q641" i="3"/>
  <c r="R641" i="3"/>
  <c r="S641" i="3"/>
  <c r="BM641" i="3" s="1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N641" i="3"/>
  <c r="M642" i="3"/>
  <c r="BK642" i="3" s="1"/>
  <c r="N642" i="3"/>
  <c r="O642" i="3"/>
  <c r="P642" i="3"/>
  <c r="Q642" i="3"/>
  <c r="BJ642" i="3" s="1"/>
  <c r="R642" i="3"/>
  <c r="S642" i="3"/>
  <c r="T642" i="3"/>
  <c r="U642" i="3"/>
  <c r="BL642" i="3" s="1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M643" i="3"/>
  <c r="N643" i="3"/>
  <c r="O643" i="3"/>
  <c r="BN643" i="3" s="1"/>
  <c r="P643" i="3"/>
  <c r="Q643" i="3"/>
  <c r="R643" i="3"/>
  <c r="S643" i="3"/>
  <c r="BM643" i="3" s="1"/>
  <c r="T643" i="3"/>
  <c r="U643" i="3"/>
  <c r="V643" i="3"/>
  <c r="W643" i="3"/>
  <c r="BJ643" i="3" s="1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K643" i="3"/>
  <c r="M644" i="3"/>
  <c r="BK644" i="3" s="1"/>
  <c r="N644" i="3"/>
  <c r="O644" i="3"/>
  <c r="P644" i="3"/>
  <c r="Q644" i="3"/>
  <c r="BJ644" i="3" s="1"/>
  <c r="R644" i="3"/>
  <c r="S644" i="3"/>
  <c r="T644" i="3"/>
  <c r="U644" i="3"/>
  <c r="BL644" i="3" s="1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M644" i="3"/>
  <c r="M645" i="3"/>
  <c r="N645" i="3"/>
  <c r="O645" i="3"/>
  <c r="BN645" i="3" s="1"/>
  <c r="P645" i="3"/>
  <c r="Q645" i="3"/>
  <c r="R645" i="3"/>
  <c r="S645" i="3"/>
  <c r="BM645" i="3" s="1"/>
  <c r="T645" i="3"/>
  <c r="U645" i="3"/>
  <c r="V645" i="3"/>
  <c r="W645" i="3"/>
  <c r="BJ645" i="3" s="1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M646" i="3"/>
  <c r="BK646" i="3" s="1"/>
  <c r="N646" i="3"/>
  <c r="O646" i="3"/>
  <c r="P646" i="3"/>
  <c r="Q646" i="3"/>
  <c r="BJ646" i="3" s="1"/>
  <c r="R646" i="3"/>
  <c r="S646" i="3"/>
  <c r="T646" i="3"/>
  <c r="U646" i="3"/>
  <c r="BL646" i="3" s="1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BN647" i="3" s="1"/>
  <c r="P647" i="3"/>
  <c r="Q647" i="3"/>
  <c r="R647" i="3"/>
  <c r="S647" i="3"/>
  <c r="BM647" i="3" s="1"/>
  <c r="T647" i="3"/>
  <c r="U647" i="3"/>
  <c r="V647" i="3"/>
  <c r="W647" i="3"/>
  <c r="BJ647" i="3" s="1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M648" i="3"/>
  <c r="BK648" i="3" s="1"/>
  <c r="N648" i="3"/>
  <c r="O648" i="3"/>
  <c r="P648" i="3"/>
  <c r="Q648" i="3"/>
  <c r="BJ648" i="3" s="1"/>
  <c r="R648" i="3"/>
  <c r="S648" i="3"/>
  <c r="T648" i="3"/>
  <c r="U648" i="3"/>
  <c r="BL648" i="3" s="1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M648" i="3"/>
  <c r="M649" i="3"/>
  <c r="N649" i="3"/>
  <c r="O649" i="3"/>
  <c r="BL649" i="3" s="1"/>
  <c r="P649" i="3"/>
  <c r="Q649" i="3"/>
  <c r="R649" i="3"/>
  <c r="S649" i="3"/>
  <c r="BM649" i="3" s="1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N649" i="3"/>
  <c r="M650" i="3"/>
  <c r="BK650" i="3" s="1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BM650" i="3"/>
  <c r="M651" i="3"/>
  <c r="N651" i="3"/>
  <c r="O651" i="3"/>
  <c r="BL651" i="3" s="1"/>
  <c r="P651" i="3"/>
  <c r="Q651" i="3"/>
  <c r="R651" i="3"/>
  <c r="S651" i="3"/>
  <c r="BM651" i="3" s="1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N651" i="3"/>
  <c r="M652" i="3"/>
  <c r="BK652" i="3" s="1"/>
  <c r="N652" i="3"/>
  <c r="O652" i="3"/>
  <c r="P652" i="3"/>
  <c r="Q652" i="3"/>
  <c r="BJ652" i="3" s="1"/>
  <c r="R652" i="3"/>
  <c r="S652" i="3"/>
  <c r="T652" i="3"/>
  <c r="U652" i="3"/>
  <c r="BL652" i="3" s="1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BN653" i="3" s="1"/>
  <c r="P653" i="3"/>
  <c r="Q653" i="3"/>
  <c r="R653" i="3"/>
  <c r="S653" i="3"/>
  <c r="BM653" i="3" s="1"/>
  <c r="T653" i="3"/>
  <c r="U653" i="3"/>
  <c r="V653" i="3"/>
  <c r="W653" i="3"/>
  <c r="BJ653" i="3" s="1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L653" i="3"/>
  <c r="M654" i="3"/>
  <c r="BK654" i="3" s="1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L654" i="3"/>
  <c r="BM654" i="3"/>
  <c r="BN654" i="3"/>
  <c r="M655" i="3"/>
  <c r="N655" i="3"/>
  <c r="O655" i="3"/>
  <c r="P655" i="3"/>
  <c r="Q655" i="3"/>
  <c r="R655" i="3"/>
  <c r="S655" i="3"/>
  <c r="BM655" i="3" s="1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N655" i="3"/>
  <c r="M656" i="3"/>
  <c r="BK656" i="3" s="1"/>
  <c r="N656" i="3"/>
  <c r="O656" i="3"/>
  <c r="P656" i="3"/>
  <c r="Q656" i="3"/>
  <c r="R656" i="3"/>
  <c r="BL656" i="3" s="1"/>
  <c r="S656" i="3"/>
  <c r="T656" i="3"/>
  <c r="U656" i="3"/>
  <c r="V656" i="3"/>
  <c r="BM656" i="3" s="1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N656" i="3"/>
  <c r="M657" i="3"/>
  <c r="N657" i="3"/>
  <c r="O657" i="3"/>
  <c r="BN657" i="3" s="1"/>
  <c r="P657" i="3"/>
  <c r="BK657" i="3" s="1"/>
  <c r="Q657" i="3"/>
  <c r="R657" i="3"/>
  <c r="S657" i="3"/>
  <c r="BM657" i="3" s="1"/>
  <c r="T657" i="3"/>
  <c r="BJ657" i="3" s="1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L657" i="3"/>
  <c r="M658" i="3"/>
  <c r="BK658" i="3" s="1"/>
  <c r="N658" i="3"/>
  <c r="O658" i="3"/>
  <c r="P658" i="3"/>
  <c r="Q658" i="3"/>
  <c r="R658" i="3"/>
  <c r="BL658" i="3" s="1"/>
  <c r="S658" i="3"/>
  <c r="T658" i="3"/>
  <c r="U658" i="3"/>
  <c r="V658" i="3"/>
  <c r="BM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N658" i="3"/>
  <c r="M659" i="3"/>
  <c r="N659" i="3"/>
  <c r="O659" i="3"/>
  <c r="BN659" i="3" s="1"/>
  <c r="P659" i="3"/>
  <c r="BK659" i="3" s="1"/>
  <c r="Q659" i="3"/>
  <c r="R659" i="3"/>
  <c r="S659" i="3"/>
  <c r="BM659" i="3" s="1"/>
  <c r="T659" i="3"/>
  <c r="BJ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L659" i="3"/>
  <c r="M660" i="3"/>
  <c r="BK660" i="3" s="1"/>
  <c r="N660" i="3"/>
  <c r="O660" i="3"/>
  <c r="P660" i="3"/>
  <c r="Q660" i="3"/>
  <c r="R660" i="3"/>
  <c r="BL660" i="3" s="1"/>
  <c r="S660" i="3"/>
  <c r="T660" i="3"/>
  <c r="U660" i="3"/>
  <c r="V660" i="3"/>
  <c r="BM660" i="3" s="1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N660" i="3"/>
  <c r="M661" i="3"/>
  <c r="N661" i="3"/>
  <c r="O661" i="3"/>
  <c r="BN661" i="3" s="1"/>
  <c r="P661" i="3"/>
  <c r="BK661" i="3" s="1"/>
  <c r="Q661" i="3"/>
  <c r="R661" i="3"/>
  <c r="S661" i="3"/>
  <c r="BM661" i="3" s="1"/>
  <c r="T661" i="3"/>
  <c r="BJ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L661" i="3"/>
  <c r="M662" i="3"/>
  <c r="BK662" i="3" s="1"/>
  <c r="N662" i="3"/>
  <c r="O662" i="3"/>
  <c r="P662" i="3"/>
  <c r="Q662" i="3"/>
  <c r="R662" i="3"/>
  <c r="BL662" i="3" s="1"/>
  <c r="S662" i="3"/>
  <c r="T662" i="3"/>
  <c r="U662" i="3"/>
  <c r="V662" i="3"/>
  <c r="BM662" i="3" s="1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N662" i="3"/>
  <c r="M663" i="3"/>
  <c r="N663" i="3"/>
  <c r="O663" i="3"/>
  <c r="BN663" i="3" s="1"/>
  <c r="P663" i="3"/>
  <c r="BK663" i="3" s="1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BL663" i="3" s="1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BN664" i="3" s="1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M665" i="3"/>
  <c r="N665" i="3"/>
  <c r="O665" i="3"/>
  <c r="BN665" i="3" s="1"/>
  <c r="P665" i="3"/>
  <c r="BK665" i="3" s="1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BL665" i="3" s="1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BK666" i="3" s="1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N666" i="3"/>
  <c r="M667" i="3"/>
  <c r="N667" i="3"/>
  <c r="O667" i="3"/>
  <c r="P667" i="3"/>
  <c r="BK667" i="3" s="1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L667" i="3"/>
  <c r="M668" i="3"/>
  <c r="N668" i="3"/>
  <c r="BN668" i="3" s="1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M669" i="3"/>
  <c r="N669" i="3"/>
  <c r="O669" i="3"/>
  <c r="BN669" i="3" s="1"/>
  <c r="P669" i="3"/>
  <c r="BK669" i="3" s="1"/>
  <c r="Q669" i="3"/>
  <c r="R669" i="3"/>
  <c r="S669" i="3"/>
  <c r="BM669" i="3" s="1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L669" i="3"/>
  <c r="M670" i="3"/>
  <c r="BK670" i="3" s="1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M670" i="3"/>
  <c r="BN670" i="3"/>
  <c r="M671" i="3"/>
  <c r="N671" i="3"/>
  <c r="O671" i="3"/>
  <c r="P671" i="3"/>
  <c r="BK671" i="3" s="1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L671" i="3"/>
  <c r="M672" i="3"/>
  <c r="N672" i="3"/>
  <c r="BN672" i="3" s="1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BN673" i="3" s="1"/>
  <c r="P673" i="3"/>
  <c r="BK673" i="3" s="1"/>
  <c r="Q673" i="3"/>
  <c r="R673" i="3"/>
  <c r="S673" i="3"/>
  <c r="BM673" i="3" s="1"/>
  <c r="T673" i="3"/>
  <c r="U673" i="3"/>
  <c r="V673" i="3"/>
  <c r="W673" i="3"/>
  <c r="X673" i="3"/>
  <c r="Y673" i="3"/>
  <c r="Z673" i="3"/>
  <c r="AA673" i="3"/>
  <c r="AB673" i="3"/>
  <c r="BL673" i="3" s="1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BK674" i="3" s="1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N674" i="3"/>
  <c r="M675" i="3"/>
  <c r="N675" i="3"/>
  <c r="O675" i="3"/>
  <c r="P675" i="3"/>
  <c r="BK675" i="3" s="1"/>
  <c r="Q675" i="3"/>
  <c r="R675" i="3"/>
  <c r="S675" i="3"/>
  <c r="T675" i="3"/>
  <c r="U675" i="3"/>
  <c r="V675" i="3"/>
  <c r="W675" i="3"/>
  <c r="X675" i="3"/>
  <c r="Y675" i="3"/>
  <c r="Z675" i="3"/>
  <c r="AA675" i="3"/>
  <c r="AB675" i="3"/>
  <c r="BL675" i="3" s="1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BN676" i="3" s="1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BM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N677" i="3"/>
  <c r="M678" i="3"/>
  <c r="N678" i="3"/>
  <c r="BN678" i="3" s="1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L679" i="3"/>
  <c r="M680" i="3"/>
  <c r="BK680" i="3" s="1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BJ680" i="3" s="1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BN680" i="3"/>
  <c r="M681" i="3"/>
  <c r="N681" i="3"/>
  <c r="O681" i="3"/>
  <c r="P681" i="3"/>
  <c r="BK681" i="3" s="1"/>
  <c r="Q681" i="3"/>
  <c r="R681" i="3"/>
  <c r="S681" i="3"/>
  <c r="BM681" i="3" s="1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BJ681" i="3" s="1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L681" i="3"/>
  <c r="BN681" i="3"/>
  <c r="M682" i="3"/>
  <c r="BK682" i="3" s="1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BN683" i="3" s="1"/>
  <c r="O683" i="3"/>
  <c r="P683" i="3"/>
  <c r="Q683" i="3"/>
  <c r="R683" i="3"/>
  <c r="BL683" i="3" s="1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M684" i="3"/>
  <c r="BK684" i="3" s="1"/>
  <c r="N684" i="3"/>
  <c r="O684" i="3"/>
  <c r="P684" i="3"/>
  <c r="Q684" i="3"/>
  <c r="R684" i="3"/>
  <c r="BL684" i="3" s="1"/>
  <c r="S684" i="3"/>
  <c r="T684" i="3"/>
  <c r="U684" i="3"/>
  <c r="V684" i="3"/>
  <c r="BM684" i="3" s="1"/>
  <c r="W684" i="3"/>
  <c r="X684" i="3"/>
  <c r="Y684" i="3"/>
  <c r="Z684" i="3"/>
  <c r="AA684" i="3"/>
  <c r="AB684" i="3"/>
  <c r="AC684" i="3"/>
  <c r="AD684" i="3"/>
  <c r="AE684" i="3"/>
  <c r="AF684" i="3"/>
  <c r="AG684" i="3"/>
  <c r="BJ684" i="3" s="1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N684" i="3"/>
  <c r="M685" i="3"/>
  <c r="N685" i="3"/>
  <c r="O685" i="3"/>
  <c r="P685" i="3"/>
  <c r="BN685" i="3" s="1"/>
  <c r="Q685" i="3"/>
  <c r="R685" i="3"/>
  <c r="S685" i="3"/>
  <c r="T685" i="3"/>
  <c r="BJ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BN686" i="3" s="1"/>
  <c r="Q686" i="3"/>
  <c r="R686" i="3"/>
  <c r="S686" i="3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BM686" i="3"/>
  <c r="M687" i="3"/>
  <c r="N687" i="3"/>
  <c r="BN687" i="3" s="1"/>
  <c r="O687" i="3"/>
  <c r="BL687" i="3" s="1"/>
  <c r="P687" i="3"/>
  <c r="Q687" i="3"/>
  <c r="R687" i="3"/>
  <c r="S687" i="3"/>
  <c r="T687" i="3"/>
  <c r="U687" i="3"/>
  <c r="V687" i="3"/>
  <c r="BK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M688" i="3"/>
  <c r="N688" i="3"/>
  <c r="O688" i="3"/>
  <c r="P688" i="3"/>
  <c r="Q688" i="3"/>
  <c r="BJ688" i="3" s="1"/>
  <c r="R688" i="3"/>
  <c r="BL688" i="3" s="1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N688" i="3"/>
  <c r="M689" i="3"/>
  <c r="N689" i="3"/>
  <c r="O689" i="3"/>
  <c r="P689" i="3"/>
  <c r="BN689" i="3" s="1"/>
  <c r="Q689" i="3"/>
  <c r="R689" i="3"/>
  <c r="S689" i="3"/>
  <c r="T689" i="3"/>
  <c r="BJ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L689" i="3"/>
  <c r="M690" i="3"/>
  <c r="BK690" i="3" s="1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M690" i="3"/>
  <c r="BN690" i="3"/>
  <c r="M691" i="3"/>
  <c r="N691" i="3"/>
  <c r="BN691" i="3" s="1"/>
  <c r="O691" i="3"/>
  <c r="BL691" i="3" s="1"/>
  <c r="P691" i="3"/>
  <c r="Q691" i="3"/>
  <c r="R691" i="3"/>
  <c r="S691" i="3"/>
  <c r="T691" i="3"/>
  <c r="U691" i="3"/>
  <c r="V691" i="3"/>
  <c r="BK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BK692" i="3" s="1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M692" i="3"/>
  <c r="BN692" i="3"/>
  <c r="M693" i="3"/>
  <c r="N693" i="3"/>
  <c r="O693" i="3"/>
  <c r="P693" i="3"/>
  <c r="BN693" i="3" s="1"/>
  <c r="Q693" i="3"/>
  <c r="R693" i="3"/>
  <c r="S693" i="3"/>
  <c r="T693" i="3"/>
  <c r="BJ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L693" i="3"/>
  <c r="M694" i="3"/>
  <c r="N694" i="3"/>
  <c r="BN694" i="3" s="1"/>
  <c r="O694" i="3"/>
  <c r="P694" i="3"/>
  <c r="Q694" i="3"/>
  <c r="R694" i="3"/>
  <c r="S694" i="3"/>
  <c r="T694" i="3"/>
  <c r="U694" i="3"/>
  <c r="V694" i="3"/>
  <c r="BM694" i="3" s="1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L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R698" i="3"/>
  <c r="S698" i="3"/>
  <c r="T698" i="3"/>
  <c r="U698" i="3"/>
  <c r="BM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BM700" i="3" s="1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M702" i="3"/>
  <c r="N702" i="3"/>
  <c r="O702" i="3"/>
  <c r="P702" i="3"/>
  <c r="Q702" i="3"/>
  <c r="R702" i="3"/>
  <c r="S702" i="3"/>
  <c r="T702" i="3"/>
  <c r="U702" i="3"/>
  <c r="BM702" i="3" s="1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BM704" i="3" s="1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M706" i="3"/>
  <c r="N706" i="3"/>
  <c r="O706" i="3"/>
  <c r="P706" i="3"/>
  <c r="Q706" i="3"/>
  <c r="R706" i="3"/>
  <c r="S706" i="3"/>
  <c r="T706" i="3"/>
  <c r="U706" i="3"/>
  <c r="BM706" i="3" s="1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M708" i="3"/>
  <c r="N708" i="3"/>
  <c r="O708" i="3"/>
  <c r="BL708" i="3" s="1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M708" i="3"/>
  <c r="M709" i="3"/>
  <c r="BN709" i="3" s="1"/>
  <c r="N709" i="3"/>
  <c r="O709" i="3"/>
  <c r="P709" i="3"/>
  <c r="Q709" i="3"/>
  <c r="BJ709" i="3" s="1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K709" i="3"/>
  <c r="M710" i="3"/>
  <c r="N710" i="3"/>
  <c r="O710" i="3"/>
  <c r="BL710" i="3" s="1"/>
  <c r="P710" i="3"/>
  <c r="Q710" i="3"/>
  <c r="R710" i="3"/>
  <c r="S710" i="3"/>
  <c r="T710" i="3"/>
  <c r="U710" i="3"/>
  <c r="BM710" i="3" s="1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BN711" i="3" s="1"/>
  <c r="N711" i="3"/>
  <c r="O711" i="3"/>
  <c r="BL711" i="3" s="1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M712" i="3"/>
  <c r="N712" i="3"/>
  <c r="O712" i="3"/>
  <c r="BL712" i="3" s="1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M712" i="3"/>
  <c r="M713" i="3"/>
  <c r="BN713" i="3" s="1"/>
  <c r="N713" i="3"/>
  <c r="O713" i="3"/>
  <c r="P713" i="3"/>
  <c r="Q713" i="3"/>
  <c r="BJ713" i="3" s="1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BK714" i="3" s="1"/>
  <c r="AZ714" i="3"/>
  <c r="BA714" i="3"/>
  <c r="BB714" i="3"/>
  <c r="BC714" i="3"/>
  <c r="BD714" i="3"/>
  <c r="BE714" i="3"/>
  <c r="BF714" i="3"/>
  <c r="BG714" i="3"/>
  <c r="BH714" i="3"/>
  <c r="BI714" i="3"/>
  <c r="BM714" i="3"/>
  <c r="M715" i="3"/>
  <c r="BN715" i="3" s="1"/>
  <c r="N715" i="3"/>
  <c r="O715" i="3"/>
  <c r="BL715" i="3" s="1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M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BK717" i="3" s="1"/>
  <c r="N717" i="3"/>
  <c r="O717" i="3"/>
  <c r="P717" i="3"/>
  <c r="Q717" i="3"/>
  <c r="R717" i="3"/>
  <c r="S717" i="3"/>
  <c r="T717" i="3"/>
  <c r="U717" i="3"/>
  <c r="BM717" i="3" s="1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M718" i="3"/>
  <c r="N718" i="3"/>
  <c r="O718" i="3"/>
  <c r="P718" i="3"/>
  <c r="Q718" i="3"/>
  <c r="R718" i="3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K718" i="3"/>
  <c r="M719" i="3"/>
  <c r="N719" i="3"/>
  <c r="O719" i="3"/>
  <c r="P719" i="3"/>
  <c r="Q719" i="3"/>
  <c r="R719" i="3"/>
  <c r="S719" i="3"/>
  <c r="BM719" i="3" s="1"/>
  <c r="T719" i="3"/>
  <c r="U719" i="3"/>
  <c r="V719" i="3"/>
  <c r="W719" i="3"/>
  <c r="BJ719" i="3" s="1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K719" i="3"/>
  <c r="M720" i="3"/>
  <c r="N720" i="3"/>
  <c r="O720" i="3"/>
  <c r="P720" i="3"/>
  <c r="Q720" i="3"/>
  <c r="R720" i="3"/>
  <c r="S720" i="3"/>
  <c r="T720" i="3"/>
  <c r="U720" i="3"/>
  <c r="BM720" i="3" s="1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K720" i="3"/>
  <c r="M721" i="3"/>
  <c r="BK721" i="3" s="1"/>
  <c r="N721" i="3"/>
  <c r="BN721" i="3" s="1"/>
  <c r="O721" i="3"/>
  <c r="P721" i="3"/>
  <c r="Q721" i="3"/>
  <c r="R721" i="3"/>
  <c r="S721" i="3"/>
  <c r="BM721" i="3" s="1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BJ721" i="3" s="1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M722" i="3"/>
  <c r="BK722" i="3" s="1"/>
  <c r="N722" i="3"/>
  <c r="O722" i="3"/>
  <c r="P722" i="3"/>
  <c r="Q722" i="3"/>
  <c r="BJ722" i="3" s="1"/>
  <c r="R722" i="3"/>
  <c r="S722" i="3"/>
  <c r="T722" i="3"/>
  <c r="U722" i="3"/>
  <c r="BL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M723" i="3"/>
  <c r="BK723" i="3" s="1"/>
  <c r="N723" i="3"/>
  <c r="O723" i="3"/>
  <c r="P723" i="3"/>
  <c r="Q723" i="3"/>
  <c r="BJ723" i="3" s="1"/>
  <c r="R723" i="3"/>
  <c r="S723" i="3"/>
  <c r="T723" i="3"/>
  <c r="U723" i="3"/>
  <c r="BM723" i="3" s="1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M724" i="3" s="1"/>
  <c r="BI724" i="3"/>
  <c r="M725" i="3"/>
  <c r="N725" i="3"/>
  <c r="O725" i="3"/>
  <c r="BN725" i="3" s="1"/>
  <c r="P725" i="3"/>
  <c r="Q725" i="3"/>
  <c r="BJ725" i="3" s="1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K725" i="3"/>
  <c r="BM725" i="3"/>
  <c r="M726" i="3"/>
  <c r="N726" i="3"/>
  <c r="O726" i="3"/>
  <c r="P726" i="3"/>
  <c r="Q726" i="3"/>
  <c r="R726" i="3"/>
  <c r="S726" i="3"/>
  <c r="BK726" i="3" s="1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N727" i="3"/>
  <c r="BN727" i="3" s="1"/>
  <c r="O727" i="3"/>
  <c r="P727" i="3"/>
  <c r="Q727" i="3"/>
  <c r="R727" i="3"/>
  <c r="S727" i="3"/>
  <c r="BM727" i="3" s="1"/>
  <c r="T727" i="3"/>
  <c r="U727" i="3"/>
  <c r="V727" i="3"/>
  <c r="W727" i="3"/>
  <c r="BJ727" i="3" s="1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K727" i="3"/>
  <c r="M728" i="3"/>
  <c r="BN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M729" i="3"/>
  <c r="BK729" i="3" s="1"/>
  <c r="N729" i="3"/>
  <c r="O729" i="3"/>
  <c r="P729" i="3"/>
  <c r="Q729" i="3"/>
  <c r="BJ729" i="3" s="1"/>
  <c r="R729" i="3"/>
  <c r="S729" i="3"/>
  <c r="T729" i="3"/>
  <c r="U729" i="3"/>
  <c r="BM729" i="3" s="1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N729" i="3"/>
  <c r="M730" i="3"/>
  <c r="BN730" i="3" s="1"/>
  <c r="N730" i="3"/>
  <c r="O730" i="3"/>
  <c r="P730" i="3"/>
  <c r="Q730" i="3"/>
  <c r="R730" i="3"/>
  <c r="S730" i="3"/>
  <c r="BM730" i="3" s="1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BK730" i="3"/>
  <c r="BL730" i="3"/>
  <c r="M731" i="3"/>
  <c r="N731" i="3"/>
  <c r="BJ731" i="3" s="1"/>
  <c r="O731" i="3"/>
  <c r="BL731" i="3" s="1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K731" i="3"/>
  <c r="BN731" i="3"/>
  <c r="M732" i="3"/>
  <c r="N732" i="3"/>
  <c r="O732" i="3"/>
  <c r="P732" i="3"/>
  <c r="Q732" i="3"/>
  <c r="R732" i="3"/>
  <c r="S732" i="3"/>
  <c r="T732" i="3"/>
  <c r="U732" i="3"/>
  <c r="BM732" i="3" s="1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BN733" i="3" s="1"/>
  <c r="O733" i="3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M734" i="3"/>
  <c r="BN734" i="3" s="1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BL734" i="3"/>
  <c r="BM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K735" i="3"/>
  <c r="BM735" i="3"/>
  <c r="BN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L736" i="3"/>
  <c r="E546" i="3"/>
  <c r="K546" i="3" s="1"/>
  <c r="F546" i="3"/>
  <c r="G546" i="3"/>
  <c r="H546" i="3"/>
  <c r="I546" i="3"/>
  <c r="L546" i="3" s="1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L624" i="3" s="1"/>
  <c r="J624" i="3"/>
  <c r="K624" i="3"/>
  <c r="E625" i="3"/>
  <c r="F625" i="3"/>
  <c r="K625" i="3" s="1"/>
  <c r="G625" i="3"/>
  <c r="H625" i="3"/>
  <c r="I625" i="3"/>
  <c r="J625" i="3"/>
  <c r="E626" i="3"/>
  <c r="K626" i="3" s="1"/>
  <c r="F626" i="3"/>
  <c r="G626" i="3"/>
  <c r="H626" i="3"/>
  <c r="I626" i="3"/>
  <c r="L626" i="3" s="1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L628" i="3" s="1"/>
  <c r="J628" i="3"/>
  <c r="K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L630" i="3" s="1"/>
  <c r="J630" i="3"/>
  <c r="K630" i="3"/>
  <c r="E631" i="3"/>
  <c r="F631" i="3"/>
  <c r="K631" i="3" s="1"/>
  <c r="G631" i="3"/>
  <c r="H631" i="3"/>
  <c r="I631" i="3"/>
  <c r="J631" i="3"/>
  <c r="L631" i="3"/>
  <c r="E632" i="3"/>
  <c r="F632" i="3"/>
  <c r="G632" i="3"/>
  <c r="H632" i="3"/>
  <c r="L632" i="3" s="1"/>
  <c r="I632" i="3"/>
  <c r="J632" i="3"/>
  <c r="E633" i="3"/>
  <c r="K633" i="3" s="1"/>
  <c r="F633" i="3"/>
  <c r="G633" i="3"/>
  <c r="H633" i="3"/>
  <c r="I633" i="3"/>
  <c r="J633" i="3"/>
  <c r="L633" i="3"/>
  <c r="E634" i="3"/>
  <c r="F634" i="3"/>
  <c r="G634" i="3"/>
  <c r="H634" i="3"/>
  <c r="L634" i="3" s="1"/>
  <c r="I634" i="3"/>
  <c r="J634" i="3"/>
  <c r="E635" i="3"/>
  <c r="K635" i="3" s="1"/>
  <c r="F635" i="3"/>
  <c r="G635" i="3"/>
  <c r="H635" i="3"/>
  <c r="I635" i="3"/>
  <c r="J635" i="3"/>
  <c r="L635" i="3"/>
  <c r="E636" i="3"/>
  <c r="F636" i="3"/>
  <c r="G636" i="3"/>
  <c r="H636" i="3"/>
  <c r="L636" i="3" s="1"/>
  <c r="I636" i="3"/>
  <c r="J636" i="3"/>
  <c r="E637" i="3"/>
  <c r="K637" i="3" s="1"/>
  <c r="F637" i="3"/>
  <c r="G637" i="3"/>
  <c r="H637" i="3"/>
  <c r="I637" i="3"/>
  <c r="J637" i="3"/>
  <c r="L637" i="3"/>
  <c r="E638" i="3"/>
  <c r="F638" i="3"/>
  <c r="G638" i="3"/>
  <c r="H638" i="3"/>
  <c r="L638" i="3" s="1"/>
  <c r="I638" i="3"/>
  <c r="J638" i="3"/>
  <c r="E639" i="3"/>
  <c r="K639" i="3" s="1"/>
  <c r="F639" i="3"/>
  <c r="G639" i="3"/>
  <c r="H639" i="3"/>
  <c r="I639" i="3"/>
  <c r="J639" i="3"/>
  <c r="L639" i="3"/>
  <c r="E640" i="3"/>
  <c r="K640" i="3" s="1"/>
  <c r="F640" i="3"/>
  <c r="G640" i="3"/>
  <c r="H640" i="3"/>
  <c r="L640" i="3" s="1"/>
  <c r="I640" i="3"/>
  <c r="J640" i="3"/>
  <c r="E641" i="3"/>
  <c r="K641" i="3" s="1"/>
  <c r="F641" i="3"/>
  <c r="G641" i="3"/>
  <c r="H641" i="3"/>
  <c r="I641" i="3"/>
  <c r="J641" i="3"/>
  <c r="L641" i="3" s="1"/>
  <c r="E642" i="3"/>
  <c r="F642" i="3"/>
  <c r="G642" i="3"/>
  <c r="H642" i="3"/>
  <c r="I642" i="3"/>
  <c r="J642" i="3"/>
  <c r="L642" i="3" s="1"/>
  <c r="E643" i="3"/>
  <c r="K643" i="3" s="1"/>
  <c r="F643" i="3"/>
  <c r="G643" i="3"/>
  <c r="H643" i="3"/>
  <c r="I643" i="3"/>
  <c r="J643" i="3"/>
  <c r="L643" i="3"/>
  <c r="E644" i="3"/>
  <c r="K644" i="3" s="1"/>
  <c r="F644" i="3"/>
  <c r="G644" i="3"/>
  <c r="H644" i="3"/>
  <c r="L644" i="3" s="1"/>
  <c r="I644" i="3"/>
  <c r="J644" i="3"/>
  <c r="E645" i="3"/>
  <c r="K645" i="3" s="1"/>
  <c r="F645" i="3"/>
  <c r="G645" i="3"/>
  <c r="H645" i="3"/>
  <c r="I645" i="3"/>
  <c r="L645" i="3" s="1"/>
  <c r="J645" i="3"/>
  <c r="E646" i="3"/>
  <c r="F646" i="3"/>
  <c r="G646" i="3"/>
  <c r="H646" i="3"/>
  <c r="I646" i="3"/>
  <c r="J646" i="3"/>
  <c r="L646" i="3" s="1"/>
  <c r="E647" i="3"/>
  <c r="K647" i="3" s="1"/>
  <c r="F647" i="3"/>
  <c r="G647" i="3"/>
  <c r="H647" i="3"/>
  <c r="I647" i="3"/>
  <c r="J647" i="3"/>
  <c r="L647" i="3"/>
  <c r="E648" i="3"/>
  <c r="K648" i="3" s="1"/>
  <c r="F648" i="3"/>
  <c r="G648" i="3"/>
  <c r="H648" i="3"/>
  <c r="L648" i="3" s="1"/>
  <c r="I648" i="3"/>
  <c r="J648" i="3"/>
  <c r="E649" i="3"/>
  <c r="K649" i="3" s="1"/>
  <c r="F649" i="3"/>
  <c r="G649" i="3"/>
  <c r="H649" i="3"/>
  <c r="I649" i="3"/>
  <c r="L649" i="3" s="1"/>
  <c r="J649" i="3"/>
  <c r="E650" i="3"/>
  <c r="F650" i="3"/>
  <c r="G650" i="3"/>
  <c r="H650" i="3"/>
  <c r="I650" i="3"/>
  <c r="J650" i="3"/>
  <c r="L650" i="3" s="1"/>
  <c r="E651" i="3"/>
  <c r="K651" i="3" s="1"/>
  <c r="F651" i="3"/>
  <c r="G651" i="3"/>
  <c r="H651" i="3"/>
  <c r="I651" i="3"/>
  <c r="J651" i="3"/>
  <c r="L651" i="3"/>
  <c r="E652" i="3"/>
  <c r="K652" i="3" s="1"/>
  <c r="F652" i="3"/>
  <c r="G652" i="3"/>
  <c r="H652" i="3"/>
  <c r="L652" i="3" s="1"/>
  <c r="I652" i="3"/>
  <c r="J652" i="3"/>
  <c r="E653" i="3"/>
  <c r="K653" i="3" s="1"/>
  <c r="F653" i="3"/>
  <c r="G653" i="3"/>
  <c r="H653" i="3"/>
  <c r="I653" i="3"/>
  <c r="L653" i="3" s="1"/>
  <c r="J653" i="3"/>
  <c r="E654" i="3"/>
  <c r="F654" i="3"/>
  <c r="K654" i="3" s="1"/>
  <c r="G654" i="3"/>
  <c r="H654" i="3"/>
  <c r="I654" i="3"/>
  <c r="J654" i="3"/>
  <c r="L654" i="3" s="1"/>
  <c r="E655" i="3"/>
  <c r="F655" i="3"/>
  <c r="K655" i="3" s="1"/>
  <c r="G655" i="3"/>
  <c r="H655" i="3"/>
  <c r="I655" i="3"/>
  <c r="J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K658" i="3" s="1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K660" i="3" s="1"/>
  <c r="G660" i="3"/>
  <c r="H660" i="3"/>
  <c r="I660" i="3"/>
  <c r="J660" i="3"/>
  <c r="E661" i="3"/>
  <c r="F661" i="3"/>
  <c r="K661" i="3" s="1"/>
  <c r="G661" i="3"/>
  <c r="H661" i="3"/>
  <c r="I661" i="3"/>
  <c r="J661" i="3"/>
  <c r="E662" i="3"/>
  <c r="F662" i="3"/>
  <c r="K662" i="3" s="1"/>
  <c r="G662" i="3"/>
  <c r="H662" i="3"/>
  <c r="I662" i="3"/>
  <c r="J662" i="3"/>
  <c r="E663" i="3"/>
  <c r="F663" i="3"/>
  <c r="K663" i="3" s="1"/>
  <c r="G663" i="3"/>
  <c r="H663" i="3"/>
  <c r="I663" i="3"/>
  <c r="J663" i="3"/>
  <c r="E664" i="3"/>
  <c r="F664" i="3"/>
  <c r="K664" i="3" s="1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K666" i="3" s="1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K668" i="3" s="1"/>
  <c r="G668" i="3"/>
  <c r="H668" i="3"/>
  <c r="I668" i="3"/>
  <c r="J668" i="3"/>
  <c r="E669" i="3"/>
  <c r="F669" i="3"/>
  <c r="K669" i="3" s="1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K671" i="3" s="1"/>
  <c r="G671" i="3"/>
  <c r="H671" i="3"/>
  <c r="I671" i="3"/>
  <c r="J671" i="3"/>
  <c r="E672" i="3"/>
  <c r="F672" i="3"/>
  <c r="K672" i="3" s="1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K674" i="3" s="1"/>
  <c r="G674" i="3"/>
  <c r="H674" i="3"/>
  <c r="I674" i="3"/>
  <c r="J674" i="3"/>
  <c r="E675" i="3"/>
  <c r="F675" i="3"/>
  <c r="K675" i="3" s="1"/>
  <c r="G675" i="3"/>
  <c r="H675" i="3"/>
  <c r="I675" i="3"/>
  <c r="J675" i="3"/>
  <c r="E676" i="3"/>
  <c r="F676" i="3"/>
  <c r="K676" i="3" s="1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K711" i="3" s="1"/>
  <c r="F711" i="3"/>
  <c r="G711" i="3"/>
  <c r="H711" i="3"/>
  <c r="I711" i="3"/>
  <c r="J711" i="3"/>
  <c r="E712" i="3"/>
  <c r="K712" i="3" s="1"/>
  <c r="F712" i="3"/>
  <c r="G712" i="3"/>
  <c r="H712" i="3"/>
  <c r="I712" i="3"/>
  <c r="L712" i="3" s="1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L714" i="3" s="1"/>
  <c r="J714" i="3"/>
  <c r="K714" i="3"/>
  <c r="E715" i="3"/>
  <c r="K715" i="3" s="1"/>
  <c r="F715" i="3"/>
  <c r="G715" i="3"/>
  <c r="H715" i="3"/>
  <c r="I715" i="3"/>
  <c r="J715" i="3"/>
  <c r="E716" i="3"/>
  <c r="K716" i="3" s="1"/>
  <c r="F716" i="3"/>
  <c r="G716" i="3"/>
  <c r="H716" i="3"/>
  <c r="I716" i="3"/>
  <c r="L716" i="3" s="1"/>
  <c r="J716" i="3"/>
  <c r="E717" i="3"/>
  <c r="F717" i="3"/>
  <c r="K717" i="3" s="1"/>
  <c r="G717" i="3"/>
  <c r="H717" i="3"/>
  <c r="I717" i="3"/>
  <c r="J717" i="3"/>
  <c r="E718" i="3"/>
  <c r="F718" i="3"/>
  <c r="G718" i="3"/>
  <c r="K718" i="3" s="1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K720" i="3" s="1"/>
  <c r="F720" i="3"/>
  <c r="G720" i="3"/>
  <c r="H720" i="3"/>
  <c r="I720" i="3"/>
  <c r="L720" i="3" s="1"/>
  <c r="J720" i="3"/>
  <c r="E721" i="3"/>
  <c r="F721" i="3"/>
  <c r="K721" i="3" s="1"/>
  <c r="G721" i="3"/>
  <c r="H721" i="3"/>
  <c r="I721" i="3"/>
  <c r="J721" i="3"/>
  <c r="E722" i="3"/>
  <c r="F722" i="3"/>
  <c r="G722" i="3"/>
  <c r="K722" i="3" s="1"/>
  <c r="H722" i="3"/>
  <c r="I722" i="3"/>
  <c r="L722" i="3" s="1"/>
  <c r="J722" i="3"/>
  <c r="E723" i="3"/>
  <c r="F723" i="3"/>
  <c r="K723" i="3" s="1"/>
  <c r="G723" i="3"/>
  <c r="H723" i="3"/>
  <c r="I723" i="3"/>
  <c r="J723" i="3"/>
  <c r="E724" i="3"/>
  <c r="K724" i="3" s="1"/>
  <c r="F724" i="3"/>
  <c r="G724" i="3"/>
  <c r="H724" i="3"/>
  <c r="I724" i="3"/>
  <c r="L724" i="3" s="1"/>
  <c r="J724" i="3"/>
  <c r="E725" i="3"/>
  <c r="F725" i="3"/>
  <c r="K725" i="3" s="1"/>
  <c r="G725" i="3"/>
  <c r="H725" i="3"/>
  <c r="I725" i="3"/>
  <c r="J725" i="3"/>
  <c r="E726" i="3"/>
  <c r="F726" i="3"/>
  <c r="G726" i="3"/>
  <c r="K726" i="3" s="1"/>
  <c r="H726" i="3"/>
  <c r="I726" i="3"/>
  <c r="L726" i="3" s="1"/>
  <c r="J726" i="3"/>
  <c r="E727" i="3"/>
  <c r="F727" i="3"/>
  <c r="K727" i="3" s="1"/>
  <c r="G727" i="3"/>
  <c r="H727" i="3"/>
  <c r="I727" i="3"/>
  <c r="J727" i="3"/>
  <c r="E728" i="3"/>
  <c r="K728" i="3" s="1"/>
  <c r="F728" i="3"/>
  <c r="G728" i="3"/>
  <c r="H728" i="3"/>
  <c r="I728" i="3"/>
  <c r="L728" i="3" s="1"/>
  <c r="J728" i="3"/>
  <c r="E729" i="3"/>
  <c r="F729" i="3"/>
  <c r="K729" i="3" s="1"/>
  <c r="G729" i="3"/>
  <c r="H729" i="3"/>
  <c r="I729" i="3"/>
  <c r="J729" i="3"/>
  <c r="E730" i="3"/>
  <c r="F730" i="3"/>
  <c r="G730" i="3"/>
  <c r="H730" i="3"/>
  <c r="I730" i="3"/>
  <c r="L730" i="3" s="1"/>
  <c r="J730" i="3"/>
  <c r="K730" i="3"/>
  <c r="E731" i="3"/>
  <c r="F731" i="3"/>
  <c r="K731" i="3" s="1"/>
  <c r="G731" i="3"/>
  <c r="H731" i="3"/>
  <c r="I731" i="3"/>
  <c r="J731" i="3"/>
  <c r="E732" i="3"/>
  <c r="K732" i="3" s="1"/>
  <c r="F732" i="3"/>
  <c r="G732" i="3"/>
  <c r="H732" i="3"/>
  <c r="I732" i="3"/>
  <c r="L732" i="3" s="1"/>
  <c r="J732" i="3"/>
  <c r="E733" i="3"/>
  <c r="F733" i="3"/>
  <c r="K733" i="3" s="1"/>
  <c r="G733" i="3"/>
  <c r="H733" i="3"/>
  <c r="I733" i="3"/>
  <c r="J733" i="3"/>
  <c r="E734" i="3"/>
  <c r="F734" i="3"/>
  <c r="G734" i="3"/>
  <c r="K734" i="3" s="1"/>
  <c r="H734" i="3"/>
  <c r="I734" i="3"/>
  <c r="L734" i="3" s="1"/>
  <c r="J734" i="3"/>
  <c r="E735" i="3"/>
  <c r="F735" i="3"/>
  <c r="K735" i="3" s="1"/>
  <c r="G735" i="3"/>
  <c r="H735" i="3"/>
  <c r="L735" i="3" s="1"/>
  <c r="I735" i="3"/>
  <c r="J735" i="3"/>
  <c r="E736" i="3"/>
  <c r="F736" i="3"/>
  <c r="K736" i="3" s="1"/>
  <c r="G736" i="3"/>
  <c r="H736" i="3"/>
  <c r="L736" i="3" s="1"/>
  <c r="I736" i="3"/>
  <c r="J736" i="3"/>
  <c r="BK736" i="3" l="1"/>
  <c r="BL733" i="3"/>
  <c r="BL732" i="3"/>
  <c r="BK728" i="3"/>
  <c r="BM726" i="3"/>
  <c r="BJ724" i="3"/>
  <c r="BN724" i="3"/>
  <c r="BL721" i="3"/>
  <c r="BL720" i="3"/>
  <c r="BL718" i="3"/>
  <c r="BJ716" i="3"/>
  <c r="BN716" i="3"/>
  <c r="BJ710" i="3"/>
  <c r="BN710" i="3"/>
  <c r="BK710" i="3"/>
  <c r="BM709" i="3"/>
  <c r="BL709" i="3"/>
  <c r="BL727" i="3"/>
  <c r="BN722" i="3"/>
  <c r="BL719" i="3"/>
  <c r="BJ717" i="3"/>
  <c r="BN717" i="3"/>
  <c r="BL714" i="3"/>
  <c r="BN708" i="3"/>
  <c r="BK708" i="3"/>
  <c r="BM707" i="3"/>
  <c r="BL707" i="3"/>
  <c r="BJ706" i="3"/>
  <c r="BN706" i="3"/>
  <c r="BK706" i="3"/>
  <c r="BM705" i="3"/>
  <c r="BL705" i="3"/>
  <c r="BJ704" i="3"/>
  <c r="BN704" i="3"/>
  <c r="BK704" i="3"/>
  <c r="BM703" i="3"/>
  <c r="BL703" i="3"/>
  <c r="BJ702" i="3"/>
  <c r="BN702" i="3"/>
  <c r="BK702" i="3"/>
  <c r="BJ701" i="3"/>
  <c r="BM701" i="3"/>
  <c r="BL701" i="3"/>
  <c r="BN701" i="3"/>
  <c r="BL700" i="3"/>
  <c r="BJ700" i="3"/>
  <c r="BN700" i="3"/>
  <c r="BK700" i="3"/>
  <c r="BJ699" i="3"/>
  <c r="BM699" i="3"/>
  <c r="BL699" i="3"/>
  <c r="BN699" i="3"/>
  <c r="BL698" i="3"/>
  <c r="BJ698" i="3"/>
  <c r="BN698" i="3"/>
  <c r="BK698" i="3"/>
  <c r="BJ697" i="3"/>
  <c r="BM697" i="3"/>
  <c r="BL697" i="3"/>
  <c r="BN697" i="3"/>
  <c r="BL696" i="3"/>
  <c r="BJ696" i="3"/>
  <c r="BN696" i="3"/>
  <c r="BK696" i="3"/>
  <c r="BL695" i="3"/>
  <c r="BJ732" i="3"/>
  <c r="BN732" i="3"/>
  <c r="BL725" i="3"/>
  <c r="BM722" i="3"/>
  <c r="BJ720" i="3"/>
  <c r="BN720" i="3"/>
  <c r="BJ718" i="3"/>
  <c r="BN718" i="3"/>
  <c r="BL716" i="3"/>
  <c r="BK707" i="3"/>
  <c r="BK705" i="3"/>
  <c r="BK703" i="3"/>
  <c r="BK701" i="3"/>
  <c r="BK699" i="3"/>
  <c r="BK697" i="3"/>
  <c r="BK695" i="3"/>
  <c r="BN695" i="3"/>
  <c r="BJ736" i="3"/>
  <c r="BK734" i="3"/>
  <c r="BL729" i="3"/>
  <c r="BJ726" i="3"/>
  <c r="BN726" i="3"/>
  <c r="BK724" i="3"/>
  <c r="BL723" i="3"/>
  <c r="BN719" i="3"/>
  <c r="BL717" i="3"/>
  <c r="BK716" i="3"/>
  <c r="BJ714" i="3"/>
  <c r="BN714" i="3"/>
  <c r="BM713" i="3"/>
  <c r="BL713" i="3"/>
  <c r="BJ712" i="3"/>
  <c r="BN712" i="3"/>
  <c r="BK712" i="3"/>
  <c r="BJ707" i="3"/>
  <c r="BN707" i="3"/>
  <c r="BL706" i="3"/>
  <c r="BJ705" i="3"/>
  <c r="BN705" i="3"/>
  <c r="BL704" i="3"/>
  <c r="BJ703" i="3"/>
  <c r="BN703" i="3"/>
  <c r="BL702" i="3"/>
  <c r="BK688" i="3"/>
  <c r="BL678" i="3"/>
  <c r="BL676" i="3"/>
  <c r="BJ675" i="3"/>
  <c r="BM664" i="3"/>
  <c r="BL664" i="3"/>
  <c r="BJ663" i="3"/>
  <c r="BK693" i="3"/>
  <c r="BM693" i="3"/>
  <c r="BK689" i="3"/>
  <c r="BM689" i="3"/>
  <c r="BK685" i="3"/>
  <c r="BM685" i="3"/>
  <c r="BK683" i="3"/>
  <c r="BM682" i="3"/>
  <c r="BM680" i="3"/>
  <c r="BK678" i="3"/>
  <c r="BK676" i="3"/>
  <c r="BM675" i="3"/>
  <c r="BN675" i="3"/>
  <c r="BM674" i="3"/>
  <c r="BL674" i="3"/>
  <c r="BJ673" i="3"/>
  <c r="BJ669" i="3"/>
  <c r="BK664" i="3"/>
  <c r="BM663" i="3"/>
  <c r="BK694" i="3"/>
  <c r="BK686" i="3"/>
  <c r="BM683" i="3"/>
  <c r="BM678" i="3"/>
  <c r="BM676" i="3"/>
  <c r="BM672" i="3"/>
  <c r="BL672" i="3"/>
  <c r="BJ671" i="3"/>
  <c r="BM668" i="3"/>
  <c r="BL668" i="3"/>
  <c r="BJ667" i="3"/>
  <c r="BM695" i="3"/>
  <c r="BM691" i="3"/>
  <c r="BM687" i="3"/>
  <c r="BJ679" i="3"/>
  <c r="BN679" i="3"/>
  <c r="BK679" i="3"/>
  <c r="BK672" i="3"/>
  <c r="BM671" i="3"/>
  <c r="BN671" i="3"/>
  <c r="BK668" i="3"/>
  <c r="BM667" i="3"/>
  <c r="BN667" i="3"/>
  <c r="BM666" i="3"/>
  <c r="BL666" i="3"/>
  <c r="BJ665" i="3"/>
  <c r="BN652" i="3"/>
  <c r="BN650" i="3"/>
  <c r="BN648" i="3"/>
  <c r="BL647" i="3"/>
  <c r="BN646" i="3"/>
  <c r="BL645" i="3"/>
  <c r="BN644" i="3"/>
  <c r="BL643" i="3"/>
  <c r="BN642" i="3"/>
  <c r="BN640" i="3"/>
  <c r="BL639" i="3"/>
  <c r="BN638" i="3"/>
  <c r="BL637" i="3"/>
  <c r="BN636" i="3"/>
  <c r="BL635" i="3"/>
  <c r="BN634" i="3"/>
  <c r="BL633" i="3"/>
  <c r="BN632" i="3"/>
  <c r="BL631" i="3"/>
  <c r="BN630" i="3"/>
  <c r="BL629" i="3"/>
  <c r="BN628" i="3"/>
  <c r="BL627" i="3"/>
  <c r="BN626" i="3"/>
  <c r="BL625" i="3"/>
  <c r="BN624" i="3"/>
  <c r="BL623" i="3"/>
  <c r="BN622" i="3"/>
  <c r="BL621" i="3"/>
  <c r="BN620" i="3"/>
  <c r="BL619" i="3"/>
  <c r="BN618" i="3"/>
  <c r="BL617" i="3"/>
  <c r="BJ615" i="3"/>
  <c r="BL615" i="3"/>
  <c r="BL614" i="3"/>
  <c r="BJ614" i="3"/>
  <c r="BN614" i="3"/>
  <c r="BK614" i="3"/>
  <c r="BJ613" i="3"/>
  <c r="BM613" i="3"/>
  <c r="BL613" i="3"/>
  <c r="BN613" i="3"/>
  <c r="BL612" i="3"/>
  <c r="BJ612" i="3"/>
  <c r="BN612" i="3"/>
  <c r="BK612" i="3"/>
  <c r="BJ611" i="3"/>
  <c r="BM611" i="3"/>
  <c r="BL611" i="3"/>
  <c r="BN611" i="3"/>
  <c r="BL610" i="3"/>
  <c r="BJ610" i="3"/>
  <c r="BN610" i="3"/>
  <c r="BK610" i="3"/>
  <c r="BJ609" i="3"/>
  <c r="BM609" i="3"/>
  <c r="BL609" i="3"/>
  <c r="BK613" i="3"/>
  <c r="BK611" i="3"/>
  <c r="BJ616" i="3"/>
  <c r="BN616" i="3"/>
  <c r="BN609" i="3"/>
  <c r="BN607" i="3"/>
  <c r="BN605" i="3"/>
  <c r="BN603" i="3"/>
  <c r="BN601" i="3"/>
  <c r="BN599" i="3"/>
  <c r="BN597" i="3"/>
  <c r="BN595" i="3"/>
  <c r="BN593" i="3"/>
  <c r="BN591" i="3"/>
  <c r="BN589" i="3"/>
  <c r="BN583" i="3"/>
  <c r="BJ583" i="3"/>
  <c r="BN581" i="3"/>
  <c r="BJ581" i="3"/>
  <c r="BN579" i="3"/>
  <c r="BJ579" i="3"/>
  <c r="BN577" i="3"/>
  <c r="BJ577" i="3"/>
  <c r="BN575" i="3"/>
  <c r="BJ575" i="3"/>
  <c r="BN573" i="3"/>
  <c r="BJ573" i="3"/>
  <c r="BN571" i="3"/>
  <c r="BJ571" i="3"/>
  <c r="BN567" i="3"/>
  <c r="BJ567" i="3"/>
  <c r="BN565" i="3"/>
  <c r="BJ565" i="3"/>
  <c r="BN563" i="3"/>
  <c r="BJ563" i="3"/>
  <c r="BN561" i="3"/>
  <c r="BJ561" i="3"/>
  <c r="BN557" i="3"/>
  <c r="BJ557" i="3"/>
  <c r="BN553" i="3"/>
  <c r="BJ553" i="3"/>
  <c r="BN551" i="3"/>
  <c r="BJ551" i="3"/>
  <c r="BK608" i="3"/>
  <c r="BK606" i="3"/>
  <c r="BK604" i="3"/>
  <c r="BK602" i="3"/>
  <c r="BK600" i="3"/>
  <c r="BK598" i="3"/>
  <c r="BK596" i="3"/>
  <c r="BK594" i="3"/>
  <c r="BK592" i="3"/>
  <c r="BK590" i="3"/>
  <c r="BK588" i="3"/>
  <c r="BK586" i="3"/>
  <c r="BJ586" i="3"/>
  <c r="BJ584" i="3"/>
  <c r="L733" i="3"/>
  <c r="L729" i="3"/>
  <c r="L725" i="3"/>
  <c r="L721" i="3"/>
  <c r="L717" i="3"/>
  <c r="L713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L686" i="3"/>
  <c r="K686" i="3"/>
  <c r="L684" i="3"/>
  <c r="K684" i="3"/>
  <c r="L682" i="3"/>
  <c r="K682" i="3"/>
  <c r="L680" i="3"/>
  <c r="K680" i="3"/>
  <c r="L678" i="3"/>
  <c r="K678" i="3"/>
  <c r="L676" i="3"/>
  <c r="L674" i="3"/>
  <c r="L672" i="3"/>
  <c r="L670" i="3"/>
  <c r="L668" i="3"/>
  <c r="L666" i="3"/>
  <c r="L664" i="3"/>
  <c r="L662" i="3"/>
  <c r="L660" i="3"/>
  <c r="L658" i="3"/>
  <c r="L656" i="3"/>
  <c r="L731" i="3"/>
  <c r="L727" i="3"/>
  <c r="L723" i="3"/>
  <c r="L719" i="3"/>
  <c r="L715" i="3"/>
  <c r="L711" i="3"/>
  <c r="L709" i="3"/>
  <c r="K709" i="3"/>
  <c r="L707" i="3"/>
  <c r="K707" i="3"/>
  <c r="L705" i="3"/>
  <c r="K705" i="3"/>
  <c r="L703" i="3"/>
  <c r="K703" i="3"/>
  <c r="L701" i="3"/>
  <c r="K701" i="3"/>
  <c r="L699" i="3"/>
  <c r="K699" i="3"/>
  <c r="L697" i="3"/>
  <c r="K697" i="3"/>
  <c r="L695" i="3"/>
  <c r="K695" i="3"/>
  <c r="L693" i="3"/>
  <c r="K693" i="3"/>
  <c r="L691" i="3"/>
  <c r="K691" i="3"/>
  <c r="L689" i="3"/>
  <c r="K689" i="3"/>
  <c r="L687" i="3"/>
  <c r="K687" i="3"/>
  <c r="L685" i="3"/>
  <c r="K685" i="3"/>
  <c r="L683" i="3"/>
  <c r="K683" i="3"/>
  <c r="L681" i="3"/>
  <c r="K681" i="3"/>
  <c r="L679" i="3"/>
  <c r="K679" i="3"/>
  <c r="L677" i="3"/>
  <c r="K677" i="3"/>
  <c r="L675" i="3"/>
  <c r="L673" i="3"/>
  <c r="L671" i="3"/>
  <c r="L669" i="3"/>
  <c r="L667" i="3"/>
  <c r="L665" i="3"/>
  <c r="L663" i="3"/>
  <c r="L661" i="3"/>
  <c r="L659" i="3"/>
  <c r="L657" i="3"/>
  <c r="L655" i="3"/>
  <c r="K650" i="3"/>
  <c r="K646" i="3"/>
  <c r="K642" i="3"/>
  <c r="K638" i="3"/>
  <c r="K634" i="3"/>
  <c r="K623" i="3"/>
  <c r="K636" i="3"/>
  <c r="K632" i="3"/>
  <c r="L627" i="3"/>
  <c r="L623" i="3"/>
  <c r="L621" i="3"/>
  <c r="K621" i="3"/>
  <c r="L619" i="3"/>
  <c r="K619" i="3"/>
  <c r="L617" i="3"/>
  <c r="K617" i="3"/>
  <c r="L615" i="3"/>
  <c r="K615" i="3"/>
  <c r="L613" i="3"/>
  <c r="K613" i="3"/>
  <c r="L611" i="3"/>
  <c r="K611" i="3"/>
  <c r="L609" i="3"/>
  <c r="K609" i="3"/>
  <c r="L607" i="3"/>
  <c r="K607" i="3"/>
  <c r="L605" i="3"/>
  <c r="K605" i="3"/>
  <c r="L603" i="3"/>
  <c r="K603" i="3"/>
  <c r="L601" i="3"/>
  <c r="K601" i="3"/>
  <c r="L599" i="3"/>
  <c r="K599" i="3"/>
  <c r="L597" i="3"/>
  <c r="K597" i="3"/>
  <c r="L595" i="3"/>
  <c r="K595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L629" i="3"/>
  <c r="L625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L600" i="3"/>
  <c r="K600" i="3"/>
  <c r="L598" i="3"/>
  <c r="K598" i="3"/>
  <c r="L596" i="3"/>
  <c r="K596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<sst xmlns="http://schemas.openxmlformats.org/spreadsheetml/2006/main" count="4153" uniqueCount="530">
  <si>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</si>
  <si>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</si>
  <si>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</si>
  <si>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</si>
  <si>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</si>
  <si>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</si>
  <si>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</si>
  <si>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</si>
  <si>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</si>
  <si>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</si>
  <si>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</si>
  <si>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</si>
  <si>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</si>
  <si>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</si>
  <si>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</si>
  <si>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</si>
  <si>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</si>
  <si>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</si>
  <si>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</si>
  <si>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</si>
  <si>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</si>
  <si>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</si>
  <si>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</si>
  <si>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</si>
  <si>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</si>
  <si>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</si>
  <si>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</si>
  <si>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</si>
  <si>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</si>
  <si>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</si>
  <si>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</si>
  <si>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</si>
  <si>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</si>
  <si>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</si>
  <si>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</si>
  <si>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</si>
  <si>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</si>
  <si>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</si>
  <si>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</si>
  <si>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</si>
  <si>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</si>
  <si>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</si>
  <si>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</si>
  <si>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</si>
  <si>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</si>
  <si>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</si>
  <si>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</si>
  <si>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</si>
  <si>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</si>
  <si>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</si>
  <si>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</si>
  <si>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</si>
  <si>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</si>
  <si>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</si>
  <si>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</si>
  <si>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</si>
  <si>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</si>
  <si>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</si>
  <si>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</si>
  <si>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</si>
  <si>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</si>
  <si>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</si>
  <si>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</si>
  <si>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</si>
  <si>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</si>
  <si>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</si>
  <si>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</si>
  <si>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</si>
  <si>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</si>
  <si>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</si>
  <si>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</si>
  <si>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</si>
  <si>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</si>
  <si>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</si>
  <si>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</si>
  <si>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</si>
  <si>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</si>
  <si>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</si>
  <si>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</si>
  <si>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</si>
  <si>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</si>
  <si>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</si>
  <si>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</si>
  <si>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</si>
  <si>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</si>
  <si>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</si>
  <si>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</si>
  <si>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</si>
  <si>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</si>
  <si>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</si>
  <si>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</si>
  <si>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</si>
  <si>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</si>
  <si>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</si>
  <si>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</si>
  <si>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</si>
  <si>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</si>
  <si>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</si>
  <si>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</si>
  <si>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</si>
  <si>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</si>
  <si>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</si>
  <si>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</si>
  <si>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</si>
  <si>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</si>
  <si>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</si>
  <si>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</si>
  <si>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</si>
  <si>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</si>
  <si>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</si>
  <si>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</si>
  <si>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</si>
  <si>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</si>
  <si>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</si>
  <si>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</si>
  <si>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</si>
  <si>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</si>
  <si>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</si>
  <si>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</si>
  <si>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</si>
  <si>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</si>
  <si>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</si>
  <si>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</si>
  <si>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</si>
  <si>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</si>
  <si>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</si>
  <si>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</si>
  <si>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</si>
  <si>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</si>
  <si>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</si>
  <si>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</si>
  <si>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</si>
  <si>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</si>
  <si>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</si>
  <si>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</si>
  <si>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</si>
  <si>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</si>
  <si>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</si>
  <si>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</si>
  <si>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</si>
  <si>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</si>
  <si>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</si>
  <si>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</si>
  <si>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</si>
  <si>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</si>
  <si>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</si>
  <si>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</si>
  <si>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</si>
  <si>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</si>
  <si>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</si>
  <si>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</si>
  <si>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</si>
  <si>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</si>
  <si>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</si>
  <si>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</si>
  <si>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</si>
  <si>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</si>
  <si>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</si>
  <si>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</si>
  <si>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</si>
  <si>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</si>
  <si>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</si>
  <si>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</si>
  <si>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</si>
  <si>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</si>
  <si>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</si>
  <si>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</si>
  <si>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</si>
  <si>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</si>
  <si>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</si>
  <si>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</si>
  <si>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</si>
  <si>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</si>
  <si>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</si>
  <si>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</si>
  <si>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</si>
  <si>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</si>
  <si>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</si>
  <si>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</si>
  <si>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</si>
  <si>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</si>
  <si>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</si>
  <si>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</si>
  <si>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</si>
  <si>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</si>
  <si>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</si>
  <si>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</si>
  <si>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</si>
  <si>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</si>
  <si>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</si>
  <si>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</si>
  <si>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</si>
  <si>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</si>
  <si>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</si>
  <si>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</si>
  <si>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</si>
  <si>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</si>
  <si>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</si>
  <si>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</si>
  <si>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</si>
  <si>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</si>
  <si>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</si>
  <si>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</si>
  <si>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</si>
  <si>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</si>
  <si>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</si>
  <si>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</si>
  <si>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</si>
  <si>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</si>
  <si>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</si>
  <si>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</si>
  <si>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</si>
  <si>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</si>
  <si>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</si>
  <si>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</si>
  <si>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</si>
  <si>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</si>
  <si>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</si>
  <si>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</si>
  <si>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</si>
  <si>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</si>
  <si>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</si>
  <si>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</si>
  <si>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</si>
  <si>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</si>
  <si>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</si>
  <si>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</si>
  <si>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</si>
  <si>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</si>
  <si>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</si>
  <si>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</si>
  <si>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</si>
  <si>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</si>
  <si>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</si>
  <si>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</si>
  <si>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</si>
  <si>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</si>
  <si>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</si>
  <si>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</si>
  <si>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</si>
  <si>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</si>
  <si>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</si>
  <si>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</si>
  <si>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</si>
  <si>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</si>
  <si>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</si>
  <si>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</si>
  <si>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</si>
  <si>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</si>
  <si>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</si>
  <si>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</si>
  <si>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</si>
  <si>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</si>
  <si>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</si>
  <si>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</si>
  <si>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</si>
  <si>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</si>
  <si>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</si>
  <si>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</si>
  <si>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</si>
  <si>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</si>
  <si>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</si>
  <si>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</si>
  <si>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</si>
  <si>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</si>
  <si>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</si>
  <si>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</si>
  <si>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</si>
  <si>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</si>
  <si>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</si>
  <si>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</si>
  <si>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</si>
  <si>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</si>
  <si>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</si>
  <si>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</si>
  <si>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</si>
  <si>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</si>
  <si>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</si>
  <si>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</si>
  <si>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</si>
  <si>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</si>
  <si>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</si>
  <si>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</si>
  <si>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</si>
  <si>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</si>
  <si>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</si>
  <si>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</si>
  <si>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</si>
  <si>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</si>
  <si>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</si>
  <si>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</si>
  <si>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</si>
  <si>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</si>
  <si>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</si>
  <si>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</si>
  <si>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</si>
  <si>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</si>
  <si>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</si>
  <si>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</si>
  <si>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</si>
  <si>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</si>
  <si>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</si>
  <si>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</si>
  <si>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</si>
  <si>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</si>
  <si>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</si>
  <si>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</si>
  <si>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</si>
  <si>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</si>
  <si>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</si>
  <si>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</si>
  <si>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</si>
  <si>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</si>
  <si>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</si>
  <si>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</si>
  <si>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</si>
  <si>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</si>
  <si>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</si>
  <si>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</si>
  <si>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</si>
  <si>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</si>
  <si>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</si>
  <si>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</si>
  <si>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</si>
  <si>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</si>
  <si>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</si>
  <si>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</si>
  <si>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</si>
  <si>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</si>
  <si>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</si>
  <si>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</si>
  <si>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</si>
  <si>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</si>
  <si>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</si>
  <si>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</si>
  <si>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</si>
  <si>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</si>
  <si>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</si>
  <si>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</si>
  <si>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</si>
  <si>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</si>
  <si>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</si>
  <si>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</si>
  <si>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</si>
  <si>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</si>
  <si>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</si>
  <si>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</si>
  <si>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</si>
  <si>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</si>
  <si>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</si>
  <si>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</si>
  <si>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</si>
  <si>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</si>
  <si>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</si>
  <si>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</si>
  <si>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</si>
  <si>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</si>
  <si>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</si>
  <si>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</si>
  <si>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</si>
  <si>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</si>
  <si>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</si>
  <si>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</si>
  <si>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</si>
  <si>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</si>
  <si>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</si>
  <si>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</si>
  <si>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</si>
  <si>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</si>
  <si>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</si>
  <si>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</si>
  <si>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</si>
  <si>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</si>
  <si>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</si>
  <si>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</si>
  <si>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</si>
  <si>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</si>
  <si>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</si>
  <si>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</si>
  <si>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</si>
  <si>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</si>
  <si>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</si>
  <si>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</si>
  <si>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</si>
  <si>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</si>
  <si>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</si>
  <si>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</si>
  <si>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</si>
  <si>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</si>
  <si>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</si>
  <si>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</si>
  <si>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</si>
  <si>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</si>
  <si>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</si>
  <si>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</si>
  <si>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</si>
  <si>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</si>
  <si>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</si>
  <si>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</si>
  <si>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</si>
  <si>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</si>
  <si>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</si>
  <si>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</si>
  <si>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</si>
  <si>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</si>
  <si>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</si>
  <si>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</si>
  <si>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</si>
  <si>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</si>
  <si>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</si>
  <si>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</si>
  <si>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</si>
  <si>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</si>
  <si>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</si>
  <si>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</si>
  <si>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</si>
  <si>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</si>
  <si>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</si>
  <si>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</si>
  <si>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</si>
  <si>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</si>
  <si>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</si>
  <si>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</si>
  <si>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</si>
  <si>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</si>
  <si>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</si>
  <si>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</si>
  <si>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</si>
  <si>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</si>
  <si>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</si>
  <si>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</si>
  <si>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</si>
  <si>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</si>
  <si>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</si>
  <si>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</si>
  <si>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</si>
  <si>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</si>
  <si>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</si>
  <si>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</si>
  <si>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</si>
  <si>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</si>
  <si>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</si>
  <si>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</si>
  <si>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</si>
  <si>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</si>
  <si>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</si>
  <si>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</si>
  <si>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</si>
  <si>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</si>
  <si>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</si>
  <si>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</si>
  <si>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</si>
  <si>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</si>
  <si>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</si>
  <si>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</si>
  <si>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</si>
  <si>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</si>
  <si>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</si>
  <si>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</si>
  <si>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</si>
  <si>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</si>
  <si>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</si>
  <si>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</si>
  <si>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</si>
  <si>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</si>
  <si>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</si>
  <si>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</si>
  <si>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</si>
  <si>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</si>
  <si>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</si>
  <si>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</si>
  <si>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</si>
  <si>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</si>
  <si>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</si>
  <si>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</si>
  <si>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</si>
  <si>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</si>
  <si>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</si>
  <si>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</si>
  <si>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</si>
  <si>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</si>
  <si>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</si>
  <si>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</si>
  <si>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</si>
  <si>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</si>
  <si>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</si>
  <si>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</si>
  <si>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</si>
  <si>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</si>
  <si>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</si>
  <si>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</si>
  <si>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</si>
  <si>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</si>
  <si>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</si>
  <si>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</si>
  <si>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</si>
  <si>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</si>
  <si>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</si>
  <si>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</si>
  <si>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</si>
  <si>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</si>
  <si>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</si>
  <si>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</si>
  <si>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</si>
  <si>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</si>
  <si>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</si>
  <si>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</si>
  <si>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</si>
  <si>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</si>
  <si>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</si>
  <si>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</si>
  <si>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</si>
  <si>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</si>
  <si>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</si>
  <si>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</si>
  <si>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</si>
  <si>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</si>
  <si>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</si>
  <si>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</si>
  <si>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</si>
  <si>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</si>
  <si>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</si>
  <si>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</si>
  <si>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</si>
  <si>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</si>
  <si>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</si>
  <si>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27/08/2021</t>
  </si>
  <si>
    <t>28/08/2021</t>
  </si>
  <si>
    <t>29/08/2021</t>
  </si>
  <si>
    <t>30/08/2021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</si>
</sst>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705" activePane="bottomRight" state="frozen"/>
      <selection pane="topRight" activeCell="M1" sqref="M1"/>
      <selection pane="bottomLeft" activeCell="A2" sqref="A2"/>
      <selection pane="bottomRight" activeCell="K546" sqref="K546:L73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s="15" customFormat="1" x14ac:dyDescent="0.25">
      <c r="A545" s="15" t="s">
        <v>40</v>
      </c>
      <c r="B545" s="15" t="s">
        <v>321</v>
      </c>
      <c r="C545" s="15" t="s">
        <v>317</v>
      </c>
      <c r="E545" s="15">
        <f>VLOOKUP(A545,home!$A$2:$E$405,3,FALSE)</f>
        <v>1.5047999999999999</v>
      </c>
      <c r="F545" s="15">
        <f>VLOOKUP(B545,home!$B$2:$E$405,3,FALSE)</f>
        <v>1.4952000000000001</v>
      </c>
      <c r="G545" s="15">
        <f>VLOOKUP(C545,away!$B$2:$E$405,4,FALSE)</f>
        <v>0.99680000000000002</v>
      </c>
      <c r="H545" s="15">
        <f>VLOOKUP(A545,away!$A$2:$E$405,3,FALSE)</f>
        <v>1.2</v>
      </c>
      <c r="I545" s="15">
        <f>VLOOKUP(C545,away!$B$2:$E$405,3,FALSE)</f>
        <v>1.125</v>
      </c>
      <c r="J545" s="15">
        <f>VLOOKUP(B545,home!$B$2:$E$405,4,FALSE)</f>
        <v>0.70830000000000004</v>
      </c>
      <c r="K545" s="20">
        <f t="shared" si="728"/>
        <v>2.2427770337280002</v>
      </c>
      <c r="L545" s="20">
        <f t="shared" si="729"/>
        <v>0.95620499999999997</v>
      </c>
      <c r="M545" s="21">
        <f t="shared" si="730"/>
        <v>4.0803719654382474E-2</v>
      </c>
      <c r="N545" s="21">
        <f t="shared" si="731"/>
        <v>9.1513645331524798E-2</v>
      </c>
      <c r="O545" s="21">
        <f t="shared" si="732"/>
        <v>3.9016720752118789E-2</v>
      </c>
      <c r="P545" s="21">
        <f t="shared" si="733"/>
        <v>8.7505805234230669E-2</v>
      </c>
      <c r="Q545" s="21">
        <f t="shared" si="734"/>
        <v>0.10262235101113677</v>
      </c>
      <c r="R545" s="21">
        <f t="shared" si="735"/>
        <v>1.8653991733389871E-2</v>
      </c>
      <c r="S545" s="21">
        <f t="shared" si="736"/>
        <v>4.6915244581560461E-2</v>
      </c>
      <c r="T545" s="21">
        <f t="shared" si="737"/>
        <v>9.8128005148604036E-2</v>
      </c>
      <c r="U545" s="21">
        <f t="shared" si="738"/>
        <v>4.1836744246998764E-2</v>
      </c>
      <c r="V545" s="21">
        <f t="shared" si="739"/>
        <v>1.117914491250553E-2</v>
      </c>
      <c r="W545" s="21">
        <f t="shared" si="740"/>
        <v>7.6719683998316968E-2</v>
      </c>
      <c r="X545" s="21">
        <f t="shared" si="741"/>
        <v>7.3359745437610674E-2</v>
      </c>
      <c r="Y545" s="21">
        <f t="shared" si="742"/>
        <v>3.5073477693085255E-2</v>
      </c>
      <c r="Z545" s="21">
        <f t="shared" si="743"/>
        <v>5.9456800551420212E-3</v>
      </c>
      <c r="AA545" s="21">
        <f t="shared" si="744"/>
        <v>1.3334834677567152E-2</v>
      </c>
      <c r="AB545" s="21">
        <f t="shared" si="745"/>
        <v>1.4953530481703673E-2</v>
      </c>
      <c r="AC545" s="21">
        <f t="shared" si="746"/>
        <v>1.4983929248437451E-3</v>
      </c>
      <c r="AD545" s="21">
        <f t="shared" si="747"/>
        <v>4.301628632657372E-2</v>
      </c>
      <c r="AE545" s="21">
        <f t="shared" si="748"/>
        <v>4.1132388066901421E-2</v>
      </c>
      <c r="AF545" s="21">
        <f t="shared" si="749"/>
        <v>1.9665497565755734E-2</v>
      </c>
      <c r="AG545" s="21">
        <f t="shared" si="750"/>
        <v>6.2680823666211548E-3</v>
      </c>
      <c r="AH545" s="21">
        <f t="shared" si="751"/>
        <v>1.4213222492817689E-3</v>
      </c>
      <c r="AI545" s="21">
        <f t="shared" si="752"/>
        <v>3.1877088982157739E-3</v>
      </c>
      <c r="AJ545" s="21">
        <f t="shared" si="753"/>
        <v>3.5746601535643643E-3</v>
      </c>
      <c r="AK545" s="21">
        <f t="shared" si="754"/>
        <v>2.6723885652655869E-3</v>
      </c>
      <c r="AL545" s="21">
        <f t="shared" si="755"/>
        <v>1.285354183945271E-4</v>
      </c>
      <c r="AM545" s="21">
        <f t="shared" si="756"/>
        <v>1.9295187809901457E-2</v>
      </c>
      <c r="AN545" s="21">
        <f t="shared" si="757"/>
        <v>1.8450155059766823E-2</v>
      </c>
      <c r="AO545" s="21">
        <f t="shared" si="758"/>
        <v>8.8210652594621665E-3</v>
      </c>
      <c r="AP545" s="21">
        <f t="shared" si="759"/>
        <v>2.8115822354746736E-3</v>
      </c>
      <c r="AQ545" s="21">
        <f t="shared" si="760"/>
        <v>6.7211224786801495E-4</v>
      </c>
      <c r="AR545" s="21">
        <f t="shared" si="761"/>
        <v>2.7181508827489484E-4</v>
      </c>
      <c r="AS545" s="21">
        <f t="shared" si="762"/>
        <v>6.0962063740368307E-4</v>
      </c>
      <c r="AT545" s="21">
        <f t="shared" si="763"/>
        <v>6.8362158242780285E-4</v>
      </c>
      <c r="AU545" s="21">
        <f t="shared" si="764"/>
        <v>5.1107026160995632E-4</v>
      </c>
      <c r="AV545" s="21">
        <f t="shared" si="765"/>
        <v>2.8655416134004273E-4</v>
      </c>
      <c r="AW545" s="21">
        <f t="shared" si="766"/>
        <v>7.6569784589096686E-6</v>
      </c>
      <c r="AX545" s="21">
        <f t="shared" si="767"/>
        <v>7.2124673469192479E-3</v>
      </c>
      <c r="AY545" s="21">
        <f t="shared" si="768"/>
        <v>6.8965973394609185E-3</v>
      </c>
      <c r="AZ545" s="21">
        <f t="shared" si="769"/>
        <v>3.2972804294896137E-3</v>
      </c>
      <c r="BA545" s="21">
        <f t="shared" si="770"/>
        <v>1.050958677693372E-3</v>
      </c>
      <c r="BB545" s="21">
        <f t="shared" si="771"/>
        <v>2.5123298560094764E-4</v>
      </c>
      <c r="BC545" s="21">
        <f t="shared" si="772"/>
        <v>4.8046047399310843E-5</v>
      </c>
      <c r="BD545" s="21">
        <f t="shared" si="773"/>
        <v>4.3318491080649284E-5</v>
      </c>
      <c r="BE545" s="21">
        <f t="shared" si="774"/>
        <v>9.7153716931431413E-5</v>
      </c>
      <c r="BF545" s="21">
        <f t="shared" si="775"/>
        <v>1.0894706253756283E-4</v>
      </c>
      <c r="BG545" s="21">
        <f t="shared" si="776"/>
        <v>8.144798991712468E-5</v>
      </c>
      <c r="BH545" s="21">
        <f t="shared" si="777"/>
        <v>4.5667420307359238E-5</v>
      </c>
      <c r="BI545" s="21">
        <f t="shared" si="778"/>
        <v>2.0484368290989789E-5</v>
      </c>
      <c r="BJ545" s="22">
        <f t="shared" si="779"/>
        <v>0.65630584838516692</v>
      </c>
      <c r="BK545" s="22">
        <f t="shared" si="780"/>
        <v>0.19492744006537829</v>
      </c>
      <c r="BL545" s="22">
        <f t="shared" si="781"/>
        <v>0.14141160253822724</v>
      </c>
      <c r="BM545" s="22">
        <f t="shared" si="782"/>
        <v>0.61158539696612912</v>
      </c>
      <c r="BN545" s="22">
        <f t="shared" si="783"/>
        <v>0.38011623371678338</v>
      </c>
    </row>
    <row r="546" spans="1:66" x14ac:dyDescent="0.25">
      <c r="A546" t="s">
        <v>10</v>
      </c>
      <c r="B546" t="s">
        <v>44</v>
      </c>
      <c r="C546" t="s">
        <v>50</v>
      </c>
      <c r="D546" t="s">
        <v>526</v>
      </c>
      <c r="E546">
        <f>VLOOKUP(A546,home!$A$2:$E$405,3,FALSE)</f>
        <v>1.5425</v>
      </c>
      <c r="F546">
        <f>VLOOKUP(B546,home!$B$2:$E$405,3,FALSE)</f>
        <v>0.91520000000000001</v>
      </c>
      <c r="G546">
        <f>VLOOKUP(C546,away!$B$2:$E$405,4,FALSE)</f>
        <v>0.91520000000000001</v>
      </c>
      <c r="H546">
        <f>VLOOKUP(A546,away!$A$2:$E$405,3,FALSE)</f>
        <v>1.4443999999999999</v>
      </c>
      <c r="I546">
        <f>VLOOKUP(C546,away!$B$2:$E$405,3,FALSE)</f>
        <v>1.0181</v>
      </c>
      <c r="J546">
        <f>VLOOKUP(B546,home!$B$2:$E$405,4,FALSE)</f>
        <v>1.4254</v>
      </c>
      <c r="K546" s="3">
        <f t="shared" ref="K546:K609" si="784">E546*F546*G546</f>
        <v>1.2919841792</v>
      </c>
      <c r="L546" s="3">
        <f t="shared" ref="L546:L609" si="785">H546*I546*J546</f>
        <v>2.0961129044559996</v>
      </c>
      <c r="M546" s="5">
        <f t="shared" ref="M546:M609" si="786">_xlfn.POISSON.DIST(0,K546,FALSE) * _xlfn.POISSON.DIST(0,L546,FALSE)</f>
        <v>3.3772882761596741E-2</v>
      </c>
      <c r="N546" s="5">
        <f t="shared" ref="N546:N609" si="787">_xlfn.POISSON.DIST(1,K546,FALSE) * _xlfn.POISSON.DIST(0,L546,FALSE)</f>
        <v>4.3634030213959389E-2</v>
      </c>
      <c r="O546" s="5">
        <f t="shared" ref="O546:O609" si="788">_xlfn.POISSON.DIST(0,K546,FALSE) * _xlfn.POISSON.DIST(1,L546,FALSE)</f>
        <v>7.0791775377262486E-2</v>
      </c>
      <c r="P546" s="5">
        <f t="shared" ref="P546:P609" si="789">_xlfn.POISSON.DIST(1,K546,FALSE) * _xlfn.POISSON.DIST(1,L546,FALSE)</f>
        <v>9.1461853804903237E-2</v>
      </c>
      <c r="Q546" s="5">
        <f t="shared" ref="Q546:Q609" si="790">_xlfn.POISSON.DIST(2,K546,FALSE) * _xlfn.POISSON.DIST(0,L546,FALSE)</f>
        <v>2.8187238355585169E-2</v>
      </c>
      <c r="R546" s="5">
        <f t="shared" ref="R546:R609" si="791">_xlfn.POISSON.DIST(0,K546,FALSE) * _xlfn.POISSON.DIST(2,L546,FALSE)</f>
        <v>7.4193776948815224E-2</v>
      </c>
      <c r="S546" s="5">
        <f t="shared" ref="S546:S609" si="792">_xlfn.POISSON.DIST(2,K546,FALSE) * _xlfn.POISSON.DIST(2,L546,FALSE)</f>
        <v>6.1922983895689808E-2</v>
      </c>
      <c r="T546" s="5">
        <f t="shared" ref="T546:T609" si="793">_xlfn.POISSON.DIST(2,K546,FALSE) * _xlfn.POISSON.DIST(1,L546,FALSE)</f>
        <v>5.9083634058119165E-2</v>
      </c>
      <c r="U546" s="5">
        <f t="shared" ref="U546:U609" si="794">_xlfn.POISSON.DIST(1,K546,FALSE) * _xlfn.POISSON.DIST(2,L546,FALSE)</f>
        <v>9.5857186012962892E-2</v>
      </c>
      <c r="V546" s="5">
        <f t="shared" ref="V546:V609" si="795">_xlfn.POISSON.DIST(3,K546,FALSE) * _xlfn.POISSON.DIST(3,L546,FALSE)</f>
        <v>1.8632933476410419E-2</v>
      </c>
      <c r="W546" s="5">
        <f t="shared" ref="W546:W609" si="796">_xlfn.POISSON.DIST(3,K546,FALSE) * _xlfn.POISSON.DIST(0,L546,FALSE)</f>
        <v>1.213915533691849E-2</v>
      </c>
      <c r="X546" s="5">
        <f t="shared" ref="X546:X609" si="797">_xlfn.POISSON.DIST(3,K546,FALSE) * _xlfn.POISSON.DIST(1,L546,FALSE)</f>
        <v>2.5445040150910758E-2</v>
      </c>
      <c r="Y546" s="5">
        <f t="shared" ref="Y546:Y609" si="798">_xlfn.POISSON.DIST(3,K546,FALSE) * _xlfn.POISSON.DIST(2,L546,FALSE)</f>
        <v>2.6667838507362544E-2</v>
      </c>
      <c r="Z546" s="5">
        <f t="shared" ref="Z546:Z609" si="799">_xlfn.POISSON.DIST(0,K546,FALSE) * _xlfn.POISSON.DIST(3,L546,FALSE)</f>
        <v>5.1839511097580566E-2</v>
      </c>
      <c r="AA546" s="5">
        <f t="shared" ref="AA546:AA609" si="800">_xlfn.POISSON.DIST(1,K546,FALSE) * _xlfn.POISSON.DIST(3,L546,FALSE)</f>
        <v>6.6975828195536907E-2</v>
      </c>
      <c r="AB546" s="5">
        <f t="shared" ref="AB546:AB609" si="801">_xlfn.POISSON.DIST(2,K546,FALSE) * _xlfn.POISSON.DIST(3,L546,FALSE)</f>
        <v>4.3265855208725494E-2</v>
      </c>
      <c r="AC546" s="5">
        <f t="shared" ref="AC546:AC609" si="802">_xlfn.POISSON.DIST(4,K546,FALSE) * _xlfn.POISSON.DIST(4,L546,FALSE)</f>
        <v>3.1537925145558492E-3</v>
      </c>
      <c r="AD546" s="5">
        <f t="shared" ref="AD546:AD609" si="803">_xlfn.POISSON.DIST(4,K546,FALSE) * _xlfn.POISSON.DIST(0,L546,FALSE)</f>
        <v>3.9208991610374822E-3</v>
      </c>
      <c r="AE546" s="5">
        <f t="shared" ref="AE546:AE609" si="804">_xlfn.POISSON.DIST(4,K546,FALSE) * _xlfn.POISSON.DIST(1,L546,FALSE)</f>
        <v>8.2186473285213672E-3</v>
      </c>
      <c r="AF546" s="5">
        <f t="shared" ref="AF546:AF609" si="805">_xlfn.POISSON.DIST(4,K546,FALSE) * _xlfn.POISSON.DIST(2,L546,FALSE)</f>
        <v>8.6136063612432343E-3</v>
      </c>
      <c r="AG546" s="5">
        <f t="shared" ref="AG546:AG609" si="806">_xlfn.POISSON.DIST(4,K546,FALSE) * _xlfn.POISSON.DIST(3,L546,FALSE)</f>
        <v>6.0183638159020782E-3</v>
      </c>
      <c r="AH546" s="5">
        <f t="shared" ref="AH546:AH609" si="807">_xlfn.POISSON.DIST(0,K546,FALSE) * _xlfn.POISSON.DIST(4,L546,FALSE)</f>
        <v>2.7165367043082155E-2</v>
      </c>
      <c r="AI546" s="5">
        <f t="shared" ref="AI546:AI609" si="808">_xlfn.POISSON.DIST(1,K546,FALSE) * _xlfn.POISSON.DIST(4,L546,FALSE)</f>
        <v>3.509722444182322E-2</v>
      </c>
      <c r="AJ546" s="5">
        <f t="shared" ref="AJ546:AJ609" si="809">_xlfn.POISSON.DIST(2,K546,FALSE) * _xlfn.POISSON.DIST(4,L546,FALSE)</f>
        <v>2.2672529356333584E-2</v>
      </c>
      <c r="AK546" s="5">
        <f t="shared" ref="AK546:AK609" si="810">_xlfn.POISSON.DIST(3,K546,FALSE) * _xlfn.POISSON.DIST(4,L546,FALSE)</f>
        <v>9.7641830769435185E-3</v>
      </c>
      <c r="AL546" s="5">
        <f t="shared" ref="AL546:AL609" si="811">_xlfn.POISSON.DIST(5,K546,FALSE) * _xlfn.POISSON.DIST(5,L546,FALSE)</f>
        <v>3.4163706063647587E-4</v>
      </c>
      <c r="AM546" s="5">
        <f t="shared" ref="AM546:AM609" si="812">_xlfn.POISSON.DIST(5,K546,FALSE) * _xlfn.POISSON.DIST(0,L546,FALSE)</f>
        <v>1.0131479368597957E-3</v>
      </c>
      <c r="AN546" s="5">
        <f t="shared" ref="AN546:AN609" si="813">_xlfn.POISSON.DIST(5,K546,FALSE) * _xlfn.POISSON.DIST(1,L546,FALSE)</f>
        <v>2.1236724645747897E-3</v>
      </c>
      <c r="AO546" s="5">
        <f t="shared" ref="AO546:AO609" si="814">_xlfn.POISSON.DIST(5,K546,FALSE) * _xlfn.POISSON.DIST(2,L546,FALSE)</f>
        <v>2.2257286289165475E-3</v>
      </c>
      <c r="AP546" s="5">
        <f t="shared" ref="AP546:AP609" si="815">_xlfn.POISSON.DIST(5,K546,FALSE) * _xlfn.POISSON.DIST(3,L546,FALSE)</f>
        <v>1.5551261669630449E-3</v>
      </c>
      <c r="AQ546" s="5">
        <f t="shared" ref="AQ546:AQ609" si="816">_xlfn.POISSON.DIST(5,K546,FALSE) * _xlfn.POISSON.DIST(4,L546,FALSE)</f>
        <v>8.1493000665710852E-4</v>
      </c>
      <c r="AR546" s="5">
        <f t="shared" ref="AR546:AR609" si="817">_xlfn.POISSON.DIST(0,K546,FALSE) * _xlfn.POISSON.DIST(5,L546,FALSE)</f>
        <v>1.1388335282657648E-2</v>
      </c>
      <c r="AS546" s="5">
        <f t="shared" ref="AS546:AS609" si="818">_xlfn.POISSON.DIST(1,K546,FALSE) * _xlfn.POISSON.DIST(5,L546,FALSE)</f>
        <v>1.4713549012618839E-2</v>
      </c>
      <c r="AT546" s="5">
        <f t="shared" ref="AT546:AT609" si="819">_xlfn.POISSON.DIST(2,K546,FALSE) * _xlfn.POISSON.DIST(5,L546,FALSE)</f>
        <v>9.5048362720936627E-3</v>
      </c>
      <c r="AU546" s="5">
        <f t="shared" ref="AU546:AU609" si="820">_xlfn.POISSON.DIST(3,K546,FALSE) * _xlfn.POISSON.DIST(5,L546,FALSE)</f>
        <v>4.0933660298104408E-3</v>
      </c>
      <c r="AV546" s="5">
        <f t="shared" ref="AV546:AV609" si="821">_xlfn.POISSON.DIST(4,K546,FALSE) * _xlfn.POISSON.DIST(5,L546,FALSE)</f>
        <v>1.3221410375474508E-3</v>
      </c>
      <c r="AW546" s="5">
        <f t="shared" ref="AW546:AW609" si="822">_xlfn.POISSON.DIST(6,K546,FALSE) * _xlfn.POISSON.DIST(6,L546,FALSE)</f>
        <v>2.5700072184178642E-5</v>
      </c>
      <c r="AX546" s="5">
        <f t="shared" ref="AX546:AX609" si="823">_xlfn.POISSON.DIST(6,K546,FALSE) * _xlfn.POISSON.DIST(0,L546,FALSE)</f>
        <v>2.1816185093532942E-4</v>
      </c>
      <c r="AY546" s="5">
        <f t="shared" ref="AY546:AY609" si="824">_xlfn.POISSON.DIST(6,K546,FALSE) * _xlfn.POISSON.DIST(1,L546,FALSE)</f>
        <v>4.5729187100555004E-4</v>
      </c>
      <c r="AZ546" s="5">
        <f t="shared" ref="AZ546:AZ609" si="825">_xlfn.POISSON.DIST(6,K546,FALSE) * _xlfn.POISSON.DIST(2,L546,FALSE)</f>
        <v>4.7926769595878107E-4</v>
      </c>
      <c r="BA546" s="5">
        <f t="shared" ref="BA546:BA609" si="826">_xlfn.POISSON.DIST(6,K546,FALSE) * _xlfn.POISSON.DIST(3,L546,FALSE)</f>
        <v>3.3486640072936523E-4</v>
      </c>
      <c r="BB546" s="5">
        <f t="shared" ref="BB546:BB609" si="827">_xlfn.POISSON.DIST(6,K546,FALSE) * _xlfn.POISSON.DIST(4,L546,FALSE)</f>
        <v>1.7547944595938911E-4</v>
      </c>
      <c r="BC546" s="5">
        <f t="shared" ref="BC546:BC609" si="828">_xlfn.POISSON.DIST(6,K546,FALSE) * _xlfn.POISSON.DIST(5,L546,FALSE)</f>
        <v>7.3564946228452962E-5</v>
      </c>
      <c r="BD546" s="5">
        <f t="shared" ref="BD546:BD609" si="829">_xlfn.POISSON.DIST(0,K546,FALSE) * _xlfn.POISSON.DIST(6,L546,FALSE)</f>
        <v>3.97853942437504E-3</v>
      </c>
      <c r="BE546" s="5">
        <f t="shared" ref="BE546:BE609" si="830">_xlfn.POISSON.DIST(1,K546,FALSE) * _xlfn.POISSON.DIST(6,L546,FALSE)</f>
        <v>5.1402099926160256E-3</v>
      </c>
      <c r="BF546" s="5">
        <f t="shared" ref="BF546:BF609" si="831">_xlfn.POISSON.DIST(2,K546,FALSE) * _xlfn.POISSON.DIST(6,L546,FALSE)</f>
        <v>3.3205349941128281E-3</v>
      </c>
      <c r="BG546" s="5">
        <f t="shared" ref="BG546:BG609" si="832">_xlfn.POISSON.DIST(3,K546,FALSE) * _xlfn.POISSON.DIST(6,L546,FALSE)</f>
        <v>1.4300262262912466E-3</v>
      </c>
      <c r="BH546" s="5">
        <f t="shared" ref="BH546:BH609" si="833">_xlfn.POISSON.DIST(4,K546,FALSE) * _xlfn.POISSON.DIST(6,L546,FALSE)</f>
        <v>4.6189281505234228E-4</v>
      </c>
      <c r="BI546" s="5">
        <f t="shared" ref="BI546:BI609" si="834">_xlfn.POISSON.DIST(5,K546,FALSE) * _xlfn.POISSON.DIST(6,L546,FALSE)</f>
        <v>1.1935164190675555E-4</v>
      </c>
      <c r="BJ546" s="8">
        <f t="shared" ref="BJ546:BJ609" si="835">SUM(N546,Q546,T546,W546,X546,Y546,AD546,AE546,AF546,AG546,AM546,AN546,AO546,AP546,AQ546,AX546,AY546,AZ546,BA546,BB546,BC546)</f>
        <v>0.23139969070434777</v>
      </c>
      <c r="BK546" s="8">
        <f t="shared" ref="BK546:BK609" si="836">SUM(M546,P546,S546,V546,AC546,AL546,AY546)</f>
        <v>0.20974337538479809</v>
      </c>
      <c r="BL546" s="8">
        <f t="shared" ref="BL546:BL609" si="837">SUM(O546,R546,U546,AA546,AB546,AH546,AI546,AJ546,AK546,AR546,AS546,AT546,AU546,AV546,BD546,BE546,BF546,BG546,BH546,BI546)</f>
        <v>0.5012565083905679</v>
      </c>
      <c r="BM546" s="8">
        <f t="shared" ref="BM546:BM609" si="838">SUM(S546:BI546)</f>
        <v>0.65176593631635071</v>
      </c>
      <c r="BN546" s="8">
        <f t="shared" ref="BN546:BN609" si="839">SUM(M546:R546)</f>
        <v>0.34204155746212228</v>
      </c>
    </row>
    <row r="547" spans="1:66" x14ac:dyDescent="0.25">
      <c r="A547" t="s">
        <v>13</v>
      </c>
      <c r="B547" t="s">
        <v>51</v>
      </c>
      <c r="C547" t="s">
        <v>55</v>
      </c>
      <c r="D547" t="s">
        <v>526</v>
      </c>
      <c r="E547">
        <f>VLOOKUP(A547,home!$A$2:$E$405,3,FALSE)</f>
        <v>1.4837</v>
      </c>
      <c r="F547">
        <f>VLOOKUP(B547,home!$B$2:$E$405,3,FALSE)</f>
        <v>1.3480000000000001</v>
      </c>
      <c r="G547">
        <f>VLOOKUP(C547,away!$B$2:$E$405,4,FALSE)</f>
        <v>1.1496999999999999</v>
      </c>
      <c r="H547">
        <f>VLOOKUP(A547,away!$A$2:$E$405,3,FALSE)</f>
        <v>1.2190000000000001</v>
      </c>
      <c r="I547">
        <f>VLOOKUP(C547,away!$B$2:$E$405,3,FALSE)</f>
        <v>0.91690000000000005</v>
      </c>
      <c r="J547">
        <f>VLOOKUP(B547,home!$B$2:$E$405,4,FALSE)</f>
        <v>0.82030000000000003</v>
      </c>
      <c r="K547" s="3">
        <f t="shared" si="784"/>
        <v>2.2994317317199999</v>
      </c>
      <c r="L547" s="3">
        <f t="shared" si="785"/>
        <v>0.91685021233000008</v>
      </c>
      <c r="M547" s="5">
        <f t="shared" si="786"/>
        <v>4.0103889913505462E-2</v>
      </c>
      <c r="N547" s="5">
        <f t="shared" si="787"/>
        <v>9.2216157032520119E-2</v>
      </c>
      <c r="O547" s="5">
        <f t="shared" si="788"/>
        <v>3.6769259982456434E-2</v>
      </c>
      <c r="P547" s="5">
        <f t="shared" si="789"/>
        <v>8.45484031555227E-2</v>
      </c>
      <c r="Q547" s="5">
        <f t="shared" si="790"/>
        <v>0.1060223788289256</v>
      </c>
      <c r="R547" s="5">
        <f t="shared" si="791"/>
        <v>1.6855951911066074E-2</v>
      </c>
      <c r="S547" s="5">
        <f t="shared" si="792"/>
        <v>4.4561964509965642E-2</v>
      </c>
      <c r="T547" s="5">
        <f t="shared" si="793"/>
        <v>9.7206640541032133E-2</v>
      </c>
      <c r="U547" s="5">
        <f t="shared" si="794"/>
        <v>3.8759110692651706E-2</v>
      </c>
      <c r="V547" s="5">
        <f t="shared" si="795"/>
        <v>1.0438563299571792E-2</v>
      </c>
      <c r="W547" s="5">
        <f t="shared" si="796"/>
        <v>8.1263740717223407E-2</v>
      </c>
      <c r="X547" s="5">
        <f t="shared" si="797"/>
        <v>7.4506677931316365E-2</v>
      </c>
      <c r="Y547" s="5">
        <f t="shared" si="798"/>
        <v>3.4155731740665163E-2</v>
      </c>
      <c r="Z547" s="5">
        <f t="shared" si="799"/>
        <v>5.1514610295617337E-3</v>
      </c>
      <c r="AA547" s="5">
        <f t="shared" si="800"/>
        <v>1.1845432956093232E-2</v>
      </c>
      <c r="AB547" s="5">
        <f t="shared" si="801"/>
        <v>1.361888220760131E-2</v>
      </c>
      <c r="AC547" s="5">
        <f t="shared" si="802"/>
        <v>1.3754336862959538E-3</v>
      </c>
      <c r="AD547" s="5">
        <f t="shared" si="803"/>
        <v>4.6715106010862532E-2</v>
      </c>
      <c r="AE547" s="5">
        <f t="shared" si="804"/>
        <v>4.2830754865077772E-2</v>
      </c>
      <c r="AF547" s="5">
        <f t="shared" si="805"/>
        <v>1.9634693346150367E-2</v>
      </c>
      <c r="AG547" s="5">
        <f t="shared" si="806"/>
        <v>6.0006909211508018E-3</v>
      </c>
      <c r="AH547" s="5">
        <f t="shared" si="807"/>
        <v>1.180779534690849E-3</v>
      </c>
      <c r="AI547" s="5">
        <f t="shared" si="808"/>
        <v>2.7151219302337147E-3</v>
      </c>
      <c r="AJ547" s="5">
        <f t="shared" si="809"/>
        <v>3.12161876093413E-3</v>
      </c>
      <c r="AK547" s="5">
        <f t="shared" si="810"/>
        <v>2.392649744408136E-3</v>
      </c>
      <c r="AL547" s="5">
        <f t="shared" si="811"/>
        <v>1.1598946842657748E-4</v>
      </c>
      <c r="AM547" s="5">
        <f t="shared" si="812"/>
        <v>2.1483639422408191E-2</v>
      </c>
      <c r="AN547" s="5">
        <f t="shared" si="813"/>
        <v>1.9697279366056111E-2</v>
      </c>
      <c r="AO547" s="5">
        <f t="shared" si="814"/>
        <v>9.0297273845459346E-3</v>
      </c>
      <c r="AP547" s="5">
        <f t="shared" si="815"/>
        <v>2.7596358232676523E-3</v>
      </c>
      <c r="AQ547" s="5">
        <f t="shared" si="816"/>
        <v>6.3254317262910541E-4</v>
      </c>
      <c r="AR547" s="5">
        <f t="shared" si="817"/>
        <v>2.1651959341924482E-4</v>
      </c>
      <c r="AS547" s="5">
        <f t="shared" si="818"/>
        <v>4.9787202364732445E-4</v>
      </c>
      <c r="AT547" s="5">
        <f t="shared" si="819"/>
        <v>5.7241136475515402E-4</v>
      </c>
      <c r="AU547" s="5">
        <f t="shared" si="820"/>
        <v>4.3874028523838415E-4</v>
      </c>
      <c r="AV547" s="5">
        <f t="shared" si="821"/>
        <v>2.5221333346525611E-4</v>
      </c>
      <c r="AW547" s="5">
        <f t="shared" si="822"/>
        <v>6.7925832128863044E-6</v>
      </c>
      <c r="AX547" s="5">
        <f t="shared" si="823"/>
        <v>8.2333603667860186E-3</v>
      </c>
      <c r="AY547" s="5">
        <f t="shared" si="824"/>
        <v>7.5487582004771688E-3</v>
      </c>
      <c r="AZ547" s="5">
        <f t="shared" si="825"/>
        <v>3.4605402794676597E-3</v>
      </c>
      <c r="BA547" s="5">
        <f t="shared" si="826"/>
        <v>1.0575990300021472E-3</v>
      </c>
      <c r="BB547" s="5">
        <f t="shared" si="827"/>
        <v>2.424149738043677E-4</v>
      </c>
      <c r="BC547" s="5">
        <f t="shared" si="828"/>
        <v>4.4451644040901209E-5</v>
      </c>
      <c r="BD547" s="5">
        <f t="shared" si="829"/>
        <v>3.3086005866673298E-5</v>
      </c>
      <c r="BE547" s="5">
        <f t="shared" si="830"/>
        <v>7.6079011765702658E-5</v>
      </c>
      <c r="BF547" s="5">
        <f t="shared" si="831"/>
        <v>8.7469246885977955E-5</v>
      </c>
      <c r="BG547" s="5">
        <f t="shared" si="832"/>
        <v>6.7043187279756171E-5</v>
      </c>
      <c r="BH547" s="5">
        <f t="shared" si="833"/>
        <v>3.8540308056679504E-5</v>
      </c>
      <c r="BI547" s="5">
        <f t="shared" si="834"/>
        <v>1.7724161459158555E-5</v>
      </c>
      <c r="BJ547" s="8">
        <f t="shared" si="835"/>
        <v>0.67474252159840953</v>
      </c>
      <c r="BK547" s="8">
        <f t="shared" si="836"/>
        <v>0.18869300223376531</v>
      </c>
      <c r="BL547" s="8">
        <f t="shared" si="837"/>
        <v>0.12955650624197493</v>
      </c>
      <c r="BM547" s="8">
        <f t="shared" si="838"/>
        <v>0.61408548466245083</v>
      </c>
      <c r="BN547" s="8">
        <f t="shared" si="839"/>
        <v>0.37651604082399642</v>
      </c>
    </row>
    <row r="548" spans="1:66" x14ac:dyDescent="0.25">
      <c r="A548" t="s">
        <v>16</v>
      </c>
      <c r="B548" t="s">
        <v>64</v>
      </c>
      <c r="C548" t="s">
        <v>513</v>
      </c>
      <c r="D548" t="s">
        <v>526</v>
      </c>
      <c r="E548">
        <f>VLOOKUP(A548,home!$A$2:$E$405,3,FALSE)</f>
        <v>1.6373</v>
      </c>
      <c r="F548">
        <f>VLOOKUP(B548,home!$B$2:$E$405,3,FALSE)</f>
        <v>0.79039999999999999</v>
      </c>
      <c r="G548" t="e">
        <f>VLOOKUP(C548,away!$B$2:$E$405,4,FALSE)</f>
        <v>#N/A</v>
      </c>
      <c r="H548">
        <f>VLOOKUP(A548,away!$A$2:$E$405,3,FALSE)</f>
        <v>1.3301000000000001</v>
      </c>
      <c r="I548" t="e">
        <f>VLOOKUP(C548,away!$B$2:$E$405,3,FALSE)</f>
        <v>#N/A</v>
      </c>
      <c r="J548">
        <f>VLOOKUP(B548,home!$B$2:$E$405,4,FALSE)</f>
        <v>1.0172000000000001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257</v>
      </c>
      <c r="C549" t="s">
        <v>495</v>
      </c>
      <c r="D549" t="s">
        <v>526</v>
      </c>
      <c r="E549">
        <f>VLOOKUP(A549,home!$A$2:$E$405,3,FALSE)</f>
        <v>1.6373</v>
      </c>
      <c r="F549">
        <f>VLOOKUP(B549,home!$B$2:$E$405,3,FALSE)</f>
        <v>1.0419</v>
      </c>
      <c r="G549" t="e">
        <f>VLOOKUP(C549,away!$B$2:$E$405,4,FALSE)</f>
        <v>#N/A</v>
      </c>
      <c r="H549">
        <f>VLOOKUP(A549,away!$A$2:$E$405,3,FALSE)</f>
        <v>1.3301000000000001</v>
      </c>
      <c r="I549" t="e">
        <f>VLOOKUP(C549,away!$B$2:$E$405,3,FALSE)</f>
        <v>#N/A</v>
      </c>
      <c r="J549">
        <f>VLOOKUP(B549,home!$B$2:$E$405,4,FALSE)</f>
        <v>0.92869999999999997</v>
      </c>
      <c r="K549" s="3" t="e">
        <f t="shared" si="784"/>
        <v>#N/A</v>
      </c>
      <c r="L549" s="3" t="e">
        <f t="shared" si="785"/>
        <v>#N/A</v>
      </c>
      <c r="M549" s="5" t="e">
        <f t="shared" si="786"/>
        <v>#N/A</v>
      </c>
      <c r="N549" s="5" t="e">
        <f t="shared" si="787"/>
        <v>#N/A</v>
      </c>
      <c r="O549" s="5" t="e">
        <f t="shared" si="788"/>
        <v>#N/A</v>
      </c>
      <c r="P549" s="5" t="e">
        <f t="shared" si="789"/>
        <v>#N/A</v>
      </c>
      <c r="Q549" s="5" t="e">
        <f t="shared" si="790"/>
        <v>#N/A</v>
      </c>
      <c r="R549" s="5" t="e">
        <f t="shared" si="791"/>
        <v>#N/A</v>
      </c>
      <c r="S549" s="5" t="e">
        <f t="shared" si="792"/>
        <v>#N/A</v>
      </c>
      <c r="T549" s="5" t="e">
        <f t="shared" si="793"/>
        <v>#N/A</v>
      </c>
      <c r="U549" s="5" t="e">
        <f t="shared" si="794"/>
        <v>#N/A</v>
      </c>
      <c r="V549" s="5" t="e">
        <f t="shared" si="795"/>
        <v>#N/A</v>
      </c>
      <c r="W549" s="5" t="e">
        <f t="shared" si="796"/>
        <v>#N/A</v>
      </c>
      <c r="X549" s="5" t="e">
        <f t="shared" si="797"/>
        <v>#N/A</v>
      </c>
      <c r="Y549" s="5" t="e">
        <f t="shared" si="798"/>
        <v>#N/A</v>
      </c>
      <c r="Z549" s="5" t="e">
        <f t="shared" si="799"/>
        <v>#N/A</v>
      </c>
      <c r="AA549" s="5" t="e">
        <f t="shared" si="800"/>
        <v>#N/A</v>
      </c>
      <c r="AB549" s="5" t="e">
        <f t="shared" si="801"/>
        <v>#N/A</v>
      </c>
      <c r="AC549" s="5" t="e">
        <f t="shared" si="802"/>
        <v>#N/A</v>
      </c>
      <c r="AD549" s="5" t="e">
        <f t="shared" si="803"/>
        <v>#N/A</v>
      </c>
      <c r="AE549" s="5" t="e">
        <f t="shared" si="804"/>
        <v>#N/A</v>
      </c>
      <c r="AF549" s="5" t="e">
        <f t="shared" si="805"/>
        <v>#N/A</v>
      </c>
      <c r="AG549" s="5" t="e">
        <f t="shared" si="806"/>
        <v>#N/A</v>
      </c>
      <c r="AH549" s="5" t="e">
        <f t="shared" si="807"/>
        <v>#N/A</v>
      </c>
      <c r="AI549" s="5" t="e">
        <f t="shared" si="808"/>
        <v>#N/A</v>
      </c>
      <c r="AJ549" s="5" t="e">
        <f t="shared" si="809"/>
        <v>#N/A</v>
      </c>
      <c r="AK549" s="5" t="e">
        <f t="shared" si="810"/>
        <v>#N/A</v>
      </c>
      <c r="AL549" s="5" t="e">
        <f t="shared" si="811"/>
        <v>#N/A</v>
      </c>
      <c r="AM549" s="5" t="e">
        <f t="shared" si="812"/>
        <v>#N/A</v>
      </c>
      <c r="AN549" s="5" t="e">
        <f t="shared" si="813"/>
        <v>#N/A</v>
      </c>
      <c r="AO549" s="5" t="e">
        <f t="shared" si="814"/>
        <v>#N/A</v>
      </c>
      <c r="AP549" s="5" t="e">
        <f t="shared" si="815"/>
        <v>#N/A</v>
      </c>
      <c r="AQ549" s="5" t="e">
        <f t="shared" si="816"/>
        <v>#N/A</v>
      </c>
      <c r="AR549" s="5" t="e">
        <f t="shared" si="817"/>
        <v>#N/A</v>
      </c>
      <c r="AS549" s="5" t="e">
        <f t="shared" si="818"/>
        <v>#N/A</v>
      </c>
      <c r="AT549" s="5" t="e">
        <f t="shared" si="819"/>
        <v>#N/A</v>
      </c>
      <c r="AU549" s="5" t="e">
        <f t="shared" si="820"/>
        <v>#N/A</v>
      </c>
      <c r="AV549" s="5" t="e">
        <f t="shared" si="821"/>
        <v>#N/A</v>
      </c>
      <c r="AW549" s="5" t="e">
        <f t="shared" si="822"/>
        <v>#N/A</v>
      </c>
      <c r="AX549" s="5" t="e">
        <f t="shared" si="823"/>
        <v>#N/A</v>
      </c>
      <c r="AY549" s="5" t="e">
        <f t="shared" si="824"/>
        <v>#N/A</v>
      </c>
      <c r="AZ549" s="5" t="e">
        <f t="shared" si="825"/>
        <v>#N/A</v>
      </c>
      <c r="BA549" s="5" t="e">
        <f t="shared" si="826"/>
        <v>#N/A</v>
      </c>
      <c r="BB549" s="5" t="e">
        <f t="shared" si="827"/>
        <v>#N/A</v>
      </c>
      <c r="BC549" s="5" t="e">
        <f t="shared" si="828"/>
        <v>#N/A</v>
      </c>
      <c r="BD549" s="5" t="e">
        <f t="shared" si="829"/>
        <v>#N/A</v>
      </c>
      <c r="BE549" s="5" t="e">
        <f t="shared" si="830"/>
        <v>#N/A</v>
      </c>
      <c r="BF549" s="5" t="e">
        <f t="shared" si="831"/>
        <v>#N/A</v>
      </c>
      <c r="BG549" s="5" t="e">
        <f t="shared" si="832"/>
        <v>#N/A</v>
      </c>
      <c r="BH549" s="5" t="e">
        <f t="shared" si="833"/>
        <v>#N/A</v>
      </c>
      <c r="BI549" s="5" t="e">
        <f t="shared" si="834"/>
        <v>#N/A</v>
      </c>
      <c r="BJ549" s="8" t="e">
        <f t="shared" si="835"/>
        <v>#N/A</v>
      </c>
      <c r="BK549" s="8" t="e">
        <f t="shared" si="836"/>
        <v>#N/A</v>
      </c>
      <c r="BL549" s="8" t="e">
        <f t="shared" si="837"/>
        <v>#N/A</v>
      </c>
      <c r="BM549" s="8" t="e">
        <f t="shared" si="838"/>
        <v>#N/A</v>
      </c>
      <c r="BN549" s="8" t="e">
        <f t="shared" si="839"/>
        <v>#N/A</v>
      </c>
    </row>
    <row r="550" spans="1:66" x14ac:dyDescent="0.25">
      <c r="A550" t="s">
        <v>99</v>
      </c>
      <c r="B550" t="s">
        <v>106</v>
      </c>
      <c r="C550" t="s">
        <v>126</v>
      </c>
      <c r="D550" t="s">
        <v>526</v>
      </c>
      <c r="E550">
        <f>VLOOKUP(A550,home!$A$2:$E$405,3,FALSE)</f>
        <v>1.3478000000000001</v>
      </c>
      <c r="F550">
        <f>VLOOKUP(B550,home!$B$2:$E$405,3,FALSE)</f>
        <v>1.0323</v>
      </c>
      <c r="G550">
        <f>VLOOKUP(C550,away!$B$2:$E$405,4,FALSE)</f>
        <v>0.62070000000000003</v>
      </c>
      <c r="H550">
        <f>VLOOKUP(A550,away!$A$2:$E$405,3,FALSE)</f>
        <v>1.2736000000000001</v>
      </c>
      <c r="I550">
        <f>VLOOKUP(C550,away!$B$2:$E$405,3,FALSE)</f>
        <v>0.94899999999999995</v>
      </c>
      <c r="J550">
        <f>VLOOKUP(B550,home!$B$2:$E$405,4,FALSE)</f>
        <v>1.4338</v>
      </c>
      <c r="K550" s="3">
        <f t="shared" si="784"/>
        <v>0.86360097655800017</v>
      </c>
      <c r="L550" s="3">
        <f t="shared" si="785"/>
        <v>1.7329572083199998</v>
      </c>
      <c r="M550" s="5">
        <f t="shared" si="786"/>
        <v>7.4529654569941636E-2</v>
      </c>
      <c r="N550" s="5">
        <f t="shared" si="787"/>
        <v>6.4363882469132022E-2</v>
      </c>
      <c r="O550" s="5">
        <f t="shared" si="788"/>
        <v>0.12915670212057997</v>
      </c>
      <c r="P550" s="5">
        <f t="shared" si="789"/>
        <v>0.1115398540803436</v>
      </c>
      <c r="Q550" s="5">
        <f t="shared" si="790"/>
        <v>2.779235587770338E-2</v>
      </c>
      <c r="R550" s="5">
        <f t="shared" si="791"/>
        <v>0.11191151897134906</v>
      </c>
      <c r="S550" s="5">
        <f t="shared" si="792"/>
        <v>4.1732177346230276E-2</v>
      </c>
      <c r="T550" s="5">
        <f t="shared" si="793"/>
        <v>4.8162963454460785E-2</v>
      </c>
      <c r="U550" s="5">
        <f t="shared" si="794"/>
        <v>9.6646897071746216E-2</v>
      </c>
      <c r="V550" s="5">
        <f t="shared" si="795"/>
        <v>6.9395210664252279E-3</v>
      </c>
      <c r="W550" s="5">
        <f t="shared" si="796"/>
        <v>8.0005018922773719E-3</v>
      </c>
      <c r="X550" s="5">
        <f t="shared" si="797"/>
        <v>1.3864527424399871E-2</v>
      </c>
      <c r="Y550" s="5">
        <f t="shared" si="798"/>
        <v>1.2013316370032039E-2</v>
      </c>
      <c r="Z550" s="5">
        <f t="shared" si="799"/>
        <v>6.4645957831813275E-2</v>
      </c>
      <c r="AA550" s="5">
        <f t="shared" si="800"/>
        <v>5.5828312314081245E-2</v>
      </c>
      <c r="AB550" s="5">
        <f t="shared" si="801"/>
        <v>2.4106692517012793E-2</v>
      </c>
      <c r="AC550" s="5">
        <f t="shared" si="802"/>
        <v>6.4909831160742538E-4</v>
      </c>
      <c r="AD550" s="5">
        <f t="shared" si="803"/>
        <v>1.7273103117812164E-3</v>
      </c>
      <c r="AE550" s="5">
        <f t="shared" si="804"/>
        <v>2.9933548558067251E-3</v>
      </c>
      <c r="AF550" s="5">
        <f t="shared" si="805"/>
        <v>2.5936779372149697E-3</v>
      </c>
      <c r="AG550" s="5">
        <f t="shared" si="806"/>
        <v>1.4982442924524101E-3</v>
      </c>
      <c r="AH550" s="5">
        <f t="shared" si="807"/>
        <v>2.8007169653347885E-2</v>
      </c>
      <c r="AI550" s="5">
        <f t="shared" si="808"/>
        <v>2.418701906325682E-2</v>
      </c>
      <c r="AJ550" s="5">
        <f t="shared" si="809"/>
        <v>1.0443966641527778E-2</v>
      </c>
      <c r="AK550" s="5">
        <f t="shared" si="810"/>
        <v>3.0064732635875224E-3</v>
      </c>
      <c r="AL550" s="5">
        <f t="shared" si="811"/>
        <v>3.8857193893228774E-5</v>
      </c>
      <c r="AM550" s="5">
        <f t="shared" si="812"/>
        <v>2.9834137441459252E-4</v>
      </c>
      <c r="AN550" s="5">
        <f t="shared" si="813"/>
        <v>5.1701283533186408E-4</v>
      </c>
      <c r="AO550" s="5">
        <f t="shared" si="814"/>
        <v>4.4798055989115753E-4</v>
      </c>
      <c r="AP550" s="5">
        <f t="shared" si="815"/>
        <v>2.5877704681687033E-4</v>
      </c>
      <c r="AQ550" s="5">
        <f t="shared" si="816"/>
        <v>1.1211238715726436E-4</v>
      </c>
      <c r="AR550" s="5">
        <f t="shared" si="817"/>
        <v>9.7070453070820743E-3</v>
      </c>
      <c r="AS550" s="5">
        <f t="shared" si="818"/>
        <v>8.3830138066888337E-3</v>
      </c>
      <c r="AT550" s="5">
        <f t="shared" si="819"/>
        <v>3.6197894549778371E-3</v>
      </c>
      <c r="AU550" s="5">
        <f t="shared" si="820"/>
        <v>1.0420179027510704E-3</v>
      </c>
      <c r="AV550" s="5">
        <f t="shared" si="821"/>
        <v>2.249719196016859E-4</v>
      </c>
      <c r="AW550" s="5">
        <f t="shared" si="822"/>
        <v>1.6153621303238108E-6</v>
      </c>
      <c r="AX550" s="5">
        <f t="shared" si="823"/>
        <v>4.2941317048683003E-5</v>
      </c>
      <c r="AY550" s="5">
        <f t="shared" si="824"/>
        <v>7.4415464914269719E-5</v>
      </c>
      <c r="AZ550" s="5">
        <f t="shared" si="825"/>
        <v>6.4479408166833872E-5</v>
      </c>
      <c r="BA550" s="5">
        <f t="shared" si="826"/>
        <v>3.7246685056974088E-5</v>
      </c>
      <c r="BB550" s="5">
        <f t="shared" si="827"/>
        <v>1.6136727838877014E-5</v>
      </c>
      <c r="BC550" s="5">
        <f t="shared" si="828"/>
        <v>5.5928517654159877E-6</v>
      </c>
      <c r="BD550" s="5">
        <f t="shared" si="829"/>
        <v>2.8036490227327823E-3</v>
      </c>
      <c r="BE550" s="5">
        <f t="shared" si="830"/>
        <v>2.4212340339579137E-3</v>
      </c>
      <c r="BF550" s="5">
        <f t="shared" si="831"/>
        <v>1.0454900381007602E-3</v>
      </c>
      <c r="BG550" s="5">
        <f t="shared" si="832"/>
        <v>3.0096207262849246E-4</v>
      </c>
      <c r="BH550" s="5">
        <f t="shared" si="833"/>
        <v>6.4977784957221454E-5</v>
      </c>
      <c r="BI550" s="5">
        <f t="shared" si="834"/>
        <v>1.1222975708726439E-5</v>
      </c>
      <c r="BJ550" s="8">
        <f t="shared" si="835"/>
        <v>0.18488517154366357</v>
      </c>
      <c r="BK550" s="8">
        <f t="shared" si="836"/>
        <v>0.23550357803335567</v>
      </c>
      <c r="BL550" s="8">
        <f t="shared" si="837"/>
        <v>0.51291912593567679</v>
      </c>
      <c r="BM550" s="8">
        <f t="shared" si="838"/>
        <v>0.47858706515267552</v>
      </c>
      <c r="BN550" s="8">
        <f t="shared" si="839"/>
        <v>0.51929396808904971</v>
      </c>
    </row>
    <row r="551" spans="1:66" x14ac:dyDescent="0.25">
      <c r="A551" t="s">
        <v>122</v>
      </c>
      <c r="B551" t="s">
        <v>118</v>
      </c>
      <c r="C551" t="s">
        <v>129</v>
      </c>
      <c r="D551" t="s">
        <v>526</v>
      </c>
      <c r="E551">
        <f>VLOOKUP(A551,home!$A$2:$E$405,3,FALSE)</f>
        <v>1.2608999999999999</v>
      </c>
      <c r="F551">
        <f>VLOOKUP(B551,home!$B$2:$E$405,3,FALSE)</f>
        <v>0.871</v>
      </c>
      <c r="G551">
        <f>VLOOKUP(C551,away!$B$2:$E$405,4,FALSE)</f>
        <v>1.2069000000000001</v>
      </c>
      <c r="H551">
        <f>VLOOKUP(A551,away!$A$2:$E$405,3,FALSE)</f>
        <v>1.0995999999999999</v>
      </c>
      <c r="I551">
        <f>VLOOKUP(C551,away!$B$2:$E$405,3,FALSE)</f>
        <v>0.47449999999999998</v>
      </c>
      <c r="J551">
        <f>VLOOKUP(B551,home!$B$2:$E$405,4,FALSE)</f>
        <v>1.4338</v>
      </c>
      <c r="K551" s="3">
        <f t="shared" si="784"/>
        <v>1.3254705629100001</v>
      </c>
      <c r="L551" s="3">
        <f t="shared" si="785"/>
        <v>0.74809977475999978</v>
      </c>
      <c r="M551" s="5">
        <f t="shared" si="786"/>
        <v>0.12573605916359357</v>
      </c>
      <c r="N551" s="5">
        <f t="shared" si="787"/>
        <v>0.16665944511765346</v>
      </c>
      <c r="O551" s="5">
        <f t="shared" si="788"/>
        <v>9.406311753949434E-2</v>
      </c>
      <c r="P551" s="5">
        <f t="shared" si="789"/>
        <v>0.12467789335414309</v>
      </c>
      <c r="Q551" s="5">
        <f t="shared" si="790"/>
        <v>0.11045109426718223</v>
      </c>
      <c r="R551" s="5">
        <f t="shared" si="791"/>
        <v>3.5184298522259551E-2</v>
      </c>
      <c r="S551" s="5">
        <f t="shared" si="792"/>
        <v>3.0907158206307052E-2</v>
      </c>
      <c r="T551" s="5">
        <f t="shared" si="793"/>
        <v>8.262843874327451E-2</v>
      </c>
      <c r="U551" s="5">
        <f t="shared" si="794"/>
        <v>4.6635751967892852E-2</v>
      </c>
      <c r="V551" s="5">
        <f t="shared" si="795"/>
        <v>3.4052278508903406E-3</v>
      </c>
      <c r="W551" s="5">
        <f t="shared" si="796"/>
        <v>4.8799891364115847E-2</v>
      </c>
      <c r="X551" s="5">
        <f t="shared" si="797"/>
        <v>3.6507187737807513E-2</v>
      </c>
      <c r="Y551" s="5">
        <f t="shared" si="798"/>
        <v>1.3655509461887413E-2</v>
      </c>
      <c r="Z551" s="5">
        <f t="shared" si="799"/>
        <v>8.7737885998636564E-3</v>
      </c>
      <c r="AA551" s="5">
        <f t="shared" si="800"/>
        <v>1.1629398514314623E-2</v>
      </c>
      <c r="AB551" s="5">
        <f t="shared" si="801"/>
        <v>7.7072126975366627E-3</v>
      </c>
      <c r="AC551" s="5">
        <f t="shared" si="802"/>
        <v>2.1103563968843191E-4</v>
      </c>
      <c r="AD551" s="5">
        <f t="shared" si="803"/>
        <v>1.6170704869085378E-2</v>
      </c>
      <c r="AE551" s="5">
        <f t="shared" si="804"/>
        <v>1.20973006702732E-2</v>
      </c>
      <c r="AF551" s="5">
        <f t="shared" si="805"/>
        <v>4.5249939533176875E-3</v>
      </c>
      <c r="AG551" s="5">
        <f t="shared" si="806"/>
        <v>1.1283823190891078E-3</v>
      </c>
      <c r="AH551" s="5">
        <f t="shared" si="807"/>
        <v>1.6409173188374634E-3</v>
      </c>
      <c r="AI551" s="5">
        <f t="shared" si="808"/>
        <v>2.1749876022882607E-3</v>
      </c>
      <c r="AJ551" s="5">
        <f t="shared" si="809"/>
        <v>1.4414410207636466E-3</v>
      </c>
      <c r="AK551" s="5">
        <f t="shared" si="810"/>
        <v>6.368625470643853E-4</v>
      </c>
      <c r="AL551" s="5">
        <f t="shared" si="811"/>
        <v>8.3703844876398187E-6</v>
      </c>
      <c r="AM551" s="5">
        <f t="shared" si="812"/>
        <v>4.2867586570956096E-3</v>
      </c>
      <c r="AN551" s="5">
        <f t="shared" si="813"/>
        <v>3.2069231858237041E-3</v>
      </c>
      <c r="AO551" s="5">
        <f t="shared" si="814"/>
        <v>1.1995492564936669E-3</v>
      </c>
      <c r="AP551" s="5">
        <f t="shared" si="815"/>
        <v>2.9912750953214586E-4</v>
      </c>
      <c r="AQ551" s="5">
        <f t="shared" si="816"/>
        <v>5.5944305626379488E-5</v>
      </c>
      <c r="AR551" s="5">
        <f t="shared" si="817"/>
        <v>2.455139753244179E-4</v>
      </c>
      <c r="AS551" s="5">
        <f t="shared" si="818"/>
        <v>3.2542154707552805E-4</v>
      </c>
      <c r="AT551" s="5">
        <f t="shared" si="819"/>
        <v>2.156683405926217E-4</v>
      </c>
      <c r="AU551" s="5">
        <f t="shared" si="820"/>
        <v>9.5287345602389315E-5</v>
      </c>
      <c r="AV551" s="5">
        <f t="shared" si="821"/>
        <v>3.1575142903449682E-5</v>
      </c>
      <c r="AW551" s="5">
        <f t="shared" si="822"/>
        <v>2.3055392370362879E-7</v>
      </c>
      <c r="AX551" s="5">
        <f t="shared" si="823"/>
        <v>9.4699540171330667E-4</v>
      </c>
      <c r="AY551" s="5">
        <f t="shared" si="824"/>
        <v>7.0844704672048009E-4</v>
      </c>
      <c r="AZ551" s="5">
        <f t="shared" si="825"/>
        <v>2.6499453804048907E-4</v>
      </c>
      <c r="BA551" s="5">
        <f t="shared" si="826"/>
        <v>6.6080784740240038E-5</v>
      </c>
      <c r="BB551" s="5">
        <f t="shared" si="827"/>
        <v>1.2358755045034398E-5</v>
      </c>
      <c r="BC551" s="5">
        <f t="shared" si="828"/>
        <v>1.8491163731008494E-6</v>
      </c>
      <c r="BD551" s="5">
        <f t="shared" si="829"/>
        <v>3.0611491606771522E-5</v>
      </c>
      <c r="BE551" s="5">
        <f t="shared" si="830"/>
        <v>4.0574631011542194E-5</v>
      </c>
      <c r="BF551" s="5">
        <f t="shared" si="831"/>
        <v>2.6890239503367193E-5</v>
      </c>
      <c r="BG551" s="5">
        <f t="shared" si="832"/>
        <v>1.1880740297104281E-5</v>
      </c>
      <c r="BH551" s="5">
        <f t="shared" si="833"/>
        <v>3.9368928823475848E-6</v>
      </c>
      <c r="BI551" s="5">
        <f t="shared" si="834"/>
        <v>1.043647124976324E-6</v>
      </c>
      <c r="BJ551" s="8">
        <f t="shared" si="835"/>
        <v>0.50367197706089051</v>
      </c>
      <c r="BK551" s="8">
        <f t="shared" si="836"/>
        <v>0.28565419164583061</v>
      </c>
      <c r="BL551" s="8">
        <f t="shared" si="837"/>
        <v>0.20214239172437626</v>
      </c>
      <c r="BM551" s="8">
        <f t="shared" si="838"/>
        <v>0.34276222457383809</v>
      </c>
      <c r="BN551" s="8">
        <f t="shared" si="839"/>
        <v>0.65677190796432638</v>
      </c>
    </row>
    <row r="552" spans="1:66" x14ac:dyDescent="0.25">
      <c r="A552" t="s">
        <v>21</v>
      </c>
      <c r="B552" t="s">
        <v>266</v>
      </c>
      <c r="C552" t="s">
        <v>274</v>
      </c>
      <c r="D552" t="s">
        <v>526</v>
      </c>
      <c r="E552">
        <f>VLOOKUP(A552,home!$A$2:$E$405,3,FALSE)</f>
        <v>1.3974</v>
      </c>
      <c r="F552">
        <f>VLOOKUP(B552,home!$B$2:$E$405,3,FALSE)</f>
        <v>0.79090000000000005</v>
      </c>
      <c r="G552">
        <f>VLOOKUP(C552,away!$B$2:$E$405,4,FALSE)</f>
        <v>0.75329999999999997</v>
      </c>
      <c r="H552">
        <f>VLOOKUP(A552,away!$A$2:$E$405,3,FALSE)</f>
        <v>1.3632</v>
      </c>
      <c r="I552">
        <f>VLOOKUP(C552,away!$B$2:$E$405,3,FALSE)</f>
        <v>1.5057</v>
      </c>
      <c r="J552">
        <f>VLOOKUP(B552,home!$B$2:$E$405,4,FALSE)</f>
        <v>1.1196999999999999</v>
      </c>
      <c r="K552" s="3">
        <f t="shared" si="784"/>
        <v>0.83254991707800008</v>
      </c>
      <c r="L552" s="3">
        <f t="shared" si="785"/>
        <v>2.2982628977279997</v>
      </c>
      <c r="M552" s="5">
        <f t="shared" si="786"/>
        <v>4.3682277217419095E-2</v>
      </c>
      <c r="N552" s="5">
        <f t="shared" si="787"/>
        <v>3.6367676275140481E-2</v>
      </c>
      <c r="O552" s="5">
        <f t="shared" si="788"/>
        <v>0.10039335701706341</v>
      </c>
      <c r="P552" s="5">
        <f t="shared" si="789"/>
        <v>8.3582481059738201E-2</v>
      </c>
      <c r="Q552" s="5">
        <f t="shared" si="790"/>
        <v>1.5138952933593876E-2</v>
      </c>
      <c r="R552" s="5">
        <f t="shared" si="791"/>
        <v>0.11536516380533891</v>
      </c>
      <c r="S552" s="5">
        <f t="shared" si="792"/>
        <v>3.9982068158500722E-2</v>
      </c>
      <c r="T552" s="5">
        <f t="shared" si="793"/>
        <v>3.4793293837729264E-2</v>
      </c>
      <c r="U552" s="5">
        <f t="shared" si="794"/>
        <v>9.6047257559824809E-2</v>
      </c>
      <c r="V552" s="5">
        <f t="shared" si="795"/>
        <v>8.5002702531432137E-3</v>
      </c>
      <c r="W552" s="5">
        <f t="shared" si="796"/>
        <v>4.2013113365037763E-3</v>
      </c>
      <c r="X552" s="5">
        <f t="shared" si="797"/>
        <v>9.6557179664906647E-3</v>
      </c>
      <c r="Y552" s="5">
        <f t="shared" si="798"/>
        <v>1.1095689176655576E-2</v>
      </c>
      <c r="Z552" s="5">
        <f t="shared" si="799"/>
        <v>8.8379825221374511E-2</v>
      </c>
      <c r="AA552" s="5">
        <f t="shared" si="800"/>
        <v>7.358061615942349E-2</v>
      </c>
      <c r="AB552" s="5">
        <f t="shared" si="801"/>
        <v>3.0629767941038083E-2</v>
      </c>
      <c r="AC552" s="5">
        <f t="shared" si="802"/>
        <v>1.016535942454089E-3</v>
      </c>
      <c r="AD552" s="5">
        <f t="shared" si="803"/>
        <v>8.7445035120626994E-4</v>
      </c>
      <c r="AE552" s="5">
        <f t="shared" si="804"/>
        <v>2.0097167980825891E-3</v>
      </c>
      <c r="AF552" s="5">
        <f t="shared" si="805"/>
        <v>2.3094287759869649E-3</v>
      </c>
      <c r="AG552" s="5">
        <f t="shared" si="806"/>
        <v>1.7692248235987428E-3</v>
      </c>
      <c r="AH552" s="5">
        <f t="shared" si="807"/>
        <v>5.0780018303492588E-2</v>
      </c>
      <c r="AI552" s="5">
        <f t="shared" si="808"/>
        <v>4.227690002779208E-2</v>
      </c>
      <c r="AJ552" s="5">
        <f t="shared" si="809"/>
        <v>1.7598814806226593E-2</v>
      </c>
      <c r="AK552" s="5">
        <f t="shared" si="810"/>
        <v>4.8839639358650112E-3</v>
      </c>
      <c r="AL552" s="5">
        <f t="shared" si="811"/>
        <v>7.780235058151305E-5</v>
      </c>
      <c r="AM552" s="5">
        <f t="shared" si="812"/>
        <v>1.4560471347712165E-4</v>
      </c>
      <c r="AN552" s="5">
        <f t="shared" si="813"/>
        <v>3.3463791071878477E-4</v>
      </c>
      <c r="AO552" s="5">
        <f t="shared" si="814"/>
        <v>3.8454294718909911E-4</v>
      </c>
      <c r="AP552" s="5">
        <f t="shared" si="815"/>
        <v>2.9459359603589463E-4</v>
      </c>
      <c r="AQ552" s="5">
        <f t="shared" si="816"/>
        <v>1.6926338291939176E-4</v>
      </c>
      <c r="AR552" s="5">
        <f t="shared" si="817"/>
        <v>2.3341166402573145E-2</v>
      </c>
      <c r="AS552" s="5">
        <f t="shared" si="818"/>
        <v>1.9432686152966075E-2</v>
      </c>
      <c r="AT552" s="5">
        <f t="shared" si="819"/>
        <v>8.0893406226273511E-3</v>
      </c>
      <c r="AU552" s="5">
        <f t="shared" si="820"/>
        <v>2.244926621528033E-3</v>
      </c>
      <c r="AV552" s="5">
        <f t="shared" si="821"/>
        <v>4.6725336814983955E-4</v>
      </c>
      <c r="AW552" s="5">
        <f t="shared" si="822"/>
        <v>4.1352350987129009E-6</v>
      </c>
      <c r="AX552" s="5">
        <f t="shared" si="823"/>
        <v>2.0203865355257262E-5</v>
      </c>
      <c r="AY552" s="5">
        <f t="shared" si="824"/>
        <v>4.6433794136679899E-5</v>
      </c>
      <c r="AZ552" s="5">
        <f t="shared" si="825"/>
        <v>5.335853313253569E-5</v>
      </c>
      <c r="BA552" s="5">
        <f t="shared" si="826"/>
        <v>4.0877312325232315E-5</v>
      </c>
      <c r="BB552" s="5">
        <f t="shared" si="827"/>
        <v>2.3486702568980225E-5</v>
      </c>
      <c r="BC552" s="5">
        <f t="shared" si="828"/>
        <v>1.0795723420852028E-5</v>
      </c>
      <c r="BD552" s="5">
        <f t="shared" si="829"/>
        <v>8.9406894554548595E-3</v>
      </c>
      <c r="BE552" s="5">
        <f t="shared" si="830"/>
        <v>7.443570264759094E-3</v>
      </c>
      <c r="BF552" s="5">
        <f t="shared" si="831"/>
        <v>3.0985719033447246E-3</v>
      </c>
      <c r="BG552" s="5">
        <f t="shared" si="832"/>
        <v>8.5990526039662397E-4</v>
      </c>
      <c r="BH552" s="5">
        <f t="shared" si="833"/>
        <v>1.7897851330953625E-4</v>
      </c>
      <c r="BI552" s="5">
        <f t="shared" si="834"/>
        <v>2.9801709282919641E-5</v>
      </c>
      <c r="BJ552" s="8">
        <f t="shared" si="835"/>
        <v>0.11973926075626806</v>
      </c>
      <c r="BK552" s="8">
        <f t="shared" si="836"/>
        <v>0.17688786877597354</v>
      </c>
      <c r="BL552" s="8">
        <f t="shared" si="837"/>
        <v>0.60568274983045711</v>
      </c>
      <c r="BM552" s="8">
        <f t="shared" si="838"/>
        <v>0.59611749771674138</v>
      </c>
      <c r="BN552" s="8">
        <f t="shared" si="839"/>
        <v>0.39452990830829393</v>
      </c>
    </row>
    <row r="553" spans="1:66" x14ac:dyDescent="0.25">
      <c r="A553" t="s">
        <v>24</v>
      </c>
      <c r="B553" t="s">
        <v>185</v>
      </c>
      <c r="C553" t="s">
        <v>193</v>
      </c>
      <c r="D553" t="s">
        <v>526</v>
      </c>
      <c r="E553">
        <f>VLOOKUP(A553,home!$A$2:$E$405,3,FALSE)</f>
        <v>1.6263000000000001</v>
      </c>
      <c r="F553">
        <f>VLOOKUP(B553,home!$B$2:$E$405,3,FALSE)</f>
        <v>0.4531</v>
      </c>
      <c r="G553">
        <f>VLOOKUP(C553,away!$B$2:$E$405,4,FALSE)</f>
        <v>0.80810000000000004</v>
      </c>
      <c r="H553">
        <f>VLOOKUP(A553,away!$A$2:$E$405,3,FALSE)</f>
        <v>1.4262999999999999</v>
      </c>
      <c r="I553">
        <f>VLOOKUP(C553,away!$B$2:$E$405,3,FALSE)</f>
        <v>1.1961999999999999</v>
      </c>
      <c r="J553">
        <f>VLOOKUP(B553,home!$B$2:$E$405,4,FALSE)</f>
        <v>0.70109999999999995</v>
      </c>
      <c r="K553" s="3">
        <f t="shared" si="784"/>
        <v>0.59546992389300013</v>
      </c>
      <c r="L553" s="3">
        <f t="shared" si="785"/>
        <v>1.1961747960659999</v>
      </c>
      <c r="M553" s="5">
        <f t="shared" si="786"/>
        <v>0.16668579264216737</v>
      </c>
      <c r="N553" s="5">
        <f t="shared" si="787"/>
        <v>9.925637625867581E-2</v>
      </c>
      <c r="O553" s="5">
        <f t="shared" si="788"/>
        <v>0.1993853440208441</v>
      </c>
      <c r="P553" s="5">
        <f t="shared" si="789"/>
        <v>0.11872797562947168</v>
      </c>
      <c r="Q553" s="5">
        <f t="shared" si="790"/>
        <v>2.9552093408324334E-2</v>
      </c>
      <c r="R553" s="5">
        <f t="shared" si="791"/>
        <v>0.11924986161134124</v>
      </c>
      <c r="S553" s="5">
        <f t="shared" si="792"/>
        <v>2.1142072119088338E-2</v>
      </c>
      <c r="T553" s="5">
        <f t="shared" si="793"/>
        <v>3.5349469306025741E-2</v>
      </c>
      <c r="U553" s="5">
        <f t="shared" si="794"/>
        <v>7.100970601795617E-2</v>
      </c>
      <c r="V553" s="5">
        <f t="shared" si="795"/>
        <v>1.6732449342247227E-3</v>
      </c>
      <c r="W553" s="5">
        <f t="shared" si="796"/>
        <v>5.8657942709112411E-3</v>
      </c>
      <c r="X553" s="5">
        <f t="shared" si="797"/>
        <v>7.0165152657723643E-3</v>
      </c>
      <c r="Y553" s="5">
        <f t="shared" si="798"/>
        <v>4.1964893585646175E-3</v>
      </c>
      <c r="Z553" s="5">
        <f t="shared" si="799"/>
        <v>4.7547892964614917E-2</v>
      </c>
      <c r="AA553" s="5">
        <f t="shared" si="800"/>
        <v>2.8313340204911764E-2</v>
      </c>
      <c r="AB553" s="5">
        <f t="shared" si="801"/>
        <v>8.4298712684877149E-3</v>
      </c>
      <c r="AC553" s="5">
        <f t="shared" si="802"/>
        <v>7.4489320829237239E-5</v>
      </c>
      <c r="AD553" s="5">
        <f t="shared" si="803"/>
        <v>8.7322601701787816E-4</v>
      </c>
      <c r="AE553" s="5">
        <f t="shared" si="804"/>
        <v>1.0445309528258858E-3</v>
      </c>
      <c r="AF553" s="5">
        <f t="shared" si="805"/>
        <v>6.247207997405644E-4</v>
      </c>
      <c r="AG553" s="5">
        <f t="shared" si="806"/>
        <v>2.490917584092859E-4</v>
      </c>
      <c r="AH553" s="5">
        <f t="shared" si="807"/>
        <v>1.4218897792579064E-2</v>
      </c>
      <c r="AI553" s="5">
        <f t="shared" si="808"/>
        <v>8.4669259863894026E-3</v>
      </c>
      <c r="AJ553" s="5">
        <f t="shared" si="809"/>
        <v>2.5208998863614817E-3</v>
      </c>
      <c r="AK553" s="5">
        <f t="shared" si="810"/>
        <v>5.0037335449118145E-4</v>
      </c>
      <c r="AL553" s="5">
        <f t="shared" si="811"/>
        <v>2.1223083570308486E-6</v>
      </c>
      <c r="AM553" s="5">
        <f t="shared" si="812"/>
        <v>1.0399596597900474E-4</v>
      </c>
      <c r="AN553" s="5">
        <f t="shared" si="813"/>
        <v>1.2439735339662264E-4</v>
      </c>
      <c r="AO553" s="5">
        <f t="shared" si="814"/>
        <v>7.4400489415177634E-5</v>
      </c>
      <c r="AP553" s="5">
        <f t="shared" si="815"/>
        <v>2.9665330084470216E-5</v>
      </c>
      <c r="AQ553" s="5">
        <f t="shared" si="816"/>
        <v>8.8712300410054353E-6</v>
      </c>
      <c r="AR553" s="5">
        <f t="shared" si="817"/>
        <v>3.4016574334643102E-3</v>
      </c>
      <c r="AS553" s="5">
        <f t="shared" si="818"/>
        <v>2.0255846930150507E-3</v>
      </c>
      <c r="AT553" s="5">
        <f t="shared" si="819"/>
        <v>6.0308738149424926E-4</v>
      </c>
      <c r="AU553" s="5">
        <f t="shared" si="820"/>
        <v>1.1970679905306979E-4</v>
      </c>
      <c r="AV553" s="5">
        <f t="shared" si="821"/>
        <v>1.782044963040153E-5</v>
      </c>
      <c r="AW553" s="5">
        <f t="shared" si="822"/>
        <v>4.1991410388512401E-8</v>
      </c>
      <c r="AX553" s="5">
        <f t="shared" si="823"/>
        <v>1.0321078324449494E-5</v>
      </c>
      <c r="AY553" s="5">
        <f t="shared" si="824"/>
        <v>1.2345813759929583E-5</v>
      </c>
      <c r="AZ553" s="5">
        <f t="shared" si="825"/>
        <v>7.3838756282762952E-6</v>
      </c>
      <c r="BA553" s="5">
        <f t="shared" si="826"/>
        <v>2.9441353079433666E-6</v>
      </c>
      <c r="BB553" s="5">
        <f t="shared" si="827"/>
        <v>8.8042511289246685E-7</v>
      </c>
      <c r="BC553" s="5">
        <f t="shared" si="828"/>
        <v>2.106284659731062E-7</v>
      </c>
      <c r="BD553" s="5">
        <f t="shared" si="829"/>
        <v>6.7816281446009318E-4</v>
      </c>
      <c r="BE553" s="5">
        <f t="shared" si="830"/>
        <v>4.0382555951361444E-4</v>
      </c>
      <c r="BF553" s="5">
        <f t="shared" si="831"/>
        <v>1.202329875948101E-4</v>
      </c>
      <c r="BG553" s="5">
        <f t="shared" si="832"/>
        <v>2.3865042657503201E-5</v>
      </c>
      <c r="BH553" s="5">
        <f t="shared" si="833"/>
        <v>3.552728783741658E-6</v>
      </c>
      <c r="BI553" s="5">
        <f t="shared" si="834"/>
        <v>4.2310862769342329E-7</v>
      </c>
      <c r="BJ553" s="8">
        <f t="shared" si="835"/>
        <v>0.18440372372178349</v>
      </c>
      <c r="BK553" s="8">
        <f t="shared" si="836"/>
        <v>0.30831804276789837</v>
      </c>
      <c r="BL553" s="8">
        <f t="shared" si="837"/>
        <v>0.45949313914165663</v>
      </c>
      <c r="BM553" s="8">
        <f t="shared" si="838"/>
        <v>0.26689305120277929</v>
      </c>
      <c r="BN553" s="8">
        <f t="shared" si="839"/>
        <v>0.7328574435708245</v>
      </c>
    </row>
    <row r="554" spans="1:66" x14ac:dyDescent="0.25">
      <c r="A554" t="s">
        <v>24</v>
      </c>
      <c r="B554" t="s">
        <v>181</v>
      </c>
      <c r="C554" t="s">
        <v>294</v>
      </c>
      <c r="D554" t="s">
        <v>526</v>
      </c>
      <c r="E554">
        <f>VLOOKUP(A554,home!$A$2:$E$405,3,FALSE)</f>
        <v>1.6263000000000001</v>
      </c>
      <c r="F554">
        <f>VLOOKUP(B554,home!$B$2:$E$405,3,FALSE)</f>
        <v>0.64729999999999999</v>
      </c>
      <c r="G554">
        <f>VLOOKUP(C554,away!$B$2:$E$405,4,FALSE)</f>
        <v>0.55020000000000002</v>
      </c>
      <c r="H554">
        <f>VLOOKUP(A554,away!$A$2:$E$405,3,FALSE)</f>
        <v>1.4262999999999999</v>
      </c>
      <c r="I554">
        <f>VLOOKUP(C554,away!$B$2:$E$405,3,FALSE)</f>
        <v>1.3284</v>
      </c>
      <c r="J554">
        <f>VLOOKUP(B554,home!$B$2:$E$405,4,FALSE)</f>
        <v>0.84870000000000001</v>
      </c>
      <c r="K554" s="3">
        <f t="shared" si="784"/>
        <v>0.579197735298</v>
      </c>
      <c r="L554" s="3">
        <f t="shared" si="785"/>
        <v>1.608029276004</v>
      </c>
      <c r="M554" s="5">
        <f t="shared" si="786"/>
        <v>0.11222752318440184</v>
      </c>
      <c r="N554" s="5">
        <f t="shared" si="787"/>
        <v>6.500192726650933E-2</v>
      </c>
      <c r="O554" s="5">
        <f t="shared" si="788"/>
        <v>0.18046514285393578</v>
      </c>
      <c r="P554" s="5">
        <f t="shared" si="789"/>
        <v>0.10452500204122965</v>
      </c>
      <c r="Q554" s="5">
        <f t="shared" si="790"/>
        <v>1.8824484531383759E-2</v>
      </c>
      <c r="R554" s="5">
        <f t="shared" si="791"/>
        <v>0.14509661650368644</v>
      </c>
      <c r="S554" s="5">
        <f t="shared" si="792"/>
        <v>2.4337782171685595E-2</v>
      </c>
      <c r="T554" s="5">
        <f t="shared" si="793"/>
        <v>3.0270322232149521E-2</v>
      </c>
      <c r="U554" s="5">
        <f t="shared" si="794"/>
        <v>8.4039631678337598E-2</v>
      </c>
      <c r="V554" s="5">
        <f t="shared" si="795"/>
        <v>2.5186005664527768E-3</v>
      </c>
      <c r="W554" s="5">
        <f t="shared" si="796"/>
        <v>3.634366269576569E-3</v>
      </c>
      <c r="X554" s="5">
        <f t="shared" si="797"/>
        <v>5.8441673612005677E-3</v>
      </c>
      <c r="Y554" s="5">
        <f t="shared" si="798"/>
        <v>4.6987961053387792E-3</v>
      </c>
      <c r="Z554" s="5">
        <f t="shared" si="799"/>
        <v>7.777320239568429E-2</v>
      </c>
      <c r="AA554" s="5">
        <f t="shared" si="800"/>
        <v>4.5046062694453326E-2</v>
      </c>
      <c r="AB554" s="5">
        <f t="shared" si="801"/>
        <v>1.3045288748359545E-2</v>
      </c>
      <c r="AC554" s="5">
        <f t="shared" si="802"/>
        <v>1.4660882747372027E-4</v>
      </c>
      <c r="AD554" s="5">
        <f t="shared" si="803"/>
        <v>5.2625417814554723E-4</v>
      </c>
      <c r="AE554" s="5">
        <f t="shared" si="804"/>
        <v>8.4623212507746427E-4</v>
      </c>
      <c r="AF554" s="5">
        <f t="shared" si="805"/>
        <v>6.8038301570982082E-4</v>
      </c>
      <c r="AG554" s="5">
        <f t="shared" si="806"/>
        <v>3.6469193605242703E-4</v>
      </c>
      <c r="AH554" s="5">
        <f t="shared" si="807"/>
        <v>3.1265396585211179E-2</v>
      </c>
      <c r="AI554" s="5">
        <f t="shared" si="808"/>
        <v>1.8108846895348137E-2</v>
      </c>
      <c r="AJ554" s="5">
        <f t="shared" si="809"/>
        <v>5.2443015553219298E-3</v>
      </c>
      <c r="AK554" s="5">
        <f t="shared" si="810"/>
        <v>1.0124958613540803E-3</v>
      </c>
      <c r="AL554" s="5">
        <f t="shared" si="811"/>
        <v>5.461864453971229E-6</v>
      </c>
      <c r="AM554" s="5">
        <f t="shared" si="812"/>
        <v>6.0961045634602259E-5</v>
      </c>
      <c r="AN554" s="5">
        <f t="shared" si="813"/>
        <v>9.8027146076256263E-5</v>
      </c>
      <c r="AO554" s="5">
        <f t="shared" si="814"/>
        <v>7.8815260366870381E-5</v>
      </c>
      <c r="AP554" s="5">
        <f t="shared" si="815"/>
        <v>4.2245748688601763E-5</v>
      </c>
      <c r="AQ554" s="5">
        <f t="shared" si="816"/>
        <v>1.69831001694948E-5</v>
      </c>
      <c r="AR554" s="5">
        <f t="shared" si="817"/>
        <v>1.0055134606979019E-2</v>
      </c>
      <c r="AS554" s="5">
        <f t="shared" si="818"/>
        <v>5.8239111924787926E-3</v>
      </c>
      <c r="AT554" s="5">
        <f t="shared" si="819"/>
        <v>1.6865980866301957E-3</v>
      </c>
      <c r="AU554" s="5">
        <f t="shared" si="820"/>
        <v>3.256245973780498E-4</v>
      </c>
      <c r="AV554" s="5">
        <f t="shared" si="821"/>
        <v>4.7150257339672372E-5</v>
      </c>
      <c r="AW554" s="5">
        <f t="shared" si="822"/>
        <v>1.4130555128872986E-7</v>
      </c>
      <c r="AX554" s="5">
        <f t="shared" si="823"/>
        <v>5.8847499288266072E-6</v>
      </c>
      <c r="AY554" s="5">
        <f t="shared" si="824"/>
        <v>9.4628501675156379E-6</v>
      </c>
      <c r="AZ554" s="5">
        <f t="shared" si="825"/>
        <v>7.6082700519022531E-6</v>
      </c>
      <c r="BA554" s="5">
        <f t="shared" si="826"/>
        <v>4.0781069944010978E-6</v>
      </c>
      <c r="BB554" s="5">
        <f t="shared" si="827"/>
        <v>1.6394288594184107E-6</v>
      </c>
      <c r="BC554" s="5">
        <f t="shared" si="828"/>
        <v>5.2724992037413036E-7</v>
      </c>
      <c r="BD554" s="5">
        <f t="shared" si="829"/>
        <v>2.6948251370305385E-3</v>
      </c>
      <c r="BE554" s="5">
        <f t="shared" si="830"/>
        <v>1.5608366163922104E-3</v>
      </c>
      <c r="BF554" s="5">
        <f t="shared" si="831"/>
        <v>4.5201651669228072E-4</v>
      </c>
      <c r="BG554" s="5">
        <f t="shared" si="832"/>
        <v>8.7268980928486528E-5</v>
      </c>
      <c r="BH554" s="5">
        <f t="shared" si="833"/>
        <v>1.2636499028885937E-5</v>
      </c>
      <c r="BI554" s="5">
        <f t="shared" si="834"/>
        <v>1.4638063239252226E-6</v>
      </c>
      <c r="BJ554" s="8">
        <f t="shared" si="835"/>
        <v>0.13101785797800203</v>
      </c>
      <c r="BK554" s="8">
        <f t="shared" si="836"/>
        <v>0.24377044150586505</v>
      </c>
      <c r="BL554" s="8">
        <f t="shared" si="837"/>
        <v>0.54607124967321019</v>
      </c>
      <c r="BM554" s="8">
        <f t="shared" si="838"/>
        <v>0.37248273362699852</v>
      </c>
      <c r="BN554" s="8">
        <f t="shared" si="839"/>
        <v>0.62614069638114678</v>
      </c>
    </row>
    <row r="555" spans="1:66" x14ac:dyDescent="0.25">
      <c r="A555" t="s">
        <v>27</v>
      </c>
      <c r="B555" t="s">
        <v>190</v>
      </c>
      <c r="C555" t="s">
        <v>524</v>
      </c>
      <c r="D555" t="s">
        <v>526</v>
      </c>
      <c r="E555">
        <f>VLOOKUP(A555,home!$A$2:$E$405,3,FALSE)</f>
        <v>1.3026</v>
      </c>
      <c r="F555">
        <f>VLOOKUP(B555,home!$B$2:$E$405,3,FALSE)</f>
        <v>1.0505</v>
      </c>
      <c r="G555" t="e">
        <f>VLOOKUP(C555,away!$B$2:$E$405,4,FALSE)</f>
        <v>#N/A</v>
      </c>
      <c r="H555">
        <f>VLOOKUP(A555,away!$A$2:$E$405,3,FALSE)</f>
        <v>1.1000000000000001</v>
      </c>
      <c r="I555" t="e">
        <f>VLOOKUP(C555,away!$B$2:$E$405,3,FALSE)</f>
        <v>#N/A</v>
      </c>
      <c r="J555">
        <f>VLOOKUP(B555,home!$B$2:$E$405,4,FALSE)</f>
        <v>0.90910000000000002</v>
      </c>
      <c r="K555" s="3" t="e">
        <f t="shared" si="784"/>
        <v>#N/A</v>
      </c>
      <c r="L555" s="3" t="e">
        <f t="shared" si="785"/>
        <v>#N/A</v>
      </c>
      <c r="M555" s="5" t="e">
        <f t="shared" si="786"/>
        <v>#N/A</v>
      </c>
      <c r="N555" s="5" t="e">
        <f t="shared" si="787"/>
        <v>#N/A</v>
      </c>
      <c r="O555" s="5" t="e">
        <f t="shared" si="788"/>
        <v>#N/A</v>
      </c>
      <c r="P555" s="5" t="e">
        <f t="shared" si="789"/>
        <v>#N/A</v>
      </c>
      <c r="Q555" s="5" t="e">
        <f t="shared" si="790"/>
        <v>#N/A</v>
      </c>
      <c r="R555" s="5" t="e">
        <f t="shared" si="791"/>
        <v>#N/A</v>
      </c>
      <c r="S555" s="5" t="e">
        <f t="shared" si="792"/>
        <v>#N/A</v>
      </c>
      <c r="T555" s="5" t="e">
        <f t="shared" si="793"/>
        <v>#N/A</v>
      </c>
      <c r="U555" s="5" t="e">
        <f t="shared" si="794"/>
        <v>#N/A</v>
      </c>
      <c r="V555" s="5" t="e">
        <f t="shared" si="795"/>
        <v>#N/A</v>
      </c>
      <c r="W555" s="5" t="e">
        <f t="shared" si="796"/>
        <v>#N/A</v>
      </c>
      <c r="X555" s="5" t="e">
        <f t="shared" si="797"/>
        <v>#N/A</v>
      </c>
      <c r="Y555" s="5" t="e">
        <f t="shared" si="798"/>
        <v>#N/A</v>
      </c>
      <c r="Z555" s="5" t="e">
        <f t="shared" si="799"/>
        <v>#N/A</v>
      </c>
      <c r="AA555" s="5" t="e">
        <f t="shared" si="800"/>
        <v>#N/A</v>
      </c>
      <c r="AB555" s="5" t="e">
        <f t="shared" si="801"/>
        <v>#N/A</v>
      </c>
      <c r="AC555" s="5" t="e">
        <f t="shared" si="802"/>
        <v>#N/A</v>
      </c>
      <c r="AD555" s="5" t="e">
        <f t="shared" si="803"/>
        <v>#N/A</v>
      </c>
      <c r="AE555" s="5" t="e">
        <f t="shared" si="804"/>
        <v>#N/A</v>
      </c>
      <c r="AF555" s="5" t="e">
        <f t="shared" si="805"/>
        <v>#N/A</v>
      </c>
      <c r="AG555" s="5" t="e">
        <f t="shared" si="806"/>
        <v>#N/A</v>
      </c>
      <c r="AH555" s="5" t="e">
        <f t="shared" si="807"/>
        <v>#N/A</v>
      </c>
      <c r="AI555" s="5" t="e">
        <f t="shared" si="808"/>
        <v>#N/A</v>
      </c>
      <c r="AJ555" s="5" t="e">
        <f t="shared" si="809"/>
        <v>#N/A</v>
      </c>
      <c r="AK555" s="5" t="e">
        <f t="shared" si="810"/>
        <v>#N/A</v>
      </c>
      <c r="AL555" s="5" t="e">
        <f t="shared" si="811"/>
        <v>#N/A</v>
      </c>
      <c r="AM555" s="5" t="e">
        <f t="shared" si="812"/>
        <v>#N/A</v>
      </c>
      <c r="AN555" s="5" t="e">
        <f t="shared" si="813"/>
        <v>#N/A</v>
      </c>
      <c r="AO555" s="5" t="e">
        <f t="shared" si="814"/>
        <v>#N/A</v>
      </c>
      <c r="AP555" s="5" t="e">
        <f t="shared" si="815"/>
        <v>#N/A</v>
      </c>
      <c r="AQ555" s="5" t="e">
        <f t="shared" si="816"/>
        <v>#N/A</v>
      </c>
      <c r="AR555" s="5" t="e">
        <f t="shared" si="817"/>
        <v>#N/A</v>
      </c>
      <c r="AS555" s="5" t="e">
        <f t="shared" si="818"/>
        <v>#N/A</v>
      </c>
      <c r="AT555" s="5" t="e">
        <f t="shared" si="819"/>
        <v>#N/A</v>
      </c>
      <c r="AU555" s="5" t="e">
        <f t="shared" si="820"/>
        <v>#N/A</v>
      </c>
      <c r="AV555" s="5" t="e">
        <f t="shared" si="821"/>
        <v>#N/A</v>
      </c>
      <c r="AW555" s="5" t="e">
        <f t="shared" si="822"/>
        <v>#N/A</v>
      </c>
      <c r="AX555" s="5" t="e">
        <f t="shared" si="823"/>
        <v>#N/A</v>
      </c>
      <c r="AY555" s="5" t="e">
        <f t="shared" si="824"/>
        <v>#N/A</v>
      </c>
      <c r="AZ555" s="5" t="e">
        <f t="shared" si="825"/>
        <v>#N/A</v>
      </c>
      <c r="BA555" s="5" t="e">
        <f t="shared" si="826"/>
        <v>#N/A</v>
      </c>
      <c r="BB555" s="5" t="e">
        <f t="shared" si="827"/>
        <v>#N/A</v>
      </c>
      <c r="BC555" s="5" t="e">
        <f t="shared" si="828"/>
        <v>#N/A</v>
      </c>
      <c r="BD555" s="5" t="e">
        <f t="shared" si="829"/>
        <v>#N/A</v>
      </c>
      <c r="BE555" s="5" t="e">
        <f t="shared" si="830"/>
        <v>#N/A</v>
      </c>
      <c r="BF555" s="5" t="e">
        <f t="shared" si="831"/>
        <v>#N/A</v>
      </c>
      <c r="BG555" s="5" t="e">
        <f t="shared" si="832"/>
        <v>#N/A</v>
      </c>
      <c r="BH555" s="5" t="e">
        <f t="shared" si="833"/>
        <v>#N/A</v>
      </c>
      <c r="BI555" s="5" t="e">
        <f t="shared" si="834"/>
        <v>#N/A</v>
      </c>
      <c r="BJ555" s="8" t="e">
        <f t="shared" si="835"/>
        <v>#N/A</v>
      </c>
      <c r="BK555" s="8" t="e">
        <f t="shared" si="836"/>
        <v>#N/A</v>
      </c>
      <c r="BL555" s="8" t="e">
        <f t="shared" si="837"/>
        <v>#N/A</v>
      </c>
      <c r="BM555" s="8" t="e">
        <f t="shared" si="838"/>
        <v>#N/A</v>
      </c>
      <c r="BN555" s="8" t="e">
        <f t="shared" si="839"/>
        <v>#N/A</v>
      </c>
    </row>
    <row r="556" spans="1:66" x14ac:dyDescent="0.25">
      <c r="A556" t="s">
        <v>27</v>
      </c>
      <c r="B556" t="s">
        <v>191</v>
      </c>
      <c r="C556" t="s">
        <v>189</v>
      </c>
      <c r="D556" t="s">
        <v>526</v>
      </c>
      <c r="E556">
        <f>VLOOKUP(A556,home!$A$2:$E$405,3,FALSE)</f>
        <v>1.3026</v>
      </c>
      <c r="F556">
        <f>VLOOKUP(B556,home!$B$2:$E$405,3,FALSE)</f>
        <v>1.4545999999999999</v>
      </c>
      <c r="G556">
        <f>VLOOKUP(C556,away!$B$2:$E$405,4,FALSE)</f>
        <v>1.0909</v>
      </c>
      <c r="H556">
        <f>VLOOKUP(A556,away!$A$2:$E$405,3,FALSE)</f>
        <v>1.1000000000000001</v>
      </c>
      <c r="I556">
        <f>VLOOKUP(C556,away!$B$2:$E$405,3,FALSE)</f>
        <v>0.66990000000000005</v>
      </c>
      <c r="J556">
        <f>VLOOKUP(B556,home!$B$2:$E$405,4,FALSE)</f>
        <v>1.2919</v>
      </c>
      <c r="K556" s="3">
        <f t="shared" si="784"/>
        <v>2.0669958221639999</v>
      </c>
      <c r="L556" s="3">
        <f t="shared" si="785"/>
        <v>0.95198819100000021</v>
      </c>
      <c r="M556" s="5">
        <f t="shared" si="786"/>
        <v>4.8850824953004121E-2</v>
      </c>
      <c r="N556" s="5">
        <f t="shared" si="787"/>
        <v>0.10097445108712438</v>
      </c>
      <c r="O556" s="5">
        <f t="shared" si="788"/>
        <v>4.6505408475868065E-2</v>
      </c>
      <c r="P556" s="5">
        <f t="shared" si="789"/>
        <v>9.6126485027649561E-2</v>
      </c>
      <c r="Q556" s="5">
        <f t="shared" si="790"/>
        <v>0.10435688427119465</v>
      </c>
      <c r="R556" s="5">
        <f t="shared" si="791"/>
        <v>2.2136299843328856E-2</v>
      </c>
      <c r="S556" s="5">
        <f t="shared" si="792"/>
        <v>4.7288357630911895E-2</v>
      </c>
      <c r="T556" s="5">
        <f t="shared" si="793"/>
        <v>9.9346521475730976E-2</v>
      </c>
      <c r="U556" s="5">
        <f t="shared" si="794"/>
        <v>4.5755639294330346E-2</v>
      </c>
      <c r="V556" s="5">
        <f t="shared" si="795"/>
        <v>1.033910346484663E-2</v>
      </c>
      <c r="W556" s="5">
        <f t="shared" si="796"/>
        <v>7.1901747934203786E-2</v>
      </c>
      <c r="X556" s="5">
        <f t="shared" si="797"/>
        <v>6.8449614945620671E-2</v>
      </c>
      <c r="Y556" s="5">
        <f t="shared" si="798"/>
        <v>3.2581612553363996E-2</v>
      </c>
      <c r="Z556" s="5">
        <f t="shared" si="799"/>
        <v>7.0244986810947419E-3</v>
      </c>
      <c r="AA556" s="5">
        <f t="shared" si="800"/>
        <v>1.4519609426619359E-2</v>
      </c>
      <c r="AB556" s="5">
        <f t="shared" si="801"/>
        <v>1.5005986012137625E-2</v>
      </c>
      <c r="AC556" s="5">
        <f t="shared" si="802"/>
        <v>1.2715518051243536E-3</v>
      </c>
      <c r="AD556" s="5">
        <f t="shared" si="803"/>
        <v>3.7155153146572063E-2</v>
      </c>
      <c r="AE556" s="5">
        <f t="shared" si="804"/>
        <v>3.5371267030333109E-2</v>
      </c>
      <c r="AF556" s="5">
        <f t="shared" si="805"/>
        <v>1.6836514256792379E-2</v>
      </c>
      <c r="AG556" s="5">
        <f t="shared" si="806"/>
        <v>5.3427209166898304E-3</v>
      </c>
      <c r="AH556" s="5">
        <f t="shared" si="807"/>
        <v>1.6718099480243177E-3</v>
      </c>
      <c r="AI556" s="5">
        <f t="shared" si="808"/>
        <v>3.4556241780184785E-3</v>
      </c>
      <c r="AJ556" s="5">
        <f t="shared" si="809"/>
        <v>3.571380369466551E-3</v>
      </c>
      <c r="AK556" s="5">
        <f t="shared" si="810"/>
        <v>2.4606761010152944E-3</v>
      </c>
      <c r="AL556" s="5">
        <f t="shared" si="811"/>
        <v>1.0008412809794345E-4</v>
      </c>
      <c r="AM556" s="5">
        <f t="shared" si="812"/>
        <v>1.5359909265165606E-2</v>
      </c>
      <c r="AN556" s="5">
        <f t="shared" si="813"/>
        <v>1.4622452235269149E-2</v>
      </c>
      <c r="AO556" s="5">
        <f t="shared" si="814"/>
        <v>6.9602009257188928E-3</v>
      </c>
      <c r="AP556" s="5">
        <f t="shared" si="815"/>
        <v>2.2086763627572185E-3</v>
      </c>
      <c r="AQ556" s="5">
        <f t="shared" si="816"/>
        <v>5.2565845377142617E-4</v>
      </c>
      <c r="AR556" s="5">
        <f t="shared" si="817"/>
        <v>3.1830866562309489E-4</v>
      </c>
      <c r="AS556" s="5">
        <f t="shared" si="818"/>
        <v>6.5794268200153479E-4</v>
      </c>
      <c r="AT556" s="5">
        <f t="shared" si="819"/>
        <v>6.7998238746027478E-4</v>
      </c>
      <c r="AU556" s="5">
        <f t="shared" si="820"/>
        <v>4.6850691800849679E-4</v>
      </c>
      <c r="AV556" s="5">
        <f t="shared" si="821"/>
        <v>2.4210046054462365E-4</v>
      </c>
      <c r="AW556" s="5">
        <f t="shared" si="822"/>
        <v>5.4705862469897657E-6</v>
      </c>
      <c r="AX556" s="5">
        <f t="shared" si="823"/>
        <v>5.2914780466525686E-3</v>
      </c>
      <c r="AY556" s="5">
        <f t="shared" si="824"/>
        <v>5.0374246133489935E-3</v>
      </c>
      <c r="AZ556" s="5">
        <f t="shared" si="825"/>
        <v>2.3977843724804918E-3</v>
      </c>
      <c r="BA556" s="5">
        <f t="shared" si="826"/>
        <v>7.6088746905525798E-4</v>
      </c>
      <c r="BB556" s="5">
        <f t="shared" si="827"/>
        <v>1.8108897130512093E-4</v>
      </c>
      <c r="BC556" s="5">
        <f t="shared" si="828"/>
        <v>3.4478912440562604E-5</v>
      </c>
      <c r="BD556" s="5">
        <f t="shared" si="829"/>
        <v>5.0504348461025676E-5</v>
      </c>
      <c r="BE556" s="5">
        <f t="shared" si="830"/>
        <v>1.0439227727005491E-4</v>
      </c>
      <c r="BF556" s="5">
        <f t="shared" si="831"/>
        <v>1.0788920049169471E-4</v>
      </c>
      <c r="BG556" s="5">
        <f t="shared" si="832"/>
        <v>7.4335508890982372E-5</v>
      </c>
      <c r="BH556" s="5">
        <f t="shared" si="833"/>
        <v>3.8412796579023864E-5</v>
      </c>
      <c r="BI556" s="5">
        <f t="shared" si="834"/>
        <v>1.5879818009295579E-5</v>
      </c>
      <c r="BJ556" s="8">
        <f t="shared" si="835"/>
        <v>0.62569652724559111</v>
      </c>
      <c r="BK556" s="8">
        <f t="shared" si="836"/>
        <v>0.20901383162298348</v>
      </c>
      <c r="BL556" s="8">
        <f t="shared" si="837"/>
        <v>0.15784068871214904</v>
      </c>
      <c r="BM556" s="8">
        <f t="shared" si="838"/>
        <v>0.57559323857654676</v>
      </c>
      <c r="BN556" s="8">
        <f t="shared" si="839"/>
        <v>0.41895035365816968</v>
      </c>
    </row>
    <row r="557" spans="1:66" x14ac:dyDescent="0.25">
      <c r="A557" t="s">
        <v>196</v>
      </c>
      <c r="B557" t="s">
        <v>204</v>
      </c>
      <c r="C557" t="s">
        <v>300</v>
      </c>
      <c r="D557" t="s">
        <v>526</v>
      </c>
      <c r="E557">
        <f>VLOOKUP(A557,home!$A$2:$E$405,3,FALSE)</f>
        <v>1.6077999999999999</v>
      </c>
      <c r="F557">
        <f>VLOOKUP(B557,home!$B$2:$E$405,3,FALSE)</f>
        <v>0.98780000000000001</v>
      </c>
      <c r="G557">
        <f>VLOOKUP(C557,away!$B$2:$E$405,4,FALSE)</f>
        <v>1.0975999999999999</v>
      </c>
      <c r="H557">
        <f>VLOOKUP(A557,away!$A$2:$E$405,3,FALSE)</f>
        <v>1.3987000000000001</v>
      </c>
      <c r="I557">
        <f>VLOOKUP(C557,away!$B$2:$E$405,3,FALSE)</f>
        <v>0.50470000000000004</v>
      </c>
      <c r="J557">
        <f>VLOOKUP(B557,home!$B$2:$E$405,4,FALSE)</f>
        <v>1.3877999999999999</v>
      </c>
      <c r="K557" s="3">
        <f t="shared" si="784"/>
        <v>1.7431916803839997</v>
      </c>
      <c r="L557" s="3">
        <f t="shared" si="785"/>
        <v>0.9796811745420001</v>
      </c>
      <c r="M557" s="5">
        <f t="shared" si="786"/>
        <v>6.5685777395420808E-2</v>
      </c>
      <c r="N557" s="5">
        <f t="shared" si="787"/>
        <v>0.11450290067525294</v>
      </c>
      <c r="O557" s="5">
        <f t="shared" si="788"/>
        <v>6.435111954945022E-2</v>
      </c>
      <c r="P557" s="5">
        <f t="shared" si="789"/>
        <v>0.11217633622199778</v>
      </c>
      <c r="Q557" s="5">
        <f t="shared" si="790"/>
        <v>9.9800251918468225E-2</v>
      </c>
      <c r="R557" s="5">
        <f t="shared" si="791"/>
        <v>3.1521790191649024E-2</v>
      </c>
      <c r="S557" s="5">
        <f t="shared" si="792"/>
        <v>4.7892903559774019E-2</v>
      </c>
      <c r="T557" s="5">
        <f t="shared" si="793"/>
        <v>9.7772428019072447E-2</v>
      </c>
      <c r="U557" s="5">
        <f t="shared" si="794"/>
        <v>5.4948522412892539E-2</v>
      </c>
      <c r="V557" s="5">
        <f t="shared" si="795"/>
        <v>9.0877959098908008E-3</v>
      </c>
      <c r="W557" s="5">
        <f t="shared" si="796"/>
        <v>5.7990322948167035E-2</v>
      </c>
      <c r="X557" s="5">
        <f t="shared" si="797"/>
        <v>5.6812027697930187E-2</v>
      </c>
      <c r="Y557" s="5">
        <f t="shared" si="798"/>
        <v>2.7828837011610437E-2</v>
      </c>
      <c r="Z557" s="5">
        <f t="shared" si="799"/>
        <v>1.0293768146207073E-2</v>
      </c>
      <c r="AA557" s="5">
        <f t="shared" si="800"/>
        <v>1.7944010992269999E-2</v>
      </c>
      <c r="AB557" s="5">
        <f t="shared" si="801"/>
        <v>1.5639925337222051E-2</v>
      </c>
      <c r="AC557" s="5">
        <f t="shared" si="802"/>
        <v>9.6999275368996692E-4</v>
      </c>
      <c r="AD557" s="5">
        <f t="shared" si="803"/>
        <v>2.5272062126506536E-2</v>
      </c>
      <c r="AE557" s="5">
        <f t="shared" si="804"/>
        <v>2.4758563507194322E-2</v>
      </c>
      <c r="AF557" s="5">
        <f t="shared" si="805"/>
        <v>1.2127749288350415E-2</v>
      </c>
      <c r="AG557" s="5">
        <f t="shared" si="806"/>
        <v>3.9604425557873474E-3</v>
      </c>
      <c r="AH557" s="5">
        <f t="shared" si="807"/>
        <v>2.5211527169847923E-3</v>
      </c>
      <c r="AI557" s="5">
        <f t="shared" si="808"/>
        <v>4.3948524412254063E-3</v>
      </c>
      <c r="AJ557" s="5">
        <f t="shared" si="809"/>
        <v>3.8305351060297205E-3</v>
      </c>
      <c r="AK557" s="5">
        <f t="shared" si="810"/>
        <v>2.2257856427499501E-3</v>
      </c>
      <c r="AL557" s="5">
        <f t="shared" si="811"/>
        <v>6.6261061426312816E-5</v>
      </c>
      <c r="AM557" s="5">
        <f t="shared" si="812"/>
        <v>8.8108096890147508E-3</v>
      </c>
      <c r="AN557" s="5">
        <f t="shared" si="813"/>
        <v>8.6317843848000061E-3</v>
      </c>
      <c r="AO557" s="5">
        <f t="shared" si="814"/>
        <v>4.2281983322470821E-3</v>
      </c>
      <c r="AP557" s="5">
        <f t="shared" si="815"/>
        <v>1.3807621027774493E-3</v>
      </c>
      <c r="AQ557" s="5">
        <f t="shared" si="816"/>
        <v>3.3817665965302321E-4</v>
      </c>
      <c r="AR557" s="5">
        <f t="shared" si="817"/>
        <v>4.9398517099508328E-4</v>
      </c>
      <c r="AS557" s="5">
        <f t="shared" si="818"/>
        <v>8.6111084031169675E-4</v>
      </c>
      <c r="AT557" s="5">
        <f t="shared" si="819"/>
        <v>7.5054062635991246E-4</v>
      </c>
      <c r="AU557" s="5">
        <f t="shared" si="820"/>
        <v>4.3611205855359849E-4</v>
      </c>
      <c r="AV557" s="5">
        <f t="shared" si="821"/>
        <v>1.9005672804644323E-4</v>
      </c>
      <c r="AW557" s="5">
        <f t="shared" si="822"/>
        <v>3.1432997284426403E-6</v>
      </c>
      <c r="AX557" s="5">
        <f t="shared" si="823"/>
        <v>2.5598216912228761E-3</v>
      </c>
      <c r="AY557" s="5">
        <f t="shared" si="824"/>
        <v>2.5078091210753166E-3</v>
      </c>
      <c r="AZ557" s="5">
        <f t="shared" si="825"/>
        <v>1.2284266926311032E-3</v>
      </c>
      <c r="BA557" s="5">
        <f t="shared" si="826"/>
        <v>4.0115550169186138E-4</v>
      </c>
      <c r="BB557" s="5">
        <f t="shared" si="827"/>
        <v>9.8251123267866975E-5</v>
      </c>
      <c r="BC557" s="5">
        <f t="shared" si="828"/>
        <v>1.9250955168626956E-5</v>
      </c>
      <c r="BD557" s="5">
        <f t="shared" si="829"/>
        <v>8.0657995421132319E-5</v>
      </c>
      <c r="BE557" s="5">
        <f t="shared" si="830"/>
        <v>1.4060234657456858E-4</v>
      </c>
      <c r="BF557" s="5">
        <f t="shared" si="831"/>
        <v>1.2254842039562789E-4</v>
      </c>
      <c r="BG557" s="5">
        <f t="shared" si="832"/>
        <v>7.1208462292619807E-5</v>
      </c>
      <c r="BH557" s="5">
        <f t="shared" si="833"/>
        <v>3.1032499760358155E-5</v>
      </c>
      <c r="BI557" s="5">
        <f t="shared" si="834"/>
        <v>1.0819119080754959E-5</v>
      </c>
      <c r="BJ557" s="8">
        <f t="shared" si="835"/>
        <v>0.55103003200188994</v>
      </c>
      <c r="BK557" s="8">
        <f t="shared" si="836"/>
        <v>0.23838687602327505</v>
      </c>
      <c r="BL557" s="8">
        <f t="shared" si="837"/>
        <v>0.20056636865826552</v>
      </c>
      <c r="BM557" s="8">
        <f t="shared" si="838"/>
        <v>0.50973420305605144</v>
      </c>
      <c r="BN557" s="8">
        <f t="shared" si="839"/>
        <v>0.48803817595223897</v>
      </c>
    </row>
    <row r="558" spans="1:66" x14ac:dyDescent="0.25">
      <c r="A558" t="s">
        <v>32</v>
      </c>
      <c r="B558" t="s">
        <v>331</v>
      </c>
      <c r="C558" t="s">
        <v>309</v>
      </c>
      <c r="D558" t="s">
        <v>526</v>
      </c>
      <c r="E558">
        <f>VLOOKUP(A558,home!$A$2:$E$405,3,FALSE)</f>
        <v>1.268</v>
      </c>
      <c r="F558">
        <f>VLOOKUP(B558,home!$B$2:$E$405,3,FALSE)</f>
        <v>0.69589999999999996</v>
      </c>
      <c r="G558">
        <f>VLOOKUP(C558,away!$B$2:$E$405,4,FALSE)</f>
        <v>0.92779999999999996</v>
      </c>
      <c r="H558">
        <f>VLOOKUP(A558,away!$A$2:$E$405,3,FALSE)</f>
        <v>1.1471</v>
      </c>
      <c r="I558">
        <f>VLOOKUP(C558,away!$B$2:$E$405,3,FALSE)</f>
        <v>0.66659999999999997</v>
      </c>
      <c r="J558">
        <f>VLOOKUP(B558,home!$B$2:$E$405,4,FALSE)</f>
        <v>0.92300000000000004</v>
      </c>
      <c r="K558" s="3">
        <f t="shared" si="784"/>
        <v>0.81869183335999995</v>
      </c>
      <c r="L558" s="3">
        <f t="shared" si="785"/>
        <v>0.70577828178000002</v>
      </c>
      <c r="M558" s="5">
        <f t="shared" si="786"/>
        <v>0.21773640152547871</v>
      </c>
      <c r="N558" s="5">
        <f t="shared" si="787"/>
        <v>0.17825901375410325</v>
      </c>
      <c r="O558" s="5">
        <f t="shared" si="788"/>
        <v>0.15367362334961251</v>
      </c>
      <c r="P558" s="5">
        <f t="shared" si="789"/>
        <v>0.12581134043916836</v>
      </c>
      <c r="Q558" s="5">
        <f t="shared" si="790"/>
        <v>7.2969599391646114E-2</v>
      </c>
      <c r="R558" s="5">
        <f t="shared" si="791"/>
        <v>5.4229752921298197E-2</v>
      </c>
      <c r="S558" s="5">
        <f t="shared" si="792"/>
        <v>1.8173917259820392E-2</v>
      </c>
      <c r="T558" s="5">
        <f t="shared" si="793"/>
        <v>5.1500358480810929E-2</v>
      </c>
      <c r="U558" s="5">
        <f t="shared" si="794"/>
        <v>4.4397455841797433E-2</v>
      </c>
      <c r="V558" s="5">
        <f t="shared" si="795"/>
        <v>1.1667956072211091E-3</v>
      </c>
      <c r="W558" s="5">
        <f t="shared" si="796"/>
        <v>1.991320503516383E-2</v>
      </c>
      <c r="X558" s="5">
        <f t="shared" si="797"/>
        <v>1.4054307634450772E-2</v>
      </c>
      <c r="Y558" s="5">
        <f t="shared" si="798"/>
        <v>4.9596125469251002E-3</v>
      </c>
      <c r="Z558" s="5">
        <f t="shared" si="799"/>
        <v>1.2758060612715928E-2</v>
      </c>
      <c r="AA558" s="5">
        <f t="shared" si="800"/>
        <v>1.0444920033142407E-2</v>
      </c>
      <c r="AB558" s="5">
        <f t="shared" si="801"/>
        <v>4.2755853656159743E-3</v>
      </c>
      <c r="AC558" s="5">
        <f t="shared" si="802"/>
        <v>4.2136994071316207E-5</v>
      </c>
      <c r="AD558" s="5">
        <f t="shared" si="803"/>
        <v>4.0756945845779645E-3</v>
      </c>
      <c r="AE558" s="5">
        <f t="shared" si="804"/>
        <v>2.8765367209634867E-3</v>
      </c>
      <c r="AF558" s="5">
        <f t="shared" si="805"/>
        <v>1.0150985721993422E-3</v>
      </c>
      <c r="AG558" s="5">
        <f t="shared" si="806"/>
        <v>2.3881150870806107E-4</v>
      </c>
      <c r="AH558" s="5">
        <f t="shared" si="807"/>
        <v>2.2510905245219353E-3</v>
      </c>
      <c r="AI558" s="5">
        <f t="shared" si="808"/>
        <v>1.8429494285801869E-3</v>
      </c>
      <c r="AJ558" s="5">
        <f t="shared" si="809"/>
        <v>7.5440382323703882E-4</v>
      </c>
      <c r="AK558" s="5">
        <f t="shared" si="810"/>
        <v>2.0587474971324154E-4</v>
      </c>
      <c r="AL558" s="5">
        <f t="shared" si="811"/>
        <v>9.7389534667573637E-7</v>
      </c>
      <c r="AM558" s="5">
        <f t="shared" si="812"/>
        <v>6.6734757433271159E-4</v>
      </c>
      <c r="AN558" s="5">
        <f t="shared" si="813"/>
        <v>4.7099942436259199E-4</v>
      </c>
      <c r="AO558" s="5">
        <f t="shared" si="814"/>
        <v>1.662105822229996E-4</v>
      </c>
      <c r="AP558" s="5">
        <f t="shared" si="815"/>
        <v>3.9102606378334032E-5</v>
      </c>
      <c r="AQ558" s="5">
        <f t="shared" si="816"/>
        <v>6.8994425857050645E-6</v>
      </c>
      <c r="AR558" s="5">
        <f t="shared" si="817"/>
        <v>3.1775416050566617E-4</v>
      </c>
      <c r="AS558" s="5">
        <f t="shared" si="818"/>
        <v>2.6014273622215148E-4</v>
      </c>
      <c r="AT558" s="5">
        <f t="shared" si="819"/>
        <v>1.0648836682650004E-4</v>
      </c>
      <c r="AU558" s="5">
        <f t="shared" si="820"/>
        <v>2.906038542289984E-5</v>
      </c>
      <c r="AV558" s="5">
        <f t="shared" si="821"/>
        <v>5.9478750550055219E-6</v>
      </c>
      <c r="AW558" s="5">
        <f t="shared" si="822"/>
        <v>1.5631423816737975E-8</v>
      </c>
      <c r="AX558" s="5">
        <f t="shared" si="823"/>
        <v>9.1058668186466045E-5</v>
      </c>
      <c r="AY558" s="5">
        <f t="shared" si="824"/>
        <v>6.4267230373819142E-5</v>
      </c>
      <c r="AZ558" s="5">
        <f t="shared" si="825"/>
        <v>2.267920771399675E-5</v>
      </c>
      <c r="BA558" s="5">
        <f t="shared" si="826"/>
        <v>5.3354974175054502E-6</v>
      </c>
      <c r="BB558" s="5">
        <f t="shared" si="827"/>
        <v>9.4141954994215589E-7</v>
      </c>
      <c r="BC558" s="5">
        <f t="shared" si="828"/>
        <v>1.3288669447845516E-7</v>
      </c>
      <c r="BD558" s="5">
        <f t="shared" si="829"/>
        <v>3.7377330905022545E-5</v>
      </c>
      <c r="BE558" s="5">
        <f t="shared" si="830"/>
        <v>3.0600515564736294E-5</v>
      </c>
      <c r="BF558" s="5">
        <f t="shared" si="831"/>
        <v>1.2526196094727585E-5</v>
      </c>
      <c r="BG558" s="5">
        <f t="shared" si="832"/>
        <v>3.4183648152731327E-6</v>
      </c>
      <c r="BH558" s="5">
        <f t="shared" si="833"/>
        <v>6.9964683942731967E-7</v>
      </c>
      <c r="BI558" s="5">
        <f t="shared" si="834"/>
        <v>1.1455903073505639E-7</v>
      </c>
      <c r="BJ558" s="8">
        <f t="shared" si="835"/>
        <v>0.35139721276936736</v>
      </c>
      <c r="BK558" s="8">
        <f t="shared" si="836"/>
        <v>0.36299583295148041</v>
      </c>
      <c r="BL558" s="8">
        <f t="shared" si="837"/>
        <v>0.27287978617480102</v>
      </c>
      <c r="BM558" s="8">
        <f t="shared" si="838"/>
        <v>0.19728690952810765</v>
      </c>
      <c r="BN558" s="8">
        <f t="shared" si="839"/>
        <v>0.8026797313813071</v>
      </c>
    </row>
    <row r="559" spans="1:66" x14ac:dyDescent="0.25">
      <c r="A559" t="s">
        <v>32</v>
      </c>
      <c r="B559" t="s">
        <v>510</v>
      </c>
      <c r="C559" t="s">
        <v>313</v>
      </c>
      <c r="D559" t="s">
        <v>526</v>
      </c>
      <c r="E559">
        <f>VLOOKUP(A559,home!$A$2:$E$405,3,FALSE)</f>
        <v>1.268</v>
      </c>
      <c r="F559" t="e">
        <f>VLOOKUP(B559,home!$B$2:$E$405,3,FALSE)</f>
        <v>#N/A</v>
      </c>
      <c r="G559">
        <f>VLOOKUP(C559,away!$B$2:$E$405,4,FALSE)</f>
        <v>1.2061999999999999</v>
      </c>
      <c r="H559">
        <f>VLOOKUP(A559,away!$A$2:$E$405,3,FALSE)</f>
        <v>1.1471</v>
      </c>
      <c r="I559">
        <f>VLOOKUP(C559,away!$B$2:$E$405,3,FALSE)</f>
        <v>0.87180000000000002</v>
      </c>
      <c r="J559" t="e">
        <f>VLOOKUP(B559,home!$B$2:$E$405,4,FALSE)</f>
        <v>#N/A</v>
      </c>
      <c r="K559" s="3" t="e">
        <f t="shared" si="784"/>
        <v>#N/A</v>
      </c>
      <c r="L559" s="3" t="e">
        <f t="shared" si="785"/>
        <v>#N/A</v>
      </c>
      <c r="M559" s="5" t="e">
        <f t="shared" si="786"/>
        <v>#N/A</v>
      </c>
      <c r="N559" s="5" t="e">
        <f t="shared" si="787"/>
        <v>#N/A</v>
      </c>
      <c r="O559" s="5" t="e">
        <f t="shared" si="788"/>
        <v>#N/A</v>
      </c>
      <c r="P559" s="5" t="e">
        <f t="shared" si="789"/>
        <v>#N/A</v>
      </c>
      <c r="Q559" s="5" t="e">
        <f t="shared" si="790"/>
        <v>#N/A</v>
      </c>
      <c r="R559" s="5" t="e">
        <f t="shared" si="791"/>
        <v>#N/A</v>
      </c>
      <c r="S559" s="5" t="e">
        <f t="shared" si="792"/>
        <v>#N/A</v>
      </c>
      <c r="T559" s="5" t="e">
        <f t="shared" si="793"/>
        <v>#N/A</v>
      </c>
      <c r="U559" s="5" t="e">
        <f t="shared" si="794"/>
        <v>#N/A</v>
      </c>
      <c r="V559" s="5" t="e">
        <f t="shared" si="795"/>
        <v>#N/A</v>
      </c>
      <c r="W559" s="5" t="e">
        <f t="shared" si="796"/>
        <v>#N/A</v>
      </c>
      <c r="X559" s="5" t="e">
        <f t="shared" si="797"/>
        <v>#N/A</v>
      </c>
      <c r="Y559" s="5" t="e">
        <f t="shared" si="798"/>
        <v>#N/A</v>
      </c>
      <c r="Z559" s="5" t="e">
        <f t="shared" si="799"/>
        <v>#N/A</v>
      </c>
      <c r="AA559" s="5" t="e">
        <f t="shared" si="800"/>
        <v>#N/A</v>
      </c>
      <c r="AB559" s="5" t="e">
        <f t="shared" si="801"/>
        <v>#N/A</v>
      </c>
      <c r="AC559" s="5" t="e">
        <f t="shared" si="802"/>
        <v>#N/A</v>
      </c>
      <c r="AD559" s="5" t="e">
        <f t="shared" si="803"/>
        <v>#N/A</v>
      </c>
      <c r="AE559" s="5" t="e">
        <f t="shared" si="804"/>
        <v>#N/A</v>
      </c>
      <c r="AF559" s="5" t="e">
        <f t="shared" si="805"/>
        <v>#N/A</v>
      </c>
      <c r="AG559" s="5" t="e">
        <f t="shared" si="806"/>
        <v>#N/A</v>
      </c>
      <c r="AH559" s="5" t="e">
        <f t="shared" si="807"/>
        <v>#N/A</v>
      </c>
      <c r="AI559" s="5" t="e">
        <f t="shared" si="808"/>
        <v>#N/A</v>
      </c>
      <c r="AJ559" s="5" t="e">
        <f t="shared" si="809"/>
        <v>#N/A</v>
      </c>
      <c r="AK559" s="5" t="e">
        <f t="shared" si="810"/>
        <v>#N/A</v>
      </c>
      <c r="AL559" s="5" t="e">
        <f t="shared" si="811"/>
        <v>#N/A</v>
      </c>
      <c r="AM559" s="5" t="e">
        <f t="shared" si="812"/>
        <v>#N/A</v>
      </c>
      <c r="AN559" s="5" t="e">
        <f t="shared" si="813"/>
        <v>#N/A</v>
      </c>
      <c r="AO559" s="5" t="e">
        <f t="shared" si="814"/>
        <v>#N/A</v>
      </c>
      <c r="AP559" s="5" t="e">
        <f t="shared" si="815"/>
        <v>#N/A</v>
      </c>
      <c r="AQ559" s="5" t="e">
        <f t="shared" si="816"/>
        <v>#N/A</v>
      </c>
      <c r="AR559" s="5" t="e">
        <f t="shared" si="817"/>
        <v>#N/A</v>
      </c>
      <c r="AS559" s="5" t="e">
        <f t="shared" si="818"/>
        <v>#N/A</v>
      </c>
      <c r="AT559" s="5" t="e">
        <f t="shared" si="819"/>
        <v>#N/A</v>
      </c>
      <c r="AU559" s="5" t="e">
        <f t="shared" si="820"/>
        <v>#N/A</v>
      </c>
      <c r="AV559" s="5" t="e">
        <f t="shared" si="821"/>
        <v>#N/A</v>
      </c>
      <c r="AW559" s="5" t="e">
        <f t="shared" si="822"/>
        <v>#N/A</v>
      </c>
      <c r="AX559" s="5" t="e">
        <f t="shared" si="823"/>
        <v>#N/A</v>
      </c>
      <c r="AY559" s="5" t="e">
        <f t="shared" si="824"/>
        <v>#N/A</v>
      </c>
      <c r="AZ559" s="5" t="e">
        <f t="shared" si="825"/>
        <v>#N/A</v>
      </c>
      <c r="BA559" s="5" t="e">
        <f t="shared" si="826"/>
        <v>#N/A</v>
      </c>
      <c r="BB559" s="5" t="e">
        <f t="shared" si="827"/>
        <v>#N/A</v>
      </c>
      <c r="BC559" s="5" t="e">
        <f t="shared" si="828"/>
        <v>#N/A</v>
      </c>
      <c r="BD559" s="5" t="e">
        <f t="shared" si="829"/>
        <v>#N/A</v>
      </c>
      <c r="BE559" s="5" t="e">
        <f t="shared" si="830"/>
        <v>#N/A</v>
      </c>
      <c r="BF559" s="5" t="e">
        <f t="shared" si="831"/>
        <v>#N/A</v>
      </c>
      <c r="BG559" s="5" t="e">
        <f t="shared" si="832"/>
        <v>#N/A</v>
      </c>
      <c r="BH559" s="5" t="e">
        <f t="shared" si="833"/>
        <v>#N/A</v>
      </c>
      <c r="BI559" s="5" t="e">
        <f t="shared" si="834"/>
        <v>#N/A</v>
      </c>
      <c r="BJ559" s="8" t="e">
        <f t="shared" si="835"/>
        <v>#N/A</v>
      </c>
      <c r="BK559" s="8" t="e">
        <f t="shared" si="836"/>
        <v>#N/A</v>
      </c>
      <c r="BL559" s="8" t="e">
        <f t="shared" si="837"/>
        <v>#N/A</v>
      </c>
      <c r="BM559" s="8" t="e">
        <f t="shared" si="838"/>
        <v>#N/A</v>
      </c>
      <c r="BN559" s="8" t="e">
        <f t="shared" si="839"/>
        <v>#N/A</v>
      </c>
    </row>
    <row r="560" spans="1:66" x14ac:dyDescent="0.25">
      <c r="A560" t="s">
        <v>344</v>
      </c>
      <c r="B560" t="s">
        <v>376</v>
      </c>
      <c r="C560" t="s">
        <v>379</v>
      </c>
      <c r="D560" t="s">
        <v>526</v>
      </c>
      <c r="E560">
        <f>VLOOKUP(A560,home!$A$2:$E$405,3,FALSE)</f>
        <v>1.3090999999999999</v>
      </c>
      <c r="F560">
        <f>VLOOKUP(B560,home!$B$2:$E$405,3,FALSE)</f>
        <v>1.25</v>
      </c>
      <c r="G560">
        <f>VLOOKUP(C560,away!$B$2:$E$405,4,FALSE)</f>
        <v>0.90280000000000005</v>
      </c>
      <c r="H560">
        <f>VLOOKUP(A560,away!$A$2:$E$405,3,FALSE)</f>
        <v>1.3545</v>
      </c>
      <c r="I560">
        <f>VLOOKUP(C560,away!$B$2:$E$405,3,FALSE)</f>
        <v>1.0739000000000001</v>
      </c>
      <c r="J560">
        <f>VLOOKUP(B560,home!$B$2:$E$405,4,FALSE)</f>
        <v>0.93959999999999999</v>
      </c>
      <c r="K560" s="3">
        <f t="shared" si="784"/>
        <v>1.4773193499999999</v>
      </c>
      <c r="L560" s="3">
        <f t="shared" si="785"/>
        <v>1.3667398579800001</v>
      </c>
      <c r="M560" s="5">
        <f t="shared" si="786"/>
        <v>5.8188984729146846E-2</v>
      </c>
      <c r="N560" s="5">
        <f t="shared" si="787"/>
        <v>8.5963713097223129E-2</v>
      </c>
      <c r="O560" s="5">
        <f t="shared" si="788"/>
        <v>7.9529204724714558E-2</v>
      </c>
      <c r="P560" s="5">
        <f t="shared" si="789"/>
        <v>0.11749003302993223</v>
      </c>
      <c r="Q560" s="5">
        <f t="shared" si="790"/>
        <v>6.3497928378188101E-2</v>
      </c>
      <c r="R560" s="5">
        <f t="shared" si="791"/>
        <v>5.4347866985359372E-2</v>
      </c>
      <c r="S560" s="5">
        <f t="shared" si="792"/>
        <v>5.9306361528852207E-2</v>
      </c>
      <c r="T560" s="5">
        <f t="shared" si="793"/>
        <v>8.6785149613629028E-2</v>
      </c>
      <c r="U560" s="5">
        <f t="shared" si="794"/>
        <v>8.0289155528697559E-2</v>
      </c>
      <c r="V560" s="5">
        <f t="shared" si="795"/>
        <v>1.3305126787108839E-2</v>
      </c>
      <c r="W560" s="5">
        <f t="shared" si="796"/>
        <v>3.1268906092670461E-2</v>
      </c>
      <c r="X560" s="5">
        <f t="shared" si="797"/>
        <v>4.2736460272286392E-2</v>
      </c>
      <c r="Y560" s="5">
        <f t="shared" si="798"/>
        <v>2.9204811821556313E-2</v>
      </c>
      <c r="Z560" s="5">
        <f t="shared" si="799"/>
        <v>2.4759798668362008E-2</v>
      </c>
      <c r="AA560" s="5">
        <f t="shared" si="800"/>
        <v>3.657812967487542E-2</v>
      </c>
      <c r="AB560" s="5">
        <f t="shared" si="801"/>
        <v>2.7018789377751342E-2</v>
      </c>
      <c r="AC560" s="5">
        <f t="shared" si="802"/>
        <v>1.6790331891864893E-3</v>
      </c>
      <c r="AD560" s="5">
        <f t="shared" si="803"/>
        <v>1.154854000600874E-2</v>
      </c>
      <c r="AE560" s="5">
        <f t="shared" si="804"/>
        <v>1.5783849927688737E-2</v>
      </c>
      <c r="AF560" s="5">
        <f t="shared" si="805"/>
        <v>1.0786208404273471E-2</v>
      </c>
      <c r="AG560" s="5">
        <f t="shared" si="806"/>
        <v>4.9139803141998034E-3</v>
      </c>
      <c r="AH560" s="5">
        <f t="shared" si="807"/>
        <v>8.4600509289026234E-3</v>
      </c>
      <c r="AI560" s="5">
        <f t="shared" si="808"/>
        <v>1.2498196939253319E-2</v>
      </c>
      <c r="AJ560" s="5">
        <f t="shared" si="809"/>
        <v>9.2319140892348529E-3</v>
      </c>
      <c r="AK560" s="5">
        <f t="shared" si="810"/>
        <v>4.546161773854758E-3</v>
      </c>
      <c r="AL560" s="5">
        <f t="shared" si="811"/>
        <v>1.3560619129143238E-4</v>
      </c>
      <c r="AM560" s="5">
        <f t="shared" si="812"/>
        <v>3.4121763230251655E-3</v>
      </c>
      <c r="AN560" s="5">
        <f t="shared" si="813"/>
        <v>4.6635573831341343E-3</v>
      </c>
      <c r="AO560" s="5">
        <f t="shared" si="814"/>
        <v>3.1869348777531642E-3</v>
      </c>
      <c r="AP560" s="5">
        <f t="shared" si="815"/>
        <v>1.4519036407372899E-3</v>
      </c>
      <c r="AQ560" s="5">
        <f t="shared" si="816"/>
        <v>4.9609364393548227E-4</v>
      </c>
      <c r="AR560" s="5">
        <f t="shared" si="817"/>
        <v>2.3125377610143882E-3</v>
      </c>
      <c r="AS560" s="5">
        <f t="shared" si="818"/>
        <v>3.416356781952231E-3</v>
      </c>
      <c r="AT560" s="5">
        <f t="shared" si="819"/>
        <v>2.5235249902408816E-3</v>
      </c>
      <c r="AU560" s="5">
        <f t="shared" si="820"/>
        <v>1.2426840994304716E-3</v>
      </c>
      <c r="AV560" s="5">
        <f t="shared" si="821"/>
        <v>4.5896031650648986E-4</v>
      </c>
      <c r="AW560" s="5">
        <f t="shared" si="822"/>
        <v>7.6056662461567422E-6</v>
      </c>
      <c r="AX560" s="5">
        <f t="shared" si="823"/>
        <v>8.4014568460282044E-4</v>
      </c>
      <c r="AY560" s="5">
        <f t="shared" si="824"/>
        <v>1.1482605936565689E-3</v>
      </c>
      <c r="AZ560" s="5">
        <f t="shared" si="825"/>
        <v>7.846867603491049E-4</v>
      </c>
      <c r="BA560" s="5">
        <f t="shared" si="826"/>
        <v>3.5748755713277408E-4</v>
      </c>
      <c r="BB560" s="5">
        <f t="shared" si="827"/>
        <v>1.2214812326631625E-4</v>
      </c>
      <c r="BC560" s="5">
        <f t="shared" si="828"/>
        <v>3.3388941729105727E-5</v>
      </c>
      <c r="BD560" s="5">
        <f t="shared" si="829"/>
        <v>5.2677292184369871E-4</v>
      </c>
      <c r="BE560" s="5">
        <f t="shared" si="830"/>
        <v>7.7821183049573361E-4</v>
      </c>
      <c r="BF560" s="5">
        <f t="shared" si="831"/>
        <v>5.7483369779513392E-4</v>
      </c>
      <c r="BG560" s="5">
        <f t="shared" si="832"/>
        <v>2.8307098159493452E-4</v>
      </c>
      <c r="BH560" s="5">
        <f t="shared" si="833"/>
        <v>1.0454655963342264E-4</v>
      </c>
      <c r="BI560" s="5">
        <f t="shared" si="834"/>
        <v>3.0889731104476833E-5</v>
      </c>
      <c r="BJ560" s="8">
        <f t="shared" si="835"/>
        <v>0.39898633145704615</v>
      </c>
      <c r="BK560" s="8">
        <f t="shared" si="836"/>
        <v>0.25125340604917462</v>
      </c>
      <c r="BL560" s="8">
        <f t="shared" si="837"/>
        <v>0.32475185969425568</v>
      </c>
      <c r="BM560" s="8">
        <f t="shared" si="838"/>
        <v>0.53959300999686366</v>
      </c>
      <c r="BN560" s="8">
        <f t="shared" si="839"/>
        <v>0.45901773094456427</v>
      </c>
    </row>
    <row r="561" spans="1:66" x14ac:dyDescent="0.25">
      <c r="A561" t="s">
        <v>340</v>
      </c>
      <c r="B561" t="s">
        <v>400</v>
      </c>
      <c r="C561" t="s">
        <v>380</v>
      </c>
      <c r="D561" t="s">
        <v>526</v>
      </c>
      <c r="E561">
        <f>VLOOKUP(A561,home!$A$2:$E$405,3,FALSE)</f>
        <v>1.3684000000000001</v>
      </c>
      <c r="F561">
        <f>VLOOKUP(B561,home!$B$2:$E$405,3,FALSE)</f>
        <v>1.3383</v>
      </c>
      <c r="G561">
        <f>VLOOKUP(C561,away!$B$2:$E$405,4,FALSE)</f>
        <v>0.63870000000000005</v>
      </c>
      <c r="H561">
        <f>VLOOKUP(A561,away!$A$2:$E$405,3,FALSE)</f>
        <v>1.1395</v>
      </c>
      <c r="I561">
        <f>VLOOKUP(C561,away!$B$2:$E$405,3,FALSE)</f>
        <v>1.7447999999999999</v>
      </c>
      <c r="J561">
        <f>VLOOKUP(B561,home!$B$2:$E$405,4,FALSE)</f>
        <v>0.66469999999999996</v>
      </c>
      <c r="K561" s="3">
        <f t="shared" si="784"/>
        <v>1.1696702921640001</v>
      </c>
      <c r="L561" s="3">
        <f t="shared" si="785"/>
        <v>1.3215562741199998</v>
      </c>
      <c r="M561" s="5">
        <f t="shared" si="786"/>
        <v>8.280833434763768E-2</v>
      </c>
      <c r="N561" s="5">
        <f t="shared" si="787"/>
        <v>9.6858448630015581E-2</v>
      </c>
      <c r="O561" s="5">
        <f t="shared" si="788"/>
        <v>0.10943587380654725</v>
      </c>
      <c r="P561" s="5">
        <f t="shared" si="789"/>
        <v>0.12800389048852678</v>
      </c>
      <c r="Q561" s="5">
        <f t="shared" si="790"/>
        <v>5.6646224953811067E-2</v>
      </c>
      <c r="R561" s="5">
        <f t="shared" si="791"/>
        <v>7.2312832821423534E-2</v>
      </c>
      <c r="S561" s="5">
        <f t="shared" si="792"/>
        <v>4.9466627089167457E-2</v>
      </c>
      <c r="T561" s="5">
        <f t="shared" si="793"/>
        <v>7.4861173992921901E-2</v>
      </c>
      <c r="U561" s="5">
        <f t="shared" si="794"/>
        <v>8.4582172293440977E-2</v>
      </c>
      <c r="V561" s="5">
        <f t="shared" si="795"/>
        <v>8.4960861952970805E-3</v>
      </c>
      <c r="W561" s="5">
        <f t="shared" si="796"/>
        <v>2.2085802163903961E-2</v>
      </c>
      <c r="X561" s="5">
        <f t="shared" si="797"/>
        <v>2.9187630418680346E-2</v>
      </c>
      <c r="Y561" s="5">
        <f t="shared" si="798"/>
        <v>1.9286548053251387E-2</v>
      </c>
      <c r="Z561" s="5">
        <f t="shared" si="799"/>
        <v>3.1855159304847648E-2</v>
      </c>
      <c r="AA561" s="5">
        <f t="shared" si="800"/>
        <v>3.7260033491031921E-2</v>
      </c>
      <c r="AB561" s="5">
        <f t="shared" si="801"/>
        <v>2.1790977129747868E-2</v>
      </c>
      <c r="AC561" s="5">
        <f t="shared" si="802"/>
        <v>8.2082022260458948E-4</v>
      </c>
      <c r="AD561" s="5">
        <f t="shared" si="803"/>
        <v>6.458276667432465E-3</v>
      </c>
      <c r="AE561" s="5">
        <f t="shared" si="804"/>
        <v>8.5349760498481756E-3</v>
      </c>
      <c r="AF561" s="5">
        <f t="shared" si="805"/>
        <v>5.6397255740703953E-3</v>
      </c>
      <c r="AG561" s="5">
        <f t="shared" si="806"/>
        <v>2.4844049055759167E-3</v>
      </c>
      <c r="AH561" s="5">
        <f t="shared" si="807"/>
        <v>1.0524596410603375E-2</v>
      </c>
      <c r="AI561" s="5">
        <f t="shared" si="808"/>
        <v>1.2310307758498637E-2</v>
      </c>
      <c r="AJ561" s="5">
        <f t="shared" si="809"/>
        <v>7.1995006362559301E-3</v>
      </c>
      <c r="AK561" s="5">
        <f t="shared" si="810"/>
        <v>2.8070140042147935E-3</v>
      </c>
      <c r="AL561" s="5">
        <f t="shared" si="811"/>
        <v>5.0752467230633691E-5</v>
      </c>
      <c r="AM561" s="5">
        <f t="shared" si="812"/>
        <v>1.5108108712943344E-3</v>
      </c>
      <c r="AN561" s="5">
        <f t="shared" si="813"/>
        <v>1.996621585967731E-3</v>
      </c>
      <c r="AO561" s="5">
        <f t="shared" si="814"/>
        <v>1.3193238919895398E-3</v>
      </c>
      <c r="AP561" s="5">
        <f t="shared" si="815"/>
        <v>5.8118692235173126E-4</v>
      </c>
      <c r="AQ561" s="5">
        <f t="shared" si="816"/>
        <v>1.9201780591760587E-4</v>
      </c>
      <c r="AR561" s="5">
        <f t="shared" si="817"/>
        <v>2.7817692838027434E-3</v>
      </c>
      <c r="AS561" s="5">
        <f t="shared" si="818"/>
        <v>3.2537528909183967E-3</v>
      </c>
      <c r="AT561" s="5">
        <f t="shared" si="819"/>
        <v>1.9029090472749905E-3</v>
      </c>
      <c r="AU561" s="5">
        <f t="shared" si="820"/>
        <v>7.4192539376255267E-4</v>
      </c>
      <c r="AV561" s="5">
        <f t="shared" si="821"/>
        <v>2.16952023021534E-4</v>
      </c>
      <c r="AW561" s="5">
        <f t="shared" si="822"/>
        <v>2.1792335640662706E-6</v>
      </c>
      <c r="AX561" s="5">
        <f t="shared" si="823"/>
        <v>2.9452509887189864E-4</v>
      </c>
      <c r="AY561" s="5">
        <f t="shared" si="824"/>
        <v>3.8923149229997089E-4</v>
      </c>
      <c r="AZ561" s="5">
        <f t="shared" si="825"/>
        <v>2.571956603670585E-4</v>
      </c>
      <c r="BA561" s="5">
        <f t="shared" si="826"/>
        <v>1.1329951287817426E-4</v>
      </c>
      <c r="BB561" s="5">
        <f t="shared" si="827"/>
        <v>3.7432920524722721E-5</v>
      </c>
      <c r="BC561" s="5">
        <f t="shared" si="828"/>
        <v>9.8939421956165249E-6</v>
      </c>
      <c r="BD561" s="5">
        <f t="shared" si="829"/>
        <v>6.1271077502730224E-4</v>
      </c>
      <c r="BE561" s="5">
        <f t="shared" si="830"/>
        <v>7.1666959123821569E-4</v>
      </c>
      <c r="BF561" s="5">
        <f t="shared" si="831"/>
        <v>4.1913356508432918E-4</v>
      </c>
      <c r="BG561" s="5">
        <f t="shared" si="832"/>
        <v>1.634160265093088E-4</v>
      </c>
      <c r="BH561" s="5">
        <f t="shared" si="833"/>
        <v>4.7785717867855814E-5</v>
      </c>
      <c r="BI561" s="5">
        <f t="shared" si="834"/>
        <v>1.1178706915952273E-5</v>
      </c>
      <c r="BJ561" s="8">
        <f t="shared" si="835"/>
        <v>0.32874475111416956</v>
      </c>
      <c r="BK561" s="8">
        <f t="shared" si="836"/>
        <v>0.27003574230276417</v>
      </c>
      <c r="BL561" s="8">
        <f t="shared" si="837"/>
        <v>0.36909151137318735</v>
      </c>
      <c r="BM561" s="8">
        <f t="shared" si="838"/>
        <v>0.45327450678827103</v>
      </c>
      <c r="BN561" s="8">
        <f t="shared" si="839"/>
        <v>0.54606560504796187</v>
      </c>
    </row>
    <row r="562" spans="1:66" x14ac:dyDescent="0.25">
      <c r="A562" t="s">
        <v>340</v>
      </c>
      <c r="B562" t="s">
        <v>428</v>
      </c>
      <c r="C562" t="s">
        <v>341</v>
      </c>
      <c r="D562" t="s">
        <v>526</v>
      </c>
      <c r="E562">
        <f>VLOOKUP(A562,home!$A$2:$E$405,3,FALSE)</f>
        <v>1.3684000000000001</v>
      </c>
      <c r="F562">
        <f>VLOOKUP(B562,home!$B$2:$E$405,3,FALSE)</f>
        <v>1.3077000000000001</v>
      </c>
      <c r="G562">
        <f>VLOOKUP(C562,away!$B$2:$E$405,4,FALSE)</f>
        <v>1.2307999999999999</v>
      </c>
      <c r="H562">
        <f>VLOOKUP(A562,away!$A$2:$E$405,3,FALSE)</f>
        <v>1.1395</v>
      </c>
      <c r="I562">
        <f>VLOOKUP(C562,away!$B$2:$E$405,3,FALSE)</f>
        <v>0.69279999999999997</v>
      </c>
      <c r="J562">
        <f>VLOOKUP(B562,home!$B$2:$E$405,4,FALSE)</f>
        <v>1.0623</v>
      </c>
      <c r="K562" s="3">
        <f t="shared" si="784"/>
        <v>2.202463281744</v>
      </c>
      <c r="L562" s="3">
        <f t="shared" si="785"/>
        <v>0.83862806087999997</v>
      </c>
      <c r="M562" s="5">
        <f t="shared" si="786"/>
        <v>4.7782713716382728E-2</v>
      </c>
      <c r="N562" s="5">
        <f t="shared" si="787"/>
        <v>0.10523967246241835</v>
      </c>
      <c r="O562" s="5">
        <f t="shared" si="788"/>
        <v>4.0071924547554226E-2</v>
      </c>
      <c r="P562" s="5">
        <f t="shared" si="789"/>
        <v>8.8256942444804226E-2</v>
      </c>
      <c r="Q562" s="5">
        <f t="shared" si="790"/>
        <v>0.11589325719062081</v>
      </c>
      <c r="R562" s="5">
        <f t="shared" si="791"/>
        <v>1.6802720189522533E-2</v>
      </c>
      <c r="S562" s="5">
        <f t="shared" si="792"/>
        <v>4.0753691470618907E-2</v>
      </c>
      <c r="T562" s="5">
        <f t="shared" si="793"/>
        <v>9.7191337546837453E-2</v>
      </c>
      <c r="U562" s="5">
        <f t="shared" si="794"/>
        <v>3.7007374250841961E-2</v>
      </c>
      <c r="V562" s="5">
        <f t="shared" si="795"/>
        <v>8.3637782666778019E-3</v>
      </c>
      <c r="W562" s="5">
        <f t="shared" si="796"/>
        <v>8.5083547854685374E-2</v>
      </c>
      <c r="X562" s="5">
        <f t="shared" si="797"/>
        <v>7.135345075016547E-2</v>
      </c>
      <c r="Y562" s="5">
        <f t="shared" si="798"/>
        <v>2.9919503019853924E-2</v>
      </c>
      <c r="Z562" s="5">
        <f t="shared" si="799"/>
        <v>4.6970775500161707E-3</v>
      </c>
      <c r="AA562" s="5">
        <f t="shared" si="800"/>
        <v>1.0345140835414681E-2</v>
      </c>
      <c r="AB562" s="5">
        <f t="shared" si="801"/>
        <v>1.1392396417235646E-2</v>
      </c>
      <c r="AC562" s="5">
        <f t="shared" si="802"/>
        <v>9.6551848944354999E-4</v>
      </c>
      <c r="AD562" s="5">
        <f t="shared" si="803"/>
        <v>4.6848347507613262E-2</v>
      </c>
      <c r="AE562" s="5">
        <f t="shared" si="804"/>
        <v>3.9288338825742092E-2</v>
      </c>
      <c r="AF562" s="5">
        <f t="shared" si="805"/>
        <v>1.6474151702314251E-2</v>
      </c>
      <c r="AG562" s="5">
        <f t="shared" si="806"/>
        <v>4.6052286322515847E-3</v>
      </c>
      <c r="AH562" s="5">
        <f t="shared" si="807"/>
        <v>9.8477525939326036E-4</v>
      </c>
      <c r="AI562" s="5">
        <f t="shared" si="808"/>
        <v>2.1689313495835789E-3</v>
      </c>
      <c r="AJ562" s="5">
        <f t="shared" si="809"/>
        <v>2.3884958290406465E-3</v>
      </c>
      <c r="AK562" s="5">
        <f t="shared" si="810"/>
        <v>1.7535247873535725E-3</v>
      </c>
      <c r="AL562" s="5">
        <f t="shared" si="811"/>
        <v>7.1334340915005351E-5</v>
      </c>
      <c r="AM562" s="5">
        <f t="shared" si="812"/>
        <v>2.0636353039180242E-2</v>
      </c>
      <c r="AN562" s="5">
        <f t="shared" si="813"/>
        <v>1.7306224732882819E-2</v>
      </c>
      <c r="AO562" s="5">
        <f t="shared" si="814"/>
        <v>7.2567428444455066E-3</v>
      </c>
      <c r="AP562" s="5">
        <f t="shared" si="815"/>
        <v>2.0285693933140506E-3</v>
      </c>
      <c r="AQ562" s="5">
        <f t="shared" si="816"/>
        <v>4.2530380416886998E-4</v>
      </c>
      <c r="AR562" s="5">
        <f t="shared" si="817"/>
        <v>1.6517203323751381E-4</v>
      </c>
      <c r="AS562" s="5">
        <f t="shared" si="818"/>
        <v>3.6378533837662364E-4</v>
      </c>
      <c r="AT562" s="5">
        <f t="shared" si="819"/>
        <v>4.0061192510566513E-4</v>
      </c>
      <c r="AU562" s="5">
        <f t="shared" si="820"/>
        <v>2.9411101842466821E-4</v>
      </c>
      <c r="AV562" s="5">
        <f t="shared" si="821"/>
        <v>1.6194217970916624E-4</v>
      </c>
      <c r="AW562" s="5">
        <f t="shared" si="822"/>
        <v>3.6599421345845375E-6</v>
      </c>
      <c r="AX562" s="5">
        <f t="shared" si="823"/>
        <v>7.5751349729834463E-3</v>
      </c>
      <c r="AY562" s="5">
        <f t="shared" si="824"/>
        <v>6.3527207532973785E-3</v>
      </c>
      <c r="AZ562" s="5">
        <f t="shared" si="825"/>
        <v>2.6637849433249565E-3</v>
      </c>
      <c r="BA562" s="5">
        <f t="shared" si="826"/>
        <v>7.4464160054064975E-4</v>
      </c>
      <c r="BB562" s="5">
        <f t="shared" si="827"/>
        <v>1.5611933537799613E-4</v>
      </c>
      <c r="BC562" s="5">
        <f t="shared" si="828"/>
        <v>2.6185211098784656E-5</v>
      </c>
      <c r="BD562" s="5">
        <f t="shared" si="829"/>
        <v>2.3086316990930509E-5</v>
      </c>
      <c r="BE562" s="5">
        <f t="shared" si="830"/>
        <v>5.0846765483227072E-5</v>
      </c>
      <c r="BF562" s="5">
        <f t="shared" si="831"/>
        <v>5.5994066986127941E-5</v>
      </c>
      <c r="BG562" s="5">
        <f t="shared" si="832"/>
        <v>4.1108292177486896E-5</v>
      </c>
      <c r="BH562" s="5">
        <f t="shared" si="833"/>
        <v>2.2634876024029752E-5</v>
      </c>
      <c r="BI562" s="5">
        <f t="shared" si="834"/>
        <v>9.9704966659506265E-6</v>
      </c>
      <c r="BJ562" s="8">
        <f t="shared" si="835"/>
        <v>0.6770686161231172</v>
      </c>
      <c r="BK562" s="8">
        <f t="shared" si="836"/>
        <v>0.19254669948213959</v>
      </c>
      <c r="BL562" s="8">
        <f t="shared" si="837"/>
        <v>0.12450454677512152</v>
      </c>
      <c r="BM562" s="8">
        <f t="shared" si="838"/>
        <v>0.57842064856792896</v>
      </c>
      <c r="BN562" s="8">
        <f t="shared" si="839"/>
        <v>0.41404723055130288</v>
      </c>
    </row>
    <row r="563" spans="1:66" x14ac:dyDescent="0.25">
      <c r="A563" t="s">
        <v>342</v>
      </c>
      <c r="B563" t="s">
        <v>392</v>
      </c>
      <c r="C563" t="s">
        <v>390</v>
      </c>
      <c r="D563" t="s">
        <v>526</v>
      </c>
      <c r="E563">
        <f>VLOOKUP(A563,home!$A$2:$E$405,3,FALSE)</f>
        <v>1.1741999999999999</v>
      </c>
      <c r="F563">
        <f>VLOOKUP(B563,home!$B$2:$E$405,3,FALSE)</f>
        <v>1.32</v>
      </c>
      <c r="G563">
        <f>VLOOKUP(C563,away!$B$2:$E$405,4,FALSE)</f>
        <v>1.2307999999999999</v>
      </c>
      <c r="H563">
        <f>VLOOKUP(A563,away!$A$2:$E$405,3,FALSE)</f>
        <v>0.85970000000000002</v>
      </c>
      <c r="I563">
        <f>VLOOKUP(C563,away!$B$2:$E$405,3,FALSE)</f>
        <v>0.78520000000000001</v>
      </c>
      <c r="J563">
        <f>VLOOKUP(B563,home!$B$2:$E$405,4,FALSE)</f>
        <v>1.2214</v>
      </c>
      <c r="K563" s="3">
        <f t="shared" si="784"/>
        <v>1.9076710751999999</v>
      </c>
      <c r="L563" s="3">
        <f t="shared" si="785"/>
        <v>0.82448950781600017</v>
      </c>
      <c r="M563" s="5">
        <f t="shared" si="786"/>
        <v>6.5078530094683701E-2</v>
      </c>
      <c r="N563" s="5">
        <f t="shared" si="787"/>
        <v>0.12414842947816081</v>
      </c>
      <c r="O563" s="5">
        <f t="shared" si="788"/>
        <v>5.3656565247154529E-2</v>
      </c>
      <c r="P563" s="5">
        <f t="shared" si="789"/>
        <v>0.10235907751657822</v>
      </c>
      <c r="Q563" s="5">
        <f t="shared" si="790"/>
        <v>0.11841718397349724</v>
      </c>
      <c r="R563" s="5">
        <f t="shared" si="791"/>
        <v>2.2119637535861762E-2</v>
      </c>
      <c r="S563" s="5">
        <f t="shared" si="792"/>
        <v>4.0248991237206704E-2</v>
      </c>
      <c r="T563" s="5">
        <f t="shared" si="793"/>
        <v>9.7633725731265497E-2</v>
      </c>
      <c r="U563" s="5">
        <f t="shared" si="794"/>
        <v>4.2196992721071677E-2</v>
      </c>
      <c r="V563" s="5">
        <f t="shared" si="795"/>
        <v>7.0339798326375649E-3</v>
      </c>
      <c r="W563" s="5">
        <f t="shared" si="796"/>
        <v>7.5300345557625867E-2</v>
      </c>
      <c r="X563" s="5">
        <f t="shared" si="797"/>
        <v>6.2084344847181692E-2</v>
      </c>
      <c r="Y563" s="5">
        <f t="shared" si="798"/>
        <v>2.5593945463065822E-2</v>
      </c>
      <c r="Z563" s="5">
        <f t="shared" si="799"/>
        <v>6.0791363550036634E-3</v>
      </c>
      <c r="AA563" s="5">
        <f t="shared" si="800"/>
        <v>1.1596992586637246E-2</v>
      </c>
      <c r="AB563" s="5">
        <f t="shared" si="801"/>
        <v>1.1061623658418356E-2</v>
      </c>
      <c r="AC563" s="5">
        <f t="shared" si="802"/>
        <v>6.914643027157633E-4</v>
      </c>
      <c r="AD563" s="5">
        <f t="shared" si="803"/>
        <v>3.591207279321193E-2</v>
      </c>
      <c r="AE563" s="5">
        <f t="shared" si="804"/>
        <v>2.9609127221927684E-2</v>
      </c>
      <c r="AF563" s="5">
        <f t="shared" si="805"/>
        <v>1.2206207365034239E-2</v>
      </c>
      <c r="AG563" s="5">
        <f t="shared" si="806"/>
        <v>3.3546299675657064E-3</v>
      </c>
      <c r="AH563" s="5">
        <f t="shared" si="807"/>
        <v>1.2530460353208307E-3</v>
      </c>
      <c r="AI563" s="5">
        <f t="shared" si="808"/>
        <v>2.3903996774755861E-3</v>
      </c>
      <c r="AJ563" s="5">
        <f t="shared" si="809"/>
        <v>2.280048161443793E-3</v>
      </c>
      <c r="AK563" s="5">
        <f t="shared" si="810"/>
        <v>1.4498606425497539E-3</v>
      </c>
      <c r="AL563" s="5">
        <f t="shared" si="811"/>
        <v>4.3502917511292329E-5</v>
      </c>
      <c r="AM563" s="5">
        <f t="shared" si="812"/>
        <v>1.370168450361745E-2</v>
      </c>
      <c r="AN563" s="5">
        <f t="shared" si="813"/>
        <v>1.129689511263767E-2</v>
      </c>
      <c r="AO563" s="5">
        <f t="shared" si="814"/>
        <v>4.657085745633803E-3</v>
      </c>
      <c r="AP563" s="5">
        <f t="shared" si="815"/>
        <v>1.2799061114248419E-3</v>
      </c>
      <c r="AQ563" s="5">
        <f t="shared" si="816"/>
        <v>2.6381728996483959E-4</v>
      </c>
      <c r="AR563" s="5">
        <f t="shared" si="817"/>
        <v>2.0662466178649247E-4</v>
      </c>
      <c r="AS563" s="5">
        <f t="shared" si="818"/>
        <v>3.9417189071307444E-4</v>
      </c>
      <c r="AT563" s="5">
        <f t="shared" si="819"/>
        <v>3.7597515728511388E-4</v>
      </c>
      <c r="AU563" s="5">
        <f t="shared" si="820"/>
        <v>2.3907897751552736E-4</v>
      </c>
      <c r="AV563" s="5">
        <f t="shared" si="821"/>
        <v>1.1402101252369073E-4</v>
      </c>
      <c r="AW563" s="5">
        <f t="shared" si="822"/>
        <v>1.9006603335219511E-6</v>
      </c>
      <c r="AX563" s="5">
        <f t="shared" si="823"/>
        <v>4.3563845348445103E-3</v>
      </c>
      <c r="AY563" s="5">
        <f t="shared" si="824"/>
        <v>3.5917933409911856E-3</v>
      </c>
      <c r="AZ563" s="5">
        <f t="shared" si="825"/>
        <v>1.4806979619453042E-3</v>
      </c>
      <c r="BA563" s="5">
        <f t="shared" si="826"/>
        <v>4.0693997795614628E-4</v>
      </c>
      <c r="BB563" s="5">
        <f t="shared" si="827"/>
        <v>8.3879435533929235E-5</v>
      </c>
      <c r="BC563" s="5">
        <f t="shared" si="828"/>
        <v>1.383154290385065E-5</v>
      </c>
      <c r="BD563" s="5">
        <f t="shared" si="829"/>
        <v>2.83933109498321E-5</v>
      </c>
      <c r="BE563" s="5">
        <f t="shared" si="830"/>
        <v>5.416509802815413E-5</v>
      </c>
      <c r="BF563" s="5">
        <f t="shared" si="831"/>
        <v>5.1664595396841109E-5</v>
      </c>
      <c r="BG563" s="5">
        <f t="shared" si="832"/>
        <v>3.2853018083488271E-5</v>
      </c>
      <c r="BH563" s="5">
        <f t="shared" si="833"/>
        <v>1.5668188082723285E-5</v>
      </c>
      <c r="BI563" s="5">
        <f t="shared" si="834"/>
        <v>5.9779498412409087E-6</v>
      </c>
      <c r="BJ563" s="8">
        <f t="shared" si="835"/>
        <v>0.62539292795598989</v>
      </c>
      <c r="BK563" s="8">
        <f t="shared" si="836"/>
        <v>0.21904733924232445</v>
      </c>
      <c r="BL563" s="8">
        <f t="shared" si="837"/>
        <v>0.14952376012613974</v>
      </c>
      <c r="BM563" s="8">
        <f t="shared" si="838"/>
        <v>0.5106738471528639</v>
      </c>
      <c r="BN563" s="8">
        <f t="shared" si="839"/>
        <v>0.48577942384593631</v>
      </c>
    </row>
    <row r="564" spans="1:66" x14ac:dyDescent="0.25">
      <c r="A564" t="s">
        <v>342</v>
      </c>
      <c r="B564" t="s">
        <v>399</v>
      </c>
      <c r="C564" t="s">
        <v>346</v>
      </c>
      <c r="D564" t="s">
        <v>526</v>
      </c>
      <c r="E564">
        <f>VLOOKUP(A564,home!$A$2:$E$405,3,FALSE)</f>
        <v>1.1741999999999999</v>
      </c>
      <c r="F564">
        <f>VLOOKUP(B564,home!$B$2:$E$405,3,FALSE)</f>
        <v>0.72389999999999999</v>
      </c>
      <c r="G564">
        <f>VLOOKUP(C564,away!$B$2:$E$405,4,FALSE)</f>
        <v>0.76649999999999996</v>
      </c>
      <c r="H564">
        <f>VLOOKUP(A564,away!$A$2:$E$405,3,FALSE)</f>
        <v>0.85970000000000002</v>
      </c>
      <c r="I564">
        <f>VLOOKUP(C564,away!$B$2:$E$405,3,FALSE)</f>
        <v>0.69789999999999996</v>
      </c>
      <c r="J564">
        <f>VLOOKUP(B564,home!$B$2:$E$405,4,FALSE)</f>
        <v>1.2795000000000001</v>
      </c>
      <c r="K564" s="3">
        <f t="shared" si="784"/>
        <v>0.65152759077</v>
      </c>
      <c r="L564" s="3">
        <f t="shared" si="785"/>
        <v>0.76768033408500003</v>
      </c>
      <c r="M564" s="5">
        <f t="shared" si="786"/>
        <v>0.24190554840567877</v>
      </c>
      <c r="N564" s="5">
        <f t="shared" si="787"/>
        <v>0.15760813914664751</v>
      </c>
      <c r="O564" s="5">
        <f t="shared" si="788"/>
        <v>0.18570613221708665</v>
      </c>
      <c r="P564" s="5">
        <f t="shared" si="789"/>
        <v>0.12099266891461354</v>
      </c>
      <c r="Q564" s="5">
        <f t="shared" si="790"/>
        <v>5.1343025591979084E-2</v>
      </c>
      <c r="R564" s="5">
        <f t="shared" si="791"/>
        <v>7.1281472811023108E-2</v>
      </c>
      <c r="S564" s="5">
        <f t="shared" si="792"/>
        <v>1.5129072098142939E-2</v>
      </c>
      <c r="T564" s="5">
        <f t="shared" si="793"/>
        <v>3.9415031039385214E-2</v>
      </c>
      <c r="U564" s="5">
        <f t="shared" si="794"/>
        <v>4.6441846247103145E-2</v>
      </c>
      <c r="V564" s="5">
        <f t="shared" si="795"/>
        <v>8.4078123485256727E-4</v>
      </c>
      <c r="W564" s="5">
        <f t="shared" si="796"/>
        <v>1.1150465922261529E-2</v>
      </c>
      <c r="X564" s="5">
        <f t="shared" si="797"/>
        <v>8.5599934044051397E-3</v>
      </c>
      <c r="Y564" s="5">
        <f t="shared" si="798"/>
        <v>3.2856692982295662E-3</v>
      </c>
      <c r="Z564" s="5">
        <f t="shared" si="799"/>
        <v>1.8240461620545694E-2</v>
      </c>
      <c r="AA564" s="5">
        <f t="shared" si="800"/>
        <v>1.1884164014166787E-2</v>
      </c>
      <c r="AB564" s="5">
        <f t="shared" si="801"/>
        <v>3.8714303742328092E-3</v>
      </c>
      <c r="AC564" s="5">
        <f t="shared" si="802"/>
        <v>2.6283079865415272E-5</v>
      </c>
      <c r="AD564" s="5">
        <f t="shared" si="803"/>
        <v>1.8162090495735098E-3</v>
      </c>
      <c r="AE564" s="5">
        <f t="shared" si="804"/>
        <v>1.3942679699447925E-3</v>
      </c>
      <c r="AF564" s="5">
        <f t="shared" si="805"/>
        <v>5.3517605048561639E-4</v>
      </c>
      <c r="AG564" s="5">
        <f t="shared" si="806"/>
        <v>1.3694804307702965E-4</v>
      </c>
      <c r="AH564" s="5">
        <f t="shared" si="807"/>
        <v>3.5007109176812845E-3</v>
      </c>
      <c r="AI564" s="5">
        <f t="shared" si="808"/>
        <v>2.2808097501791232E-3</v>
      </c>
      <c r="AJ564" s="5">
        <f t="shared" si="809"/>
        <v>7.4300524076946473E-4</v>
      </c>
      <c r="AK564" s="5">
        <f t="shared" si="810"/>
        <v>1.6136280481600441E-4</v>
      </c>
      <c r="AL564" s="5">
        <f t="shared" si="811"/>
        <v>5.2583498000294477E-7</v>
      </c>
      <c r="AM564" s="5">
        <f t="shared" si="812"/>
        <v>2.3666206128066013E-4</v>
      </c>
      <c r="AN564" s="5">
        <f t="shared" si="813"/>
        <v>1.8168081026918195E-4</v>
      </c>
      <c r="AO564" s="5">
        <f t="shared" si="814"/>
        <v>6.9736392562139531E-5</v>
      </c>
      <c r="AP564" s="5">
        <f t="shared" si="815"/>
        <v>1.7845085713328666E-5</v>
      </c>
      <c r="AQ564" s="5">
        <f t="shared" si="816"/>
        <v>3.4248303405459023E-6</v>
      </c>
      <c r="AR564" s="5">
        <f t="shared" si="817"/>
        <v>5.3748538536411527E-4</v>
      </c>
      <c r="AS564" s="5">
        <f t="shared" si="818"/>
        <v>3.5018655820036706E-4</v>
      </c>
      <c r="AT564" s="5">
        <f t="shared" si="819"/>
        <v>1.1407810229216175E-4</v>
      </c>
      <c r="AU564" s="5">
        <f t="shared" si="820"/>
        <v>2.4775010382008589E-5</v>
      </c>
      <c r="AV564" s="5">
        <f t="shared" si="821"/>
        <v>4.0354007063729479E-6</v>
      </c>
      <c r="AW564" s="5">
        <f t="shared" si="822"/>
        <v>7.3056724984114973E-9</v>
      </c>
      <c r="AX564" s="5">
        <f t="shared" si="823"/>
        <v>2.5698643768808424E-5</v>
      </c>
      <c r="AY564" s="5">
        <f t="shared" si="824"/>
        <v>1.9728343433970256E-5</v>
      </c>
      <c r="AZ564" s="5">
        <f t="shared" si="825"/>
        <v>7.5725306391669491E-6</v>
      </c>
      <c r="BA564" s="5">
        <f t="shared" si="826"/>
        <v>1.9377609503148615E-6</v>
      </c>
      <c r="BB564" s="5">
        <f t="shared" si="827"/>
        <v>3.7189524342864498E-7</v>
      </c>
      <c r="BC564" s="5">
        <f t="shared" si="828"/>
        <v>5.7099332943984928E-8</v>
      </c>
      <c r="BD564" s="5">
        <f t="shared" si="829"/>
        <v>6.8769493367021477E-5</v>
      </c>
      <c r="BE564" s="5">
        <f t="shared" si="830"/>
        <v>4.4805222331888999E-5</v>
      </c>
      <c r="BF564" s="5">
        <f t="shared" si="831"/>
        <v>1.4595919279904918E-5</v>
      </c>
      <c r="BG564" s="5">
        <f t="shared" si="832"/>
        <v>3.1698813745032819E-6</v>
      </c>
      <c r="BH564" s="5">
        <f t="shared" si="833"/>
        <v>5.1631629373920476E-7</v>
      </c>
      <c r="BI564" s="5">
        <f t="shared" si="834"/>
        <v>6.7278862187039955E-8</v>
      </c>
      <c r="BJ564" s="8">
        <f t="shared" si="835"/>
        <v>0.27580964096952348</v>
      </c>
      <c r="BK564" s="8">
        <f t="shared" si="836"/>
        <v>0.37891460791156722</v>
      </c>
      <c r="BL564" s="8">
        <f t="shared" si="837"/>
        <v>0.32703341894551263</v>
      </c>
      <c r="BM564" s="8">
        <f t="shared" si="838"/>
        <v>0.17114142132235891</v>
      </c>
      <c r="BN564" s="8">
        <f t="shared" si="839"/>
        <v>0.8288369870870288</v>
      </c>
    </row>
    <row r="565" spans="1:66" x14ac:dyDescent="0.25">
      <c r="A565" t="s">
        <v>40</v>
      </c>
      <c r="B565" t="s">
        <v>238</v>
      </c>
      <c r="C565" t="s">
        <v>319</v>
      </c>
      <c r="D565" t="s">
        <v>526</v>
      </c>
      <c r="E565">
        <f>VLOOKUP(A565,home!$A$2:$E$405,3,FALSE)</f>
        <v>1.5047999999999999</v>
      </c>
      <c r="F565">
        <f>VLOOKUP(B565,home!$B$2:$E$405,3,FALSE)</f>
        <v>0.7974</v>
      </c>
      <c r="G565">
        <f>VLOOKUP(C565,away!$B$2:$E$405,4,FALSE)</f>
        <v>1.2959000000000001</v>
      </c>
      <c r="H565">
        <f>VLOOKUP(A565,away!$A$2:$E$405,3,FALSE)</f>
        <v>1.2</v>
      </c>
      <c r="I565">
        <f>VLOOKUP(C565,away!$B$2:$E$405,3,FALSE)</f>
        <v>1.0832999999999999</v>
      </c>
      <c r="J565">
        <f>VLOOKUP(B565,home!$B$2:$E$405,4,FALSE)</f>
        <v>1.1667000000000001</v>
      </c>
      <c r="K565" s="3">
        <f t="shared" si="784"/>
        <v>1.5549860731679999</v>
      </c>
      <c r="L565" s="3">
        <f t="shared" si="785"/>
        <v>1.5166633319999998</v>
      </c>
      <c r="M565" s="5">
        <f t="shared" si="786"/>
        <v>4.6344650675246013E-2</v>
      </c>
      <c r="N565" s="5">
        <f t="shared" si="787"/>
        <v>7.2065286365843487E-2</v>
      </c>
      <c r="O565" s="5">
        <f t="shared" si="788"/>
        <v>7.0289232313494654E-2</v>
      </c>
      <c r="P565" s="5">
        <f t="shared" si="789"/>
        <v>0.10929877734115434</v>
      </c>
      <c r="Q565" s="5">
        <f t="shared" si="790"/>
        <v>5.6030258328875197E-2</v>
      </c>
      <c r="R565" s="5">
        <f t="shared" si="791"/>
        <v>5.3302550642153439E-2</v>
      </c>
      <c r="S565" s="5">
        <f t="shared" si="792"/>
        <v>6.4442295681452044E-2</v>
      </c>
      <c r="T565" s="5">
        <f t="shared" si="793"/>
        <v>8.4979038289892589E-2</v>
      </c>
      <c r="U565" s="5">
        <f t="shared" si="794"/>
        <v>8.2884723912880626E-2</v>
      </c>
      <c r="V565" s="5">
        <f t="shared" si="795"/>
        <v>1.688667653815467E-2</v>
      </c>
      <c r="W565" s="5">
        <f t="shared" si="796"/>
        <v>2.9042090459135417E-2</v>
      </c>
      <c r="X565" s="5">
        <f t="shared" si="797"/>
        <v>4.4047073683997719E-2</v>
      </c>
      <c r="Y565" s="5">
        <f t="shared" si="798"/>
        <v>3.3402290769210752E-2</v>
      </c>
      <c r="Z565" s="5">
        <f t="shared" si="799"/>
        <v>2.6947341353675717E-2</v>
      </c>
      <c r="AA565" s="5">
        <f t="shared" si="800"/>
        <v>4.1902740513869857E-2</v>
      </c>
      <c r="AB565" s="5">
        <f t="shared" si="801"/>
        <v>3.2579088963320076E-2</v>
      </c>
      <c r="AC565" s="5">
        <f t="shared" si="802"/>
        <v>2.4890859463874686E-3</v>
      </c>
      <c r="AD565" s="5">
        <f t="shared" si="803"/>
        <v>1.1290011549910198E-2</v>
      </c>
      <c r="AE565" s="5">
        <f t="shared" si="804"/>
        <v>1.7123146535605281E-2</v>
      </c>
      <c r="AF565" s="5">
        <f t="shared" si="805"/>
        <v>1.2985024239507684E-2</v>
      </c>
      <c r="AG565" s="5">
        <f t="shared" si="806"/>
        <v>6.5646367097308275E-3</v>
      </c>
      <c r="AH565" s="5">
        <f t="shared" si="807"/>
        <v>1.0217511131501801E-2</v>
      </c>
      <c r="AI565" s="5">
        <f t="shared" si="808"/>
        <v>1.5888087511924314E-2</v>
      </c>
      <c r="AJ565" s="5">
        <f t="shared" si="809"/>
        <v>1.2352877405158365E-2</v>
      </c>
      <c r="AK565" s="5">
        <f t="shared" si="810"/>
        <v>6.4028507761909725E-3</v>
      </c>
      <c r="AL565" s="5">
        <f t="shared" si="811"/>
        <v>2.3480945194178539E-4</v>
      </c>
      <c r="AM565" s="5">
        <f t="shared" si="812"/>
        <v>3.5111621452032431E-3</v>
      </c>
      <c r="AN565" s="5">
        <f t="shared" si="813"/>
        <v>5.3252508783362164E-3</v>
      </c>
      <c r="AO565" s="5">
        <f t="shared" si="814"/>
        <v>4.0383063704366668E-3</v>
      </c>
      <c r="AP565" s="5">
        <f t="shared" si="815"/>
        <v>2.0415837318077668E-3</v>
      </c>
      <c r="AQ565" s="5">
        <f t="shared" si="816"/>
        <v>7.7409879631014052E-4</v>
      </c>
      <c r="AR565" s="5">
        <f t="shared" si="817"/>
        <v>3.0993048954901224E-3</v>
      </c>
      <c r="AS565" s="5">
        <f t="shared" si="818"/>
        <v>4.8193759489885439E-3</v>
      </c>
      <c r="AT565" s="5">
        <f t="shared" si="819"/>
        <v>3.747031241019E-3</v>
      </c>
      <c r="AU565" s="5">
        <f t="shared" si="820"/>
        <v>1.9421937985033171E-3</v>
      </c>
      <c r="AV565" s="5">
        <f t="shared" si="821"/>
        <v>7.550210770164783E-4</v>
      </c>
      <c r="AW565" s="5">
        <f t="shared" si="822"/>
        <v>1.5382565212460185E-5</v>
      </c>
      <c r="AX565" s="5">
        <f t="shared" si="823"/>
        <v>9.0996803940428857E-4</v>
      </c>
      <c r="AY565" s="5">
        <f t="shared" si="824"/>
        <v>1.3801151586564154E-3</v>
      </c>
      <c r="AZ565" s="5">
        <f t="shared" si="825"/>
        <v>1.0465850275357738E-3</v>
      </c>
      <c r="BA565" s="5">
        <f t="shared" si="826"/>
        <v>5.2910571169457272E-4</v>
      </c>
      <c r="BB565" s="5">
        <f t="shared" si="827"/>
        <v>2.0061880791973053E-4</v>
      </c>
      <c r="BC565" s="5">
        <f t="shared" si="828"/>
        <v>6.0854237936281291E-5</v>
      </c>
      <c r="BD565" s="5">
        <f t="shared" si="829"/>
        <v>7.8343368161299276E-4</v>
      </c>
      <c r="BE565" s="5">
        <f t="shared" si="830"/>
        <v>1.2182284641589368E-3</v>
      </c>
      <c r="BF565" s="5">
        <f t="shared" si="831"/>
        <v>9.4716414785199444E-4</v>
      </c>
      <c r="BG565" s="5">
        <f t="shared" si="832"/>
        <v>4.9094235297129582E-4</v>
      </c>
      <c r="BH565" s="5">
        <f t="shared" si="833"/>
        <v>1.9085213039967327E-4</v>
      </c>
      <c r="BI565" s="5">
        <f t="shared" si="834"/>
        <v>5.9354480961186962E-5</v>
      </c>
      <c r="BJ565" s="8">
        <f t="shared" si="835"/>
        <v>0.38734650583695029</v>
      </c>
      <c r="BK565" s="8">
        <f t="shared" si="836"/>
        <v>0.24107641079299275</v>
      </c>
      <c r="BL565" s="8">
        <f t="shared" si="837"/>
        <v>0.34387256538946764</v>
      </c>
      <c r="BM565" s="8">
        <f t="shared" si="838"/>
        <v>0.5905473351128756</v>
      </c>
      <c r="BN565" s="8">
        <f t="shared" si="839"/>
        <v>0.40733075566676713</v>
      </c>
    </row>
    <row r="566" spans="1:66" x14ac:dyDescent="0.25">
      <c r="A566" t="s">
        <v>40</v>
      </c>
      <c r="B566" t="s">
        <v>520</v>
      </c>
      <c r="C566" t="s">
        <v>232</v>
      </c>
      <c r="D566" t="s">
        <v>526</v>
      </c>
      <c r="E566">
        <f>VLOOKUP(A566,home!$A$2:$E$405,3,FALSE)</f>
        <v>1.5047999999999999</v>
      </c>
      <c r="F566" t="e">
        <f>VLOOKUP(B566,home!$B$2:$E$405,3,FALSE)</f>
        <v>#N/A</v>
      </c>
      <c r="G566">
        <f>VLOOKUP(C566,away!$B$2:$E$405,4,FALSE)</f>
        <v>0.96360000000000001</v>
      </c>
      <c r="H566">
        <f>VLOOKUP(A566,away!$A$2:$E$405,3,FALSE)</f>
        <v>1.2</v>
      </c>
      <c r="I566">
        <f>VLOOKUP(C566,away!$B$2:$E$405,3,FALSE)</f>
        <v>0.91669999999999996</v>
      </c>
      <c r="J566" t="e">
        <f>VLOOKUP(B566,home!$B$2:$E$405,4,FALSE)</f>
        <v>#N/A</v>
      </c>
      <c r="K566" s="3" t="e">
        <f t="shared" si="784"/>
        <v>#N/A</v>
      </c>
      <c r="L566" s="3" t="e">
        <f t="shared" si="785"/>
        <v>#N/A</v>
      </c>
      <c r="M566" s="5" t="e">
        <f t="shared" si="786"/>
        <v>#N/A</v>
      </c>
      <c r="N566" s="5" t="e">
        <f t="shared" si="787"/>
        <v>#N/A</v>
      </c>
      <c r="O566" s="5" t="e">
        <f t="shared" si="788"/>
        <v>#N/A</v>
      </c>
      <c r="P566" s="5" t="e">
        <f t="shared" si="789"/>
        <v>#N/A</v>
      </c>
      <c r="Q566" s="5" t="e">
        <f t="shared" si="790"/>
        <v>#N/A</v>
      </c>
      <c r="R566" s="5" t="e">
        <f t="shared" si="791"/>
        <v>#N/A</v>
      </c>
      <c r="S566" s="5" t="e">
        <f t="shared" si="792"/>
        <v>#N/A</v>
      </c>
      <c r="T566" s="5" t="e">
        <f t="shared" si="793"/>
        <v>#N/A</v>
      </c>
      <c r="U566" s="5" t="e">
        <f t="shared" si="794"/>
        <v>#N/A</v>
      </c>
      <c r="V566" s="5" t="e">
        <f t="shared" si="795"/>
        <v>#N/A</v>
      </c>
      <c r="W566" s="5" t="e">
        <f t="shared" si="796"/>
        <v>#N/A</v>
      </c>
      <c r="X566" s="5" t="e">
        <f t="shared" si="797"/>
        <v>#N/A</v>
      </c>
      <c r="Y566" s="5" t="e">
        <f t="shared" si="798"/>
        <v>#N/A</v>
      </c>
      <c r="Z566" s="5" t="e">
        <f t="shared" si="799"/>
        <v>#N/A</v>
      </c>
      <c r="AA566" s="5" t="e">
        <f t="shared" si="800"/>
        <v>#N/A</v>
      </c>
      <c r="AB566" s="5" t="e">
        <f t="shared" si="801"/>
        <v>#N/A</v>
      </c>
      <c r="AC566" s="5" t="e">
        <f t="shared" si="802"/>
        <v>#N/A</v>
      </c>
      <c r="AD566" s="5" t="e">
        <f t="shared" si="803"/>
        <v>#N/A</v>
      </c>
      <c r="AE566" s="5" t="e">
        <f t="shared" si="804"/>
        <v>#N/A</v>
      </c>
      <c r="AF566" s="5" t="e">
        <f t="shared" si="805"/>
        <v>#N/A</v>
      </c>
      <c r="AG566" s="5" t="e">
        <f t="shared" si="806"/>
        <v>#N/A</v>
      </c>
      <c r="AH566" s="5" t="e">
        <f t="shared" si="807"/>
        <v>#N/A</v>
      </c>
      <c r="AI566" s="5" t="e">
        <f t="shared" si="808"/>
        <v>#N/A</v>
      </c>
      <c r="AJ566" s="5" t="e">
        <f t="shared" si="809"/>
        <v>#N/A</v>
      </c>
      <c r="AK566" s="5" t="e">
        <f t="shared" si="810"/>
        <v>#N/A</v>
      </c>
      <c r="AL566" s="5" t="e">
        <f t="shared" si="811"/>
        <v>#N/A</v>
      </c>
      <c r="AM566" s="5" t="e">
        <f t="shared" si="812"/>
        <v>#N/A</v>
      </c>
      <c r="AN566" s="5" t="e">
        <f t="shared" si="813"/>
        <v>#N/A</v>
      </c>
      <c r="AO566" s="5" t="e">
        <f t="shared" si="814"/>
        <v>#N/A</v>
      </c>
      <c r="AP566" s="5" t="e">
        <f t="shared" si="815"/>
        <v>#N/A</v>
      </c>
      <c r="AQ566" s="5" t="e">
        <f t="shared" si="816"/>
        <v>#N/A</v>
      </c>
      <c r="AR566" s="5" t="e">
        <f t="shared" si="817"/>
        <v>#N/A</v>
      </c>
      <c r="AS566" s="5" t="e">
        <f t="shared" si="818"/>
        <v>#N/A</v>
      </c>
      <c r="AT566" s="5" t="e">
        <f t="shared" si="819"/>
        <v>#N/A</v>
      </c>
      <c r="AU566" s="5" t="e">
        <f t="shared" si="820"/>
        <v>#N/A</v>
      </c>
      <c r="AV566" s="5" t="e">
        <f t="shared" si="821"/>
        <v>#N/A</v>
      </c>
      <c r="AW566" s="5" t="e">
        <f t="shared" si="822"/>
        <v>#N/A</v>
      </c>
      <c r="AX566" s="5" t="e">
        <f t="shared" si="823"/>
        <v>#N/A</v>
      </c>
      <c r="AY566" s="5" t="e">
        <f t="shared" si="824"/>
        <v>#N/A</v>
      </c>
      <c r="AZ566" s="5" t="e">
        <f t="shared" si="825"/>
        <v>#N/A</v>
      </c>
      <c r="BA566" s="5" t="e">
        <f t="shared" si="826"/>
        <v>#N/A</v>
      </c>
      <c r="BB566" s="5" t="e">
        <f t="shared" si="827"/>
        <v>#N/A</v>
      </c>
      <c r="BC566" s="5" t="e">
        <f t="shared" si="828"/>
        <v>#N/A</v>
      </c>
      <c r="BD566" s="5" t="e">
        <f t="shared" si="829"/>
        <v>#N/A</v>
      </c>
      <c r="BE566" s="5" t="e">
        <f t="shared" si="830"/>
        <v>#N/A</v>
      </c>
      <c r="BF566" s="5" t="e">
        <f t="shared" si="831"/>
        <v>#N/A</v>
      </c>
      <c r="BG566" s="5" t="e">
        <f t="shared" si="832"/>
        <v>#N/A</v>
      </c>
      <c r="BH566" s="5" t="e">
        <f t="shared" si="833"/>
        <v>#N/A</v>
      </c>
      <c r="BI566" s="5" t="e">
        <f t="shared" si="834"/>
        <v>#N/A</v>
      </c>
      <c r="BJ566" s="8" t="e">
        <f t="shared" si="835"/>
        <v>#N/A</v>
      </c>
      <c r="BK566" s="8" t="e">
        <f t="shared" si="836"/>
        <v>#N/A</v>
      </c>
      <c r="BL566" s="8" t="e">
        <f t="shared" si="837"/>
        <v>#N/A</v>
      </c>
      <c r="BM566" s="8" t="e">
        <f t="shared" si="838"/>
        <v>#N/A</v>
      </c>
      <c r="BN566" s="8" t="e">
        <f t="shared" si="839"/>
        <v>#N/A</v>
      </c>
    </row>
    <row r="567" spans="1:66" x14ac:dyDescent="0.25">
      <c r="A567" t="s">
        <v>10</v>
      </c>
      <c r="B567" t="s">
        <v>49</v>
      </c>
      <c r="C567" t="s">
        <v>244</v>
      </c>
      <c r="D567" t="s">
        <v>527</v>
      </c>
      <c r="E567">
        <f>VLOOKUP(A567,home!$A$2:$E$405,3,FALSE)</f>
        <v>1.5425</v>
      </c>
      <c r="F567">
        <f>VLOOKUP(B567,home!$B$2:$E$405,3,FALSE)</f>
        <v>0.68640000000000001</v>
      </c>
      <c r="G567">
        <f>VLOOKUP(C567,away!$B$2:$E$405,4,FALSE)</f>
        <v>1.3347</v>
      </c>
      <c r="H567">
        <f>VLOOKUP(A567,away!$A$2:$E$405,3,FALSE)</f>
        <v>1.4443999999999999</v>
      </c>
      <c r="I567">
        <f>VLOOKUP(C567,away!$B$2:$E$405,3,FALSE)</f>
        <v>1.0589</v>
      </c>
      <c r="J567">
        <f>VLOOKUP(B567,home!$B$2:$E$405,4,FALSE)</f>
        <v>0.65159999999999996</v>
      </c>
      <c r="K567" s="3">
        <f t="shared" si="784"/>
        <v>1.4131429884</v>
      </c>
      <c r="L567" s="3">
        <f t="shared" si="785"/>
        <v>0.99660601425599982</v>
      </c>
      <c r="M567" s="5">
        <f t="shared" si="786"/>
        <v>8.9837840802039409E-2</v>
      </c>
      <c r="N567" s="5">
        <f t="shared" si="787"/>
        <v>0.12695371482239742</v>
      </c>
      <c r="O567" s="5">
        <f t="shared" si="788"/>
        <v>8.9532932451085512E-2</v>
      </c>
      <c r="P567" s="5">
        <f t="shared" si="789"/>
        <v>0.12652283572414233</v>
      </c>
      <c r="Q567" s="5">
        <f t="shared" si="790"/>
        <v>8.9701875976302053E-2</v>
      </c>
      <c r="R567" s="5">
        <f t="shared" si="791"/>
        <v>4.4614529477363996E-2</v>
      </c>
      <c r="S567" s="5">
        <f t="shared" si="792"/>
        <v>4.4547007744076682E-2</v>
      </c>
      <c r="T567" s="5">
        <f t="shared" si="793"/>
        <v>8.9397429088028404E-2</v>
      </c>
      <c r="U567" s="5">
        <f t="shared" si="794"/>
        <v>6.3046709511702048E-2</v>
      </c>
      <c r="V567" s="5">
        <f t="shared" si="795"/>
        <v>6.9708484290359578E-3</v>
      </c>
      <c r="W567" s="5">
        <f t="shared" si="796"/>
        <v>4.2253859027412535E-2</v>
      </c>
      <c r="X567" s="5">
        <f t="shared" si="797"/>
        <v>4.2110450032244499E-2</v>
      </c>
      <c r="Y567" s="5">
        <f t="shared" si="798"/>
        <v>2.0983763882580813E-2</v>
      </c>
      <c r="Z567" s="5">
        <f t="shared" si="799"/>
        <v>1.482103613344752E-2</v>
      </c>
      <c r="AA567" s="5">
        <f t="shared" si="800"/>
        <v>2.0944243292804407E-2</v>
      </c>
      <c r="AB567" s="5">
        <f t="shared" si="801"/>
        <v>1.4798605278285143E-2</v>
      </c>
      <c r="AC567" s="5">
        <f t="shared" si="802"/>
        <v>6.1358575543647091E-4</v>
      </c>
      <c r="AD567" s="5">
        <f t="shared" si="803"/>
        <v>1.4927686154357522E-2</v>
      </c>
      <c r="AE567" s="5">
        <f t="shared" si="804"/>
        <v>1.4877021800358723E-2</v>
      </c>
      <c r="AF567" s="5">
        <f t="shared" si="805"/>
        <v>7.4132647002275618E-3</v>
      </c>
      <c r="AG567" s="5">
        <f t="shared" si="806"/>
        <v>2.4627013951728305E-3</v>
      </c>
      <c r="AH567" s="5">
        <f t="shared" si="807"/>
        <v>3.6926834370248204E-3</v>
      </c>
      <c r="AI567" s="5">
        <f t="shared" si="808"/>
        <v>5.2182897074124377E-3</v>
      </c>
      <c r="AJ567" s="5">
        <f t="shared" si="809"/>
        <v>3.687094755734888E-3</v>
      </c>
      <c r="AK567" s="5">
        <f t="shared" si="810"/>
        <v>1.7367973672110552E-3</v>
      </c>
      <c r="AL567" s="5">
        <f t="shared" si="811"/>
        <v>3.4565661438292306E-5</v>
      </c>
      <c r="AM567" s="5">
        <f t="shared" si="812"/>
        <v>4.2189910044132181E-3</v>
      </c>
      <c r="AN567" s="5">
        <f t="shared" si="813"/>
        <v>4.2046718090901743E-3</v>
      </c>
      <c r="AO567" s="5">
        <f t="shared" si="814"/>
        <v>2.0952006064559612E-3</v>
      </c>
      <c r="AP567" s="5">
        <f t="shared" si="815"/>
        <v>6.9602984182227652E-4</v>
      </c>
      <c r="AQ567" s="5">
        <f t="shared" si="816"/>
        <v>1.7341688161543321E-4</v>
      </c>
      <c r="AR567" s="5">
        <f t="shared" si="817"/>
        <v>7.3603010441649079E-4</v>
      </c>
      <c r="AS567" s="5">
        <f t="shared" si="818"/>
        <v>1.0401157813074839E-3</v>
      </c>
      <c r="AT567" s="5">
        <f t="shared" si="819"/>
        <v>7.3491616173942953E-4</v>
      </c>
      <c r="AU567" s="5">
        <f t="shared" si="820"/>
        <v>3.4618054034130493E-4</v>
      </c>
      <c r="AV567" s="5">
        <f t="shared" si="821"/>
        <v>1.2230065082595966E-4</v>
      </c>
      <c r="AW567" s="5">
        <f t="shared" si="822"/>
        <v>1.3522344088742266E-6</v>
      </c>
      <c r="AX567" s="5">
        <f t="shared" si="823"/>
        <v>9.936729260015347E-4</v>
      </c>
      <c r="AY567" s="5">
        <f t="shared" si="824"/>
        <v>9.9030041425648648E-4</v>
      </c>
      <c r="AZ567" s="5">
        <f t="shared" si="825"/>
        <v>4.9346967438411123E-4</v>
      </c>
      <c r="BA567" s="5">
        <f t="shared" si="826"/>
        <v>1.6393161511471841E-4</v>
      </c>
      <c r="BB567" s="5">
        <f t="shared" si="827"/>
        <v>4.0843808387507021E-5</v>
      </c>
      <c r="BC567" s="5">
        <f t="shared" si="828"/>
        <v>8.1410370168218321E-6</v>
      </c>
      <c r="BD567" s="5">
        <f t="shared" si="829"/>
        <v>1.2225533812249101E-4</v>
      </c>
      <c r="BE567" s="5">
        <f t="shared" si="830"/>
        <v>1.727642738622694E-4</v>
      </c>
      <c r="BF567" s="5">
        <f t="shared" si="831"/>
        <v>1.2207031112724172E-4</v>
      </c>
      <c r="BG567" s="5">
        <f t="shared" si="832"/>
        <v>5.7500934753756022E-5</v>
      </c>
      <c r="BH567" s="5">
        <f t="shared" si="833"/>
        <v>2.0314260693429059E-5</v>
      </c>
      <c r="BI567" s="5">
        <f t="shared" si="834"/>
        <v>5.7413910126897989E-6</v>
      </c>
      <c r="BJ567" s="8">
        <f t="shared" si="835"/>
        <v>0.46516043649764061</v>
      </c>
      <c r="BK567" s="8">
        <f t="shared" si="836"/>
        <v>0.26951698453042555</v>
      </c>
      <c r="BL567" s="8">
        <f t="shared" si="837"/>
        <v>0.25075207502682689</v>
      </c>
      <c r="BM567" s="8">
        <f t="shared" si="838"/>
        <v>0.43209785475516227</v>
      </c>
      <c r="BN567" s="8">
        <f t="shared" si="839"/>
        <v>0.56716372925333081</v>
      </c>
    </row>
    <row r="568" spans="1:66" x14ac:dyDescent="0.25">
      <c r="A568" t="s">
        <v>10</v>
      </c>
      <c r="B568" t="s">
        <v>242</v>
      </c>
      <c r="C568" t="s">
        <v>246</v>
      </c>
      <c r="D568" t="s">
        <v>527</v>
      </c>
      <c r="E568">
        <f>VLOOKUP(A568,home!$A$2:$E$405,3,FALSE)</f>
        <v>1.5425</v>
      </c>
      <c r="F568">
        <f>VLOOKUP(B568,home!$B$2:$E$405,3,FALSE)</f>
        <v>0.95340000000000003</v>
      </c>
      <c r="G568">
        <f>VLOOKUP(C568,away!$B$2:$E$405,4,FALSE)</f>
        <v>1.2202999999999999</v>
      </c>
      <c r="H568">
        <f>VLOOKUP(A568,away!$A$2:$E$405,3,FALSE)</f>
        <v>1.4443999999999999</v>
      </c>
      <c r="I568">
        <f>VLOOKUP(C568,away!$B$2:$E$405,3,FALSE)</f>
        <v>0.85519999999999996</v>
      </c>
      <c r="J568">
        <f>VLOOKUP(B568,home!$B$2:$E$405,4,FALSE)</f>
        <v>1.0589</v>
      </c>
      <c r="K568" s="3">
        <f t="shared" si="784"/>
        <v>1.7945969758499998</v>
      </c>
      <c r="L568" s="3">
        <f t="shared" si="785"/>
        <v>1.308007156832</v>
      </c>
      <c r="M568" s="5">
        <f t="shared" si="786"/>
        <v>4.4932040911539857E-2</v>
      </c>
      <c r="N568" s="5">
        <f t="shared" si="787"/>
        <v>8.0634904738617896E-2</v>
      </c>
      <c r="O568" s="5">
        <f t="shared" si="788"/>
        <v>5.8771431083362351E-2</v>
      </c>
      <c r="P568" s="5">
        <f t="shared" si="789"/>
        <v>0.10547103248857874</v>
      </c>
      <c r="Q568" s="5">
        <f t="shared" si="790"/>
        <v>7.2353578095938273E-2</v>
      </c>
      <c r="R568" s="5">
        <f t="shared" si="791"/>
        <v>3.8436726237148312E-2</v>
      </c>
      <c r="S568" s="5">
        <f t="shared" si="792"/>
        <v>6.1894243331320813E-2</v>
      </c>
      <c r="T568" s="5">
        <f t="shared" si="793"/>
        <v>9.4638997971890279E-2</v>
      </c>
      <c r="U568" s="5">
        <f t="shared" si="794"/>
        <v>6.8978432666760695E-2</v>
      </c>
      <c r="V568" s="5">
        <f t="shared" si="795"/>
        <v>1.6143020577591982E-2</v>
      </c>
      <c r="W568" s="5">
        <f t="shared" si="796"/>
        <v>4.3281837480965854E-2</v>
      </c>
      <c r="X568" s="5">
        <f t="shared" si="797"/>
        <v>5.6612953185942838E-2</v>
      </c>
      <c r="Y568" s="5">
        <f t="shared" si="798"/>
        <v>3.7025073968304109E-2</v>
      </c>
      <c r="Z568" s="5">
        <f t="shared" si="799"/>
        <v>1.6758504334460769E-2</v>
      </c>
      <c r="AA568" s="5">
        <f t="shared" si="800"/>
        <v>3.0074761198392405E-2</v>
      </c>
      <c r="AB568" s="5">
        <f t="shared" si="801"/>
        <v>2.6986037748022971E-2</v>
      </c>
      <c r="AC568" s="5">
        <f t="shared" si="802"/>
        <v>2.3683281090478439E-3</v>
      </c>
      <c r="AD568" s="5">
        <f t="shared" si="803"/>
        <v>1.9418363663143135E-2</v>
      </c>
      <c r="AE568" s="5">
        <f t="shared" si="804"/>
        <v>2.539935864535767E-2</v>
      </c>
      <c r="AF568" s="5">
        <f t="shared" si="805"/>
        <v>1.6611271443535285E-2</v>
      </c>
      <c r="AG568" s="5">
        <f t="shared" si="806"/>
        <v>7.2425539774077265E-3</v>
      </c>
      <c r="AH568" s="5">
        <f t="shared" si="807"/>
        <v>5.4800609018186954E-3</v>
      </c>
      <c r="AI568" s="5">
        <f t="shared" si="808"/>
        <v>9.8345007218776526E-3</v>
      </c>
      <c r="AJ568" s="5">
        <f t="shared" si="809"/>
        <v>8.8244826272381414E-3</v>
      </c>
      <c r="AK568" s="5">
        <f t="shared" si="810"/>
        <v>5.2787966120941415E-3</v>
      </c>
      <c r="AL568" s="5">
        <f t="shared" si="811"/>
        <v>2.223713909855771E-4</v>
      </c>
      <c r="AM568" s="5">
        <f t="shared" si="812"/>
        <v>6.9696273411664379E-3</v>
      </c>
      <c r="AN568" s="5">
        <f t="shared" si="813"/>
        <v>9.1163224426976837E-3</v>
      </c>
      <c r="AO568" s="5">
        <f t="shared" si="814"/>
        <v>5.9621074995183758E-3</v>
      </c>
      <c r="AP568" s="5">
        <f t="shared" si="815"/>
        <v>2.5994930930572585E-3</v>
      </c>
      <c r="AQ568" s="5">
        <f t="shared" si="816"/>
        <v>8.5003889246356183E-4</v>
      </c>
      <c r="AR568" s="5">
        <f t="shared" si="817"/>
        <v>1.4335917758908155E-3</v>
      </c>
      <c r="AS568" s="5">
        <f t="shared" si="818"/>
        <v>2.5727194656170876E-3</v>
      </c>
      <c r="AT568" s="5">
        <f t="shared" si="819"/>
        <v>2.3084972863534271E-3</v>
      </c>
      <c r="AU568" s="5">
        <f t="shared" si="820"/>
        <v>1.3809407496159303E-3</v>
      </c>
      <c r="AV568" s="5">
        <f t="shared" si="821"/>
        <v>6.1955802327219535E-4</v>
      </c>
      <c r="AW568" s="5">
        <f t="shared" si="822"/>
        <v>1.4499514604823402E-5</v>
      </c>
      <c r="AX568" s="5">
        <f t="shared" si="823"/>
        <v>2.0846120248764577E-3</v>
      </c>
      <c r="AY568" s="5">
        <f t="shared" si="824"/>
        <v>2.7266874477564532E-3</v>
      </c>
      <c r="AZ568" s="5">
        <f t="shared" si="825"/>
        <v>1.7832633480547109E-3</v>
      </c>
      <c r="BA568" s="5">
        <f t="shared" si="826"/>
        <v>7.7750707392391851E-4</v>
      </c>
      <c r="BB568" s="5">
        <f t="shared" si="827"/>
        <v>2.5424620429499815E-4</v>
      </c>
      <c r="BC568" s="5">
        <f t="shared" si="828"/>
        <v>6.6511170963045655E-5</v>
      </c>
      <c r="BD568" s="5">
        <f t="shared" si="829"/>
        <v>3.1252471714011385E-4</v>
      </c>
      <c r="BE568" s="5">
        <f t="shared" si="830"/>
        <v>5.6085591225802484E-4</v>
      </c>
      <c r="BF568" s="5">
        <f t="shared" si="831"/>
        <v>5.0325516201292226E-4</v>
      </c>
      <c r="BG568" s="5">
        <f t="shared" si="832"/>
        <v>3.0104673060976389E-4</v>
      </c>
      <c r="BH568" s="5">
        <f t="shared" si="833"/>
        <v>1.3506438808545302E-4</v>
      </c>
      <c r="BI568" s="5">
        <f t="shared" si="834"/>
        <v>4.8477228480636947E-5</v>
      </c>
      <c r="BJ568" s="8">
        <f t="shared" si="835"/>
        <v>0.48640930970987611</v>
      </c>
      <c r="BK568" s="8">
        <f t="shared" si="836"/>
        <v>0.23375772425682129</v>
      </c>
      <c r="BL568" s="8">
        <f t="shared" si="837"/>
        <v>0.26284176123605174</v>
      </c>
      <c r="BM568" s="8">
        <f t="shared" si="838"/>
        <v>0.59645539804887293</v>
      </c>
      <c r="BN568" s="8">
        <f t="shared" si="839"/>
        <v>0.40059971355518548</v>
      </c>
    </row>
    <row r="569" spans="1:66" x14ac:dyDescent="0.25">
      <c r="A569" t="s">
        <v>10</v>
      </c>
      <c r="B569" t="s">
        <v>11</v>
      </c>
      <c r="C569" t="s">
        <v>493</v>
      </c>
      <c r="D569" t="s">
        <v>527</v>
      </c>
      <c r="E569">
        <f>VLOOKUP(A569,home!$A$2:$E$405,3,FALSE)</f>
        <v>1.5425</v>
      </c>
      <c r="F569">
        <f>VLOOKUP(B569,home!$B$2:$E$405,3,FALSE)</f>
        <v>0.91520000000000001</v>
      </c>
      <c r="G569" t="e">
        <f>VLOOKUP(C569,away!$B$2:$E$405,4,FALSE)</f>
        <v>#N/A</v>
      </c>
      <c r="H569">
        <f>VLOOKUP(A569,away!$A$2:$E$405,3,FALSE)</f>
        <v>1.4443999999999999</v>
      </c>
      <c r="I569" t="e">
        <f>VLOOKUP(C569,away!$B$2:$E$405,3,FALSE)</f>
        <v>#N/A</v>
      </c>
      <c r="J569">
        <f>VLOOKUP(B569,home!$B$2:$E$405,4,FALSE)</f>
        <v>1.2218</v>
      </c>
      <c r="K569" s="3" t="e">
        <f t="shared" si="784"/>
        <v>#N/A</v>
      </c>
      <c r="L569" s="3" t="e">
        <f t="shared" si="785"/>
        <v>#N/A</v>
      </c>
      <c r="M569" s="5" t="e">
        <f t="shared" si="786"/>
        <v>#N/A</v>
      </c>
      <c r="N569" s="5" t="e">
        <f t="shared" si="787"/>
        <v>#N/A</v>
      </c>
      <c r="O569" s="5" t="e">
        <f t="shared" si="788"/>
        <v>#N/A</v>
      </c>
      <c r="P569" s="5" t="e">
        <f t="shared" si="789"/>
        <v>#N/A</v>
      </c>
      <c r="Q569" s="5" t="e">
        <f t="shared" si="790"/>
        <v>#N/A</v>
      </c>
      <c r="R569" s="5" t="e">
        <f t="shared" si="791"/>
        <v>#N/A</v>
      </c>
      <c r="S569" s="5" t="e">
        <f t="shared" si="792"/>
        <v>#N/A</v>
      </c>
      <c r="T569" s="5" t="e">
        <f t="shared" si="793"/>
        <v>#N/A</v>
      </c>
      <c r="U569" s="5" t="e">
        <f t="shared" si="794"/>
        <v>#N/A</v>
      </c>
      <c r="V569" s="5" t="e">
        <f t="shared" si="795"/>
        <v>#N/A</v>
      </c>
      <c r="W569" s="5" t="e">
        <f t="shared" si="796"/>
        <v>#N/A</v>
      </c>
      <c r="X569" s="5" t="e">
        <f t="shared" si="797"/>
        <v>#N/A</v>
      </c>
      <c r="Y569" s="5" t="e">
        <f t="shared" si="798"/>
        <v>#N/A</v>
      </c>
      <c r="Z569" s="5" t="e">
        <f t="shared" si="799"/>
        <v>#N/A</v>
      </c>
      <c r="AA569" s="5" t="e">
        <f t="shared" si="800"/>
        <v>#N/A</v>
      </c>
      <c r="AB569" s="5" t="e">
        <f t="shared" si="801"/>
        <v>#N/A</v>
      </c>
      <c r="AC569" s="5" t="e">
        <f t="shared" si="802"/>
        <v>#N/A</v>
      </c>
      <c r="AD569" s="5" t="e">
        <f t="shared" si="803"/>
        <v>#N/A</v>
      </c>
      <c r="AE569" s="5" t="e">
        <f t="shared" si="804"/>
        <v>#N/A</v>
      </c>
      <c r="AF569" s="5" t="e">
        <f t="shared" si="805"/>
        <v>#N/A</v>
      </c>
      <c r="AG569" s="5" t="e">
        <f t="shared" si="806"/>
        <v>#N/A</v>
      </c>
      <c r="AH569" s="5" t="e">
        <f t="shared" si="807"/>
        <v>#N/A</v>
      </c>
      <c r="AI569" s="5" t="e">
        <f t="shared" si="808"/>
        <v>#N/A</v>
      </c>
      <c r="AJ569" s="5" t="e">
        <f t="shared" si="809"/>
        <v>#N/A</v>
      </c>
      <c r="AK569" s="5" t="e">
        <f t="shared" si="810"/>
        <v>#N/A</v>
      </c>
      <c r="AL569" s="5" t="e">
        <f t="shared" si="811"/>
        <v>#N/A</v>
      </c>
      <c r="AM569" s="5" t="e">
        <f t="shared" si="812"/>
        <v>#N/A</v>
      </c>
      <c r="AN569" s="5" t="e">
        <f t="shared" si="813"/>
        <v>#N/A</v>
      </c>
      <c r="AO569" s="5" t="e">
        <f t="shared" si="814"/>
        <v>#N/A</v>
      </c>
      <c r="AP569" s="5" t="e">
        <f t="shared" si="815"/>
        <v>#N/A</v>
      </c>
      <c r="AQ569" s="5" t="e">
        <f t="shared" si="816"/>
        <v>#N/A</v>
      </c>
      <c r="AR569" s="5" t="e">
        <f t="shared" si="817"/>
        <v>#N/A</v>
      </c>
      <c r="AS569" s="5" t="e">
        <f t="shared" si="818"/>
        <v>#N/A</v>
      </c>
      <c r="AT569" s="5" t="e">
        <f t="shared" si="819"/>
        <v>#N/A</v>
      </c>
      <c r="AU569" s="5" t="e">
        <f t="shared" si="820"/>
        <v>#N/A</v>
      </c>
      <c r="AV569" s="5" t="e">
        <f t="shared" si="821"/>
        <v>#N/A</v>
      </c>
      <c r="AW569" s="5" t="e">
        <f t="shared" si="822"/>
        <v>#N/A</v>
      </c>
      <c r="AX569" s="5" t="e">
        <f t="shared" si="823"/>
        <v>#N/A</v>
      </c>
      <c r="AY569" s="5" t="e">
        <f t="shared" si="824"/>
        <v>#N/A</v>
      </c>
      <c r="AZ569" s="5" t="e">
        <f t="shared" si="825"/>
        <v>#N/A</v>
      </c>
      <c r="BA569" s="5" t="e">
        <f t="shared" si="826"/>
        <v>#N/A</v>
      </c>
      <c r="BB569" s="5" t="e">
        <f t="shared" si="827"/>
        <v>#N/A</v>
      </c>
      <c r="BC569" s="5" t="e">
        <f t="shared" si="828"/>
        <v>#N/A</v>
      </c>
      <c r="BD569" s="5" t="e">
        <f t="shared" si="829"/>
        <v>#N/A</v>
      </c>
      <c r="BE569" s="5" t="e">
        <f t="shared" si="830"/>
        <v>#N/A</v>
      </c>
      <c r="BF569" s="5" t="e">
        <f t="shared" si="831"/>
        <v>#N/A</v>
      </c>
      <c r="BG569" s="5" t="e">
        <f t="shared" si="832"/>
        <v>#N/A</v>
      </c>
      <c r="BH569" s="5" t="e">
        <f t="shared" si="833"/>
        <v>#N/A</v>
      </c>
      <c r="BI569" s="5" t="e">
        <f t="shared" si="834"/>
        <v>#N/A</v>
      </c>
      <c r="BJ569" s="8" t="e">
        <f t="shared" si="835"/>
        <v>#N/A</v>
      </c>
      <c r="BK569" s="8" t="e">
        <f t="shared" si="836"/>
        <v>#N/A</v>
      </c>
      <c r="BL569" s="8" t="e">
        <f t="shared" si="837"/>
        <v>#N/A</v>
      </c>
      <c r="BM569" s="8" t="e">
        <f t="shared" si="838"/>
        <v>#N/A</v>
      </c>
      <c r="BN569" s="8" t="e">
        <f t="shared" si="839"/>
        <v>#N/A</v>
      </c>
    </row>
    <row r="570" spans="1:66" x14ac:dyDescent="0.25">
      <c r="A570" t="s">
        <v>10</v>
      </c>
      <c r="B570" t="s">
        <v>499</v>
      </c>
      <c r="C570" t="s">
        <v>243</v>
      </c>
      <c r="D570" t="s">
        <v>527</v>
      </c>
      <c r="E570">
        <f>VLOOKUP(A570,home!$A$2:$E$405,3,FALSE)</f>
        <v>1.5425</v>
      </c>
      <c r="F570" t="e">
        <f>VLOOKUP(B570,home!$B$2:$E$405,3,FALSE)</f>
        <v>#N/A</v>
      </c>
      <c r="G570">
        <f>VLOOKUP(C570,away!$B$2:$E$405,4,FALSE)</f>
        <v>0.80079999999999996</v>
      </c>
      <c r="H570">
        <f>VLOOKUP(A570,away!$A$2:$E$405,3,FALSE)</f>
        <v>1.4443999999999999</v>
      </c>
      <c r="I570">
        <f>VLOOKUP(C570,away!$B$2:$E$405,3,FALSE)</f>
        <v>1.0589</v>
      </c>
      <c r="J570" t="e">
        <f>VLOOKUP(B570,home!$B$2:$E$405,4,FALSE)</f>
        <v>#N/A</v>
      </c>
      <c r="K570" s="3" t="e">
        <f t="shared" si="784"/>
        <v>#N/A</v>
      </c>
      <c r="L570" s="3" t="e">
        <f t="shared" si="785"/>
        <v>#N/A</v>
      </c>
      <c r="M570" s="5" t="e">
        <f t="shared" si="786"/>
        <v>#N/A</v>
      </c>
      <c r="N570" s="5" t="e">
        <f t="shared" si="787"/>
        <v>#N/A</v>
      </c>
      <c r="O570" s="5" t="e">
        <f t="shared" si="788"/>
        <v>#N/A</v>
      </c>
      <c r="P570" s="5" t="e">
        <f t="shared" si="789"/>
        <v>#N/A</v>
      </c>
      <c r="Q570" s="5" t="e">
        <f t="shared" si="790"/>
        <v>#N/A</v>
      </c>
      <c r="R570" s="5" t="e">
        <f t="shared" si="791"/>
        <v>#N/A</v>
      </c>
      <c r="S570" s="5" t="e">
        <f t="shared" si="792"/>
        <v>#N/A</v>
      </c>
      <c r="T570" s="5" t="e">
        <f t="shared" si="793"/>
        <v>#N/A</v>
      </c>
      <c r="U570" s="5" t="e">
        <f t="shared" si="794"/>
        <v>#N/A</v>
      </c>
      <c r="V570" s="5" t="e">
        <f t="shared" si="795"/>
        <v>#N/A</v>
      </c>
      <c r="W570" s="5" t="e">
        <f t="shared" si="796"/>
        <v>#N/A</v>
      </c>
      <c r="X570" s="5" t="e">
        <f t="shared" si="797"/>
        <v>#N/A</v>
      </c>
      <c r="Y570" s="5" t="e">
        <f t="shared" si="798"/>
        <v>#N/A</v>
      </c>
      <c r="Z570" s="5" t="e">
        <f t="shared" si="799"/>
        <v>#N/A</v>
      </c>
      <c r="AA570" s="5" t="e">
        <f t="shared" si="800"/>
        <v>#N/A</v>
      </c>
      <c r="AB570" s="5" t="e">
        <f t="shared" si="801"/>
        <v>#N/A</v>
      </c>
      <c r="AC570" s="5" t="e">
        <f t="shared" si="802"/>
        <v>#N/A</v>
      </c>
      <c r="AD570" s="5" t="e">
        <f t="shared" si="803"/>
        <v>#N/A</v>
      </c>
      <c r="AE570" s="5" t="e">
        <f t="shared" si="804"/>
        <v>#N/A</v>
      </c>
      <c r="AF570" s="5" t="e">
        <f t="shared" si="805"/>
        <v>#N/A</v>
      </c>
      <c r="AG570" s="5" t="e">
        <f t="shared" si="806"/>
        <v>#N/A</v>
      </c>
      <c r="AH570" s="5" t="e">
        <f t="shared" si="807"/>
        <v>#N/A</v>
      </c>
      <c r="AI570" s="5" t="e">
        <f t="shared" si="808"/>
        <v>#N/A</v>
      </c>
      <c r="AJ570" s="5" t="e">
        <f t="shared" si="809"/>
        <v>#N/A</v>
      </c>
      <c r="AK570" s="5" t="e">
        <f t="shared" si="810"/>
        <v>#N/A</v>
      </c>
      <c r="AL570" s="5" t="e">
        <f t="shared" si="811"/>
        <v>#N/A</v>
      </c>
      <c r="AM570" s="5" t="e">
        <f t="shared" si="812"/>
        <v>#N/A</v>
      </c>
      <c r="AN570" s="5" t="e">
        <f t="shared" si="813"/>
        <v>#N/A</v>
      </c>
      <c r="AO570" s="5" t="e">
        <f t="shared" si="814"/>
        <v>#N/A</v>
      </c>
      <c r="AP570" s="5" t="e">
        <f t="shared" si="815"/>
        <v>#N/A</v>
      </c>
      <c r="AQ570" s="5" t="e">
        <f t="shared" si="816"/>
        <v>#N/A</v>
      </c>
      <c r="AR570" s="5" t="e">
        <f t="shared" si="817"/>
        <v>#N/A</v>
      </c>
      <c r="AS570" s="5" t="e">
        <f t="shared" si="818"/>
        <v>#N/A</v>
      </c>
      <c r="AT570" s="5" t="e">
        <f t="shared" si="819"/>
        <v>#N/A</v>
      </c>
      <c r="AU570" s="5" t="e">
        <f t="shared" si="820"/>
        <v>#N/A</v>
      </c>
      <c r="AV570" s="5" t="e">
        <f t="shared" si="821"/>
        <v>#N/A</v>
      </c>
      <c r="AW570" s="5" t="e">
        <f t="shared" si="822"/>
        <v>#N/A</v>
      </c>
      <c r="AX570" s="5" t="e">
        <f t="shared" si="823"/>
        <v>#N/A</v>
      </c>
      <c r="AY570" s="5" t="e">
        <f t="shared" si="824"/>
        <v>#N/A</v>
      </c>
      <c r="AZ570" s="5" t="e">
        <f t="shared" si="825"/>
        <v>#N/A</v>
      </c>
      <c r="BA570" s="5" t="e">
        <f t="shared" si="826"/>
        <v>#N/A</v>
      </c>
      <c r="BB570" s="5" t="e">
        <f t="shared" si="827"/>
        <v>#N/A</v>
      </c>
      <c r="BC570" s="5" t="e">
        <f t="shared" si="828"/>
        <v>#N/A</v>
      </c>
      <c r="BD570" s="5" t="e">
        <f t="shared" si="829"/>
        <v>#N/A</v>
      </c>
      <c r="BE570" s="5" t="e">
        <f t="shared" si="830"/>
        <v>#N/A</v>
      </c>
      <c r="BF570" s="5" t="e">
        <f t="shared" si="831"/>
        <v>#N/A</v>
      </c>
      <c r="BG570" s="5" t="e">
        <f t="shared" si="832"/>
        <v>#N/A</v>
      </c>
      <c r="BH570" s="5" t="e">
        <f t="shared" si="833"/>
        <v>#N/A</v>
      </c>
      <c r="BI570" s="5" t="e">
        <f t="shared" si="834"/>
        <v>#N/A</v>
      </c>
      <c r="BJ570" s="8" t="e">
        <f t="shared" si="835"/>
        <v>#N/A</v>
      </c>
      <c r="BK570" s="8" t="e">
        <f t="shared" si="836"/>
        <v>#N/A</v>
      </c>
      <c r="BL570" s="8" t="e">
        <f t="shared" si="837"/>
        <v>#N/A</v>
      </c>
      <c r="BM570" s="8" t="e">
        <f t="shared" si="838"/>
        <v>#N/A</v>
      </c>
      <c r="BN570" s="8" t="e">
        <f t="shared" si="839"/>
        <v>#N/A</v>
      </c>
    </row>
    <row r="571" spans="1:66" x14ac:dyDescent="0.25">
      <c r="A571" t="s">
        <v>13</v>
      </c>
      <c r="B571" t="s">
        <v>58</v>
      </c>
      <c r="C571" t="s">
        <v>15</v>
      </c>
      <c r="D571" t="s">
        <v>527</v>
      </c>
      <c r="E571">
        <f>VLOOKUP(A571,home!$A$2:$E$405,3,FALSE)</f>
        <v>1.4837</v>
      </c>
      <c r="F571">
        <f>VLOOKUP(B571,home!$B$2:$E$405,3,FALSE)</f>
        <v>0.75329999999999997</v>
      </c>
      <c r="G571">
        <f>VLOOKUP(C571,away!$B$2:$E$405,4,FALSE)</f>
        <v>0.55510000000000004</v>
      </c>
      <c r="H571">
        <f>VLOOKUP(A571,away!$A$2:$E$405,3,FALSE)</f>
        <v>1.2190000000000001</v>
      </c>
      <c r="I571">
        <f>VLOOKUP(C571,away!$B$2:$E$405,3,FALSE)</f>
        <v>0.86860000000000004</v>
      </c>
      <c r="J571">
        <f>VLOOKUP(B571,home!$B$2:$E$405,4,FALSE)</f>
        <v>1.2063999999999999</v>
      </c>
      <c r="K571" s="3">
        <f t="shared" si="784"/>
        <v>0.62041928867100005</v>
      </c>
      <c r="L571" s="3">
        <f t="shared" si="785"/>
        <v>1.2773645497599999</v>
      </c>
      <c r="M571" s="5">
        <f t="shared" si="786"/>
        <v>0.14990045501353411</v>
      </c>
      <c r="N571" s="5">
        <f t="shared" si="787"/>
        <v>9.3001133670956068E-2</v>
      </c>
      <c r="O571" s="5">
        <f t="shared" si="788"/>
        <v>0.19147752722718209</v>
      </c>
      <c r="P571" s="5">
        <f t="shared" si="789"/>
        <v>0.11879635123877035</v>
      </c>
      <c r="Q571" s="5">
        <f t="shared" si="790"/>
        <v>2.8849848598865573E-2</v>
      </c>
      <c r="R571" s="5">
        <f t="shared" si="791"/>
        <v>0.12229330267785382</v>
      </c>
      <c r="S571" s="5">
        <f t="shared" si="792"/>
        <v>2.3536574766185855E-2</v>
      </c>
      <c r="T571" s="5">
        <f t="shared" si="793"/>
        <v>3.6851773866134085E-2</v>
      </c>
      <c r="U571" s="5">
        <f t="shared" si="794"/>
        <v>7.5873123856621372E-2</v>
      </c>
      <c r="V571" s="5">
        <f t="shared" si="795"/>
        <v>2.0725303651449867E-3</v>
      </c>
      <c r="W571" s="5">
        <f t="shared" si="796"/>
        <v>5.9663341819914083E-3</v>
      </c>
      <c r="X571" s="5">
        <f t="shared" si="797"/>
        <v>7.6211837760971519E-3</v>
      </c>
      <c r="Y571" s="5">
        <f t="shared" si="798"/>
        <v>4.8675149913962792E-3</v>
      </c>
      <c r="Z571" s="5">
        <f t="shared" si="799"/>
        <v>5.2071043171253398E-2</v>
      </c>
      <c r="AA571" s="5">
        <f t="shared" si="800"/>
        <v>3.2305879564665962E-2</v>
      </c>
      <c r="AB571" s="5">
        <f t="shared" si="801"/>
        <v>1.0021595409700526E-2</v>
      </c>
      <c r="AC571" s="5">
        <f t="shared" si="802"/>
        <v>1.0265522759276785E-4</v>
      </c>
      <c r="AD571" s="5">
        <f t="shared" si="803"/>
        <v>9.2540720229114569E-4</v>
      </c>
      <c r="AE571" s="5">
        <f t="shared" si="804"/>
        <v>1.1820823542992903E-3</v>
      </c>
      <c r="AF571" s="5">
        <f t="shared" si="805"/>
        <v>7.5497504713937711E-4</v>
      </c>
      <c r="AG571" s="5">
        <f t="shared" si="806"/>
        <v>3.2145945372307513E-4</v>
      </c>
      <c r="AH571" s="5">
        <f t="shared" si="807"/>
        <v>1.6628426153995405E-2</v>
      </c>
      <c r="AI571" s="5">
        <f t="shared" si="808"/>
        <v>1.031659632618008E-2</v>
      </c>
      <c r="AJ571" s="5">
        <f t="shared" si="809"/>
        <v>3.2003076770972488E-3</v>
      </c>
      <c r="AK571" s="5">
        <f t="shared" si="810"/>
        <v>6.6184420418433846E-4</v>
      </c>
      <c r="AL571" s="5">
        <f t="shared" si="811"/>
        <v>3.2541773065346088E-6</v>
      </c>
      <c r="AM571" s="5">
        <f t="shared" si="812"/>
        <v>1.1482809563529862E-4</v>
      </c>
      <c r="AN571" s="5">
        <f t="shared" si="813"/>
        <v>1.466773386809814E-4</v>
      </c>
      <c r="AO571" s="5">
        <f t="shared" si="814"/>
        <v>9.3680216342113451E-5</v>
      </c>
      <c r="AP571" s="5">
        <f t="shared" si="815"/>
        <v>3.9887929123087725E-5</v>
      </c>
      <c r="AQ571" s="5">
        <f t="shared" si="816"/>
        <v>1.2737856656292934E-5</v>
      </c>
      <c r="AR571" s="5">
        <f t="shared" si="817"/>
        <v>4.2481124174831497E-3</v>
      </c>
      <c r="AS571" s="5">
        <f t="shared" si="818"/>
        <v>2.6356108842493378E-3</v>
      </c>
      <c r="AT571" s="5">
        <f t="shared" si="819"/>
        <v>8.175919150097598E-4</v>
      </c>
      <c r="AU571" s="5">
        <f t="shared" si="820"/>
        <v>1.6908326477783862E-4</v>
      </c>
      <c r="AV571" s="5">
        <f t="shared" si="821"/>
        <v>2.6225629714909249E-5</v>
      </c>
      <c r="AW571" s="5">
        <f t="shared" si="822"/>
        <v>7.1637242763208885E-8</v>
      </c>
      <c r="AX571" s="5">
        <f t="shared" si="823"/>
        <v>1.1873594235582913E-5</v>
      </c>
      <c r="AY571" s="5">
        <f t="shared" si="824"/>
        <v>1.5166908354768297E-5</v>
      </c>
      <c r="AZ571" s="5">
        <f t="shared" si="825"/>
        <v>9.6868355309198965E-6</v>
      </c>
      <c r="BA571" s="5">
        <f t="shared" si="826"/>
        <v>4.1245401021842221E-6</v>
      </c>
      <c r="BB571" s="5">
        <f t="shared" si="827"/>
        <v>1.3171353276484033E-6</v>
      </c>
      <c r="BC571" s="5">
        <f t="shared" si="828"/>
        <v>3.364923949549186E-7</v>
      </c>
      <c r="BD571" s="5">
        <f t="shared" si="829"/>
        <v>9.0439803424803729E-4</v>
      </c>
      <c r="BE571" s="5">
        <f t="shared" si="830"/>
        <v>5.6110598508361809E-4</v>
      </c>
      <c r="BF571" s="5">
        <f t="shared" si="831"/>
        <v>1.7406048806730952E-4</v>
      </c>
      <c r="BG571" s="5">
        <f t="shared" si="832"/>
        <v>3.5996828064149082E-5</v>
      </c>
      <c r="BH571" s="5">
        <f t="shared" si="833"/>
        <v>5.5832816154929167E-6</v>
      </c>
      <c r="BI571" s="5">
        <f t="shared" si="834"/>
        <v>6.9279512166679772E-7</v>
      </c>
      <c r="BJ571" s="8">
        <f t="shared" si="835"/>
        <v>0.18079203008527728</v>
      </c>
      <c r="BK571" s="8">
        <f t="shared" si="836"/>
        <v>0.29442698769688941</v>
      </c>
      <c r="BL571" s="8">
        <f t="shared" si="837"/>
        <v>0.47235706462091603</v>
      </c>
      <c r="BM571" s="8">
        <f t="shared" si="838"/>
        <v>0.29531341187606208</v>
      </c>
      <c r="BN571" s="8">
        <f t="shared" si="839"/>
        <v>0.70431861842716192</v>
      </c>
    </row>
    <row r="572" spans="1:66" x14ac:dyDescent="0.25">
      <c r="A572" t="s">
        <v>13</v>
      </c>
      <c r="B572" t="s">
        <v>56</v>
      </c>
      <c r="C572" t="s">
        <v>250</v>
      </c>
      <c r="D572" t="s">
        <v>527</v>
      </c>
      <c r="E572">
        <f>VLOOKUP(A572,home!$A$2:$E$405,3,FALSE)</f>
        <v>1.4837</v>
      </c>
      <c r="F572">
        <f>VLOOKUP(B572,home!$B$2:$E$405,3,FALSE)</f>
        <v>0.4758</v>
      </c>
      <c r="G572">
        <f>VLOOKUP(C572,away!$B$2:$E$405,4,FALSE)</f>
        <v>1.1496999999999999</v>
      </c>
      <c r="H572">
        <f>VLOOKUP(A572,away!$A$2:$E$405,3,FALSE)</f>
        <v>1.2190000000000001</v>
      </c>
      <c r="I572">
        <f>VLOOKUP(C572,away!$B$2:$E$405,3,FALSE)</f>
        <v>1.3994</v>
      </c>
      <c r="J572">
        <f>VLOOKUP(B572,home!$B$2:$E$405,4,FALSE)</f>
        <v>1.0616000000000001</v>
      </c>
      <c r="K572" s="3">
        <f t="shared" si="784"/>
        <v>0.81162434566199992</v>
      </c>
      <c r="L572" s="3">
        <f t="shared" si="785"/>
        <v>1.8109501057600002</v>
      </c>
      <c r="M572" s="5">
        <f t="shared" si="786"/>
        <v>7.2615676448210056E-2</v>
      </c>
      <c r="N572" s="5">
        <f t="shared" si="787"/>
        <v>5.8936650882081977E-2</v>
      </c>
      <c r="O572" s="5">
        <f t="shared" si="788"/>
        <v>0.13150336694371995</v>
      </c>
      <c r="P572" s="5">
        <f t="shared" si="789"/>
        <v>0.10673133414804656</v>
      </c>
      <c r="Q572" s="5">
        <f t="shared" si="790"/>
        <v>2.3917210353839761E-2</v>
      </c>
      <c r="R572" s="5">
        <f t="shared" si="791"/>
        <v>0.11907301813726291</v>
      </c>
      <c r="S572" s="5">
        <f t="shared" si="792"/>
        <v>3.9218727436721328E-2</v>
      </c>
      <c r="T572" s="5">
        <f t="shared" si="793"/>
        <v>4.3312874619770285E-2</v>
      </c>
      <c r="U572" s="5">
        <f t="shared" si="794"/>
        <v>9.664256043165545E-2</v>
      </c>
      <c r="V572" s="5">
        <f t="shared" si="795"/>
        <v>6.4049027361119792E-3</v>
      </c>
      <c r="W572" s="5">
        <f t="shared" si="796"/>
        <v>6.4705967344985352E-3</v>
      </c>
      <c r="X572" s="5">
        <f t="shared" si="797"/>
        <v>1.1717927840670434E-2</v>
      </c>
      <c r="Y572" s="5">
        <f t="shared" si="798"/>
        <v>1.061029133117509E-2</v>
      </c>
      <c r="Z572" s="5">
        <f t="shared" si="799"/>
        <v>7.1878431596279546E-2</v>
      </c>
      <c r="AA572" s="5">
        <f t="shared" si="800"/>
        <v>5.8338285011541202E-2</v>
      </c>
      <c r="AB572" s="5">
        <f t="shared" si="801"/>
        <v>2.3674386199767698E-2</v>
      </c>
      <c r="AC572" s="5">
        <f t="shared" si="802"/>
        <v>5.8837485887194775E-4</v>
      </c>
      <c r="AD572" s="5">
        <f t="shared" si="803"/>
        <v>1.3129234601700118E-3</v>
      </c>
      <c r="AE572" s="5">
        <f t="shared" si="804"/>
        <v>2.3776388790496682E-3</v>
      </c>
      <c r="AF572" s="5">
        <f t="shared" si="805"/>
        <v>2.1528926897370431E-3</v>
      </c>
      <c r="AG572" s="5">
        <f t="shared" si="806"/>
        <v>1.2995937480564095E-3</v>
      </c>
      <c r="AH572" s="5">
        <f t="shared" si="807"/>
        <v>3.2542063325286363E-2</v>
      </c>
      <c r="AI572" s="5">
        <f t="shared" si="808"/>
        <v>2.6411930852876905E-2</v>
      </c>
      <c r="AJ572" s="5">
        <f t="shared" si="809"/>
        <v>1.0718283048068104E-2</v>
      </c>
      <c r="AK572" s="5">
        <f t="shared" si="810"/>
        <v>2.8997398218361271E-3</v>
      </c>
      <c r="AL572" s="5">
        <f t="shared" si="811"/>
        <v>3.4591998167976579E-5</v>
      </c>
      <c r="AM572" s="5">
        <f t="shared" si="812"/>
        <v>2.1312012885295494E-4</v>
      </c>
      <c r="AN572" s="5">
        <f t="shared" si="813"/>
        <v>3.8594991988584362E-4</v>
      </c>
      <c r="AO572" s="5">
        <f t="shared" si="814"/>
        <v>3.4946802411766617E-4</v>
      </c>
      <c r="AP572" s="5">
        <f t="shared" si="815"/>
        <v>2.1095638507854191E-4</v>
      </c>
      <c r="AQ572" s="5">
        <f t="shared" si="816"/>
        <v>9.5507871967183237E-5</v>
      </c>
      <c r="AR572" s="5">
        <f t="shared" si="817"/>
        <v>1.1786410604115182E-2</v>
      </c>
      <c r="AS572" s="5">
        <f t="shared" si="818"/>
        <v>9.566137794268641E-3</v>
      </c>
      <c r="AT572" s="5">
        <f t="shared" si="819"/>
        <v>3.8820551638929068E-3</v>
      </c>
      <c r="AU572" s="5">
        <f t="shared" si="820"/>
        <v>1.0502568274061228E-3</v>
      </c>
      <c r="AV572" s="5">
        <f t="shared" si="821"/>
        <v>2.131035025801356E-4</v>
      </c>
      <c r="AW572" s="5">
        <f t="shared" si="822"/>
        <v>1.4123251708710714E-6</v>
      </c>
      <c r="AX572" s="5">
        <f t="shared" si="823"/>
        <v>2.8828914187946764E-5</v>
      </c>
      <c r="AY572" s="5">
        <f t="shared" si="824"/>
        <v>5.2207725197608165E-5</v>
      </c>
      <c r="AZ572" s="5">
        <f t="shared" si="825"/>
        <v>4.7272792734048785E-5</v>
      </c>
      <c r="BA572" s="5">
        <f t="shared" si="826"/>
        <v>2.8536223000432064E-5</v>
      </c>
      <c r="BB572" s="5">
        <f t="shared" si="827"/>
        <v>1.2919419015155854E-5</v>
      </c>
      <c r="BC572" s="5">
        <f t="shared" si="828"/>
        <v>4.6792846463708461E-6</v>
      </c>
      <c r="BD572" s="5">
        <f t="shared" si="829"/>
        <v>3.5574335883421957E-3</v>
      </c>
      <c r="BE572" s="5">
        <f t="shared" si="830"/>
        <v>2.8872997083742545E-3</v>
      </c>
      <c r="BF572" s="5">
        <f t="shared" si="831"/>
        <v>1.1717013682696689E-3</v>
      </c>
      <c r="BG572" s="5">
        <f t="shared" si="832"/>
        <v>3.1699378544438001E-4</v>
      </c>
      <c r="BH572" s="5">
        <f t="shared" si="833"/>
        <v>6.4319968422553838E-5</v>
      </c>
      <c r="BI572" s="5">
        <f t="shared" si="834"/>
        <v>1.0440730456791152E-5</v>
      </c>
      <c r="BJ572" s="8">
        <f t="shared" si="835"/>
        <v>0.16353804722773296</v>
      </c>
      <c r="BK572" s="8">
        <f t="shared" si="836"/>
        <v>0.22564581535132744</v>
      </c>
      <c r="BL572" s="8">
        <f t="shared" si="837"/>
        <v>0.53630978681358754</v>
      </c>
      <c r="BM572" s="8">
        <f t="shared" si="838"/>
        <v>0.48454402867573937</v>
      </c>
      <c r="BN572" s="8">
        <f t="shared" si="839"/>
        <v>0.51277725691316123</v>
      </c>
    </row>
    <row r="573" spans="1:66" x14ac:dyDescent="0.25">
      <c r="A573" t="s">
        <v>13</v>
      </c>
      <c r="B573" t="s">
        <v>53</v>
      </c>
      <c r="C573" t="s">
        <v>63</v>
      </c>
      <c r="D573" t="s">
        <v>527</v>
      </c>
      <c r="E573">
        <f>VLOOKUP(A573,home!$A$2:$E$405,3,FALSE)</f>
        <v>1.4837</v>
      </c>
      <c r="F573">
        <f>VLOOKUP(B573,home!$B$2:$E$405,3,FALSE)</f>
        <v>0.71360000000000001</v>
      </c>
      <c r="G573">
        <f>VLOOKUP(C573,away!$B$2:$E$405,4,FALSE)</f>
        <v>0.82630000000000003</v>
      </c>
      <c r="H573">
        <f>VLOOKUP(A573,away!$A$2:$E$405,3,FALSE)</f>
        <v>1.2190000000000001</v>
      </c>
      <c r="I573">
        <f>VLOOKUP(C573,away!$B$2:$E$405,3,FALSE)</f>
        <v>1.1497999999999999</v>
      </c>
      <c r="J573">
        <f>VLOOKUP(B573,home!$B$2:$E$405,4,FALSE)</f>
        <v>1.3028999999999999</v>
      </c>
      <c r="K573" s="3">
        <f t="shared" si="784"/>
        <v>0.87486026281600004</v>
      </c>
      <c r="L573" s="3">
        <f t="shared" si="785"/>
        <v>1.8261527179799999</v>
      </c>
      <c r="M573" s="5">
        <f t="shared" si="786"/>
        <v>6.7137469315118742E-2</v>
      </c>
      <c r="N573" s="5">
        <f t="shared" si="787"/>
        <v>5.873590404982592E-2</v>
      </c>
      <c r="O573" s="5">
        <f t="shared" si="788"/>
        <v>0.12260327206810293</v>
      </c>
      <c r="P573" s="5">
        <f t="shared" si="789"/>
        <v>0.10726073082360209</v>
      </c>
      <c r="Q573" s="5">
        <f t="shared" si="790"/>
        <v>2.5692854226883034E-2</v>
      </c>
      <c r="R573" s="5">
        <f t="shared" si="791"/>
        <v>0.1119461492602038</v>
      </c>
      <c r="S573" s="5">
        <f t="shared" si="792"/>
        <v>4.2840698696928817E-2</v>
      </c>
      <c r="T573" s="5">
        <f t="shared" si="793"/>
        <v>4.6919075579086374E-2</v>
      </c>
      <c r="U573" s="5">
        <f t="shared" si="794"/>
        <v>9.7937237563021057E-2</v>
      </c>
      <c r="V573" s="5">
        <f t="shared" si="795"/>
        <v>7.6048354354166592E-3</v>
      </c>
      <c r="W573" s="5">
        <f t="shared" si="796"/>
        <v>7.4925524004746903E-3</v>
      </c>
      <c r="X573" s="5">
        <f t="shared" si="797"/>
        <v>1.3682544930734427E-2</v>
      </c>
      <c r="Y573" s="5">
        <f t="shared" si="798"/>
        <v>1.2493208307072073E-2</v>
      </c>
      <c r="Z573" s="5">
        <f t="shared" si="799"/>
        <v>6.8143588246305301E-2</v>
      </c>
      <c r="AA573" s="5">
        <f t="shared" si="800"/>
        <v>5.9616117522387949E-2</v>
      </c>
      <c r="AB573" s="5">
        <f t="shared" si="801"/>
        <v>2.6077886121852932E-2</v>
      </c>
      <c r="AC573" s="5">
        <f t="shared" si="802"/>
        <v>7.5935633905060778E-4</v>
      </c>
      <c r="AD573" s="5">
        <f t="shared" si="803"/>
        <v>1.6387340905604844E-3</v>
      </c>
      <c r="AE573" s="5">
        <f t="shared" si="804"/>
        <v>2.9925787135235116E-3</v>
      </c>
      <c r="AF573" s="5">
        <f t="shared" si="805"/>
        <v>2.7324528757350264E-3</v>
      </c>
      <c r="AG573" s="5">
        <f t="shared" si="806"/>
        <v>1.6632920819252617E-3</v>
      </c>
      <c r="AH573" s="5">
        <f t="shared" si="807"/>
        <v>3.1110149722225117E-2</v>
      </c>
      <c r="AI573" s="5">
        <f t="shared" si="808"/>
        <v>2.7217033762230974E-2</v>
      </c>
      <c r="AJ573" s="5">
        <f t="shared" si="809"/>
        <v>1.1905550655148669E-2</v>
      </c>
      <c r="AK573" s="5">
        <f t="shared" si="810"/>
        <v>3.471897725044189E-3</v>
      </c>
      <c r="AL573" s="5">
        <f t="shared" si="811"/>
        <v>4.8526771540828157E-5</v>
      </c>
      <c r="AM573" s="5">
        <f t="shared" si="812"/>
        <v>2.8673266743065696E-4</v>
      </c>
      <c r="AN573" s="5">
        <f t="shared" si="813"/>
        <v>5.2361763996214956E-4</v>
      </c>
      <c r="AO573" s="5">
        <f t="shared" si="814"/>
        <v>4.7810288819957628E-4</v>
      </c>
      <c r="AP573" s="5">
        <f t="shared" si="815"/>
        <v>2.9102962958658138E-4</v>
      </c>
      <c r="AQ573" s="5">
        <f t="shared" si="816"/>
        <v>1.3286613727056212E-4</v>
      </c>
      <c r="AR573" s="5">
        <f t="shared" si="817"/>
        <v>1.1362376894401227E-2</v>
      </c>
      <c r="AS573" s="5">
        <f t="shared" si="818"/>
        <v>9.9404920360503038E-3</v>
      </c>
      <c r="AT573" s="5">
        <f t="shared" si="819"/>
        <v>4.3482707375896617E-3</v>
      </c>
      <c r="AU573" s="5">
        <f t="shared" si="820"/>
        <v>1.2680430934276048E-3</v>
      </c>
      <c r="AV573" s="5">
        <f t="shared" si="821"/>
        <v>2.7734012849452193E-4</v>
      </c>
      <c r="AW573" s="5">
        <f t="shared" si="822"/>
        <v>2.1535486290196409E-6</v>
      </c>
      <c r="AX573" s="5">
        <f t="shared" si="823"/>
        <v>4.180850279771954E-5</v>
      </c>
      <c r="AY573" s="5">
        <f t="shared" si="824"/>
        <v>7.6348711018729958E-5</v>
      </c>
      <c r="AZ573" s="5">
        <f t="shared" si="825"/>
        <v>6.9712203070561654E-5</v>
      </c>
      <c r="BA573" s="5">
        <f t="shared" si="826"/>
        <v>4.243504303789328E-5</v>
      </c>
      <c r="BB573" s="5">
        <f t="shared" si="827"/>
        <v>1.9373217295311782E-5</v>
      </c>
      <c r="BC573" s="5">
        <f t="shared" si="828"/>
        <v>7.0756906839701509E-6</v>
      </c>
      <c r="BD573" s="5">
        <f t="shared" si="829"/>
        <v>3.4582392414039894E-3</v>
      </c>
      <c r="BE573" s="5">
        <f t="shared" si="830"/>
        <v>3.0254760916152987E-3</v>
      </c>
      <c r="BF573" s="5">
        <f t="shared" si="831"/>
        <v>1.3234344043270424E-3</v>
      </c>
      <c r="BG573" s="5">
        <f t="shared" si="832"/>
        <v>3.8594005692976427E-4</v>
      </c>
      <c r="BH573" s="5">
        <f t="shared" si="833"/>
        <v>8.4410904909198883E-5</v>
      </c>
      <c r="BI573" s="5">
        <f t="shared" si="834"/>
        <v>1.4769549290679629E-5</v>
      </c>
      <c r="BJ573" s="8">
        <f t="shared" si="835"/>
        <v>0.17601229958617448</v>
      </c>
      <c r="BK573" s="8">
        <f t="shared" si="836"/>
        <v>0.22572796609267642</v>
      </c>
      <c r="BL573" s="8">
        <f t="shared" si="837"/>
        <v>0.52737408753865689</v>
      </c>
      <c r="BM573" s="8">
        <f t="shared" si="838"/>
        <v>0.50380736655768688</v>
      </c>
      <c r="BN573" s="8">
        <f t="shared" si="839"/>
        <v>0.49337637974373655</v>
      </c>
    </row>
    <row r="574" spans="1:66" x14ac:dyDescent="0.25">
      <c r="A574" t="s">
        <v>13</v>
      </c>
      <c r="B574" t="s">
        <v>52</v>
      </c>
      <c r="C574" t="s">
        <v>17</v>
      </c>
      <c r="D574" t="s">
        <v>527</v>
      </c>
      <c r="E574">
        <f>VLOOKUP(A574,home!$A$2:$E$405,3,FALSE)</f>
        <v>1.4837</v>
      </c>
      <c r="F574">
        <f>VLOOKUP(B574,home!$B$2:$E$405,3,FALSE)</f>
        <v>0.55510000000000004</v>
      </c>
      <c r="G574">
        <f>VLOOKUP(C574,away!$B$2:$E$405,4,FALSE)</f>
        <v>0.75449999999999995</v>
      </c>
      <c r="H574">
        <f>VLOOKUP(A574,away!$A$2:$E$405,3,FALSE)</f>
        <v>1.2190000000000001</v>
      </c>
      <c r="I574">
        <f>VLOOKUP(C574,away!$B$2:$E$405,3,FALSE)</f>
        <v>1.5479000000000001</v>
      </c>
      <c r="J574">
        <f>VLOOKUP(B574,home!$B$2:$E$405,4,FALSE)</f>
        <v>1.0616000000000001</v>
      </c>
      <c r="K574" s="3">
        <f t="shared" si="784"/>
        <v>0.62140761091499996</v>
      </c>
      <c r="L574" s="3">
        <f t="shared" si="785"/>
        <v>2.0031225301600006</v>
      </c>
      <c r="M574" s="5">
        <f t="shared" si="786"/>
        <v>7.2473801498040044E-2</v>
      </c>
      <c r="N574" s="5">
        <f t="shared" si="787"/>
        <v>4.5035771842825013E-2</v>
      </c>
      <c r="O574" s="5">
        <f t="shared" si="788"/>
        <v>0.14517390462706761</v>
      </c>
      <c r="P574" s="5">
        <f t="shared" si="789"/>
        <v>9.0212169241508142E-2</v>
      </c>
      <c r="Q574" s="5">
        <f t="shared" si="790"/>
        <v>1.3992785693281459E-2</v>
      </c>
      <c r="R574" s="5">
        <f t="shared" si="791"/>
        <v>0.14540055957488918</v>
      </c>
      <c r="S574" s="5">
        <f t="shared" si="792"/>
        <v>2.8073025393454066E-2</v>
      </c>
      <c r="T574" s="5">
        <f t="shared" si="793"/>
        <v>2.8029264281912609E-2</v>
      </c>
      <c r="U574" s="5">
        <f t="shared" si="794"/>
        <v>9.0353014351136018E-2</v>
      </c>
      <c r="V574" s="5">
        <f t="shared" si="795"/>
        <v>3.8826727966487203E-3</v>
      </c>
      <c r="W574" s="5">
        <f t="shared" si="796"/>
        <v>2.898407842569208E-3</v>
      </c>
      <c r="X574" s="5">
        <f t="shared" si="797"/>
        <v>5.8058660510428191E-3</v>
      </c>
      <c r="Y574" s="5">
        <f t="shared" si="798"/>
        <v>5.8149305469674733E-3</v>
      </c>
      <c r="Z574" s="5">
        <f t="shared" si="799"/>
        <v>9.7085045594110631E-2</v>
      </c>
      <c r="AA574" s="5">
        <f t="shared" si="800"/>
        <v>6.0329386238210138E-2</v>
      </c>
      <c r="AB574" s="5">
        <f t="shared" si="801"/>
        <v>1.8744569885127217E-2</v>
      </c>
      <c r="AC574" s="5">
        <f t="shared" si="802"/>
        <v>3.0206116572530219E-4</v>
      </c>
      <c r="AD574" s="5">
        <f t="shared" si="803"/>
        <v>4.5027317322705759E-4</v>
      </c>
      <c r="AE574" s="5">
        <f t="shared" si="804"/>
        <v>9.0195233801775574E-4</v>
      </c>
      <c r="AF574" s="5">
        <f t="shared" si="805"/>
        <v>9.0336052470692773E-4</v>
      </c>
      <c r="AG574" s="5">
        <f t="shared" si="806"/>
        <v>6.0318060663253558E-4</v>
      </c>
      <c r="AH574" s="5">
        <f t="shared" si="807"/>
        <v>4.8618310542793475E-2</v>
      </c>
      <c r="AI574" s="5">
        <f t="shared" si="808"/>
        <v>3.0211788201120852E-2</v>
      </c>
      <c r="AJ574" s="5">
        <f t="shared" si="809"/>
        <v>9.3869175637642452E-3</v>
      </c>
      <c r="AK574" s="5">
        <f t="shared" si="810"/>
        <v>1.9443673390515976E-3</v>
      </c>
      <c r="AL574" s="5">
        <f t="shared" si="811"/>
        <v>1.5039692932037053E-5</v>
      </c>
      <c r="AM574" s="5">
        <f t="shared" si="812"/>
        <v>5.5960635366828377E-5</v>
      </c>
      <c r="AN574" s="5">
        <f t="shared" si="813"/>
        <v>1.1209600950536246E-4</v>
      </c>
      <c r="AO574" s="5">
        <f t="shared" si="814"/>
        <v>1.1227102109061059E-4</v>
      </c>
      <c r="AP574" s="5">
        <f t="shared" si="815"/>
        <v>7.496420394355689E-5</v>
      </c>
      <c r="AQ574" s="5">
        <f t="shared" si="816"/>
        <v>3.7540621468711992E-5</v>
      </c>
      <c r="AR574" s="5">
        <f t="shared" si="817"/>
        <v>1.9477686645317033E-2</v>
      </c>
      <c r="AS574" s="5">
        <f t="shared" si="818"/>
        <v>1.210358272441746E-2</v>
      </c>
      <c r="AT574" s="5">
        <f t="shared" si="819"/>
        <v>3.7606292121461597E-3</v>
      </c>
      <c r="AU574" s="5">
        <f t="shared" si="820"/>
        <v>7.7896120475230137E-4</v>
      </c>
      <c r="AV574" s="5">
        <f t="shared" si="821"/>
        <v>1.2101310531014941E-4</v>
      </c>
      <c r="AW574" s="5">
        <f t="shared" si="822"/>
        <v>5.2002060517839953E-7</v>
      </c>
      <c r="AX574" s="5">
        <f t="shared" si="823"/>
        <v>5.795727454764377E-6</v>
      </c>
      <c r="AY574" s="5">
        <f t="shared" si="824"/>
        <v>1.1609552243305398E-5</v>
      </c>
      <c r="AZ574" s="5">
        <f t="shared" si="825"/>
        <v>1.1627677831817312E-5</v>
      </c>
      <c r="BA574" s="5">
        <f t="shared" si="826"/>
        <v>7.7638878127850807E-6</v>
      </c>
      <c r="BB574" s="5">
        <f t="shared" si="827"/>
        <v>3.8880046498561116E-6</v>
      </c>
      <c r="BC574" s="5">
        <f t="shared" si="828"/>
        <v>1.5576299422987253E-6</v>
      </c>
      <c r="BD574" s="5">
        <f t="shared" si="829"/>
        <v>6.5026988257718488E-3</v>
      </c>
      <c r="BE574" s="5">
        <f t="shared" si="830"/>
        <v>4.0408265418226605E-3</v>
      </c>
      <c r="BF574" s="5">
        <f t="shared" si="831"/>
        <v>1.2555001837379703E-3</v>
      </c>
      <c r="BG574" s="5">
        <f t="shared" si="832"/>
        <v>2.600591232266519E-4</v>
      </c>
      <c r="BH574" s="5">
        <f t="shared" si="833"/>
        <v>4.0400679615230831E-5</v>
      </c>
      <c r="BI574" s="5">
        <f t="shared" si="834"/>
        <v>5.0210579598085875E-6</v>
      </c>
      <c r="BJ574" s="8">
        <f t="shared" si="835"/>
        <v>0.10487086787249272</v>
      </c>
      <c r="BK574" s="8">
        <f t="shared" si="836"/>
        <v>0.19497037934055164</v>
      </c>
      <c r="BL574" s="8">
        <f t="shared" si="837"/>
        <v>0.59850919762723742</v>
      </c>
      <c r="BM574" s="8">
        <f t="shared" si="838"/>
        <v>0.48313540842514302</v>
      </c>
      <c r="BN574" s="8">
        <f t="shared" si="839"/>
        <v>0.5122889924776115</v>
      </c>
    </row>
    <row r="575" spans="1:66" x14ac:dyDescent="0.25">
      <c r="A575" t="s">
        <v>13</v>
      </c>
      <c r="B575" t="s">
        <v>61</v>
      </c>
      <c r="C575" t="s">
        <v>249</v>
      </c>
      <c r="D575" t="s">
        <v>527</v>
      </c>
      <c r="E575">
        <f>VLOOKUP(A575,home!$A$2:$E$405,3,FALSE)</f>
        <v>1.4837</v>
      </c>
      <c r="F575">
        <f>VLOOKUP(B575,home!$B$2:$E$405,3,FALSE)</f>
        <v>0.99119999999999997</v>
      </c>
      <c r="G575">
        <f>VLOOKUP(C575,away!$B$2:$E$405,4,FALSE)</f>
        <v>0.87219999999999998</v>
      </c>
      <c r="H575">
        <f>VLOOKUP(A575,away!$A$2:$E$405,3,FALSE)</f>
        <v>1.2190000000000001</v>
      </c>
      <c r="I575">
        <f>VLOOKUP(C575,away!$B$2:$E$405,3,FALSE)</f>
        <v>0.67559999999999998</v>
      </c>
      <c r="J575">
        <f>VLOOKUP(B575,home!$B$2:$E$405,4,FALSE)</f>
        <v>1.1099000000000001</v>
      </c>
      <c r="K575" s="3">
        <f t="shared" si="784"/>
        <v>1.2826952083679999</v>
      </c>
      <c r="L575" s="3">
        <f t="shared" si="785"/>
        <v>0.91406524836000014</v>
      </c>
      <c r="M575" s="5">
        <f t="shared" si="786"/>
        <v>0.11116269203653927</v>
      </c>
      <c r="N575" s="5">
        <f t="shared" si="787"/>
        <v>0.14258785242455654</v>
      </c>
      <c r="O575" s="5">
        <f t="shared" si="788"/>
        <v>0.10160995370474546</v>
      </c>
      <c r="P575" s="5">
        <f t="shared" si="789"/>
        <v>0.13033460073957132</v>
      </c>
      <c r="Q575" s="5">
        <f t="shared" si="790"/>
        <v>9.1448377538231096E-2</v>
      </c>
      <c r="R575" s="5">
        <f t="shared" si="791"/>
        <v>4.6439063784488144E-2</v>
      </c>
      <c r="S575" s="5">
        <f t="shared" si="792"/>
        <v>3.8203258302614222E-2</v>
      </c>
      <c r="T575" s="5">
        <f t="shared" si="793"/>
        <v>8.3589783926602254E-2</v>
      </c>
      <c r="U575" s="5">
        <f t="shared" si="794"/>
        <v>5.9567164597458852E-2</v>
      </c>
      <c r="V575" s="5">
        <f t="shared" si="795"/>
        <v>4.976896001708188E-3</v>
      </c>
      <c r="W575" s="5">
        <f t="shared" si="796"/>
        <v>3.9100131893772282E-2</v>
      </c>
      <c r="X575" s="5">
        <f t="shared" si="797"/>
        <v>3.5740071770389722E-2</v>
      </c>
      <c r="Y575" s="5">
        <f t="shared" si="798"/>
        <v>1.6334378789602758E-2</v>
      </c>
      <c r="Z575" s="5">
        <f t="shared" si="799"/>
        <v>1.4149444790591348E-2</v>
      </c>
      <c r="AA575" s="5">
        <f t="shared" si="800"/>
        <v>1.8149425033959079E-2</v>
      </c>
      <c r="AB575" s="5">
        <f t="shared" si="801"/>
        <v>1.1640090262846769E-2</v>
      </c>
      <c r="AC575" s="5">
        <f t="shared" si="802"/>
        <v>3.6470293080197158E-4</v>
      </c>
      <c r="AD575" s="5">
        <f t="shared" si="803"/>
        <v>1.2538387956674637E-2</v>
      </c>
      <c r="AE575" s="5">
        <f t="shared" si="804"/>
        <v>1.1460904701651837E-2</v>
      </c>
      <c r="AF575" s="5">
        <f t="shared" si="805"/>
        <v>5.2380073512728392E-3</v>
      </c>
      <c r="AG575" s="5">
        <f t="shared" si="806"/>
        <v>1.5959601634842383E-3</v>
      </c>
      <c r="AH575" s="5">
        <f t="shared" si="807"/>
        <v>3.2333789416669968E-3</v>
      </c>
      <c r="AI575" s="5">
        <f t="shared" si="808"/>
        <v>4.1474396753142517E-3</v>
      </c>
      <c r="AJ575" s="5">
        <f t="shared" si="809"/>
        <v>2.6599504992604623E-3</v>
      </c>
      <c r="AK575" s="5">
        <f t="shared" si="810"/>
        <v>1.1373019199658213E-3</v>
      </c>
      <c r="AL575" s="5">
        <f t="shared" si="811"/>
        <v>1.7104087712810055E-5</v>
      </c>
      <c r="AM575" s="5">
        <f t="shared" si="812"/>
        <v>3.216586030537118E-3</v>
      </c>
      <c r="AN575" s="5">
        <f t="shared" si="813"/>
        <v>2.9401695088742178E-3</v>
      </c>
      <c r="AO575" s="5">
        <f t="shared" si="814"/>
        <v>1.3437533861748057E-3</v>
      </c>
      <c r="AP575" s="5">
        <f t="shared" si="815"/>
        <v>4.0942609088948838E-4</v>
      </c>
      <c r="AQ575" s="5">
        <f t="shared" si="816"/>
        <v>9.3560540363491019E-5</v>
      </c>
      <c r="AR575" s="5">
        <f t="shared" si="817"/>
        <v>5.9110386507136778E-4</v>
      </c>
      <c r="AS575" s="5">
        <f t="shared" si="818"/>
        <v>7.5820609537484819E-4</v>
      </c>
      <c r="AT575" s="5">
        <f t="shared" si="819"/>
        <v>4.8627366274636436E-4</v>
      </c>
      <c r="AU575" s="5">
        <f t="shared" si="820"/>
        <v>2.0791363238677278E-4</v>
      </c>
      <c r="AV575" s="5">
        <f t="shared" si="821"/>
        <v>6.6672455004224851E-5</v>
      </c>
      <c r="AW575" s="5">
        <f t="shared" si="822"/>
        <v>5.5705501004953088E-7</v>
      </c>
      <c r="AX575" s="5">
        <f t="shared" si="823"/>
        <v>6.8764991477890023E-4</v>
      </c>
      <c r="AY575" s="5">
        <f t="shared" si="824"/>
        <v>6.2855689013710829E-4</v>
      </c>
      <c r="AZ575" s="5">
        <f t="shared" si="825"/>
        <v>2.8727100494578263E-4</v>
      </c>
      <c r="BA575" s="5">
        <f t="shared" si="826"/>
        <v>8.7528147494131213E-5</v>
      </c>
      <c r="BB575" s="5">
        <f t="shared" si="827"/>
        <v>2.0001609469428437E-5</v>
      </c>
      <c r="BC575" s="5">
        <f t="shared" si="828"/>
        <v>3.6565552254545687E-6</v>
      </c>
      <c r="BD575" s="5">
        <f t="shared" si="829"/>
        <v>9.0051250205502593E-5</v>
      </c>
      <c r="BE575" s="5">
        <f t="shared" si="830"/>
        <v>1.1550830714614603E-4</v>
      </c>
      <c r="BF575" s="5">
        <f t="shared" si="831"/>
        <v>7.408097605153038E-5</v>
      </c>
      <c r="BG575" s="5">
        <f t="shared" si="832"/>
        <v>3.1674437670840856E-5</v>
      </c>
      <c r="BH575" s="5">
        <f t="shared" si="833"/>
        <v>1.0157162357034614E-5</v>
      </c>
      <c r="BI575" s="5">
        <f t="shared" si="834"/>
        <v>2.6057086971968233E-6</v>
      </c>
      <c r="BJ575" s="8">
        <f t="shared" si="835"/>
        <v>0.44935201619512805</v>
      </c>
      <c r="BK575" s="8">
        <f t="shared" si="836"/>
        <v>0.28568781098908497</v>
      </c>
      <c r="BL575" s="8">
        <f t="shared" si="837"/>
        <v>0.25101801597241769</v>
      </c>
      <c r="BM575" s="8">
        <f t="shared" si="838"/>
        <v>0.37599674788396309</v>
      </c>
      <c r="BN575" s="8">
        <f t="shared" si="839"/>
        <v>0.62358254022813175</v>
      </c>
    </row>
    <row r="576" spans="1:66" x14ac:dyDescent="0.25">
      <c r="A576" t="s">
        <v>13</v>
      </c>
      <c r="B576" t="s">
        <v>248</v>
      </c>
      <c r="C576" t="s">
        <v>54</v>
      </c>
      <c r="D576" t="s">
        <v>527</v>
      </c>
      <c r="E576">
        <f>VLOOKUP(A576,home!$A$2:$E$405,3,FALSE)</f>
        <v>1.4837</v>
      </c>
      <c r="F576">
        <f>VLOOKUP(B576,home!$B$2:$E$405,3,FALSE)</f>
        <v>2.1013000000000002</v>
      </c>
      <c r="G576">
        <f>VLOOKUP(C576,away!$B$2:$E$405,4,FALSE)</f>
        <v>0.87219999999999998</v>
      </c>
      <c r="H576">
        <f>VLOOKUP(A576,away!$A$2:$E$405,3,FALSE)</f>
        <v>1.2190000000000001</v>
      </c>
      <c r="I576">
        <f>VLOOKUP(C576,away!$B$2:$E$405,3,FALSE)</f>
        <v>0.77210000000000001</v>
      </c>
      <c r="J576">
        <f>VLOOKUP(B576,home!$B$2:$E$405,4,FALSE)</f>
        <v>0.91690000000000005</v>
      </c>
      <c r="K576" s="3">
        <f t="shared" si="784"/>
        <v>2.7192569020820003</v>
      </c>
      <c r="L576" s="3">
        <f t="shared" si="785"/>
        <v>0.86297701931000004</v>
      </c>
      <c r="M576" s="5">
        <f t="shared" si="786"/>
        <v>2.7813495640341732E-2</v>
      </c>
      <c r="N576" s="5">
        <f t="shared" si="787"/>
        <v>7.5632039991026884E-2</v>
      </c>
      <c r="O576" s="5">
        <f t="shared" si="788"/>
        <v>2.4002407564293785E-2</v>
      </c>
      <c r="P576" s="5">
        <f t="shared" si="789"/>
        <v>6.5268712435791076E-2</v>
      </c>
      <c r="Q576" s="5">
        <f t="shared" si="790"/>
        <v>0.10283147338207087</v>
      </c>
      <c r="R576" s="5">
        <f t="shared" si="791"/>
        <v>1.0356763068049023E-2</v>
      </c>
      <c r="S576" s="5">
        <f t="shared" si="792"/>
        <v>3.8290807438522048E-2</v>
      </c>
      <c r="T576" s="5">
        <f t="shared" si="793"/>
        <v>8.87411983905151E-2</v>
      </c>
      <c r="U576" s="5">
        <f t="shared" si="794"/>
        <v>2.8162699456020259E-2</v>
      </c>
      <c r="V576" s="5">
        <f t="shared" si="795"/>
        <v>9.9839290327751132E-3</v>
      </c>
      <c r="W576" s="5">
        <f t="shared" si="796"/>
        <v>9.3208397915152563E-2</v>
      </c>
      <c r="X576" s="5">
        <f t="shared" si="797"/>
        <v>8.043670540747877E-2</v>
      </c>
      <c r="Y576" s="5">
        <f t="shared" si="798"/>
        <v>3.470751413783129E-2</v>
      </c>
      <c r="Z576" s="5">
        <f t="shared" si="799"/>
        <v>2.9792161740549465E-3</v>
      </c>
      <c r="AA576" s="5">
        <f t="shared" si="800"/>
        <v>8.101254144093243E-3</v>
      </c>
      <c r="AB576" s="5">
        <f t="shared" si="801"/>
        <v>1.101469562342298E-2</v>
      </c>
      <c r="AC576" s="5">
        <f t="shared" si="802"/>
        <v>1.4643030703644826E-3</v>
      </c>
      <c r="AD576" s="5">
        <f t="shared" si="803"/>
        <v>6.3364394840696045E-2</v>
      </c>
      <c r="AE576" s="5">
        <f t="shared" si="804"/>
        <v>5.4682016590005801E-2</v>
      </c>
      <c r="AF576" s="5">
        <f t="shared" si="805"/>
        <v>2.3594661843351589E-2</v>
      </c>
      <c r="AG576" s="5">
        <f t="shared" si="806"/>
        <v>6.7872169830676494E-3</v>
      </c>
      <c r="AH576" s="5">
        <f t="shared" si="807"/>
        <v>6.4274877344151988E-4</v>
      </c>
      <c r="AI576" s="5">
        <f t="shared" si="808"/>
        <v>1.7477990384855927E-3</v>
      </c>
      <c r="AJ576" s="5">
        <f t="shared" si="809"/>
        <v>2.3763572994271159E-3</v>
      </c>
      <c r="AK576" s="5">
        <f t="shared" si="810"/>
        <v>2.1539753294267092E-3</v>
      </c>
      <c r="AL576" s="5">
        <f t="shared" si="811"/>
        <v>1.3744863609282181E-4</v>
      </c>
      <c r="AM576" s="5">
        <f t="shared" si="812"/>
        <v>3.446081360336236E-2</v>
      </c>
      <c r="AN576" s="5">
        <f t="shared" si="813"/>
        <v>2.9738890206427143E-2</v>
      </c>
      <c r="AO576" s="5">
        <f t="shared" si="814"/>
        <v>1.2831989413964923E-2</v>
      </c>
      <c r="AP576" s="5">
        <f t="shared" si="815"/>
        <v>3.6912373254269753E-3</v>
      </c>
      <c r="AQ576" s="5">
        <f t="shared" si="816"/>
        <v>7.9636324616569679E-4</v>
      </c>
      <c r="AR576" s="5">
        <f t="shared" si="817"/>
        <v>1.109354841339443E-4</v>
      </c>
      <c r="AS576" s="5">
        <f t="shared" si="818"/>
        <v>3.0166208091703627E-4</v>
      </c>
      <c r="AT576" s="5">
        <f t="shared" si="819"/>
        <v>4.101483478150349E-4</v>
      </c>
      <c r="AU576" s="5">
        <f t="shared" si="820"/>
        <v>3.7176624189118752E-4</v>
      </c>
      <c r="AV576" s="5">
        <f t="shared" si="821"/>
        <v>2.5273197980592456E-4</v>
      </c>
      <c r="AW576" s="5">
        <f t="shared" si="822"/>
        <v>8.9595748967015721E-6</v>
      </c>
      <c r="AX576" s="5">
        <f t="shared" si="823"/>
        <v>1.561796754038406E-2</v>
      </c>
      <c r="AY576" s="5">
        <f t="shared" si="824"/>
        <v>1.3477947075680966E-2</v>
      </c>
      <c r="AZ576" s="5">
        <f t="shared" si="825"/>
        <v>5.8155792968945449E-3</v>
      </c>
      <c r="BA576" s="5">
        <f t="shared" si="826"/>
        <v>1.6729037623983338E-3</v>
      </c>
      <c r="BB576" s="5">
        <f t="shared" si="827"/>
        <v>3.6091937561674958E-4</v>
      </c>
      <c r="BC576" s="5">
        <f t="shared" si="828"/>
        <v>6.2293025396193796E-5</v>
      </c>
      <c r="BD576" s="5">
        <f t="shared" si="829"/>
        <v>1.5955795572270503E-5</v>
      </c>
      <c r="BE576" s="5">
        <f t="shared" si="830"/>
        <v>4.338790723810598E-5</v>
      </c>
      <c r="BF576" s="5">
        <f t="shared" si="831"/>
        <v>5.8991433112056641E-5</v>
      </c>
      <c r="BG576" s="5">
        <f t="shared" si="832"/>
        <v>5.3470953884556224E-5</v>
      </c>
      <c r="BH576" s="5">
        <f t="shared" si="833"/>
        <v>3.6350315102871973E-5</v>
      </c>
      <c r="BI576" s="5">
        <f t="shared" si="834"/>
        <v>1.9769169047268036E-5</v>
      </c>
      <c r="BJ576" s="8">
        <f t="shared" si="835"/>
        <v>0.74251252335291451</v>
      </c>
      <c r="BK576" s="8">
        <f t="shared" si="836"/>
        <v>0.15643664332956825</v>
      </c>
      <c r="BL576" s="8">
        <f t="shared" si="837"/>
        <v>9.0233870005180503E-2</v>
      </c>
      <c r="BM576" s="8">
        <f t="shared" si="838"/>
        <v>0.67278837327936047</v>
      </c>
      <c r="BN576" s="8">
        <f t="shared" si="839"/>
        <v>0.30590489208157334</v>
      </c>
    </row>
    <row r="577" spans="1:66" x14ac:dyDescent="0.25">
      <c r="A577" t="s">
        <v>16</v>
      </c>
      <c r="B577" t="s">
        <v>253</v>
      </c>
      <c r="C577" t="s">
        <v>67</v>
      </c>
      <c r="D577" t="s">
        <v>527</v>
      </c>
      <c r="E577">
        <f>VLOOKUP(A577,home!$A$2:$E$405,3,FALSE)</f>
        <v>1.6373</v>
      </c>
      <c r="F577">
        <f>VLOOKUP(B577,home!$B$2:$E$405,3,FALSE)</f>
        <v>1.0419</v>
      </c>
      <c r="G577">
        <f>VLOOKUP(C577,away!$B$2:$E$405,4,FALSE)</f>
        <v>1.0419</v>
      </c>
      <c r="H577">
        <f>VLOOKUP(A577,away!$A$2:$E$405,3,FALSE)</f>
        <v>1.3301000000000001</v>
      </c>
      <c r="I577">
        <f>VLOOKUP(C577,away!$B$2:$E$405,3,FALSE)</f>
        <v>1.0172000000000001</v>
      </c>
      <c r="J577">
        <f>VLOOKUP(B577,home!$B$2:$E$405,4,FALSE)</f>
        <v>1.0172000000000001</v>
      </c>
      <c r="K577" s="3">
        <f t="shared" si="784"/>
        <v>1.7773802002530001</v>
      </c>
      <c r="L577" s="3">
        <f t="shared" si="785"/>
        <v>1.3762489367840003</v>
      </c>
      <c r="M577" s="5">
        <f t="shared" si="786"/>
        <v>4.2696892480122185E-2</v>
      </c>
      <c r="N577" s="5">
        <f t="shared" si="787"/>
        <v>7.5888611306500375E-2</v>
      </c>
      <c r="O577" s="5">
        <f t="shared" si="788"/>
        <v>5.8761552879748921E-2</v>
      </c>
      <c r="P577" s="5">
        <f t="shared" si="789"/>
        <v>0.10444162062458538</v>
      </c>
      <c r="Q577" s="5">
        <f t="shared" si="790"/>
        <v>6.7441457580434877E-2</v>
      </c>
      <c r="R577" s="5">
        <f t="shared" si="791"/>
        <v>4.0435262337265639E-2</v>
      </c>
      <c r="S577" s="5">
        <f t="shared" si="792"/>
        <v>6.3869121879116503E-2</v>
      </c>
      <c r="T577" s="5">
        <f t="shared" si="793"/>
        <v>9.2816234290236735E-2</v>
      </c>
      <c r="U577" s="5">
        <f t="shared" si="794"/>
        <v>7.1868834670291787E-2</v>
      </c>
      <c r="V577" s="5">
        <f t="shared" si="795"/>
        <v>1.7359042646512755E-2</v>
      </c>
      <c r="W577" s="5">
        <f t="shared" si="796"/>
        <v>3.9956370459889201E-2</v>
      </c>
      <c r="X577" s="5">
        <f t="shared" si="797"/>
        <v>5.4989912363170135E-2</v>
      </c>
      <c r="Y577" s="5">
        <f t="shared" si="798"/>
        <v>3.7839904211829138E-2</v>
      </c>
      <c r="Z577" s="5">
        <f t="shared" si="799"/>
        <v>1.854966226674799E-2</v>
      </c>
      <c r="AA577" s="5">
        <f t="shared" si="800"/>
        <v>3.2969802434298055E-2</v>
      </c>
      <c r="AB577" s="5">
        <f t="shared" si="801"/>
        <v>2.9299937026487276E-2</v>
      </c>
      <c r="AC577" s="5">
        <f t="shared" si="802"/>
        <v>2.653891245330589E-3</v>
      </c>
      <c r="AD577" s="5">
        <f t="shared" si="803"/>
        <v>1.7754415432345225E-2</v>
      </c>
      <c r="AE577" s="5">
        <f t="shared" si="804"/>
        <v>2.4434495361986556E-2</v>
      </c>
      <c r="AF577" s="5">
        <f t="shared" si="805"/>
        <v>1.6813974131393798E-2</v>
      </c>
      <c r="AG577" s="5">
        <f t="shared" si="806"/>
        <v>7.7134046738147992E-3</v>
      </c>
      <c r="AH577" s="5">
        <f t="shared" si="807"/>
        <v>6.3822382430785522E-3</v>
      </c>
      <c r="AI577" s="5">
        <f t="shared" si="808"/>
        <v>1.1343663886545311E-2</v>
      </c>
      <c r="AJ577" s="5">
        <f t="shared" si="809"/>
        <v>1.0081001795135318E-2</v>
      </c>
      <c r="AK577" s="5">
        <f t="shared" si="810"/>
        <v>5.9725909964628244E-3</v>
      </c>
      <c r="AL577" s="5">
        <f t="shared" si="811"/>
        <v>2.5966920450032029E-4</v>
      </c>
      <c r="AM577" s="5">
        <f t="shared" si="812"/>
        <v>6.3112692913033404E-3</v>
      </c>
      <c r="AN577" s="5">
        <f t="shared" si="813"/>
        <v>8.6858776519137329E-3</v>
      </c>
      <c r="AO577" s="5">
        <f t="shared" si="814"/>
        <v>5.9769649417410926E-3</v>
      </c>
      <c r="AP577" s="5">
        <f t="shared" si="815"/>
        <v>2.7419305487554743E-3</v>
      </c>
      <c r="AQ577" s="5">
        <f t="shared" si="816"/>
        <v>9.4339475061507299E-4</v>
      </c>
      <c r="AR577" s="5">
        <f t="shared" si="817"/>
        <v>1.7567097192678089E-3</v>
      </c>
      <c r="AS577" s="5">
        <f t="shared" si="818"/>
        <v>3.1223410726186093E-3</v>
      </c>
      <c r="AT577" s="5">
        <f t="shared" si="819"/>
        <v>2.7747936004545162E-3</v>
      </c>
      <c r="AU577" s="5">
        <f t="shared" si="820"/>
        <v>1.6439544017455309E-3</v>
      </c>
      <c r="AV577" s="5">
        <f t="shared" si="821"/>
        <v>7.3048300094531791E-4</v>
      </c>
      <c r="AW577" s="5">
        <f t="shared" si="822"/>
        <v>1.7643928170167024E-5</v>
      </c>
      <c r="AX577" s="5">
        <f t="shared" si="823"/>
        <v>1.8695875128045584E-3</v>
      </c>
      <c r="AY577" s="5">
        <f t="shared" si="824"/>
        <v>2.5730178267219165E-3</v>
      </c>
      <c r="AZ577" s="5">
        <f t="shared" si="825"/>
        <v>1.7705565241761588E-3</v>
      </c>
      <c r="BA577" s="5">
        <f t="shared" si="826"/>
        <v>8.1224217797113785E-4</v>
      </c>
      <c r="BB577" s="5">
        <f t="shared" si="827"/>
        <v>2.7946185846097483E-4</v>
      </c>
      <c r="BC577" s="5">
        <f t="shared" si="828"/>
        <v>7.6921817115719479E-5</v>
      </c>
      <c r="BD577" s="5">
        <f t="shared" si="829"/>
        <v>4.0294498056340648E-4</v>
      </c>
      <c r="BE577" s="5">
        <f t="shared" si="830"/>
        <v>7.1618643024472857E-4</v>
      </c>
      <c r="BF577" s="5">
        <f t="shared" si="831"/>
        <v>6.3646779040342873E-4</v>
      </c>
      <c r="BG577" s="5">
        <f t="shared" si="832"/>
        <v>3.7708174958727699E-4</v>
      </c>
      <c r="BH577" s="5">
        <f t="shared" si="833"/>
        <v>1.6755440889829645E-4</v>
      </c>
      <c r="BI577" s="5">
        <f t="shared" si="834"/>
        <v>5.9561577768185428E-5</v>
      </c>
      <c r="BJ577" s="8">
        <f t="shared" si="835"/>
        <v>0.46769000471318012</v>
      </c>
      <c r="BK577" s="8">
        <f t="shared" si="836"/>
        <v>0.23385325590688966</v>
      </c>
      <c r="BL577" s="8">
        <f t="shared" si="837"/>
        <v>0.27950296300181088</v>
      </c>
      <c r="BM577" s="8">
        <f t="shared" si="838"/>
        <v>0.60737511478141926</v>
      </c>
      <c r="BN577" s="8">
        <f t="shared" si="839"/>
        <v>0.38966539720865739</v>
      </c>
    </row>
    <row r="578" spans="1:66" x14ac:dyDescent="0.25">
      <c r="A578" t="s">
        <v>16</v>
      </c>
      <c r="B578" t="s">
        <v>252</v>
      </c>
      <c r="C578" t="s">
        <v>322</v>
      </c>
      <c r="D578" t="s">
        <v>527</v>
      </c>
      <c r="E578">
        <f>VLOOKUP(A578,home!$A$2:$E$405,3,FALSE)</f>
        <v>1.6373</v>
      </c>
      <c r="F578">
        <f>VLOOKUP(B578,home!$B$2:$E$405,3,FALSE)</f>
        <v>1.006</v>
      </c>
      <c r="G578">
        <f>VLOOKUP(C578,away!$B$2:$E$405,4,FALSE)</f>
        <v>1.006</v>
      </c>
      <c r="H578">
        <f>VLOOKUP(A578,away!$A$2:$E$405,3,FALSE)</f>
        <v>1.3301000000000001</v>
      </c>
      <c r="I578">
        <f>VLOOKUP(C578,away!$B$2:$E$405,3,FALSE)</f>
        <v>1.371</v>
      </c>
      <c r="J578">
        <f>VLOOKUP(B578,home!$B$2:$E$405,4,FALSE)</f>
        <v>0.70760000000000001</v>
      </c>
      <c r="K578" s="3">
        <f t="shared" si="784"/>
        <v>1.6570065427999998</v>
      </c>
      <c r="L578" s="3">
        <f t="shared" si="785"/>
        <v>1.29035607996</v>
      </c>
      <c r="M578" s="5">
        <f t="shared" si="786"/>
        <v>5.2477927688965628E-2</v>
      </c>
      <c r="N578" s="5">
        <f t="shared" si="787"/>
        <v>8.6956269533201305E-2</v>
      </c>
      <c r="O578" s="5">
        <f t="shared" si="788"/>
        <v>6.7715213057158025E-2</v>
      </c>
      <c r="P578" s="5">
        <f t="shared" si="789"/>
        <v>0.11220455108280682</v>
      </c>
      <c r="Q578" s="5">
        <f t="shared" si="790"/>
        <v>7.2043553776997449E-2</v>
      </c>
      <c r="R578" s="5">
        <f t="shared" si="791"/>
        <v>4.3688368437045336E-2</v>
      </c>
      <c r="S578" s="5">
        <f t="shared" si="792"/>
        <v>5.9976936200271516E-2</v>
      </c>
      <c r="T578" s="5">
        <f t="shared" si="793"/>
        <v>9.2961837638073877E-2</v>
      </c>
      <c r="U578" s="5">
        <f t="shared" si="794"/>
        <v>7.2391912344441117E-2</v>
      </c>
      <c r="V578" s="5">
        <f t="shared" si="795"/>
        <v>1.4248710517263476E-2</v>
      </c>
      <c r="W578" s="5">
        <f t="shared" si="796"/>
        <v>3.9792213325016118E-2</v>
      </c>
      <c r="X578" s="5">
        <f t="shared" si="797"/>
        <v>5.1346124398999882E-2</v>
      </c>
      <c r="Y578" s="5">
        <f t="shared" si="798"/>
        <v>3.3127391900316008E-2</v>
      </c>
      <c r="Z578" s="5">
        <f t="shared" si="799"/>
        <v>1.8791183945424672E-2</v>
      </c>
      <c r="AA578" s="5">
        <f t="shared" si="800"/>
        <v>3.1137114744526993E-2</v>
      </c>
      <c r="AB578" s="5">
        <f t="shared" si="801"/>
        <v>2.5797201427797792E-2</v>
      </c>
      <c r="AC578" s="5">
        <f t="shared" si="802"/>
        <v>1.904098348469306E-3</v>
      </c>
      <c r="AD578" s="5">
        <f t="shared" si="803"/>
        <v>1.6483989458011276E-2</v>
      </c>
      <c r="AE578" s="5">
        <f t="shared" si="804"/>
        <v>2.1270216019141395E-2</v>
      </c>
      <c r="AF578" s="5">
        <f t="shared" si="805"/>
        <v>1.3723076281180848E-2</v>
      </c>
      <c r="AG578" s="5">
        <f t="shared" si="806"/>
        <v>5.9025516383921922E-3</v>
      </c>
      <c r="AH578" s="5">
        <f t="shared" si="807"/>
        <v>6.0618296134063668E-3</v>
      </c>
      <c r="AI578" s="5">
        <f t="shared" si="808"/>
        <v>1.0044491330753141E-2</v>
      </c>
      <c r="AJ578" s="5">
        <f t="shared" si="809"/>
        <v>8.3218939270779183E-3</v>
      </c>
      <c r="AK578" s="5">
        <f t="shared" si="810"/>
        <v>4.59647756188523E-3</v>
      </c>
      <c r="AL578" s="5">
        <f t="shared" si="811"/>
        <v>1.6284827531589841E-4</v>
      </c>
      <c r="AM578" s="5">
        <f t="shared" si="812"/>
        <v>5.4628156766741813E-3</v>
      </c>
      <c r="AN578" s="5">
        <f t="shared" si="813"/>
        <v>7.0489774220973307E-3</v>
      </c>
      <c r="AO578" s="5">
        <f t="shared" si="814"/>
        <v>4.5478454370520309E-3</v>
      </c>
      <c r="AP578" s="5">
        <f t="shared" si="815"/>
        <v>1.9561133368061439E-3</v>
      </c>
      <c r="AQ578" s="5">
        <f t="shared" si="816"/>
        <v>6.3102068430966279E-4</v>
      </c>
      <c r="AR578" s="5">
        <f t="shared" si="817"/>
        <v>1.5643837394680941E-3</v>
      </c>
      <c r="AS578" s="5">
        <f t="shared" si="818"/>
        <v>2.5921940917485618E-3</v>
      </c>
      <c r="AT578" s="5">
        <f t="shared" si="819"/>
        <v>2.1476412851174358E-3</v>
      </c>
      <c r="AU578" s="5">
        <f t="shared" si="820"/>
        <v>1.1862185536756632E-3</v>
      </c>
      <c r="AV578" s="5">
        <f t="shared" si="821"/>
        <v>4.9139297615783208E-4</v>
      </c>
      <c r="AW578" s="5">
        <f t="shared" si="822"/>
        <v>9.6719592572376154E-6</v>
      </c>
      <c r="AX578" s="5">
        <f t="shared" si="823"/>
        <v>1.5086535530599214E-3</v>
      </c>
      <c r="AY578" s="5">
        <f t="shared" si="824"/>
        <v>1.9467002847441261E-3</v>
      </c>
      <c r="AZ578" s="5">
        <f t="shared" si="825"/>
        <v>1.2559682741397236E-3</v>
      </c>
      <c r="BA578" s="5">
        <f t="shared" si="826"/>
        <v>5.4021543292435352E-4</v>
      </c>
      <c r="BB578" s="5">
        <f t="shared" si="827"/>
        <v>1.7426756709054079E-4</v>
      </c>
      <c r="BC578" s="5">
        <f t="shared" si="828"/>
        <v>4.4973442947023242E-5</v>
      </c>
      <c r="BD578" s="5">
        <f t="shared" si="829"/>
        <v>3.3643534493553641E-4</v>
      </c>
      <c r="BE578" s="5">
        <f t="shared" si="830"/>
        <v>5.5747556778735846E-4</v>
      </c>
      <c r="BF578" s="5">
        <f t="shared" si="831"/>
        <v>4.6187033163739904E-4</v>
      </c>
      <c r="BG578" s="5">
        <f t="shared" si="832"/>
        <v>2.5510738714945856E-4</v>
      </c>
      <c r="BH578" s="5">
        <f t="shared" si="833"/>
        <v>1.0567865240581645E-4</v>
      </c>
      <c r="BI578" s="5">
        <f t="shared" si="834"/>
        <v>3.5022043694144959E-5</v>
      </c>
      <c r="BJ578" s="8">
        <f t="shared" si="835"/>
        <v>0.45872477508117532</v>
      </c>
      <c r="BK578" s="8">
        <f t="shared" si="836"/>
        <v>0.24292177239783674</v>
      </c>
      <c r="BL578" s="8">
        <f t="shared" si="837"/>
        <v>0.27948792241786929</v>
      </c>
      <c r="BM578" s="8">
        <f t="shared" si="838"/>
        <v>0.56290274194064471</v>
      </c>
      <c r="BN578" s="8">
        <f t="shared" si="839"/>
        <v>0.43508588357617456</v>
      </c>
    </row>
    <row r="579" spans="1:66" x14ac:dyDescent="0.25">
      <c r="A579" t="s">
        <v>16</v>
      </c>
      <c r="B579" t="s">
        <v>254</v>
      </c>
      <c r="C579" t="s">
        <v>65</v>
      </c>
      <c r="D579" t="s">
        <v>527</v>
      </c>
      <c r="E579">
        <f>VLOOKUP(A579,home!$A$2:$E$405,3,FALSE)</f>
        <v>1.6373</v>
      </c>
      <c r="F579">
        <f>VLOOKUP(B579,home!$B$2:$E$405,3,FALSE)</f>
        <v>1.1136999999999999</v>
      </c>
      <c r="G579">
        <f>VLOOKUP(C579,away!$B$2:$E$405,4,FALSE)</f>
        <v>0.8982</v>
      </c>
      <c r="H579">
        <f>VLOOKUP(A579,away!$A$2:$E$405,3,FALSE)</f>
        <v>1.3301000000000001</v>
      </c>
      <c r="I579">
        <f>VLOOKUP(C579,away!$B$2:$E$405,3,FALSE)</f>
        <v>0.66339999999999999</v>
      </c>
      <c r="J579">
        <f>VLOOKUP(B579,home!$B$2:$E$405,4,FALSE)</f>
        <v>0.84030000000000005</v>
      </c>
      <c r="K579" s="3">
        <f t="shared" si="784"/>
        <v>1.6378326791819999</v>
      </c>
      <c r="L579" s="3">
        <f t="shared" si="785"/>
        <v>0.74147092210200005</v>
      </c>
      <c r="M579" s="5">
        <f t="shared" si="786"/>
        <v>9.2615052061078021E-2</v>
      </c>
      <c r="N579" s="5">
        <f t="shared" si="787"/>
        <v>0.15168795884977582</v>
      </c>
      <c r="O579" s="5">
        <f t="shared" si="788"/>
        <v>6.8671368052252268E-2</v>
      </c>
      <c r="P579" s="5">
        <f t="shared" si="789"/>
        <v>0.1124722107201135</v>
      </c>
      <c r="Q579" s="5">
        <f t="shared" si="790"/>
        <v>0.12421974802128867</v>
      </c>
      <c r="R579" s="5">
        <f t="shared" si="791"/>
        <v>2.5458911295854654E-2</v>
      </c>
      <c r="S579" s="5">
        <f t="shared" si="792"/>
        <v>3.4146712393810362E-2</v>
      </c>
      <c r="T579" s="5">
        <f t="shared" si="793"/>
        <v>9.2105331108622998E-2</v>
      </c>
      <c r="U579" s="5">
        <f t="shared" si="794"/>
        <v>4.1697436896746508E-2</v>
      </c>
      <c r="V579" s="5">
        <f t="shared" si="795"/>
        <v>4.6075498604013481E-3</v>
      </c>
      <c r="W579" s="5">
        <f t="shared" si="796"/>
        <v>6.7817054236340088E-2</v>
      </c>
      <c r="X579" s="5">
        <f t="shared" si="797"/>
        <v>5.0284373738860431E-2</v>
      </c>
      <c r="Y579" s="5">
        <f t="shared" si="798"/>
        <v>1.8642200481737217E-2</v>
      </c>
      <c r="Z579" s="5">
        <f t="shared" si="799"/>
        <v>6.2923474780834576E-3</v>
      </c>
      <c r="AA579" s="5">
        <f t="shared" si="800"/>
        <v>1.0305812328373529E-2</v>
      </c>
      <c r="AB579" s="5">
        <f t="shared" si="801"/>
        <v>8.439598108463453E-3</v>
      </c>
      <c r="AC579" s="5">
        <f t="shared" si="802"/>
        <v>3.4971456263713745E-4</v>
      </c>
      <c r="AD579" s="5">
        <f t="shared" si="803"/>
        <v>2.7768246908533956E-2</v>
      </c>
      <c r="AE579" s="5">
        <f t="shared" si="804"/>
        <v>2.0589347640426685E-2</v>
      </c>
      <c r="AF579" s="5">
        <f t="shared" si="805"/>
        <v>7.6332012902129067E-3</v>
      </c>
      <c r="AG579" s="5">
        <f t="shared" si="806"/>
        <v>1.8865989330814465E-3</v>
      </c>
      <c r="AH579" s="5">
        <f t="shared" si="807"/>
        <v>1.1663981716901841E-3</v>
      </c>
      <c r="AI579" s="5">
        <f t="shared" si="808"/>
        <v>1.9103650425323204E-3</v>
      </c>
      <c r="AJ579" s="5">
        <f t="shared" si="809"/>
        <v>1.5644291479131732E-3</v>
      </c>
      <c r="AK579" s="5">
        <f t="shared" si="810"/>
        <v>8.5409106090568226E-4</v>
      </c>
      <c r="AL579" s="5">
        <f t="shared" si="811"/>
        <v>1.6987808830416426E-5</v>
      </c>
      <c r="AM579" s="5">
        <f t="shared" si="812"/>
        <v>9.0959484460782884E-3</v>
      </c>
      <c r="AN579" s="5">
        <f t="shared" si="813"/>
        <v>6.7443812817059232E-3</v>
      </c>
      <c r="AO579" s="5">
        <f t="shared" si="814"/>
        <v>2.5003813039769797E-3</v>
      </c>
      <c r="AP579" s="5">
        <f t="shared" si="815"/>
        <v>6.1798667702213741E-4</v>
      </c>
      <c r="AQ579" s="5">
        <f t="shared" si="816"/>
        <v>1.1455478781458878E-4</v>
      </c>
      <c r="AR579" s="5">
        <f t="shared" si="817"/>
        <v>1.7297006558024161E-4</v>
      </c>
      <c r="AS579" s="5">
        <f t="shared" si="818"/>
        <v>2.8329602592757329E-4</v>
      </c>
      <c r="AT579" s="5">
        <f t="shared" si="819"/>
        <v>2.3199574457328541E-4</v>
      </c>
      <c r="AU579" s="5">
        <f t="shared" si="820"/>
        <v>1.2665673729776237E-4</v>
      </c>
      <c r="AV579" s="5">
        <f t="shared" si="821"/>
        <v>5.1860635846211202E-5</v>
      </c>
      <c r="AW579" s="5">
        <f t="shared" si="822"/>
        <v>5.7305792210978776E-7</v>
      </c>
      <c r="AX579" s="5">
        <f t="shared" si="823"/>
        <v>2.4829402688569622E-3</v>
      </c>
      <c r="AY579" s="5">
        <f t="shared" si="824"/>
        <v>1.8410280106735595E-3</v>
      </c>
      <c r="AZ579" s="5">
        <f t="shared" si="825"/>
        <v>6.8253436834486746E-4</v>
      </c>
      <c r="BA579" s="5">
        <f t="shared" si="826"/>
        <v>1.6869312915432499E-4</v>
      </c>
      <c r="BB579" s="5">
        <f t="shared" si="827"/>
        <v>3.1270262506582285E-5</v>
      </c>
      <c r="BC579" s="5">
        <f t="shared" si="828"/>
        <v>4.6371980750254349E-6</v>
      </c>
      <c r="BD579" s="5">
        <f t="shared" si="829"/>
        <v>2.1375379003637516E-5</v>
      </c>
      <c r="BE579" s="5">
        <f t="shared" si="830"/>
        <v>3.5009294262058293E-5</v>
      </c>
      <c r="BF579" s="5">
        <f t="shared" si="831"/>
        <v>2.8669683108748986E-5</v>
      </c>
      <c r="BG579" s="5">
        <f t="shared" si="832"/>
        <v>1.5652047965767099E-5</v>
      </c>
      <c r="BH579" s="5">
        <f t="shared" si="833"/>
        <v>6.4088589136143726E-6</v>
      </c>
      <c r="BI579" s="5">
        <f t="shared" si="834"/>
        <v>2.0993277129968931E-6</v>
      </c>
      <c r="BJ579" s="8">
        <f t="shared" si="835"/>
        <v>0.58691841694308955</v>
      </c>
      <c r="BK579" s="8">
        <f t="shared" si="836"/>
        <v>0.24604925541754435</v>
      </c>
      <c r="BL579" s="8">
        <f t="shared" si="837"/>
        <v>0.16104440390492361</v>
      </c>
      <c r="BM579" s="8">
        <f t="shared" si="838"/>
        <v>0.42333871979052662</v>
      </c>
      <c r="BN579" s="8">
        <f t="shared" si="839"/>
        <v>0.57512524900036288</v>
      </c>
    </row>
    <row r="580" spans="1:66" x14ac:dyDescent="0.25">
      <c r="A580" t="s">
        <v>16</v>
      </c>
      <c r="B580" t="s">
        <v>251</v>
      </c>
      <c r="C580" t="s">
        <v>66</v>
      </c>
      <c r="D580" t="s">
        <v>527</v>
      </c>
      <c r="E580">
        <f>VLOOKUP(A580,home!$A$2:$E$405,3,FALSE)</f>
        <v>1.6373</v>
      </c>
      <c r="F580">
        <f>VLOOKUP(B580,home!$B$2:$E$405,3,FALSE)</f>
        <v>0.35680000000000001</v>
      </c>
      <c r="G580">
        <f>VLOOKUP(C580,away!$B$2:$E$405,4,FALSE)</f>
        <v>0.93410000000000004</v>
      </c>
      <c r="H580">
        <f>VLOOKUP(A580,away!$A$2:$E$405,3,FALSE)</f>
        <v>1.3301000000000001</v>
      </c>
      <c r="I580">
        <f>VLOOKUP(C580,away!$B$2:$E$405,3,FALSE)</f>
        <v>1.0172000000000001</v>
      </c>
      <c r="J580">
        <f>VLOOKUP(B580,home!$B$2:$E$405,4,FALSE)</f>
        <v>1.3994</v>
      </c>
      <c r="K580" s="3">
        <f t="shared" si="784"/>
        <v>0.5456906086240001</v>
      </c>
      <c r="L580" s="3">
        <f t="shared" si="785"/>
        <v>1.8933570213680002</v>
      </c>
      <c r="M580" s="5">
        <f t="shared" si="786"/>
        <v>8.7243900383159087E-2</v>
      </c>
      <c r="N580" s="5">
        <f t="shared" si="787"/>
        <v>4.7608177098817712E-2</v>
      </c>
      <c r="O580" s="5">
        <f t="shared" si="788"/>
        <v>0.16518385136198463</v>
      </c>
      <c r="P580" s="5">
        <f t="shared" si="789"/>
        <v>9.0139276384577763E-2</v>
      </c>
      <c r="Q580" s="5">
        <f t="shared" si="790"/>
        <v>1.298966756826651E-2</v>
      </c>
      <c r="R580" s="5">
        <f t="shared" si="791"/>
        <v>0.15637600239641089</v>
      </c>
      <c r="S580" s="5">
        <f t="shared" si="792"/>
        <v>2.3282685412537172E-2</v>
      </c>
      <c r="T580" s="5">
        <f t="shared" si="793"/>
        <v>2.4594078295613594E-2</v>
      </c>
      <c r="U580" s="5">
        <f t="shared" si="794"/>
        <v>8.5332915921885549E-2</v>
      </c>
      <c r="V580" s="5">
        <f t="shared" si="795"/>
        <v>2.6728190307846182E-3</v>
      </c>
      <c r="W580" s="5">
        <f t="shared" si="796"/>
        <v>2.3627798670502625E-3</v>
      </c>
      <c r="X580" s="5">
        <f t="shared" si="797"/>
        <v>4.4735858512265653E-3</v>
      </c>
      <c r="Y580" s="5">
        <f t="shared" si="798"/>
        <v>4.2350475910561802E-3</v>
      </c>
      <c r="Z580" s="5">
        <f t="shared" si="799"/>
        <v>9.8691867370234609E-2</v>
      </c>
      <c r="AA580" s="5">
        <f t="shared" si="800"/>
        <v>5.3855225171502416E-2</v>
      </c>
      <c r="AB580" s="5">
        <f t="shared" si="801"/>
        <v>1.4694145300709859E-2</v>
      </c>
      <c r="AC580" s="5">
        <f t="shared" si="802"/>
        <v>1.7259514152547599E-4</v>
      </c>
      <c r="AD580" s="5">
        <f t="shared" si="803"/>
        <v>3.2233669592379786E-4</v>
      </c>
      <c r="AE580" s="5">
        <f t="shared" si="804"/>
        <v>6.1029844647188486E-4</v>
      </c>
      <c r="AF580" s="5">
        <f t="shared" si="805"/>
        <v>5.7775642437876294E-4</v>
      </c>
      <c r="AG580" s="5">
        <f t="shared" si="806"/>
        <v>3.64633060912667E-4</v>
      </c>
      <c r="AH580" s="5">
        <f t="shared" si="807"/>
        <v>4.6714735009338287E-2</v>
      </c>
      <c r="AI580" s="5">
        <f t="shared" si="808"/>
        <v>2.5491792178954694E-2</v>
      </c>
      <c r="AJ580" s="5">
        <f t="shared" si="809"/>
        <v>6.955315794525155E-3</v>
      </c>
      <c r="AK580" s="5">
        <f t="shared" si="810"/>
        <v>1.2651501696955177E-3</v>
      </c>
      <c r="AL580" s="5">
        <f t="shared" si="811"/>
        <v>7.1329232628408808E-6</v>
      </c>
      <c r="AM580" s="5">
        <f t="shared" si="812"/>
        <v>3.5179221556101329E-5</v>
      </c>
      <c r="AN580" s="5">
        <f t="shared" si="813"/>
        <v>6.6606826139504956E-5</v>
      </c>
      <c r="AO580" s="5">
        <f t="shared" si="814"/>
        <v>6.3055250971134688E-5</v>
      </c>
      <c r="AP580" s="5">
        <f t="shared" si="815"/>
        <v>3.9795367386773097E-5</v>
      </c>
      <c r="AQ580" s="5">
        <f t="shared" si="816"/>
        <v>1.8836709564916495E-5</v>
      </c>
      <c r="AR580" s="5">
        <f t="shared" si="817"/>
        <v>1.7689534306255229E-2</v>
      </c>
      <c r="AS580" s="5">
        <f t="shared" si="818"/>
        <v>9.6530127418555448E-3</v>
      </c>
      <c r="AT580" s="5">
        <f t="shared" si="819"/>
        <v>2.6337791990791899E-3</v>
      </c>
      <c r="AU580" s="5">
        <f t="shared" si="820"/>
        <v>4.7907619137558491E-4</v>
      </c>
      <c r="AV580" s="5">
        <f t="shared" si="821"/>
        <v>6.5356844612252712E-5</v>
      </c>
      <c r="AW580" s="5">
        <f t="shared" si="822"/>
        <v>2.0471235066146334E-7</v>
      </c>
      <c r="AX580" s="5">
        <f t="shared" si="823"/>
        <v>3.1994951369779107E-6</v>
      </c>
      <c r="AY580" s="5">
        <f t="shared" si="824"/>
        <v>6.0577865824298994E-6</v>
      </c>
      <c r="AZ580" s="5">
        <f t="shared" si="825"/>
        <v>5.7347763798962571E-6</v>
      </c>
      <c r="BA580" s="5">
        <f t="shared" si="826"/>
        <v>3.6193263749506471E-6</v>
      </c>
      <c r="BB580" s="5">
        <f t="shared" si="827"/>
        <v>1.7131692511588002E-6</v>
      </c>
      <c r="BC580" s="5">
        <f t="shared" si="828"/>
        <v>6.4872820609465441E-7</v>
      </c>
      <c r="BD580" s="5">
        <f t="shared" si="829"/>
        <v>5.5821006639130717E-3</v>
      </c>
      <c r="BE580" s="5">
        <f t="shared" si="830"/>
        <v>3.0460999086911588E-3</v>
      </c>
      <c r="BF580" s="5">
        <f t="shared" si="831"/>
        <v>8.3111405655159466E-4</v>
      </c>
      <c r="BG580" s="5">
        <f t="shared" si="832"/>
        <v>1.5117704511853381E-4</v>
      </c>
      <c r="BH580" s="5">
        <f t="shared" si="833"/>
        <v>2.0623973440177653E-5</v>
      </c>
      <c r="BI580" s="5">
        <f t="shared" si="834"/>
        <v>2.2508617237631526E-6</v>
      </c>
      <c r="BJ580" s="8">
        <f t="shared" si="835"/>
        <v>9.8382807557267873E-2</v>
      </c>
      <c r="BK580" s="8">
        <f t="shared" si="836"/>
        <v>0.20352446706242941</v>
      </c>
      <c r="BL580" s="8">
        <f t="shared" si="837"/>
        <v>0.5960232590976231</v>
      </c>
      <c r="BM580" s="8">
        <f t="shared" si="838"/>
        <v>0.43707567282010656</v>
      </c>
      <c r="BN580" s="8">
        <f t="shared" si="839"/>
        <v>0.5595408751932166</v>
      </c>
    </row>
    <row r="581" spans="1:66" x14ac:dyDescent="0.25">
      <c r="A581" t="s">
        <v>69</v>
      </c>
      <c r="B581" t="s">
        <v>262</v>
      </c>
      <c r="C581" t="s">
        <v>324</v>
      </c>
      <c r="D581" t="s">
        <v>527</v>
      </c>
      <c r="E581">
        <f>VLOOKUP(A581,home!$A$2:$E$405,3,FALSE)</f>
        <v>1.3526</v>
      </c>
      <c r="F581">
        <f>VLOOKUP(B581,home!$B$2:$E$405,3,FALSE)</f>
        <v>1.6732</v>
      </c>
      <c r="G581">
        <f>VLOOKUP(C581,away!$B$2:$E$405,4,FALSE)</f>
        <v>0.70040000000000002</v>
      </c>
      <c r="H581">
        <f>VLOOKUP(A581,away!$A$2:$E$405,3,FALSE)</f>
        <v>1.3421000000000001</v>
      </c>
      <c r="I581">
        <f>VLOOKUP(C581,away!$B$2:$E$405,3,FALSE)</f>
        <v>1.2157</v>
      </c>
      <c r="J581">
        <f>VLOOKUP(B581,home!$B$2:$E$405,4,FALSE)</f>
        <v>0.66669999999999996</v>
      </c>
      <c r="K581" s="3">
        <f t="shared" si="784"/>
        <v>1.5851244921280001</v>
      </c>
      <c r="L581" s="3">
        <f t="shared" si="785"/>
        <v>1.087781699699</v>
      </c>
      <c r="M581" s="5">
        <f t="shared" si="786"/>
        <v>6.9051257225498971E-2</v>
      </c>
      <c r="N581" s="5">
        <f t="shared" si="787"/>
        <v>0.10945483904036897</v>
      </c>
      <c r="O581" s="5">
        <f t="shared" si="788"/>
        <v>7.5112693951106119E-2</v>
      </c>
      <c r="P581" s="5">
        <f t="shared" si="789"/>
        <v>0.11906297085161301</v>
      </c>
      <c r="Q581" s="5">
        <f t="shared" si="790"/>
        <v>8.6749773072408443E-2</v>
      </c>
      <c r="R581" s="5">
        <f t="shared" si="791"/>
        <v>4.0853106947552502E-2</v>
      </c>
      <c r="S581" s="5">
        <f t="shared" si="792"/>
        <v>5.1324159753231825E-2</v>
      </c>
      <c r="T581" s="5">
        <f t="shared" si="793"/>
        <v>9.4364815601206992E-2</v>
      </c>
      <c r="U581" s="5">
        <f t="shared" si="794"/>
        <v>6.4757260402090039E-2</v>
      </c>
      <c r="V581" s="5">
        <f t="shared" si="795"/>
        <v>9.8329643195772982E-3</v>
      </c>
      <c r="W581" s="5">
        <f t="shared" si="796"/>
        <v>4.5836396661206896E-2</v>
      </c>
      <c r="X581" s="5">
        <f t="shared" si="797"/>
        <v>4.9859993468205202E-2</v>
      </c>
      <c r="Y581" s="5">
        <f t="shared" si="798"/>
        <v>2.7118394220912646E-2</v>
      </c>
      <c r="Z581" s="5">
        <f t="shared" si="799"/>
        <v>1.4813087371131231E-2</v>
      </c>
      <c r="AA581" s="5">
        <f t="shared" si="800"/>
        <v>2.3480587596012084E-2</v>
      </c>
      <c r="AB581" s="5">
        <f t="shared" si="801"/>
        <v>1.8609827243997842E-2</v>
      </c>
      <c r="AC581" s="5">
        <f t="shared" si="802"/>
        <v>1.0596674767480337E-3</v>
      </c>
      <c r="AD581" s="5">
        <f t="shared" si="803"/>
        <v>1.8164098744643292E-2</v>
      </c>
      <c r="AE581" s="5">
        <f t="shared" si="804"/>
        <v>1.9758574205948551E-2</v>
      </c>
      <c r="AF581" s="5">
        <f t="shared" si="805"/>
        <v>1.0746507716687765E-2</v>
      </c>
      <c r="AG581" s="5">
        <f t="shared" si="806"/>
        <v>3.8966181432956793E-3</v>
      </c>
      <c r="AH581" s="5">
        <f t="shared" si="807"/>
        <v>4.0283513395897299E-3</v>
      </c>
      <c r="AI581" s="5">
        <f t="shared" si="808"/>
        <v>6.3854383712803192E-3</v>
      </c>
      <c r="AJ581" s="5">
        <f t="shared" si="809"/>
        <v>5.060857377645181E-3</v>
      </c>
      <c r="AK581" s="5">
        <f t="shared" si="810"/>
        <v>2.6740296601573533E-3</v>
      </c>
      <c r="AL581" s="5">
        <f t="shared" si="811"/>
        <v>7.3086088778619843E-5</v>
      </c>
      <c r="AM581" s="5">
        <f t="shared" si="812"/>
        <v>5.7584715595131019E-3</v>
      </c>
      <c r="AN581" s="5">
        <f t="shared" si="813"/>
        <v>6.2639599806755117E-3</v>
      </c>
      <c r="AO581" s="5">
        <f t="shared" si="814"/>
        <v>3.4069105173128618E-3</v>
      </c>
      <c r="AP581" s="5">
        <f t="shared" si="815"/>
        <v>1.2353249710816614E-3</v>
      </c>
      <c r="AQ581" s="5">
        <f t="shared" si="816"/>
        <v>3.3594097418095684E-4</v>
      </c>
      <c r="AR581" s="5">
        <f t="shared" si="817"/>
        <v>8.7639337343273227E-4</v>
      </c>
      <c r="AS581" s="5">
        <f t="shared" si="818"/>
        <v>1.3891926009669045E-3</v>
      </c>
      <c r="AT581" s="5">
        <f t="shared" si="819"/>
        <v>1.1010216080378202E-3</v>
      </c>
      <c r="AU581" s="5">
        <f t="shared" si="820"/>
        <v>5.817521057543012E-4</v>
      </c>
      <c r="AV581" s="5">
        <f t="shared" si="821"/>
        <v>2.3053737779454544E-4</v>
      </c>
      <c r="AW581" s="5">
        <f t="shared" si="822"/>
        <v>3.5005585414010378E-6</v>
      </c>
      <c r="AX581" s="5">
        <f t="shared" si="823"/>
        <v>1.5213157177011243E-3</v>
      </c>
      <c r="AY581" s="5">
        <f t="shared" si="824"/>
        <v>1.654859397179733E-3</v>
      </c>
      <c r="AZ581" s="5">
        <f t="shared" si="825"/>
        <v>9.0006288391351614E-4</v>
      </c>
      <c r="BA581" s="5">
        <f t="shared" si="826"/>
        <v>3.2635731123314277E-4</v>
      </c>
      <c r="BB581" s="5">
        <f t="shared" si="827"/>
        <v>8.8751377680595882E-5</v>
      </c>
      <c r="BC581" s="5">
        <f t="shared" si="828"/>
        <v>1.9308424892805305E-5</v>
      </c>
      <c r="BD581" s="5">
        <f t="shared" si="829"/>
        <v>1.5888744555959958E-4</v>
      </c>
      <c r="BE581" s="5">
        <f t="shared" si="830"/>
        <v>2.5185638144817557E-4</v>
      </c>
      <c r="BF581" s="5">
        <f t="shared" si="831"/>
        <v>1.9961185936611761E-4</v>
      </c>
      <c r="BG581" s="5">
        <f t="shared" si="832"/>
        <v>1.0546988240014765E-4</v>
      </c>
      <c r="BH581" s="5">
        <f t="shared" si="833"/>
        <v>4.1795723443583504E-5</v>
      </c>
      <c r="BI581" s="5">
        <f t="shared" si="834"/>
        <v>1.3250284979326512E-5</v>
      </c>
      <c r="BJ581" s="8">
        <f t="shared" si="835"/>
        <v>0.48746127399024947</v>
      </c>
      <c r="BK581" s="8">
        <f t="shared" si="836"/>
        <v>0.25205896511262749</v>
      </c>
      <c r="BL581" s="8">
        <f t="shared" si="837"/>
        <v>0.24591192153261443</v>
      </c>
      <c r="BM581" s="8">
        <f t="shared" si="838"/>
        <v>0.49830924807943622</v>
      </c>
      <c r="BN581" s="8">
        <f t="shared" si="839"/>
        <v>0.50028464108854798</v>
      </c>
    </row>
    <row r="582" spans="1:66" x14ac:dyDescent="0.25">
      <c r="A582" t="s">
        <v>69</v>
      </c>
      <c r="B582" t="s">
        <v>351</v>
      </c>
      <c r="C582" t="s">
        <v>359</v>
      </c>
      <c r="D582" t="s">
        <v>527</v>
      </c>
      <c r="E582">
        <f>VLOOKUP(A582,home!$A$2:$E$405,3,FALSE)</f>
        <v>1.3526</v>
      </c>
      <c r="F582">
        <f>VLOOKUP(B582,home!$B$2:$E$405,3,FALSE)</f>
        <v>1.1284000000000001</v>
      </c>
      <c r="G582">
        <f>VLOOKUP(C582,away!$B$2:$E$405,4,FALSE)</f>
        <v>0.7641</v>
      </c>
      <c r="H582">
        <f>VLOOKUP(A582,away!$A$2:$E$405,3,FALSE)</f>
        <v>1.3421000000000001</v>
      </c>
      <c r="I582">
        <f>VLOOKUP(C582,away!$B$2:$E$405,3,FALSE)</f>
        <v>1.6466000000000001</v>
      </c>
      <c r="J582">
        <f>VLOOKUP(B582,home!$B$2:$E$405,4,FALSE)</f>
        <v>1.0588</v>
      </c>
      <c r="K582" s="3">
        <f t="shared" si="784"/>
        <v>1.1662258411440001</v>
      </c>
      <c r="L582" s="3">
        <f t="shared" si="785"/>
        <v>2.3398440893679999</v>
      </c>
      <c r="M582" s="5">
        <f t="shared" si="786"/>
        <v>3.0014642576494558E-2</v>
      </c>
      <c r="N582" s="5">
        <f t="shared" si="787"/>
        <v>3.5003851785408879E-2</v>
      </c>
      <c r="O582" s="5">
        <f t="shared" si="788"/>
        <v>7.0229584027103914E-2</v>
      </c>
      <c r="P582" s="5">
        <f t="shared" si="789"/>
        <v>8.1903555705202483E-2</v>
      </c>
      <c r="Q582" s="5">
        <f t="shared" si="790"/>
        <v>2.0411198245859193E-2</v>
      </c>
      <c r="R582" s="5">
        <f t="shared" si="791"/>
        <v>8.2163138542296191E-2</v>
      </c>
      <c r="S582" s="5">
        <f t="shared" si="792"/>
        <v>5.5874332170197244E-2</v>
      </c>
      <c r="T582" s="5">
        <f t="shared" si="793"/>
        <v>4.7759021572492122E-2</v>
      </c>
      <c r="U582" s="5">
        <f t="shared" si="794"/>
        <v>9.5820775357520385E-2</v>
      </c>
      <c r="V582" s="5">
        <f t="shared" si="795"/>
        <v>1.6941014579540198E-2</v>
      </c>
      <c r="W582" s="5">
        <f t="shared" si="796"/>
        <v>7.9346889476780286E-3</v>
      </c>
      <c r="X582" s="5">
        <f t="shared" si="797"/>
        <v>1.8565935035198031E-2</v>
      </c>
      <c r="Y582" s="5">
        <f t="shared" si="798"/>
        <v>2.1720696677849191E-2</v>
      </c>
      <c r="Z582" s="5">
        <f t="shared" si="799"/>
        <v>6.4082978027371965E-2</v>
      </c>
      <c r="AA582" s="5">
        <f t="shared" si="800"/>
        <v>7.4735224952984333E-2</v>
      </c>
      <c r="AB582" s="5">
        <f t="shared" si="801"/>
        <v>4.3579075291940113E-2</v>
      </c>
      <c r="AC582" s="5">
        <f t="shared" si="802"/>
        <v>2.8892758921370536E-3</v>
      </c>
      <c r="AD582" s="5">
        <f t="shared" si="803"/>
        <v>2.3134098230554513E-3</v>
      </c>
      <c r="AE582" s="5">
        <f t="shared" si="804"/>
        <v>5.4130183007621681E-3</v>
      </c>
      <c r="AF582" s="5">
        <f t="shared" si="805"/>
        <v>6.3328094383395877E-3</v>
      </c>
      <c r="AG582" s="5">
        <f t="shared" si="806"/>
        <v>4.9392622444642559E-3</v>
      </c>
      <c r="AH582" s="5">
        <f t="shared" si="807"/>
        <v>3.748604434161143E-2</v>
      </c>
      <c r="AI582" s="5">
        <f t="shared" si="808"/>
        <v>4.371719359345707E-2</v>
      </c>
      <c r="AJ582" s="5">
        <f t="shared" si="809"/>
        <v>2.5492060435492285E-2</v>
      </c>
      <c r="AK582" s="5">
        <f t="shared" si="810"/>
        <v>9.9098332079585634E-3</v>
      </c>
      <c r="AL582" s="5">
        <f t="shared" si="811"/>
        <v>3.153686982961677E-4</v>
      </c>
      <c r="AM582" s="5">
        <f t="shared" si="812"/>
        <v>5.395916633607271E-4</v>
      </c>
      <c r="AN582" s="5">
        <f t="shared" si="813"/>
        <v>1.2625603641868448E-3</v>
      </c>
      <c r="AO582" s="5">
        <f t="shared" si="814"/>
        <v>1.4770972028064491E-3</v>
      </c>
      <c r="AP582" s="5">
        <f t="shared" si="815"/>
        <v>1.1520590531362254E-3</v>
      </c>
      <c r="AQ582" s="5">
        <f t="shared" si="816"/>
        <v>6.7390964152092307E-4</v>
      </c>
      <c r="AR582" s="5">
        <f t="shared" si="817"/>
        <v>1.7542299857301241E-2</v>
      </c>
      <c r="AS582" s="5">
        <f t="shared" si="818"/>
        <v>2.0458283406681411E-2</v>
      </c>
      <c r="AT582" s="5">
        <f t="shared" si="819"/>
        <v>1.1929489387159686E-2</v>
      </c>
      <c r="AU582" s="5">
        <f t="shared" si="820"/>
        <v>4.6374929316529111E-3</v>
      </c>
      <c r="AV582" s="5">
        <f t="shared" si="821"/>
        <v>1.352091023754067E-3</v>
      </c>
      <c r="AW582" s="5">
        <f t="shared" si="822"/>
        <v>2.3904830305138345E-5</v>
      </c>
      <c r="AX582" s="5">
        <f t="shared" si="823"/>
        <v>1.048809569128591E-4</v>
      </c>
      <c r="AY582" s="5">
        <f t="shared" si="824"/>
        <v>2.4540508711981323E-4</v>
      </c>
      <c r="AZ582" s="5">
        <f t="shared" si="825"/>
        <v>2.8710482129906705E-4</v>
      </c>
      <c r="BA582" s="5">
        <f t="shared" si="826"/>
        <v>2.2392683971522598E-4</v>
      </c>
      <c r="BB582" s="5">
        <f t="shared" si="827"/>
        <v>1.309884730896318E-4</v>
      </c>
      <c r="BC582" s="5">
        <f t="shared" si="828"/>
        <v>6.1298520906822812E-5</v>
      </c>
      <c r="BD582" s="5">
        <f t="shared" si="829"/>
        <v>6.8410411058379009E-3</v>
      </c>
      <c r="BE582" s="5">
        <f t="shared" si="830"/>
        <v>7.9781989179564857E-3</v>
      </c>
      <c r="BF582" s="5">
        <f t="shared" si="831"/>
        <v>4.6521908719539774E-3</v>
      </c>
      <c r="BG582" s="5">
        <f t="shared" si="832"/>
        <v>1.8085017376023229E-3</v>
      </c>
      <c r="BH582" s="5">
        <f t="shared" si="833"/>
        <v>5.272803650364134E-4</v>
      </c>
      <c r="BI582" s="5">
        <f t="shared" si="834"/>
        <v>1.2298559744666128E-4</v>
      </c>
      <c r="BJ582" s="8">
        <f t="shared" si="835"/>
        <v>0.17655271469516148</v>
      </c>
      <c r="BK582" s="8">
        <f t="shared" si="836"/>
        <v>0.18818359470898754</v>
      </c>
      <c r="BL582" s="8">
        <f t="shared" si="837"/>
        <v>0.56098278495274745</v>
      </c>
      <c r="BM582" s="8">
        <f t="shared" si="838"/>
        <v>0.66985460124508855</v>
      </c>
      <c r="BN582" s="8">
        <f t="shared" si="839"/>
        <v>0.31972597088236521</v>
      </c>
    </row>
    <row r="583" spans="1:66" x14ac:dyDescent="0.25">
      <c r="A583" t="s">
        <v>69</v>
      </c>
      <c r="B583" t="s">
        <v>73</v>
      </c>
      <c r="C583" t="s">
        <v>381</v>
      </c>
      <c r="D583" t="s">
        <v>527</v>
      </c>
      <c r="E583">
        <f>VLOOKUP(A583,home!$A$2:$E$405,3,FALSE)</f>
        <v>1.3526</v>
      </c>
      <c r="F583">
        <f>VLOOKUP(B583,home!$B$2:$E$405,3,FALSE)</f>
        <v>0.85609999999999997</v>
      </c>
      <c r="G583">
        <f>VLOOKUP(C583,away!$B$2:$E$405,4,FALSE)</f>
        <v>0.7782</v>
      </c>
      <c r="H583">
        <f>VLOOKUP(A583,away!$A$2:$E$405,3,FALSE)</f>
        <v>1.3421000000000001</v>
      </c>
      <c r="I583">
        <f>VLOOKUP(C583,away!$B$2:$E$405,3,FALSE)</f>
        <v>0.90200000000000002</v>
      </c>
      <c r="J583">
        <f>VLOOKUP(B583,home!$B$2:$E$405,4,FALSE)</f>
        <v>0.86270000000000002</v>
      </c>
      <c r="K583" s="3">
        <f t="shared" si="784"/>
        <v>0.90112514125199994</v>
      </c>
      <c r="L583" s="3">
        <f t="shared" si="785"/>
        <v>1.0443623623400002</v>
      </c>
      <c r="M583" s="5">
        <f t="shared" si="786"/>
        <v>0.14291753354149872</v>
      </c>
      <c r="N583" s="5">
        <f t="shared" si="787"/>
        <v>0.12878658259997047</v>
      </c>
      <c r="O583" s="5">
        <f t="shared" si="788"/>
        <v>0.14925769294920582</v>
      </c>
      <c r="P583" s="5">
        <f t="shared" si="789"/>
        <v>0.13449985964180072</v>
      </c>
      <c r="Q583" s="5">
        <f t="shared" si="790"/>
        <v>5.8026413718380382E-2</v>
      </c>
      <c r="R583" s="5">
        <f t="shared" si="791"/>
        <v>7.7939558402925491E-2</v>
      </c>
      <c r="S583" s="5">
        <f t="shared" si="792"/>
        <v>3.1644494197787275E-2</v>
      </c>
      <c r="T583" s="5">
        <f t="shared" si="793"/>
        <v>6.0600602509045927E-2</v>
      </c>
      <c r="U583" s="5">
        <f t="shared" si="794"/>
        <v>7.0233295574954724E-2</v>
      </c>
      <c r="V583" s="5">
        <f t="shared" si="795"/>
        <v>3.3089634300673331E-3</v>
      </c>
      <c r="W583" s="5">
        <f t="shared" si="796"/>
        <v>1.7429686752774169E-2</v>
      </c>
      <c r="X583" s="5">
        <f t="shared" si="797"/>
        <v>1.8202908831973438E-2</v>
      </c>
      <c r="Y583" s="5">
        <f t="shared" si="798"/>
        <v>9.5052164346097184E-3</v>
      </c>
      <c r="Z583" s="5">
        <f t="shared" si="799"/>
        <v>2.7132380444471894E-2</v>
      </c>
      <c r="AA583" s="5">
        <f t="shared" si="800"/>
        <v>2.4449670160527737E-2</v>
      </c>
      <c r="AB583" s="5">
        <f t="shared" si="801"/>
        <v>1.1016106238485182E-2</v>
      </c>
      <c r="AC583" s="5">
        <f t="shared" si="802"/>
        <v>1.946293370534369E-4</v>
      </c>
      <c r="AD583" s="5">
        <f t="shared" si="803"/>
        <v>3.9265822342679328E-3</v>
      </c>
      <c r="AE583" s="5">
        <f t="shared" si="804"/>
        <v>4.1007746981023344E-3</v>
      </c>
      <c r="AF583" s="5">
        <f t="shared" si="805"/>
        <v>2.1413473755671278E-3</v>
      </c>
      <c r="AG583" s="5">
        <f t="shared" si="806"/>
        <v>7.4544753457928177E-4</v>
      </c>
      <c r="AH583" s="5">
        <f t="shared" si="807"/>
        <v>7.0840092342240729E-3</v>
      </c>
      <c r="AI583" s="5">
        <f t="shared" si="808"/>
        <v>6.3835788218206384E-3</v>
      </c>
      <c r="AJ583" s="5">
        <f t="shared" si="809"/>
        <v>2.8762016837531996E-3</v>
      </c>
      <c r="AK583" s="5">
        <f t="shared" si="810"/>
        <v>8.6393921618044744E-4</v>
      </c>
      <c r="AL583" s="5">
        <f t="shared" si="811"/>
        <v>7.3266359605241451E-6</v>
      </c>
      <c r="AM583" s="5">
        <f t="shared" si="812"/>
        <v>7.0766839409845705E-4</v>
      </c>
      <c r="AN583" s="5">
        <f t="shared" si="813"/>
        <v>7.3906223581401888E-4</v>
      </c>
      <c r="AO583" s="5">
        <f t="shared" si="814"/>
        <v>3.8592439125550553E-4</v>
      </c>
      <c r="AP583" s="5">
        <f t="shared" si="815"/>
        <v>1.3434830297874209E-4</v>
      </c>
      <c r="AQ583" s="5">
        <f t="shared" si="816"/>
        <v>3.5077077768812294E-5</v>
      </c>
      <c r="AR583" s="5">
        <f t="shared" si="817"/>
        <v>1.4796545237385262E-3</v>
      </c>
      <c r="AS583" s="5">
        <f t="shared" si="818"/>
        <v>1.3333538917080401E-3</v>
      </c>
      <c r="AT583" s="5">
        <f t="shared" si="819"/>
        <v>6.0075935700215578E-4</v>
      </c>
      <c r="AU583" s="5">
        <f t="shared" si="820"/>
        <v>1.8045312014567611E-4</v>
      </c>
      <c r="AV583" s="5">
        <f t="shared" si="821"/>
        <v>4.0652710845159119E-5</v>
      </c>
      <c r="AW583" s="5">
        <f t="shared" si="822"/>
        <v>1.9153071547977089E-7</v>
      </c>
      <c r="AX583" s="5">
        <f t="shared" si="823"/>
        <v>1.062829635985913E-4</v>
      </c>
      <c r="AY583" s="5">
        <f t="shared" si="824"/>
        <v>1.1099792694032106E-4</v>
      </c>
      <c r="AZ583" s="5">
        <f t="shared" si="825"/>
        <v>5.7961028597118227E-5</v>
      </c>
      <c r="BA583" s="5">
        <f t="shared" si="826"/>
        <v>2.0177438916447567E-5</v>
      </c>
      <c r="BB583" s="5">
        <f t="shared" si="827"/>
        <v>5.2681394431880587E-6</v>
      </c>
      <c r="BC583" s="5">
        <f t="shared" si="828"/>
        <v>1.1003693108048832E-6</v>
      </c>
      <c r="BD583" s="5">
        <f t="shared" si="829"/>
        <v>2.5754924897643911E-4</v>
      </c>
      <c r="BE583" s="5">
        <f t="shared" si="830"/>
        <v>2.3208410336324016E-4</v>
      </c>
      <c r="BF583" s="5">
        <f t="shared" si="831"/>
        <v>1.0456841021277178E-4</v>
      </c>
      <c r="BG583" s="5">
        <f t="shared" si="832"/>
        <v>3.1409741141160349E-5</v>
      </c>
      <c r="BH583" s="5">
        <f t="shared" si="833"/>
        <v>7.0760268556292178E-6</v>
      </c>
      <c r="BI583" s="5">
        <f t="shared" si="834"/>
        <v>1.2752771399563649E-6</v>
      </c>
      <c r="BJ583" s="8">
        <f t="shared" si="835"/>
        <v>0.3057694309579928</v>
      </c>
      <c r="BK583" s="8">
        <f t="shared" si="836"/>
        <v>0.31268380471110829</v>
      </c>
      <c r="BL583" s="8">
        <f t="shared" si="837"/>
        <v>0.35437288869320605</v>
      </c>
      <c r="BM583" s="8">
        <f t="shared" si="838"/>
        <v>0.30842005755677265</v>
      </c>
      <c r="BN583" s="8">
        <f t="shared" si="839"/>
        <v>0.69142764085378161</v>
      </c>
    </row>
    <row r="584" spans="1:66" x14ac:dyDescent="0.25">
      <c r="A584" t="s">
        <v>69</v>
      </c>
      <c r="B584" t="s">
        <v>325</v>
      </c>
      <c r="C584" t="s">
        <v>79</v>
      </c>
      <c r="D584" t="s">
        <v>527</v>
      </c>
      <c r="E584">
        <f>VLOOKUP(A584,home!$A$2:$E$405,3,FALSE)</f>
        <v>1.3526</v>
      </c>
      <c r="F584">
        <f>VLOOKUP(B584,home!$B$2:$E$405,3,FALSE)</f>
        <v>1.0117</v>
      </c>
      <c r="G584">
        <f>VLOOKUP(C584,away!$B$2:$E$405,4,FALSE)</f>
        <v>1.6732</v>
      </c>
      <c r="H584">
        <f>VLOOKUP(A584,away!$A$2:$E$405,3,FALSE)</f>
        <v>1.3421000000000001</v>
      </c>
      <c r="I584">
        <f>VLOOKUP(C584,away!$B$2:$E$405,3,FALSE)</f>
        <v>0.74509999999999998</v>
      </c>
      <c r="J584">
        <f>VLOOKUP(B584,home!$B$2:$E$405,4,FALSE)</f>
        <v>1.2941</v>
      </c>
      <c r="K584" s="3">
        <f t="shared" si="784"/>
        <v>2.2896494127440001</v>
      </c>
      <c r="L584" s="3">
        <f t="shared" si="785"/>
        <v>1.2940983306110001</v>
      </c>
      <c r="M584" s="5">
        <f t="shared" si="786"/>
        <v>2.7771422813193176E-2</v>
      </c>
      <c r="N584" s="5">
        <f t="shared" si="787"/>
        <v>6.3586821935293081E-2</v>
      </c>
      <c r="O584" s="5">
        <f t="shared" si="788"/>
        <v>3.5938951901245533E-2</v>
      </c>
      <c r="P584" s="5">
        <f t="shared" si="789"/>
        <v>8.2287600115321699E-2</v>
      </c>
      <c r="Q584" s="5">
        <f t="shared" si="790"/>
        <v>7.2795764751200573E-2</v>
      </c>
      <c r="R584" s="5">
        <f t="shared" si="791"/>
        <v>2.3254268829655443E-2</v>
      </c>
      <c r="S584" s="5">
        <f t="shared" si="792"/>
        <v>6.095518744472038E-2</v>
      </c>
      <c r="T584" s="5">
        <f t="shared" si="793"/>
        <v>9.4204877640079746E-2</v>
      </c>
      <c r="U584" s="5">
        <f t="shared" si="794"/>
        <v>5.3244122969611687E-2</v>
      </c>
      <c r="V584" s="5">
        <f t="shared" si="795"/>
        <v>2.0068015492621105E-2</v>
      </c>
      <c r="W584" s="5">
        <f t="shared" si="796"/>
        <v>5.5558926670945585E-2</v>
      </c>
      <c r="X584" s="5">
        <f t="shared" si="797"/>
        <v>7.1898714255409654E-2</v>
      </c>
      <c r="Y584" s="5">
        <f t="shared" si="798"/>
        <v>4.6522003045501484E-2</v>
      </c>
      <c r="Z584" s="5">
        <f t="shared" si="799"/>
        <v>1.0031103490678839E-2</v>
      </c>
      <c r="AA584" s="5">
        <f t="shared" si="800"/>
        <v>2.2967710216607092E-2</v>
      </c>
      <c r="AB584" s="5">
        <f t="shared" si="801"/>
        <v>2.6294002104764406E-2</v>
      </c>
      <c r="AC584" s="5">
        <f t="shared" si="802"/>
        <v>3.7163851062673877E-3</v>
      </c>
      <c r="AD584" s="5">
        <f t="shared" si="803"/>
        <v>3.1802615956204386E-2</v>
      </c>
      <c r="AE584" s="5">
        <f t="shared" si="804"/>
        <v>4.1155712217986848E-2</v>
      </c>
      <c r="AF584" s="5">
        <f t="shared" si="805"/>
        <v>2.6629769238201768E-2</v>
      </c>
      <c r="AG584" s="5">
        <f t="shared" si="806"/>
        <v>1.1487179971904354E-2</v>
      </c>
      <c r="AH584" s="5">
        <f t="shared" si="807"/>
        <v>3.2453085703684176E-3</v>
      </c>
      <c r="AI584" s="5">
        <f t="shared" si="808"/>
        <v>7.4306188623171178E-3</v>
      </c>
      <c r="AJ584" s="5">
        <f t="shared" si="809"/>
        <v>8.5067560572144423E-3</v>
      </c>
      <c r="AK584" s="5">
        <f t="shared" si="810"/>
        <v>6.49249633691917E-3</v>
      </c>
      <c r="AL584" s="5">
        <f t="shared" si="811"/>
        <v>4.4047064287075402E-4</v>
      </c>
      <c r="AM584" s="5">
        <f t="shared" si="812"/>
        <v>1.4563368189569265E-2</v>
      </c>
      <c r="AN584" s="5">
        <f t="shared" si="813"/>
        <v>1.8846430462194929E-2</v>
      </c>
      <c r="AO584" s="5">
        <f t="shared" si="814"/>
        <v>1.2194567099551381E-2</v>
      </c>
      <c r="AP584" s="5">
        <f t="shared" si="815"/>
        <v>5.2603229753510877E-3</v>
      </c>
      <c r="AQ584" s="5">
        <f t="shared" si="816"/>
        <v>1.7018437952191342E-3</v>
      </c>
      <c r="AR584" s="5">
        <f t="shared" si="817"/>
        <v>8.3994968064626807E-4</v>
      </c>
      <c r="AS584" s="5">
        <f t="shared" si="818"/>
        <v>1.923190293026238E-3</v>
      </c>
      <c r="AT584" s="5">
        <f t="shared" si="819"/>
        <v>2.2017157625112442E-3</v>
      </c>
      <c r="AU584" s="5">
        <f t="shared" si="820"/>
        <v>1.6803857342210259E-3</v>
      </c>
      <c r="AV584" s="5">
        <f t="shared" si="821"/>
        <v>9.6187355238564203E-4</v>
      </c>
      <c r="AW584" s="5">
        <f t="shared" si="822"/>
        <v>3.625356616773345E-5</v>
      </c>
      <c r="AX584" s="5">
        <f t="shared" si="823"/>
        <v>5.5575012371369891E-3</v>
      </c>
      <c r="AY584" s="5">
        <f t="shared" si="824"/>
        <v>7.191953073347546E-3</v>
      </c>
      <c r="AZ584" s="5">
        <f t="shared" si="825"/>
        <v>4.6535472330258565E-3</v>
      </c>
      <c r="BA584" s="5">
        <f t="shared" si="826"/>
        <v>2.0073825685593995E-3</v>
      </c>
      <c r="BB584" s="5">
        <f t="shared" si="827"/>
        <v>6.4943760771758556E-4</v>
      </c>
      <c r="BC584" s="5">
        <f t="shared" si="828"/>
        <v>1.6808722479666577E-4</v>
      </c>
      <c r="BD584" s="5">
        <f t="shared" si="829"/>
        <v>1.8116291325359605E-4</v>
      </c>
      <c r="BE584" s="5">
        <f t="shared" si="830"/>
        <v>4.147995579420884E-4</v>
      </c>
      <c r="BF584" s="5">
        <f t="shared" si="831"/>
        <v>4.7487278212428687E-4</v>
      </c>
      <c r="BG584" s="5">
        <f t="shared" si="832"/>
        <v>3.6243072890632761E-4</v>
      </c>
      <c r="BH584" s="5">
        <f t="shared" si="833"/>
        <v>2.0745982640018825E-4</v>
      </c>
      <c r="BI584" s="5">
        <f t="shared" si="834"/>
        <v>9.5002053937032638E-5</v>
      </c>
      <c r="BJ584" s="8">
        <f t="shared" si="835"/>
        <v>0.58843682714919721</v>
      </c>
      <c r="BK584" s="8">
        <f t="shared" si="836"/>
        <v>0.20243103468834209</v>
      </c>
      <c r="BL584" s="8">
        <f t="shared" si="837"/>
        <v>0.19671707873405722</v>
      </c>
      <c r="BM584" s="8">
        <f t="shared" si="838"/>
        <v>0.68482551420918591</v>
      </c>
      <c r="BN584" s="8">
        <f t="shared" si="839"/>
        <v>0.30563483034590949</v>
      </c>
    </row>
    <row r="585" spans="1:66" x14ac:dyDescent="0.25">
      <c r="A585" t="s">
        <v>69</v>
      </c>
      <c r="B585" t="s">
        <v>90</v>
      </c>
      <c r="C585" t="s">
        <v>78</v>
      </c>
      <c r="D585" t="s">
        <v>527</v>
      </c>
      <c r="E585">
        <f>VLOOKUP(A585,home!$A$2:$E$405,3,FALSE)</f>
        <v>1.3526</v>
      </c>
      <c r="F585">
        <f>VLOOKUP(B585,home!$B$2:$E$405,3,FALSE)</f>
        <v>1.3546</v>
      </c>
      <c r="G585">
        <f>VLOOKUP(C585,away!$B$2:$E$405,4,FALSE)</f>
        <v>0.7782</v>
      </c>
      <c r="H585">
        <f>VLOOKUP(A585,away!$A$2:$E$405,3,FALSE)</f>
        <v>1.3421000000000001</v>
      </c>
      <c r="I585">
        <f>VLOOKUP(C585,away!$B$2:$E$405,3,FALSE)</f>
        <v>1.3332999999999999</v>
      </c>
      <c r="J585">
        <f>VLOOKUP(B585,home!$B$2:$E$405,4,FALSE)</f>
        <v>0.61750000000000005</v>
      </c>
      <c r="K585" s="3">
        <f t="shared" si="784"/>
        <v>1.4258429112720001</v>
      </c>
      <c r="L585" s="3">
        <f t="shared" si="785"/>
        <v>1.1049680417750001</v>
      </c>
      <c r="M585" s="5">
        <f t="shared" si="786"/>
        <v>7.959444674726894E-2</v>
      </c>
      <c r="N585" s="5">
        <f t="shared" si="787"/>
        <v>0.11348917767121013</v>
      </c>
      <c r="O585" s="5">
        <f t="shared" si="788"/>
        <v>8.7949319958494296E-2</v>
      </c>
      <c r="P585" s="5">
        <f t="shared" si="789"/>
        <v>0.12540191441401213</v>
      </c>
      <c r="Q585" s="5">
        <f t="shared" si="790"/>
        <v>8.0908869744291775E-2</v>
      </c>
      <c r="R585" s="5">
        <f t="shared" si="791"/>
        <v>4.8590593924990204E-2</v>
      </c>
      <c r="S585" s="5">
        <f t="shared" si="792"/>
        <v>4.9393019178309731E-2</v>
      </c>
      <c r="T585" s="5">
        <f t="shared" si="793"/>
        <v>8.9401715363578646E-2</v>
      </c>
      <c r="U585" s="5">
        <f t="shared" si="794"/>
        <v>6.9282553902443589E-2</v>
      </c>
      <c r="V585" s="5">
        <f t="shared" si="795"/>
        <v>8.6465819563677059E-3</v>
      </c>
      <c r="W585" s="5">
        <f t="shared" si="796"/>
        <v>3.8454446127976001E-2</v>
      </c>
      <c r="X585" s="5">
        <f t="shared" si="797"/>
        <v>4.249093403557188E-2</v>
      </c>
      <c r="Y585" s="5">
        <f t="shared" si="798"/>
        <v>2.3475562087238288E-2</v>
      </c>
      <c r="Z585" s="5">
        <f t="shared" si="799"/>
        <v>1.789701780599354E-2</v>
      </c>
      <c r="AA585" s="5">
        <f t="shared" si="800"/>
        <v>2.5518335971584653E-2</v>
      </c>
      <c r="AB585" s="5">
        <f t="shared" si="801"/>
        <v>1.8192569226270636E-2</v>
      </c>
      <c r="AC585" s="5">
        <f t="shared" si="802"/>
        <v>8.5142398023465855E-4</v>
      </c>
      <c r="AD585" s="5">
        <f t="shared" si="803"/>
        <v>1.37074998546164E-2</v>
      </c>
      <c r="AE585" s="5">
        <f t="shared" si="804"/>
        <v>1.5146349271986582E-2</v>
      </c>
      <c r="AF585" s="5">
        <f t="shared" si="805"/>
        <v>8.3681159475536091E-3</v>
      </c>
      <c r="AG585" s="5">
        <f t="shared" si="806"/>
        <v>3.0821668973048193E-3</v>
      </c>
      <c r="AH585" s="5">
        <f t="shared" si="807"/>
        <v>4.9439081796752481E-3</v>
      </c>
      <c r="AI585" s="5">
        <f t="shared" si="808"/>
        <v>7.0492364319696098E-3</v>
      </c>
      <c r="AJ585" s="5">
        <f t="shared" si="809"/>
        <v>5.0255518982020991E-3</v>
      </c>
      <c r="AK585" s="5">
        <f t="shared" si="810"/>
        <v>2.3885491830936685E-3</v>
      </c>
      <c r="AL585" s="5">
        <f t="shared" si="811"/>
        <v>5.3657108736967345E-5</v>
      </c>
      <c r="AM585" s="5">
        <f t="shared" si="812"/>
        <v>3.9089482997933522E-3</v>
      </c>
      <c r="AN585" s="5">
        <f t="shared" si="813"/>
        <v>4.3192629482223764E-3</v>
      </c>
      <c r="AO585" s="5">
        <f t="shared" si="814"/>
        <v>2.3863237609042971E-3</v>
      </c>
      <c r="AP585" s="5">
        <f t="shared" si="815"/>
        <v>8.7893716437585797E-4</v>
      </c>
      <c r="AQ585" s="5">
        <f t="shared" si="816"/>
        <v>2.4279936934091579E-4</v>
      </c>
      <c r="AR585" s="5">
        <f t="shared" si="817"/>
        <v>1.0925721080022328E-3</v>
      </c>
      <c r="AS585" s="5">
        <f t="shared" si="818"/>
        <v>1.5578361952484898E-3</v>
      </c>
      <c r="AT585" s="5">
        <f t="shared" si="819"/>
        <v>1.1106148479590016E-3</v>
      </c>
      <c r="AU585" s="5">
        <f t="shared" si="820"/>
        <v>5.278541027052574E-4</v>
      </c>
      <c r="AV585" s="5">
        <f t="shared" si="821"/>
        <v>1.8815925763203341E-4</v>
      </c>
      <c r="AW585" s="5">
        <f t="shared" si="822"/>
        <v>2.3482599158448425E-6</v>
      </c>
      <c r="AX585" s="5">
        <f t="shared" si="823"/>
        <v>9.2892437063151368E-4</v>
      </c>
      <c r="AY585" s="5">
        <f t="shared" si="824"/>
        <v>1.026431742773778E-3</v>
      </c>
      <c r="AZ585" s="5">
        <f t="shared" si="825"/>
        <v>5.6708713641422125E-4</v>
      </c>
      <c r="BA585" s="5">
        <f t="shared" si="826"/>
        <v>2.0887105421313806E-4</v>
      </c>
      <c r="BB585" s="5">
        <f t="shared" si="827"/>
        <v>5.7698959939342766E-5</v>
      </c>
      <c r="BC585" s="5">
        <f t="shared" si="828"/>
        <v>1.2751101355325952E-5</v>
      </c>
      <c r="BD585" s="5">
        <f t="shared" si="829"/>
        <v>2.0120954377953504E-4</v>
      </c>
      <c r="BE585" s="5">
        <f t="shared" si="830"/>
        <v>2.8689320167832316E-4</v>
      </c>
      <c r="BF585" s="5">
        <f t="shared" si="831"/>
        <v>2.0453231895258274E-4</v>
      </c>
      <c r="BG585" s="5">
        <f t="shared" si="832"/>
        <v>9.7210319034854591E-5</v>
      </c>
      <c r="BH585" s="5">
        <f t="shared" si="833"/>
        <v>3.4651661074584259E-5</v>
      </c>
      <c r="BI585" s="5">
        <f t="shared" si="834"/>
        <v>9.8815650613991683E-6</v>
      </c>
      <c r="BJ585" s="8">
        <f t="shared" si="835"/>
        <v>0.44306287290929225</v>
      </c>
      <c r="BK585" s="8">
        <f t="shared" si="836"/>
        <v>0.26496747512770386</v>
      </c>
      <c r="BL585" s="8">
        <f t="shared" si="837"/>
        <v>0.27425203379785223</v>
      </c>
      <c r="BM585" s="8">
        <f t="shared" si="838"/>
        <v>0.46322099369771658</v>
      </c>
      <c r="BN585" s="8">
        <f t="shared" si="839"/>
        <v>0.53593432246026751</v>
      </c>
    </row>
    <row r="586" spans="1:66" x14ac:dyDescent="0.25">
      <c r="A586" t="s">
        <v>69</v>
      </c>
      <c r="B586" t="s">
        <v>74</v>
      </c>
      <c r="C586" t="s">
        <v>263</v>
      </c>
      <c r="D586" t="s">
        <v>527</v>
      </c>
      <c r="E586">
        <f>VLOOKUP(A586,home!$A$2:$E$405,3,FALSE)</f>
        <v>1.3526</v>
      </c>
      <c r="F586">
        <f>VLOOKUP(B586,home!$B$2:$E$405,3,FALSE)</f>
        <v>1.2452000000000001</v>
      </c>
      <c r="G586">
        <f>VLOOKUP(C586,away!$B$2:$E$405,4,FALSE)</f>
        <v>1.323</v>
      </c>
      <c r="H586">
        <f>VLOOKUP(A586,away!$A$2:$E$405,3,FALSE)</f>
        <v>1.3421000000000001</v>
      </c>
      <c r="I586">
        <f>VLOOKUP(C586,away!$B$2:$E$405,3,FALSE)</f>
        <v>0.82350000000000001</v>
      </c>
      <c r="J586">
        <f>VLOOKUP(B586,home!$B$2:$E$405,4,FALSE)</f>
        <v>0.86270000000000002</v>
      </c>
      <c r="K586" s="3">
        <f t="shared" si="784"/>
        <v>2.2282726989600001</v>
      </c>
      <c r="L586" s="3">
        <f t="shared" si="785"/>
        <v>0.95347273324500004</v>
      </c>
      <c r="M586" s="5">
        <f t="shared" si="786"/>
        <v>4.1513133488666747E-2</v>
      </c>
      <c r="N586" s="5">
        <f t="shared" si="787"/>
        <v>9.2502582001078207E-2</v>
      </c>
      <c r="O586" s="5">
        <f t="shared" si="788"/>
        <v>3.958164085300362E-2</v>
      </c>
      <c r="P586" s="5">
        <f t="shared" si="789"/>
        <v>8.8198689692787768E-2</v>
      </c>
      <c r="Q586" s="5">
        <f t="shared" si="790"/>
        <v>0.10306048902815566</v>
      </c>
      <c r="R586" s="5">
        <f t="shared" si="791"/>
        <v>1.8870007645217658E-2</v>
      </c>
      <c r="S586" s="5">
        <f t="shared" si="792"/>
        <v>4.6846673629493497E-2</v>
      </c>
      <c r="T586" s="5">
        <f t="shared" si="793"/>
        <v>9.8265366163241899E-2</v>
      </c>
      <c r="U586" s="5">
        <f t="shared" si="794"/>
        <v>4.2047522865004981E-2</v>
      </c>
      <c r="V586" s="5">
        <f t="shared" si="795"/>
        <v>1.1058923829531372E-2</v>
      </c>
      <c r="W586" s="5">
        <f t="shared" si="796"/>
        <v>7.6548958014301949E-2</v>
      </c>
      <c r="X586" s="5">
        <f t="shared" si="797"/>
        <v>7.2987344224953218E-2</v>
      </c>
      <c r="Y586" s="5">
        <f t="shared" si="798"/>
        <v>3.4795721295229905E-2</v>
      </c>
      <c r="Z586" s="5">
        <f t="shared" si="799"/>
        <v>5.9973459219465767E-3</v>
      </c>
      <c r="AA586" s="5">
        <f t="shared" si="800"/>
        <v>1.3363722184092645E-2</v>
      </c>
      <c r="AB586" s="5">
        <f t="shared" si="801"/>
        <v>1.4889008649649879E-2</v>
      </c>
      <c r="AC586" s="5">
        <f t="shared" si="802"/>
        <v>1.468484954651908E-3</v>
      </c>
      <c r="AD586" s="5">
        <f t="shared" si="803"/>
        <v>4.2642988319276105E-2</v>
      </c>
      <c r="AE586" s="5">
        <f t="shared" si="804"/>
        <v>4.0658926626514789E-2</v>
      </c>
      <c r="AF586" s="5">
        <f t="shared" si="805"/>
        <v>1.9383588950695481E-2</v>
      </c>
      <c r="AG586" s="5">
        <f t="shared" si="806"/>
        <v>6.1605745123057354E-3</v>
      </c>
      <c r="AH586" s="5">
        <f t="shared" si="807"/>
        <v>1.429576452103539E-3</v>
      </c>
      <c r="AI586" s="5">
        <f t="shared" si="808"/>
        <v>3.1854861792984137E-3</v>
      </c>
      <c r="AJ586" s="5">
        <f t="shared" si="809"/>
        <v>3.549065943122529E-3</v>
      </c>
      <c r="AK586" s="5">
        <f t="shared" si="810"/>
        <v>2.6360955826228846E-3</v>
      </c>
      <c r="AL586" s="5">
        <f t="shared" si="811"/>
        <v>1.2479756448086985E-4</v>
      </c>
      <c r="AM586" s="5">
        <f t="shared" si="812"/>
        <v>1.9004041334782611E-2</v>
      </c>
      <c r="AN586" s="5">
        <f t="shared" si="813"/>
        <v>1.8119835234176134E-2</v>
      </c>
      <c r="AO586" s="5">
        <f t="shared" si="814"/>
        <v>8.6383844133394866E-3</v>
      </c>
      <c r="AP586" s="5">
        <f t="shared" si="815"/>
        <v>2.7454879991359355E-3</v>
      </c>
      <c r="AQ586" s="5">
        <f t="shared" si="816"/>
        <v>6.5443698665687165E-4</v>
      </c>
      <c r="AR586" s="5">
        <f t="shared" si="817"/>
        <v>2.7261243343397034E-4</v>
      </c>
      <c r="AS586" s="5">
        <f t="shared" si="818"/>
        <v>6.0745484281796635E-4</v>
      </c>
      <c r="AT586" s="5">
        <f t="shared" si="819"/>
        <v>6.7678752105115652E-4</v>
      </c>
      <c r="AU586" s="5">
        <f t="shared" si="820"/>
        <v>5.0268905205170275E-4</v>
      </c>
      <c r="AV586" s="5">
        <f t="shared" si="821"/>
        <v>2.80032072688223E-4</v>
      </c>
      <c r="AW586" s="5">
        <f t="shared" si="822"/>
        <v>7.3651267676990184E-6</v>
      </c>
      <c r="AX586" s="5">
        <f t="shared" si="823"/>
        <v>7.0576977460339091E-3</v>
      </c>
      <c r="AY586" s="5">
        <f t="shared" si="824"/>
        <v>6.7293223603280264E-3</v>
      </c>
      <c r="AZ586" s="5">
        <f t="shared" si="825"/>
        <v>3.2081126918943291E-3</v>
      </c>
      <c r="BA586" s="5">
        <f t="shared" si="826"/>
        <v>1.0196159922994869E-3</v>
      </c>
      <c r="BB586" s="5">
        <f t="shared" si="827"/>
        <v>2.4304401175952617E-4</v>
      </c>
      <c r="BC586" s="5">
        <f t="shared" si="828"/>
        <v>4.6347167638237088E-5</v>
      </c>
      <c r="BD586" s="5">
        <f t="shared" si="829"/>
        <v>4.3321420337143036E-5</v>
      </c>
      <c r="BE586" s="5">
        <f t="shared" si="830"/>
        <v>9.6531938217426345E-5</v>
      </c>
      <c r="BF586" s="5">
        <f t="shared" si="831"/>
        <v>1.0754974125379232E-4</v>
      </c>
      <c r="BG586" s="5">
        <f t="shared" si="832"/>
        <v>7.9883384072012482E-5</v>
      </c>
      <c r="BH586" s="5">
        <f t="shared" si="833"/>
        <v>4.4500490957050402E-5</v>
      </c>
      <c r="BI586" s="5">
        <f t="shared" si="834"/>
        <v>1.9831845817982345E-5</v>
      </c>
      <c r="BJ586" s="8">
        <f t="shared" si="835"/>
        <v>0.65447286507379776</v>
      </c>
      <c r="BK586" s="8">
        <f t="shared" si="836"/>
        <v>0.19594002551994016</v>
      </c>
      <c r="BL586" s="8">
        <f t="shared" si="837"/>
        <v>0.14228332109681455</v>
      </c>
      <c r="BM586" s="8">
        <f t="shared" si="838"/>
        <v>0.60824505767002923</v>
      </c>
      <c r="BN586" s="8">
        <f t="shared" si="839"/>
        <v>0.38372654270890966</v>
      </c>
    </row>
    <row r="587" spans="1:66" x14ac:dyDescent="0.25">
      <c r="A587" t="s">
        <v>69</v>
      </c>
      <c r="B587" t="s">
        <v>260</v>
      </c>
      <c r="C587" t="s">
        <v>77</v>
      </c>
      <c r="D587" t="s">
        <v>527</v>
      </c>
      <c r="E587">
        <f>VLOOKUP(A587,home!$A$2:$E$405,3,FALSE)</f>
        <v>1.3526</v>
      </c>
      <c r="F587">
        <f>VLOOKUP(B587,home!$B$2:$E$405,3,FALSE)</f>
        <v>1.1284000000000001</v>
      </c>
      <c r="G587">
        <f>VLOOKUP(C587,away!$B$2:$E$405,4,FALSE)</f>
        <v>0.70040000000000002</v>
      </c>
      <c r="H587">
        <f>VLOOKUP(A587,away!$A$2:$E$405,3,FALSE)</f>
        <v>1.3421000000000001</v>
      </c>
      <c r="I587">
        <f>VLOOKUP(C587,away!$B$2:$E$405,3,FALSE)</f>
        <v>1.0588</v>
      </c>
      <c r="J587">
        <f>VLOOKUP(B587,home!$B$2:$E$405,4,FALSE)</f>
        <v>0.7843</v>
      </c>
      <c r="K587" s="3">
        <f t="shared" si="784"/>
        <v>1.0690021975360002</v>
      </c>
      <c r="L587" s="3">
        <f t="shared" si="785"/>
        <v>1.1145024409640001</v>
      </c>
      <c r="M587" s="5">
        <f t="shared" si="786"/>
        <v>0.11264605434557888</v>
      </c>
      <c r="N587" s="5">
        <f t="shared" si="787"/>
        <v>0.12041887963918352</v>
      </c>
      <c r="O587" s="5">
        <f t="shared" si="788"/>
        <v>0.12554430253311105</v>
      </c>
      <c r="P587" s="5">
        <f t="shared" si="789"/>
        <v>0.13420713529602016</v>
      </c>
      <c r="Q587" s="5">
        <f t="shared" si="790"/>
        <v>6.4364023479555138E-2</v>
      </c>
      <c r="R587" s="5">
        <f t="shared" si="791"/>
        <v>6.9959715811137607E-2</v>
      </c>
      <c r="S587" s="5">
        <f t="shared" si="792"/>
        <v>3.9973781747179277E-2</v>
      </c>
      <c r="T587" s="5">
        <f t="shared" si="793"/>
        <v>7.1733861278228409E-2</v>
      </c>
      <c r="U587" s="5">
        <f t="shared" si="794"/>
        <v>7.4787089941100157E-2</v>
      </c>
      <c r="V587" s="5">
        <f t="shared" si="795"/>
        <v>5.2916650855382242E-3</v>
      </c>
      <c r="W587" s="5">
        <f t="shared" si="796"/>
        <v>2.2935094180634392E-2</v>
      </c>
      <c r="X587" s="5">
        <f t="shared" si="797"/>
        <v>2.5561218448056262E-2</v>
      </c>
      <c r="Y587" s="5">
        <f t="shared" si="798"/>
        <v>1.4244020177186371E-2</v>
      </c>
      <c r="Z587" s="5">
        <f t="shared" si="799"/>
        <v>2.5990091346886859E-2</v>
      </c>
      <c r="AA587" s="5">
        <f t="shared" si="800"/>
        <v>2.7783464763983436E-2</v>
      </c>
      <c r="AB587" s="5">
        <f t="shared" si="801"/>
        <v>1.4850292443931159E-2</v>
      </c>
      <c r="AC587" s="5">
        <f t="shared" si="802"/>
        <v>3.9403244980586811E-4</v>
      </c>
      <c r="AD587" s="5">
        <f t="shared" si="803"/>
        <v>6.1294165199483226E-3</v>
      </c>
      <c r="AE587" s="5">
        <f t="shared" si="804"/>
        <v>6.8312496731674716E-3</v>
      </c>
      <c r="AF587" s="5">
        <f t="shared" si="805"/>
        <v>3.8067222177898385E-3</v>
      </c>
      <c r="AG587" s="5">
        <f t="shared" si="806"/>
        <v>1.4142004012662219E-3</v>
      </c>
      <c r="AH587" s="5">
        <f t="shared" si="807"/>
        <v>7.2415050617456846E-3</v>
      </c>
      <c r="AI587" s="5">
        <f t="shared" si="808"/>
        <v>7.741184824474205E-3</v>
      </c>
      <c r="AJ587" s="5">
        <f t="shared" si="809"/>
        <v>4.13767179444763E-3</v>
      </c>
      <c r="AK587" s="5">
        <f t="shared" si="810"/>
        <v>1.4743934136490812E-3</v>
      </c>
      <c r="AL587" s="5">
        <f t="shared" si="811"/>
        <v>1.8778098037907523E-5</v>
      </c>
      <c r="AM587" s="5">
        <f t="shared" si="812"/>
        <v>1.3104719458876444E-3</v>
      </c>
      <c r="AN587" s="5">
        <f t="shared" si="813"/>
        <v>1.4605241825066226E-3</v>
      </c>
      <c r="AO587" s="5">
        <f t="shared" si="814"/>
        <v>8.1387888324529101E-4</v>
      </c>
      <c r="AP587" s="5">
        <f t="shared" si="815"/>
        <v>3.0235666734197697E-4</v>
      </c>
      <c r="AQ587" s="5">
        <f t="shared" si="816"/>
        <v>8.424431094859336E-5</v>
      </c>
      <c r="AR587" s="5">
        <f t="shared" si="817"/>
        <v>1.6141350135137468E-3</v>
      </c>
      <c r="AS587" s="5">
        <f t="shared" si="818"/>
        <v>1.7255138765659966E-3</v>
      </c>
      <c r="AT587" s="5">
        <f t="shared" si="819"/>
        <v>9.2228906296395639E-4</v>
      </c>
      <c r="AU587" s="5">
        <f t="shared" si="820"/>
        <v>3.2864301169062941E-4</v>
      </c>
      <c r="AV587" s="5">
        <f t="shared" si="821"/>
        <v>8.7830025425533035E-5</v>
      </c>
      <c r="AW587" s="5">
        <f t="shared" si="822"/>
        <v>6.2145362170431086E-7</v>
      </c>
      <c r="AX587" s="5">
        <f t="shared" si="823"/>
        <v>2.3348289832719499E-4</v>
      </c>
      <c r="AY587" s="5">
        <f t="shared" si="824"/>
        <v>2.6021726010900826E-4</v>
      </c>
      <c r="AZ587" s="5">
        <f t="shared" si="825"/>
        <v>1.4500638578622695E-4</v>
      </c>
      <c r="BA587" s="5">
        <f t="shared" si="826"/>
        <v>5.3869990304705781E-5</v>
      </c>
      <c r="BB587" s="5">
        <f t="shared" si="827"/>
        <v>1.5009558922325402E-5</v>
      </c>
      <c r="BC587" s="5">
        <f t="shared" si="828"/>
        <v>3.3456380113449323E-6</v>
      </c>
      <c r="BD587" s="5">
        <f t="shared" si="829"/>
        <v>2.9982623543442131E-4</v>
      </c>
      <c r="BE587" s="5">
        <f t="shared" si="830"/>
        <v>3.2051490455834255E-4</v>
      </c>
      <c r="BF587" s="5">
        <f t="shared" si="831"/>
        <v>1.7131556865795475E-4</v>
      </c>
      <c r="BG587" s="5">
        <f t="shared" si="832"/>
        <v>6.1045573122494405E-5</v>
      </c>
      <c r="BH587" s="5">
        <f t="shared" si="833"/>
        <v>1.6314462954447774E-5</v>
      </c>
      <c r="BI587" s="5">
        <f t="shared" si="834"/>
        <v>3.4880393499848683E-6</v>
      </c>
      <c r="BJ587" s="8">
        <f t="shared" si="835"/>
        <v>0.34212109373640681</v>
      </c>
      <c r="BK587" s="8">
        <f t="shared" si="836"/>
        <v>0.29279166428226933</v>
      </c>
      <c r="BL587" s="8">
        <f t="shared" si="837"/>
        <v>0.33907053636181744</v>
      </c>
      <c r="BM587" s="8">
        <f t="shared" si="838"/>
        <v>0.37257367881630676</v>
      </c>
      <c r="BN587" s="8">
        <f t="shared" si="839"/>
        <v>0.62714011110458634</v>
      </c>
    </row>
    <row r="588" spans="1:66" x14ac:dyDescent="0.25">
      <c r="A588" t="s">
        <v>80</v>
      </c>
      <c r="B588" t="s">
        <v>89</v>
      </c>
      <c r="C588" t="s">
        <v>87</v>
      </c>
      <c r="D588" t="s">
        <v>527</v>
      </c>
      <c r="E588">
        <f>VLOOKUP(A588,home!$A$2:$E$405,3,FALSE)</f>
        <v>1.2518</v>
      </c>
      <c r="F588">
        <f>VLOOKUP(B588,home!$B$2:$E$405,3,FALSE)</f>
        <v>1.2850999999999999</v>
      </c>
      <c r="G588">
        <f>VLOOKUP(C588,away!$B$2:$E$405,4,FALSE)</f>
        <v>1.3198000000000001</v>
      </c>
      <c r="H588">
        <f>VLOOKUP(A588,away!$A$2:$E$405,3,FALSE)</f>
        <v>1.0562</v>
      </c>
      <c r="I588">
        <f>VLOOKUP(C588,away!$B$2:$E$405,3,FALSE)</f>
        <v>1.1526000000000001</v>
      </c>
      <c r="J588">
        <f>VLOOKUP(B588,home!$B$2:$E$405,4,FALSE)</f>
        <v>1.0703</v>
      </c>
      <c r="K588" s="3">
        <f t="shared" si="784"/>
        <v>2.1231466599640001</v>
      </c>
      <c r="L588" s="3">
        <f t="shared" si="785"/>
        <v>1.3029576612360003</v>
      </c>
      <c r="M588" s="5">
        <f t="shared" si="786"/>
        <v>3.2513355968094501E-2</v>
      </c>
      <c r="N588" s="5">
        <f t="shared" si="787"/>
        <v>6.9030623127880428E-2</v>
      </c>
      <c r="O588" s="5">
        <f t="shared" si="788"/>
        <v>4.2363526251121962E-2</v>
      </c>
      <c r="P588" s="5">
        <f t="shared" si="789"/>
        <v>8.9943979264366827E-2</v>
      </c>
      <c r="Q588" s="5">
        <f t="shared" si="790"/>
        <v>7.3281068464596505E-2</v>
      </c>
      <c r="R588" s="5">
        <f t="shared" si="791"/>
        <v>2.7598940542935897E-2</v>
      </c>
      <c r="S588" s="5">
        <f t="shared" si="792"/>
        <v>6.2204586123372867E-2</v>
      </c>
      <c r="T588" s="5">
        <f t="shared" si="793"/>
        <v>9.5482129579505873E-2</v>
      </c>
      <c r="U588" s="5">
        <f t="shared" si="794"/>
        <v>5.8596598432279379E-2</v>
      </c>
      <c r="V588" s="5">
        <f t="shared" si="795"/>
        <v>1.9120101529009583E-2</v>
      </c>
      <c r="W588" s="5">
        <f t="shared" si="796"/>
        <v>5.1862151916400437E-2</v>
      </c>
      <c r="X588" s="5">
        <f t="shared" si="797"/>
        <v>6.7574188167659255E-2</v>
      </c>
      <c r="Y588" s="5">
        <f t="shared" si="798"/>
        <v>4.4023153087427366E-2</v>
      </c>
      <c r="Z588" s="5">
        <f t="shared" si="799"/>
        <v>1.1986750340805057E-2</v>
      </c>
      <c r="AA588" s="5">
        <f t="shared" si="800"/>
        <v>2.5449628949902596E-2</v>
      </c>
      <c r="AB588" s="5">
        <f t="shared" si="801"/>
        <v>2.7016647351154412E-2</v>
      </c>
      <c r="AC588" s="5">
        <f t="shared" si="802"/>
        <v>3.3058299509773265E-3</v>
      </c>
      <c r="AD588" s="5">
        <f t="shared" si="803"/>
        <v>2.7527738654962792E-2</v>
      </c>
      <c r="AE588" s="5">
        <f t="shared" si="804"/>
        <v>3.586747797698616E-2</v>
      </c>
      <c r="AF588" s="5">
        <f t="shared" si="805"/>
        <v>2.3366902609663825E-2</v>
      </c>
      <c r="AG588" s="5">
        <f t="shared" si="806"/>
        <v>1.0148694924872319E-2</v>
      </c>
      <c r="AH588" s="5">
        <f t="shared" si="807"/>
        <v>3.9045570474687979E-3</v>
      </c>
      <c r="AI588" s="5">
        <f t="shared" si="808"/>
        <v>8.2899472539722761E-3</v>
      </c>
      <c r="AJ588" s="5">
        <f t="shared" si="809"/>
        <v>8.8003869117744861E-3</v>
      </c>
      <c r="AK588" s="5">
        <f t="shared" si="810"/>
        <v>6.2281706927083012E-3</v>
      </c>
      <c r="AL588" s="5">
        <f t="shared" si="811"/>
        <v>3.6580597936922686E-4</v>
      </c>
      <c r="AM588" s="5">
        <f t="shared" si="812"/>
        <v>1.1689085276329237E-2</v>
      </c>
      <c r="AN588" s="5">
        <f t="shared" si="813"/>
        <v>1.5230383213634107E-2</v>
      </c>
      <c r="AO588" s="5">
        <f t="shared" si="814"/>
        <v>9.9222722458823711E-3</v>
      </c>
      <c r="AP588" s="5">
        <f t="shared" si="815"/>
        <v>4.309433546547255E-3</v>
      </c>
      <c r="AQ588" s="5">
        <f t="shared" si="816"/>
        <v>1.4037523637652938E-3</v>
      </c>
      <c r="AR588" s="5">
        <f t="shared" si="817"/>
        <v>1.0174945037464975E-3</v>
      </c>
      <c r="AS588" s="5">
        <f t="shared" si="818"/>
        <v>2.1602900571611036E-3</v>
      </c>
      <c r="AT588" s="5">
        <f t="shared" si="819"/>
        <v>2.2933063097075185E-3</v>
      </c>
      <c r="AU588" s="5">
        <f t="shared" si="820"/>
        <v>1.6230085439099616E-3</v>
      </c>
      <c r="AV588" s="5">
        <f t="shared" si="821"/>
        <v>8.6147129227386781E-4</v>
      </c>
      <c r="AW588" s="5">
        <f t="shared" si="822"/>
        <v>2.8109854519353387E-5</v>
      </c>
      <c r="AX588" s="5">
        <f t="shared" si="823"/>
        <v>4.1362737270787984E-3</v>
      </c>
      <c r="AY588" s="5">
        <f t="shared" si="824"/>
        <v>5.3893895416665047E-3</v>
      </c>
      <c r="AZ588" s="5">
        <f t="shared" si="825"/>
        <v>3.5110731963497754E-3</v>
      </c>
      <c r="BA588" s="5">
        <f t="shared" si="826"/>
        <v>1.5249265734481033E-3</v>
      </c>
      <c r="BB588" s="5">
        <f t="shared" si="827"/>
        <v>4.9672869042414222E-4</v>
      </c>
      <c r="BC588" s="5">
        <f t="shared" si="828"/>
        <v>1.2944329054877233E-4</v>
      </c>
      <c r="BD588" s="5">
        <f t="shared" si="829"/>
        <v>2.209587098203367E-4</v>
      </c>
      <c r="BE588" s="5">
        <f t="shared" si="830"/>
        <v>4.6912774674500254E-4</v>
      </c>
      <c r="BF588" s="5">
        <f t="shared" si="831"/>
        <v>4.9801350429904475E-4</v>
      </c>
      <c r="BG588" s="5">
        <f t="shared" si="832"/>
        <v>3.5245190275649471E-4</v>
      </c>
      <c r="BH588" s="5">
        <f t="shared" si="833"/>
        <v>1.8707677003385213E-4</v>
      </c>
      <c r="BI588" s="5">
        <f t="shared" si="834"/>
        <v>7.9438283890845342E-5</v>
      </c>
      <c r="BJ588" s="8">
        <f t="shared" si="835"/>
        <v>0.55590689017562922</v>
      </c>
      <c r="BK588" s="8">
        <f t="shared" si="836"/>
        <v>0.21284304835685686</v>
      </c>
      <c r="BL588" s="8">
        <f t="shared" si="837"/>
        <v>0.21801104105766267</v>
      </c>
      <c r="BM588" s="8">
        <f t="shared" si="838"/>
        <v>0.65865495662481066</v>
      </c>
      <c r="BN588" s="8">
        <f t="shared" si="839"/>
        <v>0.33473149361899612</v>
      </c>
    </row>
    <row r="589" spans="1:66" x14ac:dyDescent="0.25">
      <c r="A589" t="s">
        <v>80</v>
      </c>
      <c r="B589" t="s">
        <v>91</v>
      </c>
      <c r="C589" t="s">
        <v>93</v>
      </c>
      <c r="D589" t="s">
        <v>527</v>
      </c>
      <c r="E589">
        <f>VLOOKUP(A589,home!$A$2:$E$405,3,FALSE)</f>
        <v>1.2518</v>
      </c>
      <c r="F589">
        <f>VLOOKUP(B589,home!$B$2:$E$405,3,FALSE)</f>
        <v>0.69469999999999998</v>
      </c>
      <c r="G589">
        <f>VLOOKUP(C589,away!$B$2:$E$405,4,FALSE)</f>
        <v>0.72940000000000005</v>
      </c>
      <c r="H589">
        <f>VLOOKUP(A589,away!$A$2:$E$405,3,FALSE)</f>
        <v>1.0562</v>
      </c>
      <c r="I589">
        <f>VLOOKUP(C589,away!$B$2:$E$405,3,FALSE)</f>
        <v>0.65859999999999996</v>
      </c>
      <c r="J589">
        <f>VLOOKUP(B589,home!$B$2:$E$405,4,FALSE)</f>
        <v>1.0703</v>
      </c>
      <c r="K589" s="3">
        <f t="shared" si="784"/>
        <v>0.63430481052400001</v>
      </c>
      <c r="L589" s="3">
        <f t="shared" si="785"/>
        <v>0.74451493639599997</v>
      </c>
      <c r="M589" s="5">
        <f t="shared" si="786"/>
        <v>0.2518756547149506</v>
      </c>
      <c r="N589" s="5">
        <f t="shared" si="787"/>
        <v>0.15976593943957518</v>
      </c>
      <c r="O589" s="5">
        <f t="shared" si="788"/>
        <v>0.18752518704980226</v>
      </c>
      <c r="P589" s="5">
        <f t="shared" si="789"/>
        <v>0.11894812824010249</v>
      </c>
      <c r="Q589" s="5">
        <f t="shared" si="790"/>
        <v>5.0670151972204293E-2</v>
      </c>
      <c r="R589" s="5">
        <f t="shared" si="791"/>
        <v>6.9807651354515762E-2</v>
      </c>
      <c r="S589" s="5">
        <f t="shared" si="792"/>
        <v>1.4043295716527267E-2</v>
      </c>
      <c r="T589" s="5">
        <f t="shared" si="793"/>
        <v>3.7724684972761331E-2</v>
      </c>
      <c r="U589" s="5">
        <f t="shared" si="794"/>
        <v>4.4279329065551577E-2</v>
      </c>
      <c r="V589" s="5">
        <f t="shared" si="795"/>
        <v>7.3688200618656592E-4</v>
      </c>
      <c r="W589" s="5">
        <f t="shared" si="796"/>
        <v>1.0713440381983777E-2</v>
      </c>
      <c r="X589" s="5">
        <f t="shared" si="797"/>
        <v>7.9763163845749888E-3</v>
      </c>
      <c r="Y589" s="5">
        <f t="shared" si="798"/>
        <v>2.9692433428681101E-3</v>
      </c>
      <c r="Z589" s="5">
        <f t="shared" si="799"/>
        <v>1.7324279702720484E-2</v>
      </c>
      <c r="AA589" s="5">
        <f t="shared" si="800"/>
        <v>1.0988873954298897E-2</v>
      </c>
      <c r="AB589" s="5">
        <f t="shared" si="801"/>
        <v>3.4851478057268399E-3</v>
      </c>
      <c r="AC589" s="5">
        <f t="shared" si="802"/>
        <v>2.1749505591583114E-5</v>
      </c>
      <c r="AD589" s="5">
        <f t="shared" si="803"/>
        <v>1.6988966928885971E-3</v>
      </c>
      <c r="AE589" s="5">
        <f t="shared" si="804"/>
        <v>1.2648539632493284E-3</v>
      </c>
      <c r="AF589" s="5">
        <f t="shared" si="805"/>
        <v>4.708513339994011E-4</v>
      </c>
      <c r="AG589" s="5">
        <f t="shared" si="806"/>
        <v>1.1685195032817864E-4</v>
      </c>
      <c r="AH589" s="5">
        <f t="shared" si="807"/>
        <v>3.224546250244363E-3</v>
      </c>
      <c r="AI589" s="5">
        <f t="shared" si="808"/>
        <v>2.0453451982871255E-3</v>
      </c>
      <c r="AJ589" s="5">
        <f t="shared" si="809"/>
        <v>6.4868614922784416E-4</v>
      </c>
      <c r="AK589" s="5">
        <f t="shared" si="810"/>
        <v>1.3715491499183697E-4</v>
      </c>
      <c r="AL589" s="5">
        <f t="shared" si="811"/>
        <v>4.1084764356352787E-7</v>
      </c>
      <c r="AM589" s="5">
        <f t="shared" si="812"/>
        <v>2.1552366897651043E-4</v>
      </c>
      <c r="AN589" s="5">
        <f t="shared" si="813"/>
        <v>1.6046059069987919E-4</v>
      </c>
      <c r="AO589" s="5">
        <f t="shared" si="814"/>
        <v>5.9732653239492572E-5</v>
      </c>
      <c r="AP589" s="5">
        <f t="shared" si="815"/>
        <v>1.4823950842455048E-5</v>
      </c>
      <c r="AQ589" s="5">
        <f t="shared" si="816"/>
        <v>2.7591632046519618E-6</v>
      </c>
      <c r="AR589" s="5">
        <f t="shared" si="817"/>
        <v>4.8014456928132857E-4</v>
      </c>
      <c r="AS589" s="5">
        <f t="shared" si="818"/>
        <v>3.0455801004212075E-4</v>
      </c>
      <c r="AT589" s="5">
        <f t="shared" si="819"/>
        <v>9.6591305426666933E-5</v>
      </c>
      <c r="AU589" s="5">
        <f t="shared" si="820"/>
        <v>2.0422776562309264E-5</v>
      </c>
      <c r="AV589" s="5">
        <f t="shared" si="821"/>
        <v>3.2385663544323903E-6</v>
      </c>
      <c r="AW589" s="5">
        <f t="shared" si="822"/>
        <v>5.3895154303027931E-9</v>
      </c>
      <c r="AX589" s="5">
        <f t="shared" si="823"/>
        <v>2.2784616668930449E-5</v>
      </c>
      <c r="AY589" s="5">
        <f t="shared" si="824"/>
        <v>1.6963487430075994E-5</v>
      </c>
      <c r="AZ589" s="5">
        <f t="shared" si="825"/>
        <v>6.3147848825286859E-6</v>
      </c>
      <c r="BA589" s="5">
        <f t="shared" si="826"/>
        <v>1.567150555056756E-6</v>
      </c>
      <c r="BB589" s="5">
        <f t="shared" si="827"/>
        <v>2.9169174895525912E-7</v>
      </c>
      <c r="BC589" s="5">
        <f t="shared" si="828"/>
        <v>4.3433772784132562E-8</v>
      </c>
      <c r="BD589" s="5">
        <f t="shared" si="829"/>
        <v>5.9579133909895508E-5</v>
      </c>
      <c r="BE589" s="5">
        <f t="shared" si="830"/>
        <v>3.7791331245900295E-5</v>
      </c>
      <c r="BF589" s="5">
        <f t="shared" si="831"/>
        <v>1.1985611602690252E-5</v>
      </c>
      <c r="BG589" s="5">
        <f t="shared" si="832"/>
        <v>2.5341770322195661E-6</v>
      </c>
      <c r="BH589" s="5">
        <f t="shared" si="833"/>
        <v>4.0186017056407599E-7</v>
      </c>
      <c r="BI589" s="5">
        <f t="shared" si="834"/>
        <v>5.0980367869357723E-8</v>
      </c>
      <c r="BJ589" s="8">
        <f t="shared" si="835"/>
        <v>0.27387249562645455</v>
      </c>
      <c r="BK589" s="8">
        <f t="shared" si="836"/>
        <v>0.38564308451843216</v>
      </c>
      <c r="BL589" s="8">
        <f t="shared" si="837"/>
        <v>0.32315922006464259</v>
      </c>
      <c r="BM589" s="8">
        <f t="shared" si="838"/>
        <v>0.16138940904318433</v>
      </c>
      <c r="BN589" s="8">
        <f t="shared" si="839"/>
        <v>0.83859271277115044</v>
      </c>
    </row>
    <row r="590" spans="1:66" x14ac:dyDescent="0.25">
      <c r="A590" t="s">
        <v>80</v>
      </c>
      <c r="B590" t="s">
        <v>97</v>
      </c>
      <c r="C590" t="s">
        <v>82</v>
      </c>
      <c r="D590" t="s">
        <v>527</v>
      </c>
      <c r="E590">
        <f>VLOOKUP(A590,home!$A$2:$E$405,3,FALSE)</f>
        <v>1.2518</v>
      </c>
      <c r="F590">
        <f>VLOOKUP(B590,home!$B$2:$E$405,3,FALSE)</f>
        <v>1.042</v>
      </c>
      <c r="G590">
        <f>VLOOKUP(C590,away!$B$2:$E$405,4,FALSE)</f>
        <v>0.83360000000000001</v>
      </c>
      <c r="H590">
        <f>VLOOKUP(A590,away!$A$2:$E$405,3,FALSE)</f>
        <v>1.0562</v>
      </c>
      <c r="I590">
        <f>VLOOKUP(C590,away!$B$2:$E$405,3,FALSE)</f>
        <v>0.78210000000000002</v>
      </c>
      <c r="J590">
        <f>VLOOKUP(B590,home!$B$2:$E$405,4,FALSE)</f>
        <v>0.90559999999999996</v>
      </c>
      <c r="K590" s="3">
        <f t="shared" si="784"/>
        <v>1.08732750016</v>
      </c>
      <c r="L590" s="3">
        <f t="shared" si="785"/>
        <v>0.74807452051199996</v>
      </c>
      <c r="M590" s="5">
        <f t="shared" si="786"/>
        <v>0.15954934673756527</v>
      </c>
      <c r="N590" s="5">
        <f t="shared" si="787"/>
        <v>0.17348239234031787</v>
      </c>
      <c r="O590" s="5">
        <f t="shared" si="788"/>
        <v>0.11935480105870695</v>
      </c>
      <c r="P590" s="5">
        <f t="shared" si="789"/>
        <v>0.12977775746725795</v>
      </c>
      <c r="Q590" s="5">
        <f t="shared" si="790"/>
        <v>9.4316087992587061E-2</v>
      </c>
      <c r="R590" s="5">
        <f t="shared" si="791"/>
        <v>4.4643142786398665E-2</v>
      </c>
      <c r="S590" s="5">
        <f t="shared" si="792"/>
        <v>2.6390371815394241E-2</v>
      </c>
      <c r="T590" s="5">
        <f t="shared" si="793"/>
        <v>7.0555462301622171E-2</v>
      </c>
      <c r="U590" s="5">
        <f t="shared" si="794"/>
        <v>4.8541716845220795E-2</v>
      </c>
      <c r="V590" s="5">
        <f t="shared" si="795"/>
        <v>2.3851090190104944E-3</v>
      </c>
      <c r="W590" s="5">
        <f t="shared" si="796"/>
        <v>3.4184158727283441E-2</v>
      </c>
      <c r="X590" s="5">
        <f t="shared" si="797"/>
        <v>2.5572298149018659E-2</v>
      </c>
      <c r="Y590" s="5">
        <f t="shared" si="798"/>
        <v>9.5649923381085165E-3</v>
      </c>
      <c r="Z590" s="5">
        <f t="shared" si="799"/>
        <v>1.1132132544694646E-2</v>
      </c>
      <c r="AA590" s="5">
        <f t="shared" si="800"/>
        <v>1.2104273851272608E-2</v>
      </c>
      <c r="AB590" s="5">
        <f t="shared" si="801"/>
        <v>6.5806549139781501E-3</v>
      </c>
      <c r="AC590" s="5">
        <f t="shared" si="802"/>
        <v>1.2125327764239081E-4</v>
      </c>
      <c r="AD590" s="5">
        <f t="shared" si="803"/>
        <v>9.2923439635024356E-3</v>
      </c>
      <c r="AE590" s="5">
        <f t="shared" si="804"/>
        <v>6.9513657549296615E-3</v>
      </c>
      <c r="AF590" s="5">
        <f t="shared" si="805"/>
        <v>2.6000698020112708E-3</v>
      </c>
      <c r="AG590" s="5">
        <f t="shared" si="806"/>
        <v>6.4834865681243753E-4</v>
      </c>
      <c r="AH590" s="5">
        <f t="shared" si="807"/>
        <v>2.0819161789121187E-3</v>
      </c>
      <c r="AI590" s="5">
        <f t="shared" si="808"/>
        <v>2.2637247143591733E-3</v>
      </c>
      <c r="AJ590" s="5">
        <f t="shared" si="809"/>
        <v>1.2307050673572848E-3</v>
      </c>
      <c r="AK590" s="5">
        <f t="shared" si="810"/>
        <v>4.460598214412804E-4</v>
      </c>
      <c r="AL590" s="5">
        <f t="shared" si="811"/>
        <v>3.9451063334950828E-6</v>
      </c>
      <c r="AM590" s="5">
        <f t="shared" si="812"/>
        <v>2.0207642264923943E-3</v>
      </c>
      <c r="AN590" s="5">
        <f t="shared" si="813"/>
        <v>1.5116822298011003E-3</v>
      </c>
      <c r="AO590" s="5">
        <f t="shared" si="814"/>
        <v>5.6542547961248443E-4</v>
      </c>
      <c r="AP590" s="5">
        <f t="shared" si="815"/>
        <v>1.4099346484879234E-4</v>
      </c>
      <c r="AQ590" s="5">
        <f t="shared" si="816"/>
        <v>2.6368404653021454E-5</v>
      </c>
      <c r="AR590" s="5">
        <f t="shared" si="817"/>
        <v>3.1148568945717171E-4</v>
      </c>
      <c r="AS590" s="5">
        <f t="shared" si="818"/>
        <v>3.3868695605308055E-4</v>
      </c>
      <c r="AT590" s="5">
        <f t="shared" si="819"/>
        <v>1.8413182063099792E-4</v>
      </c>
      <c r="AU590" s="5">
        <f t="shared" si="820"/>
        <v>6.6737197408870847E-5</v>
      </c>
      <c r="AV590" s="5">
        <f t="shared" si="821"/>
        <v>1.8141297506567987E-5</v>
      </c>
      <c r="AW590" s="5">
        <f t="shared" si="822"/>
        <v>8.9137704868236351E-8</v>
      </c>
      <c r="AX590" s="5">
        <f t="shared" si="823"/>
        <v>3.6620541913412181E-4</v>
      </c>
      <c r="AY590" s="5">
        <f t="shared" si="824"/>
        <v>2.7394894332765415E-4</v>
      </c>
      <c r="AZ590" s="5">
        <f t="shared" si="825"/>
        <v>1.0246711221230194E-4</v>
      </c>
      <c r="BA590" s="5">
        <f t="shared" si="826"/>
        <v>2.5551011945489031E-5</v>
      </c>
      <c r="BB590" s="5">
        <f t="shared" si="827"/>
        <v>4.778515252429521E-6</v>
      </c>
      <c r="BC590" s="5">
        <f t="shared" si="828"/>
        <v>7.1493710124409852E-7</v>
      </c>
      <c r="BD590" s="5">
        <f t="shared" si="829"/>
        <v>3.8835751297837239E-5</v>
      </c>
      <c r="BE590" s="5">
        <f t="shared" si="830"/>
        <v>4.2227180375512833E-5</v>
      </c>
      <c r="BF590" s="5">
        <f t="shared" si="831"/>
        <v>2.2957387238255886E-5</v>
      </c>
      <c r="BG590" s="5">
        <f t="shared" si="832"/>
        <v>8.3207328253259567E-6</v>
      </c>
      <c r="BH590" s="5">
        <f t="shared" si="833"/>
        <v>2.2618404056152305E-6</v>
      </c>
      <c r="BI590" s="5">
        <f t="shared" si="834"/>
        <v>4.9187225479969804E-7</v>
      </c>
      <c r="BJ590" s="8">
        <f t="shared" si="835"/>
        <v>0.43220641977057461</v>
      </c>
      <c r="BK590" s="8">
        <f t="shared" si="836"/>
        <v>0.31850173236653151</v>
      </c>
      <c r="BL590" s="8">
        <f t="shared" si="837"/>
        <v>0.23828127296310112</v>
      </c>
      <c r="BM590" s="8">
        <f t="shared" si="838"/>
        <v>0.27872416945644518</v>
      </c>
      <c r="BN590" s="8">
        <f t="shared" si="839"/>
        <v>0.72112352838283378</v>
      </c>
    </row>
    <row r="591" spans="1:66" x14ac:dyDescent="0.25">
      <c r="A591" t="s">
        <v>80</v>
      </c>
      <c r="B591" t="s">
        <v>76</v>
      </c>
      <c r="C591" t="s">
        <v>84</v>
      </c>
      <c r="D591" t="s">
        <v>527</v>
      </c>
      <c r="E591">
        <f>VLOOKUP(A591,home!$A$2:$E$405,3,FALSE)</f>
        <v>1.2518</v>
      </c>
      <c r="F591">
        <f>VLOOKUP(B591,home!$B$2:$E$405,3,FALSE)</f>
        <v>0.35020000000000001</v>
      </c>
      <c r="G591">
        <f>VLOOKUP(C591,away!$B$2:$E$405,4,FALSE)</f>
        <v>0.83360000000000001</v>
      </c>
      <c r="H591">
        <f>VLOOKUP(A591,away!$A$2:$E$405,3,FALSE)</f>
        <v>1.0562</v>
      </c>
      <c r="I591">
        <f>VLOOKUP(C591,away!$B$2:$E$405,3,FALSE)</f>
        <v>0.86450000000000005</v>
      </c>
      <c r="J591">
        <f>VLOOKUP(B591,home!$B$2:$E$405,4,FALSE)</f>
        <v>1.0980000000000001</v>
      </c>
      <c r="K591" s="3">
        <f t="shared" si="784"/>
        <v>0.36543386809600004</v>
      </c>
      <c r="L591" s="3">
        <f t="shared" si="785"/>
        <v>1.0025672202000002</v>
      </c>
      <c r="M591" s="5">
        <f t="shared" si="786"/>
        <v>0.25461540492772622</v>
      </c>
      <c r="N591" s="5">
        <f t="shared" si="787"/>
        <v>9.3045092299568324E-2</v>
      </c>
      <c r="O591" s="5">
        <f t="shared" si="788"/>
        <v>0.25526905873848793</v>
      </c>
      <c r="P591" s="5">
        <f t="shared" si="789"/>
        <v>9.3283959540030659E-2</v>
      </c>
      <c r="Q591" s="5">
        <f t="shared" si="790"/>
        <v>1.70009139931903E-2</v>
      </c>
      <c r="R591" s="5">
        <f t="shared" si="791"/>
        <v>0.12796219531125819</v>
      </c>
      <c r="S591" s="5">
        <f t="shared" si="792"/>
        <v>8.5441581096950443E-3</v>
      </c>
      <c r="T591" s="5">
        <f t="shared" si="793"/>
        <v>1.7044559083012084E-2</v>
      </c>
      <c r="U591" s="5">
        <f t="shared" si="794"/>
        <v>4.6761720002648909E-2</v>
      </c>
      <c r="V591" s="5">
        <f t="shared" si="795"/>
        <v>3.4781560475697731E-4</v>
      </c>
      <c r="W591" s="5">
        <f t="shared" si="796"/>
        <v>2.0709032538996489E-3</v>
      </c>
      <c r="X591" s="5">
        <f t="shared" si="797"/>
        <v>2.0762197185653065E-3</v>
      </c>
      <c r="Y591" s="5">
        <f t="shared" si="798"/>
        <v>1.0407749158832229E-3</v>
      </c>
      <c r="Z591" s="5">
        <f t="shared" si="799"/>
        <v>4.2763567481299211E-2</v>
      </c>
      <c r="AA591" s="5">
        <f t="shared" si="800"/>
        <v>1.562725587827549E-2</v>
      </c>
      <c r="AB591" s="5">
        <f t="shared" si="801"/>
        <v>2.8553642816620834E-3</v>
      </c>
      <c r="AC591" s="5">
        <f t="shared" si="802"/>
        <v>7.9643690477877317E-6</v>
      </c>
      <c r="AD591" s="5">
        <f t="shared" si="803"/>
        <v>1.8919454663128535E-4</v>
      </c>
      <c r="AE591" s="5">
        <f t="shared" si="804"/>
        <v>1.8968025069312711E-4</v>
      </c>
      <c r="AF591" s="5">
        <f t="shared" si="805"/>
        <v>9.5083600832123784E-5</v>
      </c>
      <c r="AG591" s="5">
        <f t="shared" si="806"/>
        <v>3.1775900457622928E-5</v>
      </c>
      <c r="AH591" s="5">
        <f t="shared" si="807"/>
        <v>1.0718337743890317E-2</v>
      </c>
      <c r="AI591" s="5">
        <f t="shared" si="808"/>
        <v>3.9168436213091922E-3</v>
      </c>
      <c r="AJ591" s="5">
        <f t="shared" si="809"/>
        <v>7.1567365763108121E-4</v>
      </c>
      <c r="AK591" s="5">
        <f t="shared" si="810"/>
        <v>8.717713100084618E-5</v>
      </c>
      <c r="AL591" s="5">
        <f t="shared" si="811"/>
        <v>1.1671687818364219E-7</v>
      </c>
      <c r="AM591" s="5">
        <f t="shared" si="812"/>
        <v>1.3827618999627934E-5</v>
      </c>
      <c r="AN591" s="5">
        <f t="shared" si="813"/>
        <v>1.3863117542441686E-5</v>
      </c>
      <c r="AO591" s="5">
        <f t="shared" si="814"/>
        <v>6.9493536089158088E-6</v>
      </c>
      <c r="AP591" s="5">
        <f t="shared" si="815"/>
        <v>2.3223980432925209E-6</v>
      </c>
      <c r="AQ591" s="5">
        <f t="shared" si="816"/>
        <v>5.8209003761542552E-7</v>
      </c>
      <c r="AR591" s="5">
        <f t="shared" si="817"/>
        <v>2.1491708154113723E-3</v>
      </c>
      <c r="AS591" s="5">
        <f t="shared" si="818"/>
        <v>7.8537980427481212E-4</v>
      </c>
      <c r="AT591" s="5">
        <f t="shared" si="819"/>
        <v>1.4350218990031202E-4</v>
      </c>
      <c r="AU591" s="5">
        <f t="shared" si="820"/>
        <v>1.7480186778505929E-5</v>
      </c>
      <c r="AV591" s="5">
        <f t="shared" si="821"/>
        <v>1.5969630673774945E-6</v>
      </c>
      <c r="AW591" s="5">
        <f t="shared" si="822"/>
        <v>1.1878277253766454E-9</v>
      </c>
      <c r="AX591" s="5">
        <f t="shared" si="823"/>
        <v>8.4218004959862995E-7</v>
      </c>
      <c r="AY591" s="5">
        <f t="shared" si="824"/>
        <v>8.4434211123399686E-7</v>
      </c>
      <c r="AZ591" s="5">
        <f t="shared" si="825"/>
        <v>4.2325486167883374E-7</v>
      </c>
      <c r="BA591" s="5">
        <f t="shared" si="826"/>
        <v>1.4144715003649465E-7</v>
      </c>
      <c r="BB591" s="5">
        <f t="shared" si="827"/>
        <v>3.54525690043252E-8</v>
      </c>
      <c r="BC591" s="5">
        <f t="shared" si="828"/>
        <v>7.1087167111230026E-9</v>
      </c>
      <c r="BD591" s="5">
        <f t="shared" si="829"/>
        <v>3.5911470169032434E-4</v>
      </c>
      <c r="BE591" s="5">
        <f t="shared" si="830"/>
        <v>1.3123267452883636E-4</v>
      </c>
      <c r="BF591" s="5">
        <f t="shared" si="831"/>
        <v>2.3978431936828047E-5</v>
      </c>
      <c r="BG591" s="5">
        <f t="shared" si="832"/>
        <v>2.9208437111839128E-6</v>
      </c>
      <c r="BH591" s="5">
        <f t="shared" si="833"/>
        <v>2.6684380387045325E-7</v>
      </c>
      <c r="BI591" s="5">
        <f t="shared" si="834"/>
        <v>1.9502752685166023E-8</v>
      </c>
      <c r="BJ591" s="8">
        <f t="shared" si="835"/>
        <v>0.1328240359264232</v>
      </c>
      <c r="BK591" s="8">
        <f t="shared" si="836"/>
        <v>0.35680026361024608</v>
      </c>
      <c r="BL591" s="8">
        <f t="shared" si="837"/>
        <v>0.46752828932402024</v>
      </c>
      <c r="BM591" s="8">
        <f t="shared" si="838"/>
        <v>0.15873868837744351</v>
      </c>
      <c r="BN591" s="8">
        <f t="shared" si="839"/>
        <v>0.84117662481026156</v>
      </c>
    </row>
    <row r="592" spans="1:66" x14ac:dyDescent="0.25">
      <c r="A592" t="s">
        <v>80</v>
      </c>
      <c r="B592" t="s">
        <v>96</v>
      </c>
      <c r="C592" t="s">
        <v>412</v>
      </c>
      <c r="D592" t="s">
        <v>527</v>
      </c>
      <c r="E592">
        <f>VLOOKUP(A592,home!$A$2:$E$405,3,FALSE)</f>
        <v>1.2518</v>
      </c>
      <c r="F592">
        <f>VLOOKUP(B592,home!$B$2:$E$405,3,FALSE)</f>
        <v>0.97250000000000003</v>
      </c>
      <c r="G592">
        <f>VLOOKUP(C592,away!$B$2:$E$405,4,FALSE)</f>
        <v>0.93779999999999997</v>
      </c>
      <c r="H592">
        <f>VLOOKUP(A592,away!$A$2:$E$405,3,FALSE)</f>
        <v>1.0562</v>
      </c>
      <c r="I592">
        <f>VLOOKUP(C592,away!$B$2:$E$405,3,FALSE)</f>
        <v>1.0290999999999999</v>
      </c>
      <c r="J592">
        <f>VLOOKUP(B592,home!$B$2:$E$405,4,FALSE)</f>
        <v>0.94679999999999997</v>
      </c>
      <c r="K592" s="3">
        <f t="shared" si="784"/>
        <v>1.1416547439000002</v>
      </c>
      <c r="L592" s="3">
        <f t="shared" si="785"/>
        <v>1.0291104556559998</v>
      </c>
      <c r="M592" s="5">
        <f t="shared" si="786"/>
        <v>0.11409028166777722</v>
      </c>
      <c r="N592" s="5">
        <f t="shared" si="787"/>
        <v>0.13025171129890509</v>
      </c>
      <c r="O592" s="5">
        <f t="shared" si="788"/>
        <v>0.11741150175304757</v>
      </c>
      <c r="P592" s="5">
        <f t="shared" si="789"/>
        <v>0.13404339796478995</v>
      </c>
      <c r="Q592" s="5">
        <f t="shared" si="790"/>
        <v>7.4351242052744154E-2</v>
      </c>
      <c r="R592" s="5">
        <f t="shared" si="791"/>
        <v>6.0414702034167003E-2</v>
      </c>
      <c r="S592" s="5">
        <f t="shared" si="792"/>
        <v>3.9371522874900797E-2</v>
      </c>
      <c r="T592" s="5">
        <f t="shared" si="793"/>
        <v>7.6515640587489067E-2</v>
      </c>
      <c r="U592" s="5">
        <f t="shared" si="794"/>
        <v>6.897273117861176E-2</v>
      </c>
      <c r="V592" s="5">
        <f t="shared" si="795"/>
        <v>5.139684732373067E-3</v>
      </c>
      <c r="W592" s="5">
        <f t="shared" si="796"/>
        <v>2.8294482734790839E-2</v>
      </c>
      <c r="X592" s="5">
        <f t="shared" si="797"/>
        <v>2.9118148019751419E-2</v>
      </c>
      <c r="Y592" s="5">
        <f t="shared" si="798"/>
        <v>1.4982895288232616E-2</v>
      </c>
      <c r="Z592" s="5">
        <f t="shared" si="799"/>
        <v>2.0724467179567687E-2</v>
      </c>
      <c r="AA592" s="5">
        <f t="shared" si="800"/>
        <v>2.3660186270353309E-2</v>
      </c>
      <c r="AB592" s="5">
        <f t="shared" si="801"/>
        <v>1.3505881948553259E-2</v>
      </c>
      <c r="AC592" s="5">
        <f t="shared" si="802"/>
        <v>3.7740988754917829E-4</v>
      </c>
      <c r="AD592" s="5">
        <f t="shared" si="803"/>
        <v>8.0756326100926545E-3</v>
      </c>
      <c r="AE592" s="5">
        <f t="shared" si="804"/>
        <v>8.3107179550829021E-3</v>
      </c>
      <c r="AF592" s="5">
        <f t="shared" si="805"/>
        <v>4.276323370791933E-3</v>
      </c>
      <c r="AG592" s="5">
        <f t="shared" si="806"/>
        <v>1.4669363642160289E-3</v>
      </c>
      <c r="AH592" s="5">
        <f t="shared" si="807"/>
        <v>5.3319414655981787E-3</v>
      </c>
      <c r="AI592" s="5">
        <f t="shared" si="808"/>
        <v>6.0872362683972803E-3</v>
      </c>
      <c r="AJ592" s="5">
        <f t="shared" si="809"/>
        <v>3.4747610815279461E-3</v>
      </c>
      <c r="AK592" s="5">
        <f t="shared" si="810"/>
        <v>1.3223258242151578E-3</v>
      </c>
      <c r="AL592" s="5">
        <f t="shared" si="811"/>
        <v>1.7736586504331213E-5</v>
      </c>
      <c r="AM592" s="5">
        <f t="shared" si="812"/>
        <v>1.8439168558611629E-3</v>
      </c>
      <c r="AN592" s="5">
        <f t="shared" si="813"/>
        <v>1.8975941157270597E-3</v>
      </c>
      <c r="AO592" s="5">
        <f t="shared" si="814"/>
        <v>9.7641697254300926E-4</v>
      </c>
      <c r="AP592" s="5">
        <f t="shared" si="815"/>
        <v>3.3494697184132939E-4</v>
      </c>
      <c r="AQ592" s="5">
        <f t="shared" si="816"/>
        <v>8.6174357703056945E-5</v>
      </c>
      <c r="AR592" s="5">
        <f t="shared" si="817"/>
        <v>1.0974313422385724E-3</v>
      </c>
      <c r="AS592" s="5">
        <f t="shared" si="818"/>
        <v>1.252887697971211E-3</v>
      </c>
      <c r="AT592" s="5">
        <f t="shared" si="819"/>
        <v>7.1518259198139205E-4</v>
      </c>
      <c r="AU592" s="5">
        <f t="shared" si="820"/>
        <v>2.7216386629675142E-4</v>
      </c>
      <c r="AV592" s="5">
        <f t="shared" si="821"/>
        <v>7.7679292268962924E-5</v>
      </c>
      <c r="AW592" s="5">
        <f t="shared" si="822"/>
        <v>5.7884770643987291E-7</v>
      </c>
      <c r="AX592" s="5">
        <f t="shared" si="823"/>
        <v>3.5085273764184471E-4</v>
      </c>
      <c r="AY592" s="5">
        <f t="shared" si="824"/>
        <v>3.6106622070275371E-4</v>
      </c>
      <c r="AZ592" s="5">
        <f t="shared" si="825"/>
        <v>1.8578851145470036E-4</v>
      </c>
      <c r="BA592" s="5">
        <f t="shared" si="826"/>
        <v>6.3732299892932203E-5</v>
      </c>
      <c r="BB592" s="5">
        <f t="shared" si="827"/>
        <v>1.639689404570507E-5</v>
      </c>
      <c r="BC592" s="5">
        <f t="shared" si="828"/>
        <v>3.3748430205437402E-6</v>
      </c>
      <c r="BD592" s="5">
        <f t="shared" si="829"/>
        <v>1.8822967811038538E-4</v>
      </c>
      <c r="BE592" s="5">
        <f t="shared" si="830"/>
        <v>2.1489330495749151E-4</v>
      </c>
      <c r="BF592" s="5">
        <f t="shared" si="831"/>
        <v>1.2266698051853484E-4</v>
      </c>
      <c r="BG592" s="5">
        <f t="shared" si="832"/>
        <v>4.6681113409624718E-5</v>
      </c>
      <c r="BH592" s="5">
        <f t="shared" si="833"/>
        <v>1.3323428643657996E-5</v>
      </c>
      <c r="BI592" s="5">
        <f t="shared" si="834"/>
        <v>3.0421511032090575E-6</v>
      </c>
      <c r="BJ592" s="8">
        <f t="shared" si="835"/>
        <v>0.38176399106253078</v>
      </c>
      <c r="BK592" s="8">
        <f t="shared" si="836"/>
        <v>0.29340109993459734</v>
      </c>
      <c r="BL592" s="8">
        <f t="shared" si="837"/>
        <v>0.30418544927197128</v>
      </c>
      <c r="BM592" s="8">
        <f t="shared" si="838"/>
        <v>0.3691516833042397</v>
      </c>
      <c r="BN592" s="8">
        <f t="shared" si="839"/>
        <v>0.63056283677143088</v>
      </c>
    </row>
    <row r="593" spans="1:66" x14ac:dyDescent="0.25">
      <c r="A593" t="s">
        <v>80</v>
      </c>
      <c r="B593" t="s">
        <v>110</v>
      </c>
      <c r="C593" t="s">
        <v>85</v>
      </c>
      <c r="D593" t="s">
        <v>527</v>
      </c>
      <c r="E593">
        <f>VLOOKUP(A593,home!$A$2:$E$405,3,FALSE)</f>
        <v>1.2518</v>
      </c>
      <c r="F593">
        <f>VLOOKUP(B593,home!$B$2:$E$405,3,FALSE)</f>
        <v>1.0323</v>
      </c>
      <c r="G593">
        <f>VLOOKUP(C593,away!$B$2:$E$405,4,FALSE)</f>
        <v>0.7641</v>
      </c>
      <c r="H593">
        <f>VLOOKUP(A593,away!$A$2:$E$405,3,FALSE)</f>
        <v>1.0562</v>
      </c>
      <c r="I593">
        <f>VLOOKUP(C593,away!$B$2:$E$405,3,FALSE)</f>
        <v>1.3584000000000001</v>
      </c>
      <c r="J593">
        <f>VLOOKUP(B593,home!$B$2:$E$405,4,FALSE)</f>
        <v>0.47789999999999999</v>
      </c>
      <c r="K593" s="3">
        <f t="shared" si="784"/>
        <v>0.98739534227400005</v>
      </c>
      <c r="L593" s="3">
        <f t="shared" si="785"/>
        <v>0.68566324003200008</v>
      </c>
      <c r="M593" s="5">
        <f t="shared" si="786"/>
        <v>0.187672176116259</v>
      </c>
      <c r="N593" s="5">
        <f t="shared" si="787"/>
        <v>0.18530663257161997</v>
      </c>
      <c r="O593" s="5">
        <f t="shared" si="788"/>
        <v>0.12867991233973028</v>
      </c>
      <c r="P593" s="5">
        <f t="shared" si="789"/>
        <v>0.12705794608847629</v>
      </c>
      <c r="Q593" s="5">
        <f t="shared" si="790"/>
        <v>9.1485452946848511E-2</v>
      </c>
      <c r="R593" s="5">
        <f t="shared" si="791"/>
        <v>4.4115542810946609E-2</v>
      </c>
      <c r="S593" s="5">
        <f t="shared" si="792"/>
        <v>2.1505214569235681E-2</v>
      </c>
      <c r="T593" s="5">
        <f t="shared" si="793"/>
        <v>6.2728212083331236E-2</v>
      </c>
      <c r="U593" s="5">
        <f t="shared" si="794"/>
        <v>4.3559481493417929E-2</v>
      </c>
      <c r="V593" s="5">
        <f t="shared" si="795"/>
        <v>1.6177194663495402E-3</v>
      </c>
      <c r="W593" s="5">
        <f t="shared" si="796"/>
        <v>3.0110770041848482E-2</v>
      </c>
      <c r="X593" s="5">
        <f t="shared" si="797"/>
        <v>2.064584814675231E-2</v>
      </c>
      <c r="Y593" s="5">
        <f t="shared" si="798"/>
        <v>7.0780495667554276E-3</v>
      </c>
      <c r="Z593" s="5">
        <f t="shared" si="799"/>
        <v>1.0082802006508022E-2</v>
      </c>
      <c r="AA593" s="5">
        <f t="shared" si="800"/>
        <v>9.9557117382969608E-3</v>
      </c>
      <c r="AB593" s="5">
        <f t="shared" si="801"/>
        <v>4.9151116997085027E-3</v>
      </c>
      <c r="AC593" s="5">
        <f t="shared" si="802"/>
        <v>6.8451846790540017E-5</v>
      </c>
      <c r="AD593" s="5">
        <f t="shared" si="803"/>
        <v>7.4328085229011702E-3</v>
      </c>
      <c r="AE593" s="5">
        <f t="shared" si="804"/>
        <v>5.0964035743498804E-3</v>
      </c>
      <c r="AF593" s="5">
        <f t="shared" si="805"/>
        <v>1.7472082936497027E-3</v>
      </c>
      <c r="AG593" s="5">
        <f t="shared" si="806"/>
        <v>3.993321665448792E-4</v>
      </c>
      <c r="AH593" s="5">
        <f t="shared" si="807"/>
        <v>1.7283516730958602E-3</v>
      </c>
      <c r="AI593" s="5">
        <f t="shared" si="808"/>
        <v>1.7065663918263273E-3</v>
      </c>
      <c r="AJ593" s="5">
        <f t="shared" si="809"/>
        <v>8.4252785328533077E-4</v>
      </c>
      <c r="AK593" s="5">
        <f t="shared" si="810"/>
        <v>2.7730269269001596E-4</v>
      </c>
      <c r="AL593" s="5">
        <f t="shared" si="811"/>
        <v>1.8537326606755497E-6</v>
      </c>
      <c r="AM593" s="5">
        <f t="shared" si="812"/>
        <v>1.4678241031054215E-3</v>
      </c>
      <c r="AN593" s="5">
        <f t="shared" si="813"/>
        <v>1.0064330303323277E-3</v>
      </c>
      <c r="AO593" s="5">
        <f t="shared" si="814"/>
        <v>3.4503706622644406E-4</v>
      </c>
      <c r="AP593" s="5">
        <f t="shared" si="815"/>
        <v>7.8859744253319806E-5</v>
      </c>
      <c r="AQ593" s="5">
        <f t="shared" si="816"/>
        <v>1.351780693820654E-5</v>
      </c>
      <c r="AR593" s="5">
        <f t="shared" si="817"/>
        <v>2.3701344161792721E-4</v>
      </c>
      <c r="AS593" s="5">
        <f t="shared" si="818"/>
        <v>2.3402596830987194E-4</v>
      </c>
      <c r="AT593" s="5">
        <f t="shared" si="819"/>
        <v>1.1553807554016512E-4</v>
      </c>
      <c r="AU593" s="5">
        <f t="shared" si="820"/>
        <v>3.8027252547886887E-5</v>
      </c>
      <c r="AV593" s="5">
        <f t="shared" si="821"/>
        <v>9.3869830113151509E-6</v>
      </c>
      <c r="AW593" s="5">
        <f t="shared" si="822"/>
        <v>3.4861537895008112E-8</v>
      </c>
      <c r="AX593" s="5">
        <f t="shared" si="823"/>
        <v>2.4155378044730074E-4</v>
      </c>
      <c r="AY593" s="5">
        <f t="shared" si="824"/>
        <v>1.6562454774347461E-4</v>
      </c>
      <c r="AZ593" s="5">
        <f t="shared" si="825"/>
        <v>5.6781332017312749E-5</v>
      </c>
      <c r="BA593" s="5">
        <f t="shared" si="826"/>
        <v>1.2977624028107801E-5</v>
      </c>
      <c r="BB593" s="5">
        <f t="shared" si="827"/>
        <v>2.2245699347573824E-6</v>
      </c>
      <c r="BC593" s="5">
        <f t="shared" si="828"/>
        <v>3.0506116582870448E-7</v>
      </c>
      <c r="BD593" s="5">
        <f t="shared" si="829"/>
        <v>2.7085234051813862E-5</v>
      </c>
      <c r="BE593" s="5">
        <f t="shared" si="830"/>
        <v>2.6743833947162148E-5</v>
      </c>
      <c r="BF593" s="5">
        <f t="shared" si="831"/>
        <v>1.3203368536988594E-5</v>
      </c>
      <c r="BG593" s="5">
        <f t="shared" si="832"/>
        <v>4.345648198583206E-6</v>
      </c>
      <c r="BH593" s="5">
        <f t="shared" si="833"/>
        <v>1.0727181976106139E-6</v>
      </c>
      <c r="BI593" s="5">
        <f t="shared" si="834"/>
        <v>2.1183939037865616E-7</v>
      </c>
      <c r="BJ593" s="8">
        <f t="shared" si="835"/>
        <v>0.41542185658079411</v>
      </c>
      <c r="BK593" s="8">
        <f t="shared" si="836"/>
        <v>0.33808898636751522</v>
      </c>
      <c r="BL593" s="8">
        <f t="shared" si="837"/>
        <v>0.23648716305634757</v>
      </c>
      <c r="BM593" s="8">
        <f t="shared" si="838"/>
        <v>0.23559755545107858</v>
      </c>
      <c r="BN593" s="8">
        <f t="shared" si="839"/>
        <v>0.7643176628738807</v>
      </c>
    </row>
    <row r="594" spans="1:66" x14ac:dyDescent="0.25">
      <c r="A594" t="s">
        <v>80</v>
      </c>
      <c r="B594" t="s">
        <v>86</v>
      </c>
      <c r="C594" t="s">
        <v>258</v>
      </c>
      <c r="D594" t="s">
        <v>527</v>
      </c>
      <c r="E594">
        <f>VLOOKUP(A594,home!$A$2:$E$405,3,FALSE)</f>
        <v>1.2518</v>
      </c>
      <c r="F594">
        <f>VLOOKUP(B594,home!$B$2:$E$405,3,FALSE)</f>
        <v>0.86829999999999996</v>
      </c>
      <c r="G594">
        <f>VLOOKUP(C594,away!$B$2:$E$405,4,FALSE)</f>
        <v>1.4008</v>
      </c>
      <c r="H594">
        <f>VLOOKUP(A594,away!$A$2:$E$405,3,FALSE)</f>
        <v>1.0562</v>
      </c>
      <c r="I594">
        <f>VLOOKUP(C594,away!$B$2:$E$405,3,FALSE)</f>
        <v>0.31369999999999998</v>
      </c>
      <c r="J594">
        <f>VLOOKUP(B594,home!$B$2:$E$405,4,FALSE)</f>
        <v>0.94679999999999997</v>
      </c>
      <c r="K594" s="3">
        <f t="shared" si="784"/>
        <v>1.5225826663519999</v>
      </c>
      <c r="L594" s="3">
        <f t="shared" si="785"/>
        <v>0.31370318719199997</v>
      </c>
      <c r="M594" s="5">
        <f t="shared" si="786"/>
        <v>0.15940839407868468</v>
      </c>
      <c r="N594" s="5">
        <f t="shared" si="787"/>
        <v>0.2427124576952141</v>
      </c>
      <c r="O594" s="5">
        <f t="shared" si="788"/>
        <v>5.0006921287641726E-2</v>
      </c>
      <c r="P594" s="5">
        <f t="shared" si="789"/>
        <v>7.613967155019212E-2</v>
      </c>
      <c r="Q594" s="5">
        <f t="shared" si="790"/>
        <v>0.18477489049721307</v>
      </c>
      <c r="R594" s="5">
        <f t="shared" si="791"/>
        <v>7.8436652947963398E-3</v>
      </c>
      <c r="S594" s="5">
        <f t="shared" si="792"/>
        <v>9.0918198148799943E-3</v>
      </c>
      <c r="T594" s="5">
        <f t="shared" si="793"/>
        <v>5.7964472062028531E-2</v>
      </c>
      <c r="U594" s="5">
        <f t="shared" si="794"/>
        <v>1.1942628818523657E-2</v>
      </c>
      <c r="V594" s="5">
        <f t="shared" si="795"/>
        <v>4.8251200495250839E-4</v>
      </c>
      <c r="W594" s="5">
        <f t="shared" si="796"/>
        <v>9.3778348482715157E-2</v>
      </c>
      <c r="X594" s="5">
        <f t="shared" si="797"/>
        <v>2.9418566808629802E-2</v>
      </c>
      <c r="Y594" s="5">
        <f t="shared" si="798"/>
        <v>4.6143490852439753E-3</v>
      </c>
      <c r="Z594" s="5">
        <f t="shared" si="799"/>
        <v>8.2019426741496344E-4</v>
      </c>
      <c r="AA594" s="5">
        <f t="shared" si="800"/>
        <v>1.2488135746073004E-3</v>
      </c>
      <c r="AB594" s="5">
        <f t="shared" si="801"/>
        <v>9.50710951101078E-4</v>
      </c>
      <c r="AC594" s="5">
        <f t="shared" si="802"/>
        <v>1.4404160532307997E-5</v>
      </c>
      <c r="AD594" s="5">
        <f t="shared" si="803"/>
        <v>3.5696321969724852E-2</v>
      </c>
      <c r="AE594" s="5">
        <f t="shared" si="804"/>
        <v>1.1198049972934497E-2</v>
      </c>
      <c r="AF594" s="5">
        <f t="shared" si="805"/>
        <v>1.7564319834224202E-3</v>
      </c>
      <c r="AG594" s="5">
        <f t="shared" si="806"/>
        <v>1.8366610376185981E-4</v>
      </c>
      <c r="AH594" s="5">
        <f t="shared" si="807"/>
        <v>6.4324388951170387E-5</v>
      </c>
      <c r="AI594" s="5">
        <f t="shared" si="808"/>
        <v>9.7939199640736124E-5</v>
      </c>
      <c r="AJ594" s="5">
        <f t="shared" si="809"/>
        <v>7.4560263864686439E-5</v>
      </c>
      <c r="AK594" s="5">
        <f t="shared" si="810"/>
        <v>3.7841388453000979E-5</v>
      </c>
      <c r="AL594" s="5">
        <f t="shared" si="811"/>
        <v>2.7519957357949988E-7</v>
      </c>
      <c r="AM594" s="5">
        <f t="shared" si="812"/>
        <v>1.087012021672463E-2</v>
      </c>
      <c r="AN594" s="5">
        <f t="shared" si="813"/>
        <v>3.40999135714671E-3</v>
      </c>
      <c r="AO594" s="5">
        <f t="shared" si="814"/>
        <v>5.3486257851704817E-4</v>
      </c>
      <c r="AP594" s="5">
        <f t="shared" si="815"/>
        <v>5.592936519684313E-5</v>
      </c>
      <c r="AQ594" s="5">
        <f t="shared" si="816"/>
        <v>4.3863050299687509E-6</v>
      </c>
      <c r="AR594" s="5">
        <f t="shared" si="817"/>
        <v>4.0357531656320067E-6</v>
      </c>
      <c r="AS594" s="5">
        <f t="shared" si="818"/>
        <v>6.1447678156665055E-6</v>
      </c>
      <c r="AT594" s="5">
        <f t="shared" si="819"/>
        <v>4.6779584824457323E-6</v>
      </c>
      <c r="AU594" s="5">
        <f t="shared" si="820"/>
        <v>2.3741928330953927E-6</v>
      </c>
      <c r="AV594" s="5">
        <f t="shared" si="821"/>
        <v>9.0372621356204748E-7</v>
      </c>
      <c r="AW594" s="5">
        <f t="shared" si="822"/>
        <v>3.6512794114275002E-9</v>
      </c>
      <c r="AX594" s="5">
        <f t="shared" si="823"/>
        <v>2.7584427705245594E-3</v>
      </c>
      <c r="AY594" s="5">
        <f t="shared" si="824"/>
        <v>8.6533228880028481E-4</v>
      </c>
      <c r="AZ594" s="5">
        <f t="shared" si="825"/>
        <v>1.3572874848839876E-4</v>
      </c>
      <c r="BA594" s="5">
        <f t="shared" si="826"/>
        <v>1.4192846998130684E-5</v>
      </c>
      <c r="BB594" s="5">
        <f t="shared" si="827"/>
        <v>1.113085334660501E-6</v>
      </c>
      <c r="BC594" s="5">
        <f t="shared" si="828"/>
        <v>6.9835683419934681E-8</v>
      </c>
      <c r="BD594" s="5">
        <f t="shared" si="829"/>
        <v>2.1100477179649382E-7</v>
      </c>
      <c r="BE594" s="5">
        <f t="shared" si="830"/>
        <v>3.2127220805490084E-7</v>
      </c>
      <c r="BF594" s="5">
        <f t="shared" si="831"/>
        <v>2.4458174758251273E-7</v>
      </c>
      <c r="BG594" s="5">
        <f t="shared" si="832"/>
        <v>1.2413197645840468E-7</v>
      </c>
      <c r="BH594" s="5">
        <f t="shared" si="833"/>
        <v>4.7250298923895356E-8</v>
      </c>
      <c r="BI594" s="5">
        <f t="shared" si="834"/>
        <v>1.4388497224294726E-8</v>
      </c>
      <c r="BJ594" s="8">
        <f t="shared" si="835"/>
        <v>0.68074772405933281</v>
      </c>
      <c r="BK594" s="8">
        <f t="shared" si="836"/>
        <v>0.24600240909761548</v>
      </c>
      <c r="BL594" s="8">
        <f t="shared" si="837"/>
        <v>7.2286504195590129E-2</v>
      </c>
      <c r="BM594" s="8">
        <f t="shared" si="838"/>
        <v>0.2781055025786906</v>
      </c>
      <c r="BN594" s="8">
        <f t="shared" si="839"/>
        <v>0.72088600040374196</v>
      </c>
    </row>
    <row r="595" spans="1:66" x14ac:dyDescent="0.25">
      <c r="A595" t="s">
        <v>80</v>
      </c>
      <c r="B595" t="s">
        <v>81</v>
      </c>
      <c r="C595" t="s">
        <v>83</v>
      </c>
      <c r="D595" t="s">
        <v>527</v>
      </c>
      <c r="E595">
        <f>VLOOKUP(A595,home!$A$2:$E$405,3,FALSE)</f>
        <v>1.2518</v>
      </c>
      <c r="F595">
        <f>VLOOKUP(B595,home!$B$2:$E$405,3,FALSE)</f>
        <v>1.042</v>
      </c>
      <c r="G595">
        <f>VLOOKUP(C595,away!$B$2:$E$405,4,FALSE)</f>
        <v>0.90300000000000002</v>
      </c>
      <c r="H595">
        <f>VLOOKUP(A595,away!$A$2:$E$405,3,FALSE)</f>
        <v>1.0562</v>
      </c>
      <c r="I595">
        <f>VLOOKUP(C595,away!$B$2:$E$405,3,FALSE)</f>
        <v>1.1526000000000001</v>
      </c>
      <c r="J595">
        <f>VLOOKUP(B595,home!$B$2:$E$405,4,FALSE)</f>
        <v>1.0290999999999999</v>
      </c>
      <c r="K595" s="3">
        <f t="shared" si="784"/>
        <v>1.1778511668</v>
      </c>
      <c r="L595" s="3">
        <f t="shared" si="785"/>
        <v>1.252801765092</v>
      </c>
      <c r="M595" s="5">
        <f t="shared" si="786"/>
        <v>8.7979369288558928E-2</v>
      </c>
      <c r="N595" s="5">
        <f t="shared" si="787"/>
        <v>0.10362660277085721</v>
      </c>
      <c r="O595" s="5">
        <f t="shared" si="788"/>
        <v>0.1102207091363875</v>
      </c>
      <c r="P595" s="5">
        <f t="shared" si="789"/>
        <v>0.12982359086181744</v>
      </c>
      <c r="Q595" s="5">
        <f t="shared" si="790"/>
        <v>6.1028357492587143E-2</v>
      </c>
      <c r="R595" s="5">
        <f t="shared" si="791"/>
        <v>6.9042349477879114E-2</v>
      </c>
      <c r="S595" s="5">
        <f t="shared" si="792"/>
        <v>4.7892377726014047E-2</v>
      </c>
      <c r="T595" s="5">
        <f t="shared" si="793"/>
        <v>7.6456433987378752E-2</v>
      </c>
      <c r="U595" s="5">
        <f t="shared" si="794"/>
        <v>8.132161189113328E-2</v>
      </c>
      <c r="V595" s="5">
        <f t="shared" si="795"/>
        <v>7.8522960067919992E-3</v>
      </c>
      <c r="W595" s="5">
        <f t="shared" si="796"/>
        <v>2.3960774026843767E-2</v>
      </c>
      <c r="X595" s="5">
        <f t="shared" si="797"/>
        <v>3.0018099993800416E-2</v>
      </c>
      <c r="Y595" s="5">
        <f t="shared" si="798"/>
        <v>1.8803364328470663E-2</v>
      </c>
      <c r="Z595" s="5">
        <f t="shared" si="799"/>
        <v>2.8832125763995225E-2</v>
      </c>
      <c r="AA595" s="5">
        <f t="shared" si="800"/>
        <v>3.3959952972446118E-2</v>
      </c>
      <c r="AB595" s="5">
        <f t="shared" si="801"/>
        <v>1.9999885116534395E-2</v>
      </c>
      <c r="AC595" s="5">
        <f t="shared" si="802"/>
        <v>7.2418488018489752E-4</v>
      </c>
      <c r="AD595" s="5">
        <f t="shared" si="803"/>
        <v>7.0555564112372614E-3</v>
      </c>
      <c r="AE595" s="5">
        <f t="shared" si="804"/>
        <v>8.8392135257042165E-3</v>
      </c>
      <c r="AF595" s="5">
        <f t="shared" si="805"/>
        <v>5.5368911535136631E-3</v>
      </c>
      <c r="AG595" s="5">
        <f t="shared" si="806"/>
        <v>2.3122090034147324E-3</v>
      </c>
      <c r="AH595" s="5">
        <f t="shared" si="807"/>
        <v>9.0302345121219332E-3</v>
      </c>
      <c r="AI595" s="5">
        <f t="shared" si="808"/>
        <v>1.0636272256580448E-2</v>
      </c>
      <c r="AJ595" s="5">
        <f t="shared" si="809"/>
        <v>6.2639728439078755E-3</v>
      </c>
      <c r="AK595" s="5">
        <f t="shared" si="810"/>
        <v>2.459342574333469E-3</v>
      </c>
      <c r="AL595" s="5">
        <f t="shared" si="811"/>
        <v>4.274469451358735E-5</v>
      </c>
      <c r="AM595" s="5">
        <f t="shared" si="812"/>
        <v>1.6620790702798068E-3</v>
      </c>
      <c r="AN595" s="5">
        <f t="shared" si="813"/>
        <v>2.0822555929690119E-3</v>
      </c>
      <c r="AO595" s="5">
        <f t="shared" si="814"/>
        <v>1.3043267411221339E-3</v>
      </c>
      <c r="AP595" s="5">
        <f t="shared" si="815"/>
        <v>5.4468761451150188E-4</v>
      </c>
      <c r="AQ595" s="5">
        <f t="shared" si="816"/>
        <v>1.7059640122094003E-4</v>
      </c>
      <c r="AR595" s="5">
        <f t="shared" si="817"/>
        <v>2.2626187471962112E-3</v>
      </c>
      <c r="AS595" s="5">
        <f t="shared" si="818"/>
        <v>2.6650281314086117E-3</v>
      </c>
      <c r="AT595" s="5">
        <f t="shared" si="819"/>
        <v>1.5695032470672285E-3</v>
      </c>
      <c r="AU595" s="5">
        <f t="shared" si="820"/>
        <v>6.1621374361817474E-4</v>
      </c>
      <c r="AV595" s="5">
        <f t="shared" si="821"/>
        <v>1.8145201922971566E-4</v>
      </c>
      <c r="AW595" s="5">
        <f t="shared" si="822"/>
        <v>1.7520741816200901E-6</v>
      </c>
      <c r="AX595" s="5">
        <f t="shared" si="823"/>
        <v>3.262802953738214E-4</v>
      </c>
      <c r="AY595" s="5">
        <f t="shared" si="824"/>
        <v>4.0876452995906252E-4</v>
      </c>
      <c r="AZ595" s="5">
        <f t="shared" si="825"/>
        <v>2.5605046231985771E-4</v>
      </c>
      <c r="BA595" s="5">
        <f t="shared" si="826"/>
        <v>1.0692682371564678E-4</v>
      </c>
      <c r="BB595" s="5">
        <f t="shared" si="827"/>
        <v>3.3489528371660841E-5</v>
      </c>
      <c r="BC595" s="5">
        <f t="shared" si="828"/>
        <v>8.3911480512230652E-6</v>
      </c>
      <c r="BD595" s="5">
        <f t="shared" si="829"/>
        <v>4.724354600362767E-4</v>
      </c>
      <c r="BE595" s="5">
        <f t="shared" si="830"/>
        <v>5.5645865784142328E-4</v>
      </c>
      <c r="BF595" s="5">
        <f t="shared" si="831"/>
        <v>3.2771273970724123E-4</v>
      </c>
      <c r="BG595" s="5">
        <f t="shared" si="832"/>
        <v>1.2866561094646627E-4</v>
      </c>
      <c r="BH595" s="5">
        <f t="shared" si="833"/>
        <v>3.7887234995082514E-5</v>
      </c>
      <c r="BI595" s="5">
        <f t="shared" si="834"/>
        <v>8.9251047891567509E-6</v>
      </c>
      <c r="BJ595" s="8">
        <f t="shared" si="835"/>
        <v>0.34454135090170257</v>
      </c>
      <c r="BK595" s="8">
        <f t="shared" si="836"/>
        <v>0.27472332798783999</v>
      </c>
      <c r="BL595" s="8">
        <f t="shared" si="837"/>
        <v>0.35176123147815974</v>
      </c>
      <c r="BM595" s="8">
        <f t="shared" si="838"/>
        <v>0.43773004464783272</v>
      </c>
      <c r="BN595" s="8">
        <f t="shared" si="839"/>
        <v>0.56172097902808737</v>
      </c>
    </row>
    <row r="596" spans="1:66" x14ac:dyDescent="0.25">
      <c r="A596" t="s">
        <v>80</v>
      </c>
      <c r="B596" t="s">
        <v>94</v>
      </c>
      <c r="C596" t="s">
        <v>111</v>
      </c>
      <c r="D596" t="s">
        <v>527</v>
      </c>
      <c r="E596">
        <f>VLOOKUP(A596,home!$A$2:$E$405,3,FALSE)</f>
        <v>1.2518</v>
      </c>
      <c r="F596">
        <f>VLOOKUP(B596,home!$B$2:$E$405,3,FALSE)</f>
        <v>0.83360000000000001</v>
      </c>
      <c r="G596">
        <f>VLOOKUP(C596,away!$B$2:$E$405,4,FALSE)</f>
        <v>0.6129</v>
      </c>
      <c r="H596">
        <f>VLOOKUP(A596,away!$A$2:$E$405,3,FALSE)</f>
        <v>1.0562</v>
      </c>
      <c r="I596">
        <f>VLOOKUP(C596,away!$B$2:$E$405,3,FALSE)</f>
        <v>1.0241</v>
      </c>
      <c r="J596">
        <f>VLOOKUP(B596,home!$B$2:$E$405,4,FALSE)</f>
        <v>0.98799999999999999</v>
      </c>
      <c r="K596" s="3">
        <f t="shared" si="784"/>
        <v>0.63956144419200001</v>
      </c>
      <c r="L596" s="3">
        <f t="shared" si="785"/>
        <v>1.06867456696</v>
      </c>
      <c r="M596" s="5">
        <f t="shared" si="786"/>
        <v>0.18118511941993992</v>
      </c>
      <c r="N596" s="5">
        <f t="shared" si="787"/>
        <v>0.11587901664231678</v>
      </c>
      <c r="O596" s="5">
        <f t="shared" si="788"/>
        <v>0.19362792903570017</v>
      </c>
      <c r="P596" s="5">
        <f t="shared" si="789"/>
        <v>0.12383695792997852</v>
      </c>
      <c r="Q596" s="5">
        <f t="shared" si="790"/>
        <v>3.7055875617654457E-2</v>
      </c>
      <c r="R596" s="5">
        <f t="shared" si="791"/>
        <v>0.10346262160679424</v>
      </c>
      <c r="S596" s="5">
        <f t="shared" si="792"/>
        <v>2.1160115409101773E-2</v>
      </c>
      <c r="T596" s="5">
        <f t="shared" si="793"/>
        <v>3.9600671829020495E-2</v>
      </c>
      <c r="U596" s="5">
        <f t="shared" si="794"/>
        <v>6.6170703694731756E-2</v>
      </c>
      <c r="V596" s="5">
        <f t="shared" si="795"/>
        <v>1.6069533562012841E-3</v>
      </c>
      <c r="W596" s="5">
        <f t="shared" si="796"/>
        <v>7.8998364419420684E-3</v>
      </c>
      <c r="X596" s="5">
        <f t="shared" si="797"/>
        <v>8.4423542886472667E-3</v>
      </c>
      <c r="Y596" s="5">
        <f t="shared" si="798"/>
        <v>4.5110646567715082E-3</v>
      </c>
      <c r="Z596" s="5">
        <f t="shared" si="799"/>
        <v>3.6855957447395719E-2</v>
      </c>
      <c r="AA596" s="5">
        <f t="shared" si="800"/>
        <v>2.3571649372135312E-2</v>
      </c>
      <c r="AB596" s="5">
        <f t="shared" si="801"/>
        <v>7.5377590572151534E-3</v>
      </c>
      <c r="AC596" s="5">
        <f t="shared" si="802"/>
        <v>6.8645336260377945E-5</v>
      </c>
      <c r="AD596" s="5">
        <f t="shared" si="803"/>
        <v>1.263107700922265E-3</v>
      </c>
      <c r="AE596" s="5">
        <f t="shared" si="804"/>
        <v>1.3498510753069425E-3</v>
      </c>
      <c r="AF596" s="5">
        <f t="shared" si="805"/>
        <v>7.2127575668206852E-4</v>
      </c>
      <c r="AG596" s="5">
        <f t="shared" si="806"/>
        <v>2.5693635231031865E-4</v>
      </c>
      <c r="AH596" s="5">
        <f t="shared" si="807"/>
        <v>9.8467560912479535E-3</v>
      </c>
      <c r="AI596" s="5">
        <f t="shared" si="808"/>
        <v>6.2976055463249154E-3</v>
      </c>
      <c r="AJ596" s="5">
        <f t="shared" si="809"/>
        <v>2.0138528490795554E-3</v>
      </c>
      <c r="AK596" s="5">
        <f t="shared" si="810"/>
        <v>4.2932754551583147E-4</v>
      </c>
      <c r="AL596" s="5">
        <f t="shared" si="811"/>
        <v>1.8767169502177373E-6</v>
      </c>
      <c r="AM596" s="5">
        <f t="shared" si="812"/>
        <v>1.6156699707437619E-4</v>
      </c>
      <c r="AN596" s="5">
        <f t="shared" si="813"/>
        <v>1.7266254063348654E-4</v>
      </c>
      <c r="AO596" s="5">
        <f t="shared" si="814"/>
        <v>9.2260032920852311E-5</v>
      </c>
      <c r="AP596" s="5">
        <f t="shared" si="815"/>
        <v>3.2865316909802394E-5</v>
      </c>
      <c r="AQ596" s="5">
        <f t="shared" si="816"/>
        <v>8.7805820791465597E-6</v>
      </c>
      <c r="AR596" s="5">
        <f t="shared" si="817"/>
        <v>2.1045955603550296E-3</v>
      </c>
      <c r="AS596" s="5">
        <f t="shared" si="818"/>
        <v>1.3460181760207345E-3</v>
      </c>
      <c r="AT596" s="5">
        <f t="shared" si="819"/>
        <v>4.3043066428225126E-4</v>
      </c>
      <c r="AU596" s="5">
        <f t="shared" si="820"/>
        <v>9.1762285757626187E-5</v>
      </c>
      <c r="AV596" s="5">
        <f t="shared" si="821"/>
        <v>1.4671905000376596E-5</v>
      </c>
      <c r="AW596" s="5">
        <f t="shared" si="822"/>
        <v>3.5630672889607911E-8</v>
      </c>
      <c r="AX596" s="5">
        <f t="shared" si="823"/>
        <v>1.7222003663775438E-5</v>
      </c>
      <c r="AY596" s="5">
        <f t="shared" si="824"/>
        <v>1.8404717307568749E-5</v>
      </c>
      <c r="AZ596" s="5">
        <f t="shared" si="825"/>
        <v>9.8343266493436239E-6</v>
      </c>
      <c r="BA596" s="5">
        <f t="shared" si="826"/>
        <v>3.5032315911101614E-6</v>
      </c>
      <c r="BB596" s="5">
        <f t="shared" si="827"/>
        <v>9.3595362589756093E-7</v>
      </c>
      <c r="BC596" s="5">
        <f t="shared" si="828"/>
        <v>2.0004596717014354E-7</v>
      </c>
      <c r="BD596" s="5">
        <f t="shared" si="829"/>
        <v>3.7485462484805821E-4</v>
      </c>
      <c r="BE596" s="5">
        <f t="shared" si="830"/>
        <v>2.3974256522987452E-4</v>
      </c>
      <c r="BF596" s="5">
        <f t="shared" si="831"/>
        <v>7.6665050626356648E-5</v>
      </c>
      <c r="BG596" s="5">
        <f t="shared" si="832"/>
        <v>1.634400349921515E-5</v>
      </c>
      <c r="BH596" s="5">
        <f t="shared" si="833"/>
        <v>2.6132486204592854E-6</v>
      </c>
      <c r="BI596" s="5">
        <f t="shared" si="834"/>
        <v>3.3426661234673863E-7</v>
      </c>
      <c r="BJ596" s="8">
        <f t="shared" si="835"/>
        <v>0.21749822610999672</v>
      </c>
      <c r="BK596" s="8">
        <f t="shared" si="836"/>
        <v>0.32787807288573967</v>
      </c>
      <c r="BL596" s="8">
        <f t="shared" si="837"/>
        <v>0.41765623714959721</v>
      </c>
      <c r="BM596" s="8">
        <f t="shared" si="838"/>
        <v>0.24482260425371058</v>
      </c>
      <c r="BN596" s="8">
        <f t="shared" si="839"/>
        <v>0.75504752025238397</v>
      </c>
    </row>
    <row r="597" spans="1:66" x14ac:dyDescent="0.25">
      <c r="A597" t="s">
        <v>80</v>
      </c>
      <c r="B597" t="s">
        <v>88</v>
      </c>
      <c r="C597" t="s">
        <v>98</v>
      </c>
      <c r="D597" t="s">
        <v>527</v>
      </c>
      <c r="E597">
        <f>VLOOKUP(A597,home!$A$2:$E$405,3,FALSE)</f>
        <v>1.2518</v>
      </c>
      <c r="F597">
        <f>VLOOKUP(B597,home!$B$2:$E$405,3,FALSE)</f>
        <v>0.72940000000000005</v>
      </c>
      <c r="G597">
        <f>VLOOKUP(C597,away!$B$2:$E$405,4,FALSE)</f>
        <v>0.79879999999999995</v>
      </c>
      <c r="H597">
        <f>VLOOKUP(A597,away!$A$2:$E$405,3,FALSE)</f>
        <v>1.0562</v>
      </c>
      <c r="I597">
        <f>VLOOKUP(C597,away!$B$2:$E$405,3,FALSE)</f>
        <v>1.1938</v>
      </c>
      <c r="J597">
        <f>VLOOKUP(B597,home!$B$2:$E$405,4,FALSE)</f>
        <v>0.98799999999999999</v>
      </c>
      <c r="K597" s="3">
        <f t="shared" si="784"/>
        <v>0.72935466049600006</v>
      </c>
      <c r="L597" s="3">
        <f t="shared" si="785"/>
        <v>1.24576086128</v>
      </c>
      <c r="M597" s="5">
        <f t="shared" si="786"/>
        <v>0.13874528321559354</v>
      </c>
      <c r="N597" s="5">
        <f t="shared" si="787"/>
        <v>0.1011945189351306</v>
      </c>
      <c r="O597" s="5">
        <f t="shared" si="788"/>
        <v>0.17284344351719533</v>
      </c>
      <c r="P597" s="5">
        <f t="shared" si="789"/>
        <v>0.12606417106544357</v>
      </c>
      <c r="Q597" s="5">
        <f t="shared" si="790"/>
        <v>3.6903347000994104E-2</v>
      </c>
      <c r="R597" s="5">
        <f t="shared" si="791"/>
        <v>0.10766079853129114</v>
      </c>
      <c r="S597" s="5">
        <f t="shared" si="792"/>
        <v>2.8635523417619321E-2</v>
      </c>
      <c r="T597" s="5">
        <f t="shared" si="793"/>
        <v>4.597274534407312E-2</v>
      </c>
      <c r="U597" s="5">
        <f t="shared" si="794"/>
        <v>7.8522905161518108E-2</v>
      </c>
      <c r="V597" s="5">
        <f t="shared" si="795"/>
        <v>2.8909199161410251E-3</v>
      </c>
      <c r="W597" s="5">
        <f t="shared" si="796"/>
        <v>8.9718760410253812E-3</v>
      </c>
      <c r="X597" s="5">
        <f t="shared" si="797"/>
        <v>1.1176812024165176E-2</v>
      </c>
      <c r="Y597" s="5">
        <f t="shared" si="798"/>
        <v>6.9618174867943344E-3</v>
      </c>
      <c r="Z597" s="5">
        <f t="shared" si="799"/>
        <v>4.4706536368144596E-2</v>
      </c>
      <c r="AA597" s="5">
        <f t="shared" si="800"/>
        <v>3.2606920654740183E-2</v>
      </c>
      <c r="AB597" s="5">
        <f t="shared" si="801"/>
        <v>1.1891004771979017E-2</v>
      </c>
      <c r="AC597" s="5">
        <f t="shared" si="802"/>
        <v>1.6416838396165584E-4</v>
      </c>
      <c r="AD597" s="5">
        <f t="shared" si="803"/>
        <v>1.6359199009785656E-3</v>
      </c>
      <c r="AE597" s="5">
        <f t="shared" si="804"/>
        <v>2.0379649848281502E-3</v>
      </c>
      <c r="AF597" s="5">
        <f t="shared" si="805"/>
        <v>1.2694085073789991E-3</v>
      </c>
      <c r="AG597" s="5">
        <f t="shared" si="806"/>
        <v>5.2712647848954036E-4</v>
      </c>
      <c r="AH597" s="5">
        <f t="shared" si="807"/>
        <v>1.3923413312706367E-2</v>
      </c>
      <c r="AI597" s="5">
        <f t="shared" si="808"/>
        <v>1.0155106389634442E-2</v>
      </c>
      <c r="AJ597" s="5">
        <f t="shared" si="809"/>
        <v>3.7033370865562935E-3</v>
      </c>
      <c r="AK597" s="5">
        <f t="shared" si="810"/>
        <v>9.0034872115583734E-4</v>
      </c>
      <c r="AL597" s="5">
        <f t="shared" si="811"/>
        <v>5.9665455313881627E-6</v>
      </c>
      <c r="AM597" s="5">
        <f t="shared" si="812"/>
        <v>2.3863316079537447E-4</v>
      </c>
      <c r="AN597" s="5">
        <f t="shared" si="813"/>
        <v>2.9727985192241441E-4</v>
      </c>
      <c r="AO597" s="5">
        <f t="shared" si="814"/>
        <v>1.8516980218602892E-4</v>
      </c>
      <c r="AP597" s="5">
        <f t="shared" si="815"/>
        <v>7.6892430751438203E-5</v>
      </c>
      <c r="AQ597" s="5">
        <f t="shared" si="816"/>
        <v>2.3947395189706107E-5</v>
      </c>
      <c r="AR597" s="5">
        <f t="shared" si="817"/>
        <v>3.4690486720789005E-3</v>
      </c>
      <c r="AS597" s="5">
        <f t="shared" si="818"/>
        <v>2.5301668164682068E-3</v>
      </c>
      <c r="AT597" s="5">
        <f t="shared" si="819"/>
        <v>9.2269447971170683E-4</v>
      </c>
      <c r="AU597" s="5">
        <f t="shared" si="820"/>
        <v>2.2432383966388851E-4</v>
      </c>
      <c r="AV597" s="5">
        <f t="shared" si="821"/>
        <v>4.0902909479803631E-5</v>
      </c>
      <c r="AW597" s="5">
        <f t="shared" si="822"/>
        <v>1.5058922667220331E-7</v>
      </c>
      <c r="AX597" s="5">
        <f t="shared" si="823"/>
        <v>2.9008034662499603E-5</v>
      </c>
      <c r="AY597" s="5">
        <f t="shared" si="824"/>
        <v>3.61370742451956E-5</v>
      </c>
      <c r="AZ597" s="5">
        <f t="shared" si="825"/>
        <v>2.2509076367917087E-5</v>
      </c>
      <c r="BA597" s="5">
        <f t="shared" si="826"/>
        <v>9.3469754542378949E-6</v>
      </c>
      <c r="BB597" s="5">
        <f t="shared" si="827"/>
        <v>2.9110240480586055E-6</v>
      </c>
      <c r="BC597" s="5">
        <f t="shared" si="828"/>
        <v>7.2528796506325614E-7</v>
      </c>
      <c r="BD597" s="5">
        <f t="shared" si="829"/>
        <v>7.2026751025854139E-4</v>
      </c>
      <c r="BE597" s="5">
        <f t="shared" si="830"/>
        <v>5.2533046541091777E-4</v>
      </c>
      <c r="BF597" s="5">
        <f t="shared" si="831"/>
        <v>1.9157611162399276E-4</v>
      </c>
      <c r="BG597" s="5">
        <f t="shared" si="832"/>
        <v>4.657564328422036E-5</v>
      </c>
      <c r="BH597" s="5">
        <f t="shared" si="833"/>
        <v>8.4925406237363343E-6</v>
      </c>
      <c r="BI597" s="5">
        <f t="shared" si="834"/>
        <v>1.238814816674741E-6</v>
      </c>
      <c r="BJ597" s="8">
        <f t="shared" si="835"/>
        <v>0.21757409681744586</v>
      </c>
      <c r="BK597" s="8">
        <f t="shared" si="836"/>
        <v>0.29654216961853569</v>
      </c>
      <c r="BL597" s="8">
        <f t="shared" si="837"/>
        <v>0.44088789595019734</v>
      </c>
      <c r="BM597" s="8">
        <f t="shared" si="838"/>
        <v>0.31626315000365668</v>
      </c>
      <c r="BN597" s="8">
        <f t="shared" si="839"/>
        <v>0.68341156226564825</v>
      </c>
    </row>
    <row r="598" spans="1:66" x14ac:dyDescent="0.25">
      <c r="A598" t="s">
        <v>80</v>
      </c>
      <c r="B598" t="s">
        <v>410</v>
      </c>
      <c r="C598" t="s">
        <v>369</v>
      </c>
      <c r="D598" t="s">
        <v>527</v>
      </c>
      <c r="E598">
        <f>VLOOKUP(A598,home!$A$2:$E$405,3,FALSE)</f>
        <v>1.2518</v>
      </c>
      <c r="F598">
        <f>VLOOKUP(B598,home!$B$2:$E$405,3,FALSE)</f>
        <v>1.1113999999999999</v>
      </c>
      <c r="G598">
        <f>VLOOKUP(C598,away!$B$2:$E$405,4,FALSE)</f>
        <v>1.3546</v>
      </c>
      <c r="H598">
        <f>VLOOKUP(A598,away!$A$2:$E$405,3,FALSE)</f>
        <v>1.0562</v>
      </c>
      <c r="I598">
        <f>VLOOKUP(C598,away!$B$2:$E$405,3,FALSE)</f>
        <v>0.78210000000000002</v>
      </c>
      <c r="J598">
        <f>VLOOKUP(B598,home!$B$2:$E$405,4,FALSE)</f>
        <v>1.1113999999999999</v>
      </c>
      <c r="K598" s="3">
        <f t="shared" si="784"/>
        <v>1.8845879543920001</v>
      </c>
      <c r="L598" s="3">
        <f t="shared" si="785"/>
        <v>0.91807643782799997</v>
      </c>
      <c r="M598" s="5">
        <f t="shared" si="786"/>
        <v>6.0648256420779388E-2</v>
      </c>
      <c r="N598" s="5">
        <f t="shared" si="787"/>
        <v>0.11429697350547814</v>
      </c>
      <c r="O598" s="5">
        <f t="shared" si="788"/>
        <v>5.567973521526827E-2</v>
      </c>
      <c r="P598" s="5">
        <f t="shared" si="789"/>
        <v>0.10493335829043067</v>
      </c>
      <c r="Q598" s="5">
        <f t="shared" si="790"/>
        <v>0.10770134974594284</v>
      </c>
      <c r="R598" s="5">
        <f t="shared" si="791"/>
        <v>2.5559126482819865E-2</v>
      </c>
      <c r="S598" s="5">
        <f t="shared" si="792"/>
        <v>4.5388813842038502E-2</v>
      </c>
      <c r="T598" s="5">
        <f t="shared" si="793"/>
        <v>9.8878071524022768E-2</v>
      </c>
      <c r="U598" s="5">
        <f t="shared" si="794"/>
        <v>4.8168421894303891E-2</v>
      </c>
      <c r="V598" s="5">
        <f t="shared" si="795"/>
        <v>8.7257260991420466E-3</v>
      </c>
      <c r="W598" s="5">
        <f t="shared" si="796"/>
        <v>6.7657555467654604E-2</v>
      </c>
      <c r="X598" s="5">
        <f t="shared" si="797"/>
        <v>6.2114807515894661E-2</v>
      </c>
      <c r="Y598" s="5">
        <f t="shared" si="798"/>
        <v>2.8513070610282219E-2</v>
      </c>
      <c r="Z598" s="5">
        <f t="shared" si="799"/>
        <v>7.8217439317808547E-3</v>
      </c>
      <c r="AA598" s="5">
        <f t="shared" si="800"/>
        <v>1.4740764396172924E-2</v>
      </c>
      <c r="AB598" s="5">
        <f t="shared" si="801"/>
        <v>1.3890133509778978E-2</v>
      </c>
      <c r="AC598" s="5">
        <f t="shared" si="802"/>
        <v>9.4357591332968141E-4</v>
      </c>
      <c r="AD598" s="5">
        <f t="shared" si="803"/>
        <v>3.1876653514487624E-2</v>
      </c>
      <c r="AE598" s="5">
        <f t="shared" si="804"/>
        <v>2.9265204508458192E-2</v>
      </c>
      <c r="AF598" s="5">
        <f t="shared" si="805"/>
        <v>1.3433847353716609E-2</v>
      </c>
      <c r="AG598" s="5">
        <f t="shared" si="806"/>
        <v>4.1110995749417496E-3</v>
      </c>
      <c r="AH598" s="5">
        <f t="shared" si="807"/>
        <v>1.795239701623035E-3</v>
      </c>
      <c r="AI598" s="5">
        <f t="shared" si="808"/>
        <v>3.3832871169250608E-3</v>
      </c>
      <c r="AJ598" s="5">
        <f t="shared" si="809"/>
        <v>3.1880510734033042E-3</v>
      </c>
      <c r="AK598" s="5">
        <f t="shared" si="810"/>
        <v>2.0027208836407846E-3</v>
      </c>
      <c r="AL598" s="5">
        <f t="shared" si="811"/>
        <v>6.530284313579708E-5</v>
      </c>
      <c r="AM598" s="5">
        <f t="shared" si="812"/>
        <v>1.2014871447946163E-2</v>
      </c>
      <c r="AN598" s="5">
        <f t="shared" si="813"/>
        <v>1.1030570379891757E-2</v>
      </c>
      <c r="AO598" s="5">
        <f t="shared" si="814"/>
        <v>5.0634533807910349E-3</v>
      </c>
      <c r="AP598" s="5">
        <f t="shared" si="815"/>
        <v>1.5495457476482593E-3</v>
      </c>
      <c r="AQ598" s="5">
        <f t="shared" si="816"/>
        <v>3.5565036006310964E-4</v>
      </c>
      <c r="AR598" s="5">
        <f t="shared" si="817"/>
        <v>3.2963345406269567E-4</v>
      </c>
      <c r="AS598" s="5">
        <f t="shared" si="818"/>
        <v>6.2122323689118501E-4</v>
      </c>
      <c r="AT598" s="5">
        <f t="shared" si="819"/>
        <v>5.8537491461676768E-4</v>
      </c>
      <c r="AU598" s="5">
        <f t="shared" si="820"/>
        <v>3.6773017096333537E-4</v>
      </c>
      <c r="AV598" s="5">
        <f t="shared" si="821"/>
        <v>1.7325496266600319E-4</v>
      </c>
      <c r="AW598" s="5">
        <f t="shared" si="822"/>
        <v>3.1385195737944613E-6</v>
      </c>
      <c r="AX598" s="5">
        <f t="shared" si="823"/>
        <v>3.7738470007279514E-3</v>
      </c>
      <c r="AY598" s="5">
        <f t="shared" si="824"/>
        <v>3.4646800113361993E-3</v>
      </c>
      <c r="AZ598" s="5">
        <f t="shared" si="825"/>
        <v>1.5904205415107058E-3</v>
      </c>
      <c r="BA598" s="5">
        <f t="shared" si="826"/>
        <v>4.8670920846620929E-4</v>
      </c>
      <c r="BB598" s="5">
        <f t="shared" si="827"/>
        <v>1.1170906409168569E-4</v>
      </c>
      <c r="BC598" s="5">
        <f t="shared" si="828"/>
        <v>2.0511491926878918E-5</v>
      </c>
      <c r="BD598" s="5">
        <f t="shared" si="829"/>
        <v>5.0438117882469859E-5</v>
      </c>
      <c r="BE598" s="5">
        <f t="shared" si="830"/>
        <v>9.5055069403506451E-5</v>
      </c>
      <c r="BF598" s="5">
        <f t="shared" si="831"/>
        <v>8.9569819400871911E-5</v>
      </c>
      <c r="BG598" s="5">
        <f t="shared" si="832"/>
        <v>5.6267400906650036E-5</v>
      </c>
      <c r="BH598" s="5">
        <f t="shared" si="833"/>
        <v>2.6510216493404545E-5</v>
      </c>
      <c r="BI598" s="5">
        <f t="shared" si="834"/>
        <v>9.9921669343588704E-6</v>
      </c>
      <c r="BJ598" s="8">
        <f t="shared" si="835"/>
        <v>0.59731060195527896</v>
      </c>
      <c r="BK598" s="8">
        <f t="shared" si="836"/>
        <v>0.22416971342019229</v>
      </c>
      <c r="BL598" s="8">
        <f t="shared" si="837"/>
        <v>0.17081252980415737</v>
      </c>
      <c r="BM598" s="8">
        <f t="shared" si="838"/>
        <v>0.52783424795892808</v>
      </c>
      <c r="BN598" s="8">
        <f t="shared" si="839"/>
        <v>0.46881879966071915</v>
      </c>
    </row>
    <row r="599" spans="1:66" x14ac:dyDescent="0.25">
      <c r="A599" t="s">
        <v>80</v>
      </c>
      <c r="B599" t="s">
        <v>114</v>
      </c>
      <c r="C599" t="s">
        <v>71</v>
      </c>
      <c r="D599" t="s">
        <v>527</v>
      </c>
      <c r="E599">
        <f>VLOOKUP(A599,home!$A$2:$E$405,3,FALSE)</f>
        <v>1.2518</v>
      </c>
      <c r="F599">
        <f>VLOOKUP(B599,home!$B$2:$E$405,3,FALSE)</f>
        <v>1.6775</v>
      </c>
      <c r="G599">
        <f>VLOOKUP(C599,away!$B$2:$E$405,4,FALSE)</f>
        <v>1.4397</v>
      </c>
      <c r="H599">
        <f>VLOOKUP(A599,away!$A$2:$E$405,3,FALSE)</f>
        <v>1.0562</v>
      </c>
      <c r="I599">
        <f>VLOOKUP(C599,away!$B$2:$E$405,3,FALSE)</f>
        <v>0.7843</v>
      </c>
      <c r="J599">
        <f>VLOOKUP(B599,home!$B$2:$E$405,4,FALSE)</f>
        <v>0.751</v>
      </c>
      <c r="K599" s="3">
        <f t="shared" si="784"/>
        <v>3.0232181116499999</v>
      </c>
      <c r="L599" s="3">
        <f t="shared" si="785"/>
        <v>0.62211162265999997</v>
      </c>
      <c r="M599" s="5">
        <f t="shared" si="786"/>
        <v>2.6112798148729185E-2</v>
      </c>
      <c r="N599" s="5">
        <f t="shared" si="787"/>
        <v>7.8944684309098651E-2</v>
      </c>
      <c r="O599" s="5">
        <f t="shared" si="788"/>
        <v>1.6245075228498961E-2</v>
      </c>
      <c r="P599" s="5">
        <f t="shared" si="789"/>
        <v>4.9112405655914813E-2</v>
      </c>
      <c r="Q599" s="5">
        <f t="shared" si="790"/>
        <v>0.11933349971087935</v>
      </c>
      <c r="R599" s="5">
        <f t="shared" si="791"/>
        <v>5.0531250553176275E-3</v>
      </c>
      <c r="S599" s="5">
        <f t="shared" si="792"/>
        <v>2.3092396835194373E-2</v>
      </c>
      <c r="T599" s="5">
        <f t="shared" si="793"/>
        <v>7.4238757142831804E-2</v>
      </c>
      <c r="U599" s="5">
        <f t="shared" si="794"/>
        <v>1.527669918766866E-2</v>
      </c>
      <c r="V599" s="5">
        <f t="shared" si="795"/>
        <v>4.8257442128903328E-3</v>
      </c>
      <c r="W599" s="5">
        <f t="shared" si="796"/>
        <v>0.12025706588417015</v>
      </c>
      <c r="X599" s="5">
        <f t="shared" si="797"/>
        <v>7.4813318393531628E-2</v>
      </c>
      <c r="Y599" s="5">
        <f t="shared" si="798"/>
        <v>2.3271117451189587E-2</v>
      </c>
      <c r="Z599" s="5">
        <f t="shared" si="799"/>
        <v>1.047869275889184E-3</v>
      </c>
      <c r="AA599" s="5">
        <f t="shared" si="800"/>
        <v>3.1679373735097513E-3</v>
      </c>
      <c r="AB599" s="5">
        <f t="shared" si="801"/>
        <v>4.7886828220838071E-3</v>
      </c>
      <c r="AC599" s="5">
        <f t="shared" si="802"/>
        <v>5.6725993616536113E-4</v>
      </c>
      <c r="AD599" s="5">
        <f t="shared" si="803"/>
        <v>9.0890834908727625E-2</v>
      </c>
      <c r="AE599" s="5">
        <f t="shared" si="804"/>
        <v>5.6544244789990719E-2</v>
      </c>
      <c r="AF599" s="5">
        <f t="shared" si="805"/>
        <v>1.7588415939192685E-2</v>
      </c>
      <c r="AG599" s="5">
        <f t="shared" si="806"/>
        <v>3.6473193266500564E-3</v>
      </c>
      <c r="AH599" s="5">
        <f t="shared" si="807"/>
        <v>1.6297291388974483E-4</v>
      </c>
      <c r="AI599" s="5">
        <f t="shared" si="808"/>
        <v>4.9270266497985235E-4</v>
      </c>
      <c r="AJ599" s="5">
        <f t="shared" si="809"/>
        <v>7.447738102126562E-4</v>
      </c>
      <c r="AK599" s="5">
        <f t="shared" si="810"/>
        <v>7.5053789070582714E-4</v>
      </c>
      <c r="AL599" s="5">
        <f t="shared" si="811"/>
        <v>4.2675625857671441E-5</v>
      </c>
      <c r="AM599" s="5">
        <f t="shared" si="812"/>
        <v>5.4956563655811044E-2</v>
      </c>
      <c r="AN599" s="5">
        <f t="shared" si="813"/>
        <v>3.4189116991734193E-2</v>
      </c>
      <c r="AO599" s="5">
        <f t="shared" si="814"/>
        <v>1.0634723524520166E-2</v>
      </c>
      <c r="AP599" s="5">
        <f t="shared" si="815"/>
        <v>2.2053283694599053E-3</v>
      </c>
      <c r="AQ599" s="5">
        <f t="shared" si="816"/>
        <v>3.4299010260570827E-4</v>
      </c>
      <c r="AR599" s="5">
        <f t="shared" si="817"/>
        <v>2.027746878191553E-5</v>
      </c>
      <c r="AS599" s="5">
        <f t="shared" si="818"/>
        <v>6.13032108799045E-5</v>
      </c>
      <c r="AT599" s="5">
        <f t="shared" si="819"/>
        <v>9.2666488717213329E-5</v>
      </c>
      <c r="AU599" s="5">
        <f t="shared" si="820"/>
        <v>9.3383669010963229E-5</v>
      </c>
      <c r="AV599" s="5">
        <f t="shared" si="821"/>
        <v>7.0579799871568207E-5</v>
      </c>
      <c r="AW599" s="5">
        <f t="shared" si="822"/>
        <v>2.2295396184282395E-6</v>
      </c>
      <c r="AX599" s="5">
        <f t="shared" si="823"/>
        <v>2.7690946433049028E-2</v>
      </c>
      <c r="AY599" s="5">
        <f t="shared" si="824"/>
        <v>1.7226859618455274E-2</v>
      </c>
      <c r="AZ599" s="5">
        <f t="shared" si="825"/>
        <v>5.3585147952866178E-3</v>
      </c>
      <c r="BA599" s="5">
        <f t="shared" si="826"/>
        <v>1.1111981114477918E-3</v>
      </c>
      <c r="BB599" s="5">
        <f t="shared" si="827"/>
        <v>1.7282231505237828E-4</v>
      </c>
      <c r="BC599" s="5">
        <f t="shared" si="828"/>
        <v>2.1502954169818571E-5</v>
      </c>
      <c r="BD599" s="5">
        <f t="shared" si="829"/>
        <v>2.1024748345591597E-6</v>
      </c>
      <c r="BE599" s="5">
        <f t="shared" si="830"/>
        <v>6.3562399991275887E-6</v>
      </c>
      <c r="BF599" s="5">
        <f t="shared" si="831"/>
        <v>9.6081499436783556E-6</v>
      </c>
      <c r="BG599" s="5">
        <f t="shared" si="832"/>
        <v>9.6825109763924423E-6</v>
      </c>
      <c r="BH599" s="5">
        <f t="shared" si="833"/>
        <v>7.3180856375198891E-6</v>
      </c>
      <c r="BI599" s="5">
        <f t="shared" si="834"/>
        <v>4.4248338083911702E-6</v>
      </c>
      <c r="BJ599" s="8">
        <f t="shared" si="835"/>
        <v>0.81343982472785414</v>
      </c>
      <c r="BK599" s="8">
        <f t="shared" si="836"/>
        <v>0.12098014003320702</v>
      </c>
      <c r="BL599" s="8">
        <f t="shared" si="837"/>
        <v>4.7060209879328109E-2</v>
      </c>
      <c r="BM599" s="8">
        <f t="shared" si="838"/>
        <v>0.67050182572900308</v>
      </c>
      <c r="BN599" s="8">
        <f t="shared" si="839"/>
        <v>0.29480158810843859</v>
      </c>
    </row>
    <row r="600" spans="1:66" x14ac:dyDescent="0.25">
      <c r="A600" t="s">
        <v>99</v>
      </c>
      <c r="B600" t="s">
        <v>92</v>
      </c>
      <c r="C600" t="s">
        <v>121</v>
      </c>
      <c r="D600" t="s">
        <v>527</v>
      </c>
      <c r="E600">
        <f>VLOOKUP(A600,home!$A$2:$E$405,3,FALSE)</f>
        <v>1.3478000000000001</v>
      </c>
      <c r="F600">
        <f>VLOOKUP(B600,home!$B$2:$E$405,3,FALSE)</f>
        <v>0.90300000000000002</v>
      </c>
      <c r="G600">
        <f>VLOOKUP(C600,away!$B$2:$E$405,4,FALSE)</f>
        <v>1.1291</v>
      </c>
      <c r="H600">
        <f>VLOOKUP(A600,away!$A$2:$E$405,3,FALSE)</f>
        <v>1.2736000000000001</v>
      </c>
      <c r="I600">
        <f>VLOOKUP(C600,away!$B$2:$E$405,3,FALSE)</f>
        <v>0.99</v>
      </c>
      <c r="J600">
        <f>VLOOKUP(B600,home!$B$2:$E$405,4,FALSE)</f>
        <v>1.4408000000000001</v>
      </c>
      <c r="K600" s="3">
        <f t="shared" si="784"/>
        <v>1.3741862849400002</v>
      </c>
      <c r="L600" s="3">
        <f t="shared" si="785"/>
        <v>1.8166528512</v>
      </c>
      <c r="M600" s="5">
        <f t="shared" si="786"/>
        <v>4.1137336625732983E-2</v>
      </c>
      <c r="N600" s="5">
        <f t="shared" si="787"/>
        <v>5.6530363790042198E-2</v>
      </c>
      <c r="O600" s="5">
        <f t="shared" si="788"/>
        <v>7.4732259871911996E-2</v>
      </c>
      <c r="P600" s="5">
        <f t="shared" si="789"/>
        <v>0.10269604655855338</v>
      </c>
      <c r="Q600" s="5">
        <f t="shared" si="790"/>
        <v>3.8841625301472414E-2</v>
      </c>
      <c r="R600" s="5">
        <f t="shared" si="791"/>
        <v>6.788128648646416E-2</v>
      </c>
      <c r="S600" s="5">
        <f t="shared" si="792"/>
        <v>6.4093101570407388E-2</v>
      </c>
      <c r="T600" s="5">
        <f t="shared" si="793"/>
        <v>7.0561749349161915E-2</v>
      </c>
      <c r="U600" s="5">
        <f t="shared" si="794"/>
        <v>9.3281532893782007E-2</v>
      </c>
      <c r="V600" s="5">
        <f t="shared" si="795"/>
        <v>1.7778140473000893E-2</v>
      </c>
      <c r="W600" s="5">
        <f t="shared" si="796"/>
        <v>1.7791876258020634E-2</v>
      </c>
      <c r="X600" s="5">
        <f t="shared" si="797"/>
        <v>3.2321662732330766E-2</v>
      </c>
      <c r="Y600" s="5">
        <f t="shared" si="798"/>
        <v>2.9358620379106741E-2</v>
      </c>
      <c r="Z600" s="5">
        <f t="shared" si="799"/>
        <v>4.1105577546253047E-2</v>
      </c>
      <c r="AA600" s="5">
        <f t="shared" si="800"/>
        <v>5.6486720898598554E-2</v>
      </c>
      <c r="AB600" s="5">
        <f t="shared" si="801"/>
        <v>3.8811638570043917E-2</v>
      </c>
      <c r="AC600" s="5">
        <f t="shared" si="802"/>
        <v>2.7738559595362334E-3</v>
      </c>
      <c r="AD600" s="5">
        <f t="shared" si="803"/>
        <v>6.1123380842803884E-3</v>
      </c>
      <c r="AE600" s="5">
        <f t="shared" si="804"/>
        <v>1.1103996408306312E-2</v>
      </c>
      <c r="AF600" s="5">
        <f t="shared" si="805"/>
        <v>1.0086053367432114E-2</v>
      </c>
      <c r="AG600" s="5">
        <f t="shared" si="806"/>
        <v>6.1076192024336366E-3</v>
      </c>
      <c r="AH600" s="5">
        <f t="shared" si="807"/>
        <v>1.8668641162405821E-2</v>
      </c>
      <c r="AI600" s="5">
        <f t="shared" si="808"/>
        <v>2.5654190643844419E-2</v>
      </c>
      <c r="AJ600" s="5">
        <f t="shared" si="809"/>
        <v>1.7626818467003542E-2</v>
      </c>
      <c r="AK600" s="5">
        <f t="shared" si="810"/>
        <v>8.0741773948277973E-3</v>
      </c>
      <c r="AL600" s="5">
        <f t="shared" si="811"/>
        <v>2.7698831682657885E-4</v>
      </c>
      <c r="AM600" s="5">
        <f t="shared" si="812"/>
        <v>1.6798982328669085E-3</v>
      </c>
      <c r="AN600" s="5">
        <f t="shared" si="813"/>
        <v>3.05179191446351E-3</v>
      </c>
      <c r="AO600" s="5">
        <f t="shared" si="814"/>
        <v>2.7720232413396217E-3</v>
      </c>
      <c r="AP600" s="5">
        <f t="shared" si="815"/>
        <v>1.6786013083240966E-3</v>
      </c>
      <c r="AQ600" s="5">
        <f t="shared" si="816"/>
        <v>7.62358963198755E-4</v>
      </c>
      <c r="AR600" s="5">
        <f t="shared" si="817"/>
        <v>6.7828880391428443E-3</v>
      </c>
      <c r="AS600" s="5">
        <f t="shared" si="818"/>
        <v>9.3209517156736671E-3</v>
      </c>
      <c r="AT600" s="5">
        <f t="shared" si="819"/>
        <v>6.4043620051333601E-3</v>
      </c>
      <c r="AU600" s="5">
        <f t="shared" si="820"/>
        <v>2.9335954770817016E-3</v>
      </c>
      <c r="AV600" s="5">
        <f t="shared" si="821"/>
        <v>1.0078266675419222E-3</v>
      </c>
      <c r="AW600" s="5">
        <f t="shared" si="822"/>
        <v>1.9207750464820012E-5</v>
      </c>
      <c r="AX600" s="5">
        <f t="shared" si="823"/>
        <v>3.8474885195010792E-4</v>
      </c>
      <c r="AY600" s="5">
        <f t="shared" si="824"/>
        <v>6.9895509889109011E-4</v>
      </c>
      <c r="AZ600" s="5">
        <f t="shared" si="825"/>
        <v>6.3487938663063861E-4</v>
      </c>
      <c r="BA600" s="5">
        <f t="shared" si="826"/>
        <v>3.8445181596355227E-4</v>
      </c>
      <c r="BB600" s="5">
        <f t="shared" si="827"/>
        <v>1.7460387190480119E-4</v>
      </c>
      <c r="BC600" s="5">
        <f t="shared" si="828"/>
        <v>6.3438924345283337E-5</v>
      </c>
      <c r="BD600" s="5">
        <f t="shared" si="829"/>
        <v>2.0536921492798708E-3</v>
      </c>
      <c r="BE600" s="5">
        <f t="shared" si="830"/>
        <v>2.8221555850293494E-3</v>
      </c>
      <c r="BF600" s="5">
        <f t="shared" si="831"/>
        <v>1.9390837494570781E-3</v>
      </c>
      <c r="BG600" s="5">
        <f t="shared" si="832"/>
        <v>8.8822076461798286E-4</v>
      </c>
      <c r="BH600" s="5">
        <f t="shared" si="833"/>
        <v>3.0514519818423789E-4</v>
      </c>
      <c r="BI600" s="5">
        <f t="shared" si="834"/>
        <v>8.3865269252015565E-5</v>
      </c>
      <c r="BJ600" s="8">
        <f t="shared" si="835"/>
        <v>0.29110165648246561</v>
      </c>
      <c r="BK600" s="8">
        <f t="shared" si="836"/>
        <v>0.22945442460294854</v>
      </c>
      <c r="BL600" s="8">
        <f t="shared" si="837"/>
        <v>0.4357590530092762</v>
      </c>
      <c r="BM600" s="8">
        <f t="shared" si="838"/>
        <v>0.61492204565834008</v>
      </c>
      <c r="BN600" s="8">
        <f t="shared" si="839"/>
        <v>0.38181891863417716</v>
      </c>
    </row>
    <row r="601" spans="1:66" x14ac:dyDescent="0.25">
      <c r="A601" t="s">
        <v>99</v>
      </c>
      <c r="B601" t="s">
        <v>130</v>
      </c>
      <c r="C601" t="s">
        <v>125</v>
      </c>
      <c r="D601" t="s">
        <v>527</v>
      </c>
      <c r="E601">
        <f>VLOOKUP(A601,home!$A$2:$E$405,3,FALSE)</f>
        <v>1.3478000000000001</v>
      </c>
      <c r="F601">
        <f>VLOOKUP(B601,home!$B$2:$E$405,3,FALSE)</f>
        <v>1.0345</v>
      </c>
      <c r="G601">
        <f>VLOOKUP(C601,away!$B$2:$E$405,4,FALSE)</f>
        <v>0.93100000000000005</v>
      </c>
      <c r="H601">
        <f>VLOOKUP(A601,away!$A$2:$E$405,3,FALSE)</f>
        <v>1.2736000000000001</v>
      </c>
      <c r="I601">
        <f>VLOOKUP(C601,away!$B$2:$E$405,3,FALSE)</f>
        <v>1.2653000000000001</v>
      </c>
      <c r="J601">
        <f>VLOOKUP(B601,home!$B$2:$E$405,4,FALSE)</f>
        <v>0.79079999999999995</v>
      </c>
      <c r="K601" s="3">
        <f t="shared" si="784"/>
        <v>1.2980924621000001</v>
      </c>
      <c r="L601" s="3">
        <f t="shared" si="785"/>
        <v>1.2743631920639999</v>
      </c>
      <c r="M601" s="5">
        <f t="shared" si="786"/>
        <v>7.6347831168074379E-2</v>
      </c>
      <c r="N601" s="5">
        <f t="shared" si="787"/>
        <v>9.9106544136960767E-2</v>
      </c>
      <c r="O601" s="5">
        <f t="shared" si="788"/>
        <v>9.7294865834510608E-2</v>
      </c>
      <c r="P601" s="5">
        <f t="shared" si="789"/>
        <v>0.12629773194080904</v>
      </c>
      <c r="Q601" s="5">
        <f t="shared" si="790"/>
        <v>6.4324728944484891E-2</v>
      </c>
      <c r="R601" s="5">
        <f t="shared" si="791"/>
        <v>6.1994497898152791E-2</v>
      </c>
      <c r="S601" s="5">
        <f t="shared" si="792"/>
        <v>5.2231729603023053E-2</v>
      </c>
      <c r="T601" s="5">
        <f t="shared" si="793"/>
        <v>8.1973066906345343E-2</v>
      </c>
      <c r="U601" s="5">
        <f t="shared" si="794"/>
        <v>8.047459041326642E-2</v>
      </c>
      <c r="V601" s="5">
        <f t="shared" si="795"/>
        <v>9.6004313173323023E-3</v>
      </c>
      <c r="W601" s="5">
        <f t="shared" si="796"/>
        <v>2.7833148589820507E-2</v>
      </c>
      <c r="X601" s="5">
        <f t="shared" si="797"/>
        <v>3.5469540082115281E-2</v>
      </c>
      <c r="Y601" s="5">
        <f t="shared" si="798"/>
        <v>2.2600538160043215E-2</v>
      </c>
      <c r="Z601" s="5">
        <f t="shared" si="799"/>
        <v>2.6334502077298306E-2</v>
      </c>
      <c r="AA601" s="5">
        <f t="shared" si="800"/>
        <v>3.4184618639697718E-2</v>
      </c>
      <c r="AB601" s="5">
        <f t="shared" si="801"/>
        <v>2.2187397887977391E-2</v>
      </c>
      <c r="AC601" s="5">
        <f t="shared" si="802"/>
        <v>9.9258934609036458E-4</v>
      </c>
      <c r="AD601" s="5">
        <f t="shared" si="803"/>
        <v>9.0325000952388105E-3</v>
      </c>
      <c r="AE601" s="5">
        <f t="shared" si="804"/>
        <v>1.1510685653686915E-2</v>
      </c>
      <c r="AF601" s="5">
        <f t="shared" si="805"/>
        <v>7.334397056238875E-3</v>
      </c>
      <c r="AG601" s="5">
        <f t="shared" si="806"/>
        <v>3.115561881484459E-3</v>
      </c>
      <c r="AH601" s="5">
        <f t="shared" si="807"/>
        <v>8.3899300321604794E-3</v>
      </c>
      <c r="AI601" s="5">
        <f t="shared" si="808"/>
        <v>1.0890904932293929E-2</v>
      </c>
      <c r="AJ601" s="5">
        <f t="shared" si="809"/>
        <v>7.0687007990292323E-3</v>
      </c>
      <c r="AK601" s="5">
        <f t="shared" si="810"/>
        <v>3.0586090746866977E-3</v>
      </c>
      <c r="AL601" s="5">
        <f t="shared" si="811"/>
        <v>6.5679289767301197E-5</v>
      </c>
      <c r="AM601" s="5">
        <f t="shared" si="812"/>
        <v>2.3450040575094056E-3</v>
      </c>
      <c r="AN601" s="5">
        <f t="shared" si="813"/>
        <v>2.988386856130718E-3</v>
      </c>
      <c r="AO601" s="5">
        <f t="shared" si="814"/>
        <v>1.9041451065504218E-3</v>
      </c>
      <c r="AP601" s="5">
        <f t="shared" si="815"/>
        <v>8.088574787122136E-4</v>
      </c>
      <c r="AQ601" s="5">
        <f t="shared" si="816"/>
        <v>2.5769454962413396E-4</v>
      </c>
      <c r="AR601" s="5">
        <f t="shared" si="817"/>
        <v>2.1383636033955279E-3</v>
      </c>
      <c r="AS601" s="5">
        <f t="shared" si="818"/>
        <v>2.7757936747967284E-3</v>
      </c>
      <c r="AT601" s="5">
        <f t="shared" si="819"/>
        <v>1.8016184227992468E-3</v>
      </c>
      <c r="AU601" s="5">
        <f t="shared" si="820"/>
        <v>7.7955576473873092E-4</v>
      </c>
      <c r="AV601" s="5">
        <f t="shared" si="821"/>
        <v>2.5298386549848693E-4</v>
      </c>
      <c r="AW601" s="5">
        <f t="shared" si="822"/>
        <v>3.0180386288875949E-6</v>
      </c>
      <c r="AX601" s="5">
        <f t="shared" si="823"/>
        <v>5.0733868177447897E-4</v>
      </c>
      <c r="AY601" s="5">
        <f t="shared" si="824"/>
        <v>6.4653374196366696E-4</v>
      </c>
      <c r="AZ601" s="5">
        <f t="shared" si="825"/>
        <v>4.1195940159295067E-4</v>
      </c>
      <c r="BA601" s="5">
        <f t="shared" si="826"/>
        <v>1.7499529933825592E-4</v>
      </c>
      <c r="BB601" s="5">
        <f t="shared" si="827"/>
        <v>5.5751892065223775E-5</v>
      </c>
      <c r="BC601" s="5">
        <f t="shared" si="828"/>
        <v>1.4209631827169223E-5</v>
      </c>
      <c r="BD601" s="5">
        <f t="shared" si="829"/>
        <v>4.5417531123610012E-4</v>
      </c>
      <c r="BE601" s="5">
        <f t="shared" si="830"/>
        <v>5.8956154798750287E-4</v>
      </c>
      <c r="BF601" s="5">
        <f t="shared" si="831"/>
        <v>3.8265270069329265E-4</v>
      </c>
      <c r="BG601" s="5">
        <f t="shared" si="832"/>
        <v>1.6557286212405686E-4</v>
      </c>
      <c r="BH601" s="5">
        <f t="shared" si="833"/>
        <v>5.3732221062890202E-5</v>
      </c>
      <c r="BI601" s="5">
        <f t="shared" si="834"/>
        <v>1.3949878226725717E-5</v>
      </c>
      <c r="BJ601" s="8">
        <f t="shared" si="835"/>
        <v>0.37241558820350784</v>
      </c>
      <c r="BK601" s="8">
        <f t="shared" si="836"/>
        <v>0.26618252640706014</v>
      </c>
      <c r="BL601" s="8">
        <f t="shared" si="837"/>
        <v>0.33495207536433458</v>
      </c>
      <c r="BM601" s="8">
        <f t="shared" si="838"/>
        <v>0.47387497642587356</v>
      </c>
      <c r="BN601" s="8">
        <f t="shared" si="839"/>
        <v>0.52536619992299249</v>
      </c>
    </row>
    <row r="602" spans="1:66" x14ac:dyDescent="0.25">
      <c r="A602" t="s">
        <v>99</v>
      </c>
      <c r="B602" t="s">
        <v>105</v>
      </c>
      <c r="C602" t="s">
        <v>117</v>
      </c>
      <c r="D602" t="s">
        <v>527</v>
      </c>
      <c r="E602">
        <f>VLOOKUP(A602,home!$A$2:$E$405,3,FALSE)</f>
        <v>1.3478000000000001</v>
      </c>
      <c r="F602">
        <f>VLOOKUP(B602,home!$B$2:$E$405,3,FALSE)</f>
        <v>1.1613</v>
      </c>
      <c r="G602">
        <f>VLOOKUP(C602,away!$B$2:$E$405,4,FALSE)</f>
        <v>1</v>
      </c>
      <c r="H602">
        <f>VLOOKUP(A602,away!$A$2:$E$405,3,FALSE)</f>
        <v>1.2736000000000001</v>
      </c>
      <c r="I602">
        <f>VLOOKUP(C602,away!$B$2:$E$405,3,FALSE)</f>
        <v>0.81930000000000003</v>
      </c>
      <c r="J602">
        <f>VLOOKUP(B602,home!$B$2:$E$405,4,FALSE)</f>
        <v>1.2630999999999999</v>
      </c>
      <c r="K602" s="3">
        <f t="shared" si="784"/>
        <v>1.5652001400000002</v>
      </c>
      <c r="L602" s="3">
        <f t="shared" si="785"/>
        <v>1.317994932288</v>
      </c>
      <c r="M602" s="5">
        <f t="shared" si="786"/>
        <v>5.5955694429592182E-2</v>
      </c>
      <c r="N602" s="5">
        <f t="shared" si="787"/>
        <v>8.7581860754994911E-2</v>
      </c>
      <c r="O602" s="5">
        <f t="shared" si="788"/>
        <v>7.3749321690858377E-2</v>
      </c>
      <c r="P602" s="5">
        <f t="shared" si="789"/>
        <v>0.11543244863543659</v>
      </c>
      <c r="Q602" s="5">
        <f t="shared" si="790"/>
        <v>6.8541570357589288E-2</v>
      </c>
      <c r="R602" s="5">
        <f t="shared" si="791"/>
        <v>4.8600616124114419E-2</v>
      </c>
      <c r="S602" s="5">
        <f t="shared" si="792"/>
        <v>5.9532145627907547E-2</v>
      </c>
      <c r="T602" s="5">
        <f t="shared" si="793"/>
        <v>9.0337442382364103E-2</v>
      </c>
      <c r="U602" s="5">
        <f t="shared" si="794"/>
        <v>7.6069691161550157E-2</v>
      </c>
      <c r="V602" s="5">
        <f t="shared" si="795"/>
        <v>1.3645600252530704E-2</v>
      </c>
      <c r="W602" s="5">
        <f t="shared" si="796"/>
        <v>3.5760425173172877E-2</v>
      </c>
      <c r="X602" s="5">
        <f t="shared" si="797"/>
        <v>4.7132059154706078E-2</v>
      </c>
      <c r="Y602" s="5">
        <f t="shared" si="798"/>
        <v>3.1059907557100433E-2</v>
      </c>
      <c r="Z602" s="5">
        <f t="shared" si="799"/>
        <v>2.135178858588575E-2</v>
      </c>
      <c r="AA602" s="5">
        <f t="shared" si="800"/>
        <v>3.3419822483878779E-2</v>
      </c>
      <c r="AB602" s="5">
        <f t="shared" si="801"/>
        <v>2.6154355415271113E-2</v>
      </c>
      <c r="AC602" s="5">
        <f t="shared" si="802"/>
        <v>1.7593663458952355E-3</v>
      </c>
      <c r="AD602" s="5">
        <f t="shared" si="803"/>
        <v>1.3993055621877432E-2</v>
      </c>
      <c r="AE602" s="5">
        <f t="shared" si="804"/>
        <v>1.8442776396858568E-2</v>
      </c>
      <c r="AF602" s="5">
        <f t="shared" si="805"/>
        <v>1.2153742914190168E-2</v>
      </c>
      <c r="AG602" s="5">
        <f t="shared" si="806"/>
        <v>5.3395238564112758E-3</v>
      </c>
      <c r="AH602" s="5">
        <f t="shared" si="807"/>
        <v>7.0353872878705474E-3</v>
      </c>
      <c r="AI602" s="5">
        <f t="shared" si="808"/>
        <v>1.1011789167929201E-2</v>
      </c>
      <c r="AJ602" s="5">
        <f t="shared" si="809"/>
        <v>8.6178269736466376E-3</v>
      </c>
      <c r="AK602" s="5">
        <f t="shared" si="810"/>
        <v>4.4962079952158319E-3</v>
      </c>
      <c r="AL602" s="5">
        <f t="shared" si="811"/>
        <v>1.4517769276119579E-4</v>
      </c>
      <c r="AM602" s="5">
        <f t="shared" si="812"/>
        <v>4.3803865236780671E-3</v>
      </c>
      <c r="AN602" s="5">
        <f t="shared" si="813"/>
        <v>5.7733272396703417E-3</v>
      </c>
      <c r="AO602" s="5">
        <f t="shared" si="814"/>
        <v>3.8046080221628901E-3</v>
      </c>
      <c r="AP602" s="5">
        <f t="shared" si="815"/>
        <v>1.6714846975176528E-3</v>
      </c>
      <c r="AQ602" s="5">
        <f t="shared" si="816"/>
        <v>5.5075209018130193E-4</v>
      </c>
      <c r="AR602" s="5">
        <f t="shared" si="817"/>
        <v>1.8545209584193579E-3</v>
      </c>
      <c r="AS602" s="5">
        <f t="shared" si="818"/>
        <v>2.9026964637509137E-3</v>
      </c>
      <c r="AT602" s="5">
        <f t="shared" si="819"/>
        <v>2.2716504557202181E-3</v>
      </c>
      <c r="AU602" s="5">
        <f t="shared" si="820"/>
        <v>1.1851958704414498E-3</v>
      </c>
      <c r="AV602" s="5">
        <f t="shared" si="821"/>
        <v>4.6376718558559498E-4</v>
      </c>
      <c r="AW602" s="5">
        <f t="shared" si="822"/>
        <v>8.3191893224629746E-6</v>
      </c>
      <c r="AX602" s="5">
        <f t="shared" si="823"/>
        <v>1.1426969333525043E-3</v>
      </c>
      <c r="AY602" s="5">
        <f t="shared" si="824"/>
        <v>1.5060687672996394E-3</v>
      </c>
      <c r="AZ602" s="5">
        <f t="shared" si="825"/>
        <v>9.9249550148908E-4</v>
      </c>
      <c r="BA602" s="5">
        <f t="shared" si="826"/>
        <v>4.3603468042708145E-4</v>
      </c>
      <c r="BB602" s="5">
        <f t="shared" si="827"/>
        <v>1.4367287477617778E-4</v>
      </c>
      <c r="BC602" s="5">
        <f t="shared" si="828"/>
        <v>3.7872024172450113E-5</v>
      </c>
      <c r="BD602" s="5">
        <f t="shared" si="829"/>
        <v>4.073748708364327E-4</v>
      </c>
      <c r="BE602" s="5">
        <f t="shared" si="830"/>
        <v>6.3762320486566645E-4</v>
      </c>
      <c r="BF602" s="5">
        <f t="shared" si="831"/>
        <v>4.9900396476149501E-4</v>
      </c>
      <c r="BG602" s="5">
        <f t="shared" si="832"/>
        <v>2.6034702516841577E-4</v>
      </c>
      <c r="BH602" s="5">
        <f t="shared" si="833"/>
        <v>1.0187380006054701E-4</v>
      </c>
      <c r="BI602" s="5">
        <f t="shared" si="834"/>
        <v>3.1890577223420023E-5</v>
      </c>
      <c r="BJ602" s="8">
        <f t="shared" si="835"/>
        <v>0.43078176352399228</v>
      </c>
      <c r="BK602" s="8">
        <f t="shared" si="836"/>
        <v>0.24797650175142308</v>
      </c>
      <c r="BL602" s="8">
        <f t="shared" si="837"/>
        <v>0.29977096267716863</v>
      </c>
      <c r="BM602" s="8">
        <f t="shared" si="838"/>
        <v>0.54852175496790689</v>
      </c>
      <c r="BN602" s="8">
        <f t="shared" si="839"/>
        <v>0.44986151199258578</v>
      </c>
    </row>
    <row r="603" spans="1:66" x14ac:dyDescent="0.25">
      <c r="A603" t="s">
        <v>99</v>
      </c>
      <c r="B603" t="s">
        <v>107</v>
      </c>
      <c r="C603" t="s">
        <v>100</v>
      </c>
      <c r="D603" t="s">
        <v>527</v>
      </c>
      <c r="E603">
        <f>VLOOKUP(A603,home!$A$2:$E$405,3,FALSE)</f>
        <v>1.3478000000000001</v>
      </c>
      <c r="F603">
        <f>VLOOKUP(B603,home!$B$2:$E$405,3,FALSE)</f>
        <v>0.80649999999999999</v>
      </c>
      <c r="G603">
        <f>VLOOKUP(C603,away!$B$2:$E$405,4,FALSE)</f>
        <v>1.3549</v>
      </c>
      <c r="H603">
        <f>VLOOKUP(A603,away!$A$2:$E$405,3,FALSE)</f>
        <v>1.2736000000000001</v>
      </c>
      <c r="I603">
        <f>VLOOKUP(C603,away!$B$2:$E$405,3,FALSE)</f>
        <v>1.0924</v>
      </c>
      <c r="J603">
        <f>VLOOKUP(B603,home!$B$2:$E$405,4,FALSE)</f>
        <v>0.61450000000000005</v>
      </c>
      <c r="K603" s="3">
        <f t="shared" si="784"/>
        <v>1.4727772484300001</v>
      </c>
      <c r="L603" s="3">
        <f t="shared" si="785"/>
        <v>0.85494195328000022</v>
      </c>
      <c r="M603" s="5">
        <f t="shared" si="786"/>
        <v>9.7517912323852707E-2</v>
      </c>
      <c r="N603" s="5">
        <f t="shared" si="787"/>
        <v>0.1436221625849618</v>
      </c>
      <c r="O603" s="5">
        <f t="shared" si="788"/>
        <v>8.3372154441942431E-2</v>
      </c>
      <c r="P603" s="5">
        <f t="shared" si="789"/>
        <v>0.12278861221468498</v>
      </c>
      <c r="Q603" s="5">
        <f t="shared" si="790"/>
        <v>0.10576172671272309</v>
      </c>
      <c r="R603" s="5">
        <f t="shared" si="791"/>
        <v>3.5639176283878055E-2</v>
      </c>
      <c r="S603" s="5">
        <f t="shared" si="792"/>
        <v>3.8651984364518825E-2</v>
      </c>
      <c r="T603" s="5">
        <f t="shared" si="793"/>
        <v>9.0420137218041041E-2</v>
      </c>
      <c r="U603" s="5">
        <f t="shared" si="794"/>
        <v>5.2488567983681629E-2</v>
      </c>
      <c r="V603" s="5">
        <f t="shared" si="795"/>
        <v>5.4075803515536459E-3</v>
      </c>
      <c r="W603" s="5">
        <f t="shared" si="796"/>
        <v>5.1921154952390018E-2</v>
      </c>
      <c r="X603" s="5">
        <f t="shared" si="797"/>
        <v>4.438957363154987E-2</v>
      </c>
      <c r="Y603" s="5">
        <f t="shared" si="798"/>
        <v>1.8975254392911818E-2</v>
      </c>
      <c r="Z603" s="5">
        <f t="shared" si="799"/>
        <v>1.0156475661809656E-2</v>
      </c>
      <c r="AA603" s="5">
        <f t="shared" si="800"/>
        <v>1.4958226278946289E-2</v>
      </c>
      <c r="AB603" s="5">
        <f t="shared" si="801"/>
        <v>1.101506767024992E-2</v>
      </c>
      <c r="AC603" s="5">
        <f t="shared" si="802"/>
        <v>4.2555597670712445E-4</v>
      </c>
      <c r="AD603" s="5">
        <f t="shared" si="803"/>
        <v>1.9117073931522146E-2</v>
      </c>
      <c r="AE603" s="5">
        <f t="shared" si="804"/>
        <v>1.6343988528013713E-2</v>
      </c>
      <c r="AF603" s="5">
        <f t="shared" si="805"/>
        <v>6.9865807382629794E-3</v>
      </c>
      <c r="AG603" s="5">
        <f t="shared" si="806"/>
        <v>1.9910403277063264E-3</v>
      </c>
      <c r="AH603" s="5">
        <f t="shared" si="807"/>
        <v>2.170799285187082E-3</v>
      </c>
      <c r="AI603" s="5">
        <f t="shared" si="808"/>
        <v>3.1971037981316417E-3</v>
      </c>
      <c r="AJ603" s="5">
        <f t="shared" si="809"/>
        <v>2.354310867378711E-3</v>
      </c>
      <c r="AK603" s="5">
        <f t="shared" si="810"/>
        <v>1.1557918270689558E-3</v>
      </c>
      <c r="AL603" s="5">
        <f t="shared" si="811"/>
        <v>2.1433366057304968E-5</v>
      </c>
      <c r="AM603" s="5">
        <f t="shared" si="812"/>
        <v>5.6310383085800154E-3</v>
      </c>
      <c r="AN603" s="5">
        <f t="shared" si="813"/>
        <v>4.8142108905319062E-3</v>
      </c>
      <c r="AO603" s="5">
        <f t="shared" si="814"/>
        <v>2.0579354311265987E-3</v>
      </c>
      <c r="AP603" s="5">
        <f t="shared" si="815"/>
        <v>5.8647177907049798E-4</v>
      </c>
      <c r="AQ603" s="5">
        <f t="shared" si="816"/>
        <v>1.2534983208553204E-4</v>
      </c>
      <c r="AR603" s="5">
        <f t="shared" si="817"/>
        <v>3.7118147621133452E-4</v>
      </c>
      <c r="AS603" s="5">
        <f t="shared" si="818"/>
        <v>5.4666763320271479E-4</v>
      </c>
      <c r="AT603" s="5">
        <f t="shared" si="819"/>
        <v>4.025598263170175E-4</v>
      </c>
      <c r="AU603" s="5">
        <f t="shared" si="820"/>
        <v>1.9762698444387872E-4</v>
      </c>
      <c r="AV603" s="5">
        <f t="shared" si="821"/>
        <v>7.2765131591193466E-5</v>
      </c>
      <c r="AW603" s="5">
        <f t="shared" si="822"/>
        <v>7.4965523157935001E-7</v>
      </c>
      <c r="AX603" s="5">
        <f t="shared" si="823"/>
        <v>1.3822108509857335E-3</v>
      </c>
      <c r="AY603" s="5">
        <f t="shared" si="824"/>
        <v>1.1817100447865543E-3</v>
      </c>
      <c r="AZ603" s="5">
        <f t="shared" si="825"/>
        <v>5.0514674695020659E-4</v>
      </c>
      <c r="BA603" s="5">
        <f t="shared" si="826"/>
        <v>1.4395704884354925E-4</v>
      </c>
      <c r="BB603" s="5">
        <f t="shared" si="827"/>
        <v>3.0768730131682084E-5</v>
      </c>
      <c r="BC603" s="5">
        <f t="shared" si="828"/>
        <v>5.2610956477450979E-6</v>
      </c>
      <c r="BD603" s="5">
        <f t="shared" si="829"/>
        <v>5.2889769382245361E-5</v>
      </c>
      <c r="BE603" s="5">
        <f t="shared" si="830"/>
        <v>7.7894849020880588E-5</v>
      </c>
      <c r="BF603" s="5">
        <f t="shared" si="831"/>
        <v>5.7360880703921405E-5</v>
      </c>
      <c r="BG603" s="5">
        <f t="shared" si="832"/>
        <v>2.8159933350214301E-5</v>
      </c>
      <c r="BH603" s="5">
        <f t="shared" si="833"/>
        <v>1.0368327288875195E-5</v>
      </c>
      <c r="BI603" s="5">
        <f t="shared" si="834"/>
        <v>3.0540473070662597E-6</v>
      </c>
      <c r="BJ603" s="8">
        <f t="shared" si="835"/>
        <v>0.51599275377682274</v>
      </c>
      <c r="BK603" s="8">
        <f t="shared" si="836"/>
        <v>0.26599478864216114</v>
      </c>
      <c r="BL603" s="8">
        <f t="shared" si="837"/>
        <v>0.20817172729528408</v>
      </c>
      <c r="BM603" s="8">
        <f t="shared" si="838"/>
        <v>0.41043304042447953</v>
      </c>
      <c r="BN603" s="8">
        <f t="shared" si="839"/>
        <v>0.58870174456204305</v>
      </c>
    </row>
    <row r="604" spans="1:66" x14ac:dyDescent="0.25">
      <c r="A604" t="s">
        <v>99</v>
      </c>
      <c r="B604" t="s">
        <v>115</v>
      </c>
      <c r="C604" t="s">
        <v>102</v>
      </c>
      <c r="D604" t="s">
        <v>527</v>
      </c>
      <c r="E604">
        <f>VLOOKUP(A604,home!$A$2:$E$405,3,FALSE)</f>
        <v>1.3478000000000001</v>
      </c>
      <c r="F604">
        <f>VLOOKUP(B604,home!$B$2:$E$405,3,FALSE)</f>
        <v>1.1613</v>
      </c>
      <c r="G604">
        <f>VLOOKUP(C604,away!$B$2:$E$405,4,FALSE)</f>
        <v>1</v>
      </c>
      <c r="H604">
        <f>VLOOKUP(A604,away!$A$2:$E$405,3,FALSE)</f>
        <v>1.2736000000000001</v>
      </c>
      <c r="I604">
        <f>VLOOKUP(C604,away!$B$2:$E$405,3,FALSE)</f>
        <v>0.751</v>
      </c>
      <c r="J604">
        <f>VLOOKUP(B604,home!$B$2:$E$405,4,FALSE)</f>
        <v>0.95589999999999997</v>
      </c>
      <c r="K604" s="3">
        <f t="shared" si="784"/>
        <v>1.5652001400000002</v>
      </c>
      <c r="L604" s="3">
        <f t="shared" si="785"/>
        <v>0.91429311424000004</v>
      </c>
      <c r="M604" s="5">
        <f t="shared" si="786"/>
        <v>8.3785672870774389E-2</v>
      </c>
      <c r="N604" s="5">
        <f t="shared" si="787"/>
        <v>0.13114134690733029</v>
      </c>
      <c r="O604" s="5">
        <f t="shared" si="788"/>
        <v>7.6604663777714202E-2</v>
      </c>
      <c r="P604" s="5">
        <f t="shared" si="789"/>
        <v>0.11990163046953121</v>
      </c>
      <c r="Q604" s="5">
        <f t="shared" si="790"/>
        <v>0.102631227269571</v>
      </c>
      <c r="R604" s="5">
        <f t="shared" si="791"/>
        <v>3.5019558305317215E-2</v>
      </c>
      <c r="S604" s="5">
        <f t="shared" si="792"/>
        <v>4.2896358341077141E-2</v>
      </c>
      <c r="T604" s="5">
        <f t="shared" si="793"/>
        <v>9.3835024398569278E-2</v>
      </c>
      <c r="U604" s="5">
        <f t="shared" si="794"/>
        <v>5.4812617562220674E-2</v>
      </c>
      <c r="V604" s="5">
        <f t="shared" si="795"/>
        <v>6.8207674415929559E-3</v>
      </c>
      <c r="W604" s="5">
        <f t="shared" si="796"/>
        <v>5.3546137096901453E-2</v>
      </c>
      <c r="X604" s="5">
        <f t="shared" si="797"/>
        <v>4.8956864441848026E-2</v>
      </c>
      <c r="Y604" s="5">
        <f t="shared" si="798"/>
        <v>2.2380462026981372E-2</v>
      </c>
      <c r="Z604" s="5">
        <f t="shared" si="799"/>
        <v>1.0672713674092582E-2</v>
      </c>
      <c r="AA604" s="5">
        <f t="shared" si="800"/>
        <v>1.6704932936869626E-2</v>
      </c>
      <c r="AB604" s="5">
        <f t="shared" si="801"/>
        <v>1.3073281685739476E-2</v>
      </c>
      <c r="AC604" s="5">
        <f t="shared" si="802"/>
        <v>6.100544320998075E-4</v>
      </c>
      <c r="AD604" s="5">
        <f t="shared" si="803"/>
        <v>2.0952605320132347E-2</v>
      </c>
      <c r="AE604" s="5">
        <f t="shared" si="804"/>
        <v>1.9156822769585396E-2</v>
      </c>
      <c r="AF604" s="5">
        <f t="shared" si="805"/>
        <v>8.7574755744739847E-3</v>
      </c>
      <c r="AG604" s="5">
        <f t="shared" si="806"/>
        <v>2.6689665386221855E-3</v>
      </c>
      <c r="AH604" s="5">
        <f t="shared" si="807"/>
        <v>2.4394971556194836E-3</v>
      </c>
      <c r="AI604" s="5">
        <f t="shared" si="808"/>
        <v>3.818301289505218E-3</v>
      </c>
      <c r="AJ604" s="5">
        <f t="shared" si="809"/>
        <v>2.9882028564478746E-3</v>
      </c>
      <c r="AK604" s="5">
        <f t="shared" si="810"/>
        <v>1.5590451764202046E-3</v>
      </c>
      <c r="AL604" s="5">
        <f t="shared" si="811"/>
        <v>3.4920777539972645E-5</v>
      </c>
      <c r="AM604" s="5">
        <f t="shared" si="812"/>
        <v>6.5590041560871755E-3</v>
      </c>
      <c r="AN604" s="5">
        <f t="shared" si="813"/>
        <v>5.996852336182047E-3</v>
      </c>
      <c r="AO604" s="5">
        <f t="shared" si="814"/>
        <v>2.7414403990426513E-3</v>
      </c>
      <c r="AP604" s="5">
        <f t="shared" si="815"/>
        <v>8.3549335998135156E-4</v>
      </c>
      <c r="AQ604" s="5">
        <f t="shared" si="816"/>
        <v>1.9097145650604776E-4</v>
      </c>
      <c r="AR604" s="5">
        <f t="shared" si="817"/>
        <v>4.4608309031819217E-4</v>
      </c>
      <c r="AS604" s="5">
        <f t="shared" si="818"/>
        <v>6.9820931541766712E-4</v>
      </c>
      <c r="AT604" s="5">
        <f t="shared" si="819"/>
        <v>5.4641865912051849E-4</v>
      </c>
      <c r="AU604" s="5">
        <f t="shared" si="820"/>
        <v>2.8508485391801601E-4</v>
      </c>
      <c r="AV604" s="5">
        <f t="shared" si="821"/>
        <v>1.1155371331608959E-4</v>
      </c>
      <c r="AW604" s="5">
        <f t="shared" si="822"/>
        <v>1.3881510674279705E-6</v>
      </c>
      <c r="AX604" s="5">
        <f t="shared" si="823"/>
        <v>1.7110257038947055E-3</v>
      </c>
      <c r="AY604" s="5">
        <f t="shared" si="824"/>
        <v>1.5643790193585784E-3</v>
      </c>
      <c r="AZ604" s="5">
        <f t="shared" si="825"/>
        <v>7.1515048273053578E-4</v>
      </c>
      <c r="BA604" s="5">
        <f t="shared" si="826"/>
        <v>2.1795238733531371E-4</v>
      </c>
      <c r="BB604" s="5">
        <f t="shared" si="827"/>
        <v>4.9818091743211664E-5</v>
      </c>
      <c r="BC604" s="5">
        <f t="shared" si="828"/>
        <v>9.1096676490790096E-6</v>
      </c>
      <c r="BD604" s="5">
        <f t="shared" si="829"/>
        <v>6.797511630947049E-5</v>
      </c>
      <c r="BE604" s="5">
        <f t="shared" si="830"/>
        <v>1.0639466156409951E-4</v>
      </c>
      <c r="BF604" s="5">
        <f t="shared" si="831"/>
        <v>8.3264469587690613E-5</v>
      </c>
      <c r="BG604" s="5">
        <f t="shared" si="832"/>
        <v>4.3441853151893031E-5</v>
      </c>
      <c r="BH604" s="5">
        <f t="shared" si="833"/>
        <v>1.6998798658800612E-5</v>
      </c>
      <c r="BI604" s="5">
        <f t="shared" si="834"/>
        <v>5.3213044081173031E-6</v>
      </c>
      <c r="BJ604" s="8">
        <f t="shared" si="835"/>
        <v>0.52461812940452601</v>
      </c>
      <c r="BK604" s="8">
        <f t="shared" si="836"/>
        <v>0.25561378335197404</v>
      </c>
      <c r="BL604" s="8">
        <f t="shared" si="837"/>
        <v>0.20943084658162447</v>
      </c>
      <c r="BM604" s="8">
        <f t="shared" si="838"/>
        <v>0.44968838254368759</v>
      </c>
      <c r="BN604" s="8">
        <f t="shared" si="839"/>
        <v>0.5490840996002383</v>
      </c>
    </row>
    <row r="605" spans="1:66" x14ac:dyDescent="0.25">
      <c r="A605" t="s">
        <v>99</v>
      </c>
      <c r="B605" t="s">
        <v>138</v>
      </c>
      <c r="C605" t="s">
        <v>416</v>
      </c>
      <c r="D605" t="s">
        <v>527</v>
      </c>
      <c r="E605">
        <f>VLOOKUP(A605,home!$A$2:$E$405,3,FALSE)</f>
        <v>1.3478000000000001</v>
      </c>
      <c r="F605">
        <f>VLOOKUP(B605,home!$B$2:$E$405,3,FALSE)</f>
        <v>1.3103</v>
      </c>
      <c r="G605">
        <f>VLOOKUP(C605,away!$B$2:$E$405,4,FALSE)</f>
        <v>1.5282</v>
      </c>
      <c r="H605">
        <f>VLOOKUP(A605,away!$A$2:$E$405,3,FALSE)</f>
        <v>1.2736000000000001</v>
      </c>
      <c r="I605">
        <f>VLOOKUP(C605,away!$B$2:$E$405,3,FALSE)</f>
        <v>0.74099999999999999</v>
      </c>
      <c r="J605">
        <f>VLOOKUP(B605,home!$B$2:$E$405,4,FALSE)</f>
        <v>1.0676000000000001</v>
      </c>
      <c r="K605" s="3">
        <f t="shared" si="784"/>
        <v>2.6988353399880003</v>
      </c>
      <c r="L605" s="3">
        <f t="shared" si="785"/>
        <v>1.0075342617600003</v>
      </c>
      <c r="M605" s="5">
        <f t="shared" si="786"/>
        <v>2.4566547929054484E-2</v>
      </c>
      <c r="N605" s="5">
        <f t="shared" si="787"/>
        <v>6.6301067732441252E-2</v>
      </c>
      <c r="O605" s="5">
        <f t="shared" si="788"/>
        <v>2.4751638731691571E-2</v>
      </c>
      <c r="P605" s="5">
        <f t="shared" si="789"/>
        <v>6.6800597331704958E-2</v>
      </c>
      <c r="Q605" s="5">
        <f t="shared" si="790"/>
        <v>8.9467832337625272E-2</v>
      </c>
      <c r="R605" s="5">
        <f t="shared" si="791"/>
        <v>1.2469062028442548E-2</v>
      </c>
      <c r="S605" s="5">
        <f t="shared" si="792"/>
        <v>4.5410529561980835E-2</v>
      </c>
      <c r="T605" s="5">
        <f t="shared" si="793"/>
        <v>9.0141906405556763E-2</v>
      </c>
      <c r="U605" s="5">
        <f t="shared" si="794"/>
        <v>3.3651945258863197E-2</v>
      </c>
      <c r="V605" s="5">
        <f t="shared" si="795"/>
        <v>1.3719878613658986E-2</v>
      </c>
      <c r="W605" s="5">
        <f t="shared" si="796"/>
        <v>8.048631590163477E-2</v>
      </c>
      <c r="X605" s="5">
        <f t="shared" si="797"/>
        <v>8.1092720873735757E-2</v>
      </c>
      <c r="Y605" s="5">
        <f t="shared" si="798"/>
        <v>4.0851847329814561E-2</v>
      </c>
      <c r="Z605" s="5">
        <f t="shared" si="799"/>
        <v>4.1876690685555057E-3</v>
      </c>
      <c r="AA605" s="5">
        <f t="shared" si="800"/>
        <v>1.1301829274392227E-2</v>
      </c>
      <c r="AB605" s="5">
        <f t="shared" si="801"/>
        <v>1.5250888126120346E-2</v>
      </c>
      <c r="AC605" s="5">
        <f t="shared" si="802"/>
        <v>2.3316668497687524E-3</v>
      </c>
      <c r="AD605" s="5">
        <f t="shared" si="803"/>
        <v>5.430482843519252E-2</v>
      </c>
      <c r="AE605" s="5">
        <f t="shared" si="804"/>
        <v>5.4713975227455164E-2</v>
      </c>
      <c r="AF605" s="5">
        <f t="shared" si="805"/>
        <v>2.7563102319374491E-2</v>
      </c>
      <c r="AG605" s="5">
        <f t="shared" si="806"/>
        <v>9.2569233157221119E-3</v>
      </c>
      <c r="AH605" s="5">
        <f t="shared" si="807"/>
        <v>1.0548050158705647E-3</v>
      </c>
      <c r="AI605" s="5">
        <f t="shared" si="808"/>
        <v>2.8467450536280828E-3</v>
      </c>
      <c r="AJ605" s="5">
        <f t="shared" si="809"/>
        <v>3.8414480773337535E-3</v>
      </c>
      <c r="AK605" s="5">
        <f t="shared" si="810"/>
        <v>3.45581194261243E-3</v>
      </c>
      <c r="AL605" s="5">
        <f t="shared" si="811"/>
        <v>2.5360785535337899E-4</v>
      </c>
      <c r="AM605" s="5">
        <f t="shared" si="812"/>
        <v>2.9311958022576568E-2</v>
      </c>
      <c r="AN605" s="5">
        <f t="shared" si="813"/>
        <v>2.9532801987016799E-2</v>
      </c>
      <c r="AO605" s="5">
        <f t="shared" si="814"/>
        <v>1.487765492384662E-2</v>
      </c>
      <c r="AP605" s="5">
        <f t="shared" si="815"/>
        <v>4.996582356805947E-3</v>
      </c>
      <c r="AQ605" s="5">
        <f t="shared" si="816"/>
        <v>1.2585569790468801E-3</v>
      </c>
      <c r="AR605" s="5">
        <f t="shared" si="817"/>
        <v>2.1255043859317899E-4</v>
      </c>
      <c r="AS605" s="5">
        <f t="shared" si="818"/>
        <v>5.7363863520522068E-4</v>
      </c>
      <c r="AT605" s="5">
        <f t="shared" si="819"/>
        <v>7.7407811053716729E-4</v>
      </c>
      <c r="AU605" s="5">
        <f t="shared" si="820"/>
        <v>6.9636978687628154E-4</v>
      </c>
      <c r="AV605" s="5">
        <f t="shared" si="821"/>
        <v>4.6984684763040521E-4</v>
      </c>
      <c r="AW605" s="5">
        <f t="shared" si="822"/>
        <v>1.9155628796233342E-5</v>
      </c>
      <c r="AX605" s="5">
        <f t="shared" si="823"/>
        <v>1.3184691365929067E-2</v>
      </c>
      <c r="AY605" s="5">
        <f t="shared" si="824"/>
        <v>1.3284028281904789E-2</v>
      </c>
      <c r="AZ605" s="5">
        <f t="shared" si="825"/>
        <v>6.6920568141039536E-3</v>
      </c>
      <c r="BA605" s="5">
        <f t="shared" si="826"/>
        <v>2.2474921739514026E-3</v>
      </c>
      <c r="BB605" s="5">
        <f t="shared" si="827"/>
        <v>5.6610634207337606E-4</v>
      </c>
      <c r="BC605" s="5">
        <f t="shared" si="828"/>
        <v>1.1407430708771064E-4</v>
      </c>
      <c r="BD605" s="5">
        <f t="shared" si="829"/>
        <v>3.5691974872457128E-5</v>
      </c>
      <c r="BE605" s="5">
        <f t="shared" si="830"/>
        <v>9.6326763139750976E-5</v>
      </c>
      <c r="BF605" s="5">
        <f t="shared" si="831"/>
        <v>1.2998503627410673E-4</v>
      </c>
      <c r="BG605" s="5">
        <f t="shared" si="832"/>
        <v>1.1693606985539379E-4</v>
      </c>
      <c r="BH605" s="5">
        <f t="shared" si="833"/>
        <v>7.8897799461260566E-5</v>
      </c>
      <c r="BI605" s="5">
        <f t="shared" si="834"/>
        <v>4.2586433886667252E-5</v>
      </c>
      <c r="BJ605" s="8">
        <f t="shared" si="835"/>
        <v>0.71024652343289585</v>
      </c>
      <c r="BK605" s="8">
        <f t="shared" si="836"/>
        <v>0.16636685642342619</v>
      </c>
      <c r="BL605" s="8">
        <f t="shared" si="837"/>
        <v>0.11185108140528661</v>
      </c>
      <c r="BM605" s="8">
        <f t="shared" si="838"/>
        <v>0.69503051158609552</v>
      </c>
      <c r="BN605" s="8">
        <f t="shared" si="839"/>
        <v>0.28435674609096012</v>
      </c>
    </row>
    <row r="606" spans="1:66" x14ac:dyDescent="0.25">
      <c r="A606" t="s">
        <v>99</v>
      </c>
      <c r="B606" t="s">
        <v>113</v>
      </c>
      <c r="C606" t="s">
        <v>395</v>
      </c>
      <c r="D606" t="s">
        <v>527</v>
      </c>
      <c r="E606">
        <f>VLOOKUP(A606,home!$A$2:$E$405,3,FALSE)</f>
        <v>1.3478000000000001</v>
      </c>
      <c r="F606">
        <f>VLOOKUP(B606,home!$B$2:$E$405,3,FALSE)</f>
        <v>1.2581</v>
      </c>
      <c r="G606">
        <f>VLOOKUP(C606,away!$B$2:$E$405,4,FALSE)</f>
        <v>0.6452</v>
      </c>
      <c r="H606">
        <f>VLOOKUP(A606,away!$A$2:$E$405,3,FALSE)</f>
        <v>1.2736000000000001</v>
      </c>
      <c r="I606">
        <f>VLOOKUP(C606,away!$B$2:$E$405,3,FALSE)</f>
        <v>1.1607000000000001</v>
      </c>
      <c r="J606">
        <f>VLOOKUP(B606,home!$B$2:$E$405,4,FALSE)</f>
        <v>0.71689999999999998</v>
      </c>
      <c r="K606" s="3">
        <f t="shared" si="784"/>
        <v>1.0940444645360001</v>
      </c>
      <c r="L606" s="3">
        <f t="shared" si="785"/>
        <v>1.059769985088</v>
      </c>
      <c r="M606" s="5">
        <f t="shared" si="786"/>
        <v>0.11604068116897577</v>
      </c>
      <c r="N606" s="5">
        <f t="shared" si="787"/>
        <v>0.12695366489390478</v>
      </c>
      <c r="O606" s="5">
        <f t="shared" si="788"/>
        <v>0.1229764309520468</v>
      </c>
      <c r="P606" s="5">
        <f t="shared" si="789"/>
        <v>0.13454168355148041</v>
      </c>
      <c r="Q606" s="5">
        <f t="shared" si="790"/>
        <v>6.9446477164867432E-2</v>
      </c>
      <c r="R606" s="5">
        <f t="shared" si="791"/>
        <v>6.5163365198113055E-2</v>
      </c>
      <c r="S606" s="5">
        <f t="shared" si="792"/>
        <v>3.8998100559466217E-2</v>
      </c>
      <c r="T606" s="5">
        <f t="shared" si="793"/>
        <v>7.3597292069425682E-2</v>
      </c>
      <c r="U606" s="5">
        <f t="shared" si="794"/>
        <v>7.1291618985533406E-2</v>
      </c>
      <c r="V606" s="5">
        <f t="shared" si="795"/>
        <v>5.0239757411168848E-3</v>
      </c>
      <c r="W606" s="5">
        <f t="shared" si="796"/>
        <v>2.5325844641249654E-2</v>
      </c>
      <c r="X606" s="5">
        <f t="shared" si="797"/>
        <v>2.683956999779815E-2</v>
      </c>
      <c r="Y606" s="5">
        <f t="shared" si="798"/>
        <v>1.4221885348167438E-2</v>
      </c>
      <c r="Z606" s="5">
        <f t="shared" si="799"/>
        <v>2.3019392854762726E-2</v>
      </c>
      <c r="AA606" s="5">
        <f t="shared" si="800"/>
        <v>2.5184239329732711E-2</v>
      </c>
      <c r="AB606" s="5">
        <f t="shared" si="801"/>
        <v>1.3776338816121949E-2</v>
      </c>
      <c r="AC606" s="5">
        <f t="shared" si="802"/>
        <v>3.6406098464909385E-4</v>
      </c>
      <c r="AD606" s="5">
        <f t="shared" si="803"/>
        <v>6.9269000348644756E-3</v>
      </c>
      <c r="AE606" s="5">
        <f t="shared" si="804"/>
        <v>7.3409207466543919E-3</v>
      </c>
      <c r="AF606" s="5">
        <f t="shared" si="805"/>
        <v>3.8898437351070569E-3</v>
      </c>
      <c r="AG606" s="5">
        <f t="shared" si="806"/>
        <v>1.3741132123830189E-3</v>
      </c>
      <c r="AH606" s="5">
        <f t="shared" si="807"/>
        <v>6.0988154056066755E-3</v>
      </c>
      <c r="AI606" s="5">
        <f t="shared" si="808"/>
        <v>6.6723752347308627E-3</v>
      </c>
      <c r="AJ606" s="5">
        <f t="shared" si="809"/>
        <v>3.6499375954321977E-3</v>
      </c>
      <c r="AK606" s="5">
        <f t="shared" si="810"/>
        <v>1.3310646740614784E-3</v>
      </c>
      <c r="AL606" s="5">
        <f t="shared" si="811"/>
        <v>1.6884208984872555E-5</v>
      </c>
      <c r="AM606" s="5">
        <f t="shared" si="812"/>
        <v>1.5156673279075415E-3</v>
      </c>
      <c r="AN606" s="5">
        <f t="shared" si="813"/>
        <v>1.606258741494944E-3</v>
      </c>
      <c r="AO606" s="5">
        <f t="shared" si="814"/>
        <v>8.5113240126078317E-4</v>
      </c>
      <c r="AP606" s="5">
        <f t="shared" si="815"/>
        <v>3.0066819073068469E-4</v>
      </c>
      <c r="AQ606" s="5">
        <f t="shared" si="816"/>
        <v>7.9659781001773389E-5</v>
      </c>
      <c r="AR606" s="5">
        <f t="shared" si="817"/>
        <v>1.2926683022908508E-3</v>
      </c>
      <c r="AS606" s="5">
        <f t="shared" si="818"/>
        <v>1.414236600602454E-3</v>
      </c>
      <c r="AT606" s="5">
        <f t="shared" si="819"/>
        <v>7.7361886221666255E-4</v>
      </c>
      <c r="AU606" s="5">
        <f t="shared" si="820"/>
        <v>2.8212447795625945E-4</v>
      </c>
      <c r="AV606" s="5">
        <f t="shared" si="821"/>
        <v>7.7164180854538602E-5</v>
      </c>
      <c r="AW606" s="5">
        <f t="shared" si="822"/>
        <v>5.4378197355151144E-7</v>
      </c>
      <c r="AX606" s="5">
        <f t="shared" si="823"/>
        <v>2.7636790836255262E-4</v>
      </c>
      <c r="AY606" s="5">
        <f t="shared" si="824"/>
        <v>2.9288641412418412E-4</v>
      </c>
      <c r="AZ606" s="5">
        <f t="shared" si="825"/>
        <v>1.551961153644322E-4</v>
      </c>
      <c r="BA606" s="5">
        <f t="shared" si="826"/>
        <v>5.4824061621826622E-5</v>
      </c>
      <c r="BB606" s="5">
        <f t="shared" si="827"/>
        <v>1.4525223741856696E-5</v>
      </c>
      <c r="BC606" s="5">
        <f t="shared" si="828"/>
        <v>3.0786792296614681E-6</v>
      </c>
      <c r="BD606" s="5">
        <f t="shared" si="829"/>
        <v>2.283218445737508E-4</v>
      </c>
      <c r="BE606" s="5">
        <f t="shared" si="830"/>
        <v>2.4979425018856102E-4</v>
      </c>
      <c r="BF606" s="5">
        <f t="shared" si="831"/>
        <v>1.3664300834585795E-4</v>
      </c>
      <c r="BG606" s="5">
        <f t="shared" si="832"/>
        <v>4.9831175632777457E-5</v>
      </c>
      <c r="BH606" s="5">
        <f t="shared" si="833"/>
        <v>1.3629380465590346E-5</v>
      </c>
      <c r="BI606" s="5">
        <f t="shared" si="834"/>
        <v>2.9822296506868427E-6</v>
      </c>
      <c r="BJ606" s="8">
        <f t="shared" si="835"/>
        <v>0.36106677668926213</v>
      </c>
      <c r="BK606" s="8">
        <f t="shared" si="836"/>
        <v>0.29527827262879747</v>
      </c>
      <c r="BL606" s="8">
        <f t="shared" si="837"/>
        <v>0.32066520050415709</v>
      </c>
      <c r="BM606" s="8">
        <f t="shared" si="838"/>
        <v>0.36461499711544065</v>
      </c>
      <c r="BN606" s="8">
        <f t="shared" si="839"/>
        <v>0.6351223029293882</v>
      </c>
    </row>
    <row r="607" spans="1:66" x14ac:dyDescent="0.25">
      <c r="A607" t="s">
        <v>99</v>
      </c>
      <c r="B607" t="s">
        <v>116</v>
      </c>
      <c r="C607" t="s">
        <v>108</v>
      </c>
      <c r="D607" t="s">
        <v>527</v>
      </c>
      <c r="E607">
        <f>VLOOKUP(A607,home!$A$2:$E$405,3,FALSE)</f>
        <v>1.3478000000000001</v>
      </c>
      <c r="F607">
        <f>VLOOKUP(B607,home!$B$2:$E$405,3,FALSE)</f>
        <v>1</v>
      </c>
      <c r="G607">
        <f>VLOOKUP(C607,away!$B$2:$E$405,4,FALSE)</f>
        <v>0.9355</v>
      </c>
      <c r="H607">
        <f>VLOOKUP(A607,away!$A$2:$E$405,3,FALSE)</f>
        <v>1.2736000000000001</v>
      </c>
      <c r="I607">
        <f>VLOOKUP(C607,away!$B$2:$E$405,3,FALSE)</f>
        <v>0.78520000000000001</v>
      </c>
      <c r="J607">
        <f>VLOOKUP(B607,home!$B$2:$E$405,4,FALSE)</f>
        <v>1.3313999999999999</v>
      </c>
      <c r="K607" s="3">
        <f t="shared" si="784"/>
        <v>1.2608669000000001</v>
      </c>
      <c r="L607" s="3">
        <f t="shared" si="785"/>
        <v>1.3314409006079999</v>
      </c>
      <c r="M607" s="5">
        <f t="shared" si="786"/>
        <v>7.4847108413866145E-2</v>
      </c>
      <c r="N607" s="5">
        <f t="shared" si="787"/>
        <v>9.4372241559755335E-2</v>
      </c>
      <c r="O607" s="5">
        <f t="shared" si="788"/>
        <v>9.9654501434462542E-2</v>
      </c>
      <c r="P607" s="5">
        <f t="shared" si="789"/>
        <v>0.12565106229471634</v>
      </c>
      <c r="Q607" s="5">
        <f t="shared" si="790"/>
        <v>5.9495417830749964E-2</v>
      </c>
      <c r="R607" s="5">
        <f t="shared" si="791"/>
        <v>6.6342039569771027E-2</v>
      </c>
      <c r="S607" s="5">
        <f t="shared" si="792"/>
        <v>5.2734800950793262E-2</v>
      </c>
      <c r="T607" s="5">
        <f t="shared" si="793"/>
        <v>7.9214632698622986E-2</v>
      </c>
      <c r="U607" s="5">
        <f t="shared" si="794"/>
        <v>8.3648481772014532E-2</v>
      </c>
      <c r="V607" s="5">
        <f t="shared" si="795"/>
        <v>9.8366210202629079E-3</v>
      </c>
      <c r="W607" s="5">
        <f t="shared" si="796"/>
        <v>2.5005267681487482E-2</v>
      </c>
      <c r="X607" s="5">
        <f t="shared" si="797"/>
        <v>3.329303612178381E-2</v>
      </c>
      <c r="Y607" s="5">
        <f t="shared" si="798"/>
        <v>2.2163854998981256E-2</v>
      </c>
      <c r="Z607" s="5">
        <f t="shared" si="799"/>
        <v>2.9443501637649167E-2</v>
      </c>
      <c r="AA607" s="5">
        <f t="shared" si="800"/>
        <v>3.7124336635007631E-2</v>
      </c>
      <c r="AB607" s="5">
        <f t="shared" si="801"/>
        <v>2.3404423623769263E-2</v>
      </c>
      <c r="AC607" s="5">
        <f t="shared" si="802"/>
        <v>1.0320888698801044E-3</v>
      </c>
      <c r="AD607" s="5">
        <f t="shared" si="803"/>
        <v>7.8820785863068336E-3</v>
      </c>
      <c r="AE607" s="5">
        <f t="shared" si="804"/>
        <v>1.0494521811615401E-2</v>
      </c>
      <c r="AF607" s="5">
        <f t="shared" si="805"/>
        <v>6.9864177861537549E-3</v>
      </c>
      <c r="AG607" s="5">
        <f t="shared" si="806"/>
        <v>3.1006674630734347E-3</v>
      </c>
      <c r="AH607" s="5">
        <f t="shared" si="807"/>
        <v>9.8005705843711849E-3</v>
      </c>
      <c r="AI607" s="5">
        <f t="shared" si="808"/>
        <v>1.2357215050947286E-2</v>
      </c>
      <c r="AJ607" s="5">
        <f t="shared" si="809"/>
        <v>7.790401716960626E-3</v>
      </c>
      <c r="AK607" s="5">
        <f t="shared" si="810"/>
        <v>3.2742198875396083E-3</v>
      </c>
      <c r="AL607" s="5">
        <f t="shared" si="811"/>
        <v>6.9305583411937536E-5</v>
      </c>
      <c r="AM607" s="5">
        <f t="shared" si="812"/>
        <v>1.9876503985346143E-3</v>
      </c>
      <c r="AN607" s="5">
        <f t="shared" si="813"/>
        <v>2.6464390367187765E-3</v>
      </c>
      <c r="AO607" s="5">
        <f t="shared" si="814"/>
        <v>1.7617885872265081E-3</v>
      </c>
      <c r="AP607" s="5">
        <f t="shared" si="815"/>
        <v>7.8190579441925255E-4</v>
      </c>
      <c r="AQ607" s="5">
        <f t="shared" si="816"/>
        <v>2.602653387780459E-4</v>
      </c>
      <c r="AR607" s="5">
        <f t="shared" si="817"/>
        <v>2.6097761050654887E-3</v>
      </c>
      <c r="AS607" s="5">
        <f t="shared" si="818"/>
        <v>3.2905803072879975E-3</v>
      </c>
      <c r="AT607" s="5">
        <f t="shared" si="819"/>
        <v>2.0744918956256335E-3</v>
      </c>
      <c r="AU607" s="5">
        <f t="shared" si="820"/>
        <v>8.718860551708722E-4</v>
      </c>
      <c r="AV607" s="5">
        <f t="shared" si="821"/>
        <v>2.7483306688413185E-4</v>
      </c>
      <c r="AW607" s="5">
        <f t="shared" si="822"/>
        <v>3.231892158119513E-6</v>
      </c>
      <c r="AX607" s="5">
        <f t="shared" si="823"/>
        <v>4.1769376604735057E-4</v>
      </c>
      <c r="AY607" s="5">
        <f t="shared" si="824"/>
        <v>5.5613456404443172E-4</v>
      </c>
      <c r="AZ607" s="5">
        <f t="shared" si="825"/>
        <v>3.7023015240527784E-4</v>
      </c>
      <c r="BA607" s="5">
        <f t="shared" si="826"/>
        <v>1.6431318918357337E-4</v>
      </c>
      <c r="BB607" s="5">
        <f t="shared" si="827"/>
        <v>5.4693325147087422E-5</v>
      </c>
      <c r="BC607" s="5">
        <f t="shared" si="828"/>
        <v>1.456418601821685E-5</v>
      </c>
      <c r="BD607" s="5">
        <f t="shared" si="829"/>
        <v>5.7912710795227193E-4</v>
      </c>
      <c r="BE607" s="5">
        <f t="shared" si="830"/>
        <v>7.3020220130974654E-4</v>
      </c>
      <c r="BF607" s="5">
        <f t="shared" si="831"/>
        <v>4.6034389296929822E-4</v>
      </c>
      <c r="BG607" s="5">
        <f t="shared" si="832"/>
        <v>1.9347745908737701E-4</v>
      </c>
      <c r="BH607" s="5">
        <f t="shared" si="833"/>
        <v>6.0987331014844513E-5</v>
      </c>
      <c r="BI607" s="5">
        <f t="shared" si="834"/>
        <v>1.5379381399192156E-5</v>
      </c>
      <c r="BJ607" s="8">
        <f t="shared" si="835"/>
        <v>0.35102381487705342</v>
      </c>
      <c r="BK607" s="8">
        <f t="shared" si="836"/>
        <v>0.2647271216969751</v>
      </c>
      <c r="BL607" s="8">
        <f t="shared" si="837"/>
        <v>0.35455727507861046</v>
      </c>
      <c r="BM607" s="8">
        <f t="shared" si="838"/>
        <v>0.47883643951508059</v>
      </c>
      <c r="BN607" s="8">
        <f t="shared" si="839"/>
        <v>0.5203623711033214</v>
      </c>
    </row>
    <row r="608" spans="1:66" x14ac:dyDescent="0.25">
      <c r="A608" t="s">
        <v>99</v>
      </c>
      <c r="B608" t="s">
        <v>417</v>
      </c>
      <c r="C608" t="s">
        <v>103</v>
      </c>
      <c r="D608" t="s">
        <v>527</v>
      </c>
      <c r="E608">
        <f>VLOOKUP(A608,home!$A$2:$E$405,3,FALSE)</f>
        <v>1.3478000000000001</v>
      </c>
      <c r="F608">
        <f>VLOOKUP(B608,home!$B$2:$E$405,3,FALSE)</f>
        <v>0.9032</v>
      </c>
      <c r="G608">
        <f>VLOOKUP(C608,away!$B$2:$E$405,4,FALSE)</f>
        <v>0.96779999999999999</v>
      </c>
      <c r="H608">
        <f>VLOOKUP(A608,away!$A$2:$E$405,3,FALSE)</f>
        <v>1.2736000000000001</v>
      </c>
      <c r="I608">
        <f>VLOOKUP(C608,away!$B$2:$E$405,3,FALSE)</f>
        <v>1.0924</v>
      </c>
      <c r="J608">
        <f>VLOOKUP(B608,home!$B$2:$E$405,4,FALSE)</f>
        <v>1.0583</v>
      </c>
      <c r="K608" s="3">
        <f t="shared" si="784"/>
        <v>1.178134838688</v>
      </c>
      <c r="L608" s="3">
        <f t="shared" si="785"/>
        <v>1.4723923013120002</v>
      </c>
      <c r="M608" s="5">
        <f t="shared" si="786"/>
        <v>7.0613979794411016E-2</v>
      </c>
      <c r="N608" s="5">
        <f t="shared" si="787"/>
        <v>8.3192789694206098E-2</v>
      </c>
      <c r="O608" s="5">
        <f t="shared" si="788"/>
        <v>0.10397148021429192</v>
      </c>
      <c r="P608" s="5">
        <f t="shared" si="789"/>
        <v>0.12249242307041737</v>
      </c>
      <c r="Q608" s="5">
        <f t="shared" si="790"/>
        <v>4.9006161933194126E-2</v>
      </c>
      <c r="R608" s="5">
        <f t="shared" si="791"/>
        <v>7.6543403511768193E-2</v>
      </c>
      <c r="S608" s="5">
        <f t="shared" si="792"/>
        <v>5.3121187027507344E-2</v>
      </c>
      <c r="T608" s="5">
        <f t="shared" si="793"/>
        <v>7.2156295547284241E-2</v>
      </c>
      <c r="U608" s="5">
        <f t="shared" si="794"/>
        <v>9.0178450348967501E-2</v>
      </c>
      <c r="V608" s="5">
        <f t="shared" si="795"/>
        <v>1.0238675958627184E-2</v>
      </c>
      <c r="W608" s="5">
        <f t="shared" si="796"/>
        <v>1.9245288894627215E-2</v>
      </c>
      <c r="X608" s="5">
        <f t="shared" si="797"/>
        <v>2.8336615204974446E-2</v>
      </c>
      <c r="Y608" s="5">
        <f t="shared" si="798"/>
        <v>2.0861307036522472E-2</v>
      </c>
      <c r="Z608" s="5">
        <f t="shared" si="799"/>
        <v>3.7567306015648477E-2</v>
      </c>
      <c r="AA608" s="5">
        <f t="shared" si="800"/>
        <v>4.4259352012688741E-2</v>
      </c>
      <c r="AB608" s="5">
        <f t="shared" si="801"/>
        <v>2.607174227195224E-2</v>
      </c>
      <c r="AC608" s="5">
        <f t="shared" si="802"/>
        <v>1.1100495175109947E-3</v>
      </c>
      <c r="AD608" s="5">
        <f t="shared" si="803"/>
        <v>5.6683863318439014E-3</v>
      </c>
      <c r="AE608" s="5">
        <f t="shared" si="804"/>
        <v>8.3460883958691289E-3</v>
      </c>
      <c r="AF608" s="5">
        <f t="shared" si="805"/>
        <v>6.1443581500735646E-3</v>
      </c>
      <c r="AG608" s="5">
        <f t="shared" si="806"/>
        <v>3.0156352122239871E-3</v>
      </c>
      <c r="AH608" s="5">
        <f t="shared" si="807"/>
        <v>1.3828453039618204E-2</v>
      </c>
      <c r="AI608" s="5">
        <f t="shared" si="808"/>
        <v>1.6291782291135173E-2</v>
      </c>
      <c r="AJ608" s="5">
        <f t="shared" si="809"/>
        <v>9.5969581507532806E-3</v>
      </c>
      <c r="AK608" s="5">
        <f t="shared" si="810"/>
        <v>3.7688369142777327E-3</v>
      </c>
      <c r="AL608" s="5">
        <f t="shared" si="811"/>
        <v>7.7023079862625869E-5</v>
      </c>
      <c r="AM608" s="5">
        <f t="shared" si="812"/>
        <v>1.3356246833376357E-3</v>
      </c>
      <c r="AN608" s="5">
        <f t="shared" si="813"/>
        <v>1.9665635011886129E-3</v>
      </c>
      <c r="AO608" s="5">
        <f t="shared" si="814"/>
        <v>1.4477764795956432E-3</v>
      </c>
      <c r="AP608" s="5">
        <f t="shared" si="815"/>
        <v>7.1056498085907182E-4</v>
      </c>
      <c r="AQ608" s="5">
        <f t="shared" si="816"/>
        <v>2.6155760184970158E-4</v>
      </c>
      <c r="AR608" s="5">
        <f t="shared" si="817"/>
        <v>4.0721815589176676E-3</v>
      </c>
      <c r="AS608" s="5">
        <f t="shared" si="818"/>
        <v>4.7975789640237135E-3</v>
      </c>
      <c r="AT608" s="5">
        <f t="shared" si="819"/>
        <v>2.8260974594365115E-3</v>
      </c>
      <c r="AU608" s="5">
        <f t="shared" si="820"/>
        <v>1.1098412914965999E-3</v>
      </c>
      <c r="AV608" s="5">
        <f t="shared" si="821"/>
        <v>3.2688567273165723E-4</v>
      </c>
      <c r="AW608" s="5">
        <f t="shared" si="822"/>
        <v>3.7113927614255278E-6</v>
      </c>
      <c r="AX608" s="5">
        <f t="shared" si="823"/>
        <v>2.6225766180861567E-4</v>
      </c>
      <c r="AY608" s="5">
        <f t="shared" si="824"/>
        <v>3.8614616220709191E-4</v>
      </c>
      <c r="AZ608" s="5">
        <f t="shared" si="825"/>
        <v>2.8427931820744853E-4</v>
      </c>
      <c r="BA608" s="5">
        <f t="shared" si="826"/>
        <v>1.3952355985029054E-4</v>
      </c>
      <c r="BB608" s="5">
        <f t="shared" si="827"/>
        <v>5.1358353843802971E-5</v>
      </c>
      <c r="BC608" s="5">
        <f t="shared" si="828"/>
        <v>1.5123928961534589E-5</v>
      </c>
      <c r="BD608" s="5">
        <f t="shared" si="829"/>
        <v>9.993081294825143E-4</v>
      </c>
      <c r="BE608" s="5">
        <f t="shared" si="830"/>
        <v>1.1773197219274887E-3</v>
      </c>
      <c r="BF608" s="5">
        <f t="shared" si="831"/>
        <v>6.9352069033862176E-4</v>
      </c>
      <c r="BG608" s="5">
        <f t="shared" si="832"/>
        <v>2.7235362887962738E-4</v>
      </c>
      <c r="BH608" s="5">
        <f t="shared" si="833"/>
        <v>8.0217324656547856E-5</v>
      </c>
      <c r="BI608" s="5">
        <f t="shared" si="834"/>
        <v>1.8901364968844986E-5</v>
      </c>
      <c r="BJ608" s="8">
        <f t="shared" si="835"/>
        <v>0.30283370263252868</v>
      </c>
      <c r="BK608" s="8">
        <f t="shared" si="836"/>
        <v>0.25803948461054366</v>
      </c>
      <c r="BL608" s="8">
        <f t="shared" si="837"/>
        <v>0.4008846645623127</v>
      </c>
      <c r="BM608" s="8">
        <f t="shared" si="838"/>
        <v>0.49312248483329907</v>
      </c>
      <c r="BN608" s="8">
        <f t="shared" si="839"/>
        <v>0.5058202382182887</v>
      </c>
    </row>
    <row r="609" spans="1:66" x14ac:dyDescent="0.25">
      <c r="A609" t="s">
        <v>99</v>
      </c>
      <c r="B609" t="s">
        <v>101</v>
      </c>
      <c r="C609" t="s">
        <v>435</v>
      </c>
      <c r="D609" t="s">
        <v>527</v>
      </c>
      <c r="E609">
        <f>VLOOKUP(A609,home!$A$2:$E$405,3,FALSE)</f>
        <v>1.3478000000000001</v>
      </c>
      <c r="F609">
        <f>VLOOKUP(B609,home!$B$2:$E$405,3,FALSE)</f>
        <v>1.0323</v>
      </c>
      <c r="G609">
        <f>VLOOKUP(C609,away!$B$2:$E$405,4,FALSE)</f>
        <v>1.4239999999999999</v>
      </c>
      <c r="H609">
        <f>VLOOKUP(A609,away!$A$2:$E$405,3,FALSE)</f>
        <v>1.2736000000000001</v>
      </c>
      <c r="I609">
        <f>VLOOKUP(C609,away!$B$2:$E$405,3,FALSE)</f>
        <v>0.90559999999999996</v>
      </c>
      <c r="J609">
        <f>VLOOKUP(B609,home!$B$2:$E$405,4,FALSE)</f>
        <v>0.85350000000000004</v>
      </c>
      <c r="K609" s="3">
        <f t="shared" si="784"/>
        <v>1.9812595305600003</v>
      </c>
      <c r="L609" s="3">
        <f t="shared" si="785"/>
        <v>0.98440313856000006</v>
      </c>
      <c r="M609" s="5">
        <f t="shared" si="786"/>
        <v>5.1526313032716257E-2</v>
      </c>
      <c r="N609" s="5">
        <f t="shared" si="787"/>
        <v>0.10208699877068703</v>
      </c>
      <c r="O609" s="5">
        <f t="shared" si="788"/>
        <v>5.0722664267830918E-2</v>
      </c>
      <c r="P609" s="5">
        <f t="shared" si="789"/>
        <v>0.10049476199603517</v>
      </c>
      <c r="Q609" s="5">
        <f t="shared" si="790"/>
        <v>0.10113041963034537</v>
      </c>
      <c r="R609" s="5">
        <f t="shared" si="791"/>
        <v>2.4965774950688954E-2</v>
      </c>
      <c r="S609" s="5">
        <f t="shared" si="792"/>
        <v>4.9000193271287157E-2</v>
      </c>
      <c r="T609" s="5">
        <f t="shared" si="793"/>
        <v>9.9553102488001824E-2</v>
      </c>
      <c r="U609" s="5">
        <f t="shared" si="794"/>
        <v>4.9463679558868608E-2</v>
      </c>
      <c r="V609" s="5">
        <f t="shared" si="795"/>
        <v>1.0618658206366014E-2</v>
      </c>
      <c r="W609" s="5">
        <f t="shared" si="796"/>
        <v>6.6788535907384636E-2</v>
      </c>
      <c r="X609" s="5">
        <f t="shared" si="797"/>
        <v>6.5746844367056703E-2</v>
      </c>
      <c r="Y609" s="5">
        <f t="shared" si="798"/>
        <v>3.2360699972673226E-2</v>
      </c>
      <c r="Z609" s="5">
        <f t="shared" si="799"/>
        <v>8.1921290726802813E-3</v>
      </c>
      <c r="AA609" s="5">
        <f t="shared" si="800"/>
        <v>1.6230733800825462E-2</v>
      </c>
      <c r="AB609" s="5">
        <f t="shared" si="801"/>
        <v>1.6078648015433895E-2</v>
      </c>
      <c r="AC609" s="5">
        <f t="shared" si="802"/>
        <v>1.2943866278677342E-3</v>
      </c>
      <c r="AD609" s="5">
        <f t="shared" si="803"/>
        <v>3.308135582466365E-2</v>
      </c>
      <c r="AE609" s="5">
        <f t="shared" si="804"/>
        <v>3.2565390501619031E-2</v>
      </c>
      <c r="AF609" s="5">
        <f t="shared" si="805"/>
        <v>1.602873630911289E-2</v>
      </c>
      <c r="AG609" s="5">
        <f t="shared" si="806"/>
        <v>5.2595794432804552E-3</v>
      </c>
      <c r="AH609" s="5">
        <f t="shared" si="807"/>
        <v>2.0160893926587727E-3</v>
      </c>
      <c r="AI609" s="5">
        <f t="shared" si="808"/>
        <v>3.9943963236661155E-3</v>
      </c>
      <c r="AJ609" s="5">
        <f t="shared" si="809"/>
        <v>3.9569678925486605E-3</v>
      </c>
      <c r="AK609" s="5">
        <f t="shared" si="810"/>
        <v>2.6132601164106511E-3</v>
      </c>
      <c r="AL609" s="5">
        <f t="shared" si="811"/>
        <v>1.0098069777732852E-4</v>
      </c>
      <c r="AM609" s="5">
        <f t="shared" si="812"/>
        <v>1.310855030229229E-2</v>
      </c>
      <c r="AN609" s="5">
        <f t="shared" si="813"/>
        <v>1.2904098059548168E-2</v>
      </c>
      <c r="AO609" s="5">
        <f t="shared" si="814"/>
        <v>6.3514173150526097E-3</v>
      </c>
      <c r="AP609" s="5">
        <f t="shared" si="815"/>
        <v>2.0841183797473731E-3</v>
      </c>
      <c r="AQ609" s="5">
        <f t="shared" si="816"/>
        <v>5.1290316853847397E-4</v>
      </c>
      <c r="AR609" s="5">
        <f t="shared" si="817"/>
        <v>3.9692894515016414E-4</v>
      </c>
      <c r="AS609" s="5">
        <f t="shared" si="818"/>
        <v>7.8641925553389028E-4</v>
      </c>
      <c r="AT609" s="5">
        <f t="shared" si="819"/>
        <v>7.7905032252121025E-4</v>
      </c>
      <c r="AU609" s="5">
        <f t="shared" si="820"/>
        <v>5.1450029209366337E-4</v>
      </c>
      <c r="AV609" s="5">
        <f t="shared" si="821"/>
        <v>2.5483965179661855E-4</v>
      </c>
      <c r="AW609" s="5">
        <f t="shared" si="822"/>
        <v>5.4707922742323275E-6</v>
      </c>
      <c r="AX609" s="5">
        <f t="shared" si="823"/>
        <v>4.3285733697069608E-3</v>
      </c>
      <c r="AY609" s="5">
        <f t="shared" si="824"/>
        <v>4.2610612106267678E-3</v>
      </c>
      <c r="AZ609" s="5">
        <f t="shared" si="825"/>
        <v>2.0973010146686311E-3</v>
      </c>
      <c r="BA609" s="5">
        <f t="shared" si="826"/>
        <v>6.8819656711495794E-4</v>
      </c>
      <c r="BB609" s="5">
        <f t="shared" si="827"/>
        <v>1.6936571515354556E-4</v>
      </c>
      <c r="BC609" s="5">
        <f t="shared" si="828"/>
        <v>3.3344828312321854E-5</v>
      </c>
      <c r="BD609" s="5">
        <f t="shared" si="829"/>
        <v>6.5123016565188586E-5</v>
      </c>
      <c r="BE609" s="5">
        <f t="shared" si="830"/>
        <v>1.2902559722859663E-4</v>
      </c>
      <c r="BF609" s="5">
        <f t="shared" si="831"/>
        <v>1.2781659709767656E-4</v>
      </c>
      <c r="BG609" s="5">
        <f t="shared" si="832"/>
        <v>8.4412617054506454E-5</v>
      </c>
      <c r="BH609" s="5">
        <f t="shared" si="833"/>
        <v>4.1810825509688128E-5</v>
      </c>
      <c r="BI609" s="5">
        <f t="shared" si="834"/>
        <v>1.6567619304330162E-5</v>
      </c>
      <c r="BJ609" s="8">
        <f t="shared" si="835"/>
        <v>0.60114059314558699</v>
      </c>
      <c r="BK609" s="8">
        <f t="shared" si="836"/>
        <v>0.21729635504267644</v>
      </c>
      <c r="BL609" s="8">
        <f t="shared" si="837"/>
        <v>0.17323870905878755</v>
      </c>
      <c r="BM609" s="8">
        <f t="shared" si="838"/>
        <v>0.564685263253075</v>
      </c>
      <c r="BN609" s="8">
        <f t="shared" si="839"/>
        <v>0.43092693264830373</v>
      </c>
    </row>
    <row r="610" spans="1:66" x14ac:dyDescent="0.25">
      <c r="A610" t="s">
        <v>99</v>
      </c>
      <c r="B610" t="s">
        <v>119</v>
      </c>
      <c r="C610" t="s">
        <v>109</v>
      </c>
      <c r="D610" t="s">
        <v>527</v>
      </c>
      <c r="E610">
        <f>VLOOKUP(A610,home!$A$2:$E$405,3,FALSE)</f>
        <v>1.3478000000000001</v>
      </c>
      <c r="F610">
        <f>VLOOKUP(B610,home!$B$2:$E$405,3,FALSE)</f>
        <v>0.8387</v>
      </c>
      <c r="G610">
        <f>VLOOKUP(C610,away!$B$2:$E$405,4,FALSE)</f>
        <v>0.871</v>
      </c>
      <c r="H610">
        <f>VLOOKUP(A610,away!$A$2:$E$405,3,FALSE)</f>
        <v>1.2736000000000001</v>
      </c>
      <c r="I610">
        <f>VLOOKUP(C610,away!$B$2:$E$405,3,FALSE)</f>
        <v>1.2290000000000001</v>
      </c>
      <c r="J610">
        <f>VLOOKUP(B610,home!$B$2:$E$405,4,FALSE)</f>
        <v>1.4338</v>
      </c>
      <c r="K610" s="3">
        <f t="shared" ref="K610:K673" si="840">E610*F610*G610</f>
        <v>0.98457827805999998</v>
      </c>
      <c r="L610" s="3">
        <f t="shared" ref="L610:L673" si="841">H610*I610*J610</f>
        <v>2.24426175872</v>
      </c>
      <c r="M610" s="5">
        <f t="shared" ref="M610:M673" si="842">_xlfn.POISSON.DIST(0,K610,FALSE) * _xlfn.POISSON.DIST(0,L610,FALSE)</f>
        <v>3.9603410654958822E-2</v>
      </c>
      <c r="N610" s="5">
        <f t="shared" ref="N610:N673" si="843">_xlfn.POISSON.DIST(1,K610,FALSE) * _xlfn.POISSON.DIST(0,L610,FALSE)</f>
        <v>3.899265786796241E-2</v>
      </c>
      <c r="O610" s="5">
        <f t="shared" ref="O610:O673" si="844">_xlfn.POISSON.DIST(0,K610,FALSE) * _xlfn.POISSON.DIST(1,L610,FALSE)</f>
        <v>8.8880420047808273E-2</v>
      </c>
      <c r="P610" s="5">
        <f t="shared" ref="P610:P673" si="845">_xlfn.POISSON.DIST(1,K610,FALSE) * _xlfn.POISSON.DIST(1,L610,FALSE)</f>
        <v>8.7509730923920559E-2</v>
      </c>
      <c r="Q610" s="5">
        <f t="shared" ref="Q610:Q673" si="846">_xlfn.POISSON.DIST(2,K610,FALSE) * _xlfn.POISSON.DIST(0,L610,FALSE)</f>
        <v>1.9195661970310571E-2</v>
      </c>
      <c r="R610" s="5">
        <f t="shared" ref="R610:R673" si="847">_xlfn.POISSON.DIST(0,K610,FALSE) * _xlfn.POISSON.DIST(2,L610,FALSE)</f>
        <v>9.973546390613329E-2</v>
      </c>
      <c r="S610" s="5">
        <f t="shared" ref="S610:S673" si="848">_xlfn.POISSON.DIST(2,K610,FALSE) * _xlfn.POISSON.DIST(2,L610,FALSE)</f>
        <v>4.8341499379284614E-2</v>
      </c>
      <c r="T610" s="5">
        <f t="shared" ref="T610:T673" si="849">_xlfn.POISSON.DIST(2,K610,FALSE) * _xlfn.POISSON.DIST(1,L610,FALSE)</f>
        <v>4.308009009328382E-2</v>
      </c>
      <c r="U610" s="5">
        <f t="shared" ref="U610:U673" si="850">_xlfn.POISSON.DIST(1,K610,FALSE) * _xlfn.POISSON.DIST(2,L610,FALSE)</f>
        <v>9.8197371314215992E-2</v>
      </c>
      <c r="V610" s="5">
        <f t="shared" ref="V610:V673" si="851">_xlfn.POISSON.DIST(3,K610,FALSE) * _xlfn.POISSON.DIST(3,L610,FALSE)</f>
        <v>1.1868651190442579E-2</v>
      </c>
      <c r="W610" s="5">
        <f t="shared" ref="W610:W673" si="852">_xlfn.POISSON.DIST(3,K610,FALSE) * _xlfn.POISSON.DIST(0,L610,FALSE)</f>
        <v>6.2998772696500702E-3</v>
      </c>
      <c r="X610" s="5">
        <f t="shared" ref="X610:X673" si="853">_xlfn.POISSON.DIST(3,K610,FALSE) * _xlfn.POISSON.DIST(1,L610,FALSE)</f>
        <v>1.4138573640905018E-2</v>
      </c>
      <c r="Y610" s="5">
        <f t="shared" ref="Y610:Y673" si="854">_xlfn.POISSON.DIST(3,K610,FALSE) * _xlfn.POISSON.DIST(2,L610,FALSE)</f>
        <v>1.5865330072564868E-2</v>
      </c>
      <c r="Z610" s="5">
        <f t="shared" ref="Z610:Z673" si="855">_xlfn.POISSON.DIST(0,K610,FALSE) * _xlfn.POISSON.DIST(3,L610,FALSE)</f>
        <v>7.4610829210911264E-2</v>
      </c>
      <c r="AA610" s="5">
        <f t="shared" ref="AA610:AA673" si="856">_xlfn.POISSON.DIST(1,K610,FALSE) * _xlfn.POISSON.DIST(3,L610,FALSE)</f>
        <v>7.3460201749107751E-2</v>
      </c>
      <c r="AB610" s="5">
        <f t="shared" ref="AB610:AB673" si="857">_xlfn.POISSON.DIST(2,K610,FALSE) * _xlfn.POISSON.DIST(3,L610,FALSE)</f>
        <v>3.6163659472038354E-2</v>
      </c>
      <c r="AC610" s="5">
        <f t="shared" ref="AC610:AC673" si="858">_xlfn.POISSON.DIST(4,K610,FALSE) * _xlfn.POISSON.DIST(4,L610,FALSE)</f>
        <v>1.6390988410606934E-3</v>
      </c>
      <c r="AD610" s="5">
        <f t="shared" ref="AD610:AD673" si="859">_xlfn.POISSON.DIST(4,K610,FALSE) * _xlfn.POISSON.DIST(0,L610,FALSE)</f>
        <v>1.5506805785353499E-3</v>
      </c>
      <c r="AE610" s="5">
        <f t="shared" ref="AE610:AE673" si="860">_xlfn.POISSON.DIST(4,K610,FALSE) * _xlfn.POISSON.DIST(1,L610,FALSE)</f>
        <v>3.4801331223966911E-3</v>
      </c>
      <c r="AF610" s="5">
        <f t="shared" ref="AF610:AF673" si="861">_xlfn.POISSON.DIST(4,K610,FALSE) * _xlfn.POISSON.DIST(2,L610,FALSE)</f>
        <v>3.9051648409248623E-3</v>
      </c>
      <c r="AG610" s="5">
        <f t="shared" ref="AG610:AG673" si="862">_xlfn.POISSON.DIST(4,K610,FALSE) * _xlfn.POISSON.DIST(3,L610,FALSE)</f>
        <v>2.9214040379951802E-3</v>
      </c>
      <c r="AH610" s="5">
        <f t="shared" ref="AH610:AH673" si="863">_xlfn.POISSON.DIST(0,K610,FALSE) * _xlfn.POISSON.DIST(4,L610,FALSE)</f>
        <v>4.1861557696109317E-2</v>
      </c>
      <c r="AI610" s="5">
        <f t="shared" ref="AI610:AI673" si="864">_xlfn.POISSON.DIST(1,K610,FALSE) * _xlfn.POISSON.DIST(4,L610,FALSE)</f>
        <v>4.1215980393344648E-2</v>
      </c>
      <c r="AJ610" s="5">
        <f t="shared" ref="AJ610:AJ673" si="865">_xlfn.POISSON.DIST(2,K610,FALSE) * _xlfn.POISSON.DIST(4,L610,FALSE)</f>
        <v>2.0290179502116999E-2</v>
      </c>
      <c r="AK610" s="5">
        <f t="shared" ref="AK610:AK673" si="866">_xlfn.POISSON.DIST(3,K610,FALSE) * _xlfn.POISSON.DIST(4,L610,FALSE)</f>
        <v>6.6590899985742216E-3</v>
      </c>
      <c r="AL610" s="5">
        <f t="shared" ref="AL610:AL673" si="867">_xlfn.POISSON.DIST(5,K610,FALSE) * _xlfn.POISSON.DIST(5,L610,FALSE)</f>
        <v>1.4487348050764036E-4</v>
      </c>
      <c r="AM610" s="5">
        <f t="shared" ref="AM610:AM673" si="868">_xlfn.POISSON.DIST(5,K610,FALSE) * _xlfn.POISSON.DIST(0,L610,FALSE)</f>
        <v>3.0535328276708391E-4</v>
      </c>
      <c r="AN610" s="5">
        <f t="shared" ref="AN610:AN673" si="869">_xlfn.POISSON.DIST(5,K610,FALSE) * _xlfn.POISSON.DIST(1,L610,FALSE)</f>
        <v>6.8529269541378124E-4</v>
      </c>
      <c r="AO610" s="5">
        <f t="shared" ref="AO610:AO673" si="870">_xlfn.POISSON.DIST(5,K610,FALSE) * _xlfn.POISSON.DIST(2,L610,FALSE)</f>
        <v>7.6898809492365115E-4</v>
      </c>
      <c r="AP610" s="5">
        <f t="shared" ref="AP610:AP673" si="871">_xlfn.POISSON.DIST(5,K610,FALSE) * _xlfn.POISSON.DIST(3,L610,FALSE)</f>
        <v>5.7527019144936516E-4</v>
      </c>
      <c r="AQ610" s="5">
        <f t="shared" ref="AQ610:AQ673" si="872">_xlfn.POISSON.DIST(5,K610,FALSE) * _xlfn.POISSON.DIST(4,L610,FALSE)</f>
        <v>3.227642229003359E-4</v>
      </c>
      <c r="AR610" s="5">
        <f t="shared" ref="AR610:AR673" si="873">_xlfn.POISSON.DIST(0,K610,FALSE) * _xlfn.POISSON.DIST(5,L610,FALSE)</f>
        <v>1.8789658619565806E-2</v>
      </c>
      <c r="AS610" s="5">
        <f t="shared" ref="AS610:AS673" si="874">_xlfn.POISSON.DIST(1,K610,FALSE) * _xlfn.POISSON.DIST(5,L610,FALSE)</f>
        <v>1.8499889728987338E-2</v>
      </c>
      <c r="AT610" s="5">
        <f t="shared" ref="AT610:AT673" si="875">_xlfn.POISSON.DIST(2,K610,FALSE) * _xlfn.POISSON.DIST(5,L610,FALSE)</f>
        <v>9.1072947868331162E-3</v>
      </c>
      <c r="AU610" s="5">
        <f t="shared" ref="AU610:AU673" si="876">_xlfn.POISSON.DIST(3,K610,FALSE) * _xlfn.POISSON.DIST(5,L610,FALSE)</f>
        <v>2.9889482063349885E-3</v>
      </c>
      <c r="AV610" s="5">
        <f t="shared" ref="AV610:AV673" si="877">_xlfn.POISSON.DIST(4,K610,FALSE) * _xlfn.POISSON.DIST(5,L610,FALSE)</f>
        <v>7.3571336955095704E-4</v>
      </c>
      <c r="AW610" s="5">
        <f t="shared" ref="AW610:AW673" si="878">_xlfn.POISSON.DIST(6,K610,FALSE) * _xlfn.POISSON.DIST(6,L610,FALSE)</f>
        <v>8.8922190507571818E-6</v>
      </c>
      <c r="AX610" s="5">
        <f t="shared" ref="AX610:AX673" si="879">_xlfn.POISSON.DIST(6,K610,FALSE) * _xlfn.POISSON.DIST(0,L610,FALSE)</f>
        <v>5.0107368224463941E-5</v>
      </c>
      <c r="AY610" s="5">
        <f t="shared" ref="AY610:AY673" si="880">_xlfn.POISSON.DIST(6,K610,FALSE) * _xlfn.POISSON.DIST(1,L610,FALSE)</f>
        <v>1.1245405033626607E-4</v>
      </c>
      <c r="AZ610" s="5">
        <f t="shared" ref="AZ610:AZ673" si="881">_xlfn.POISSON.DIST(6,K610,FALSE) * _xlfn.POISSON.DIST(2,L610,FALSE)</f>
        <v>1.26188162391428E-4</v>
      </c>
      <c r="BA610" s="5">
        <f t="shared" ref="BA610:BA673" si="882">_xlfn.POISSON.DIST(6,K610,FALSE) * _xlfn.POISSON.DIST(3,L610,FALSE)</f>
        <v>9.4399755752743714E-5</v>
      </c>
      <c r="BB610" s="5">
        <f t="shared" ref="BB610:BB673" si="883">_xlfn.POISSON.DIST(6,K610,FALSE) * _xlfn.POISSON.DIST(4,L610,FALSE)</f>
        <v>5.2964440467097762E-5</v>
      </c>
      <c r="BC610" s="5">
        <f t="shared" ref="BC610:BC673" si="884">_xlfn.POISSON.DIST(6,K610,FALSE) * _xlfn.POISSON.DIST(5,L610,FALSE)</f>
        <v>2.377321366246191E-5</v>
      </c>
      <c r="BD610" s="5">
        <f t="shared" ref="BD610:BD673" si="885">_xlfn.POISSON.DIST(0,K610,FALSE) * _xlfn.POISSON.DIST(6,L610,FALSE)</f>
        <v>7.0281520498825262E-3</v>
      </c>
      <c r="BE610" s="5">
        <f t="shared" ref="BE610:BE673" si="886">_xlfn.POISSON.DIST(1,K610,FALSE) * _xlfn.POISSON.DIST(6,L610,FALSE)</f>
        <v>6.9197658432171962E-3</v>
      </c>
      <c r="BF610" s="5">
        <f t="shared" ref="BF610:BF673" si="887">_xlfn.POISSON.DIST(2,K610,FALSE) * _xlfn.POISSON.DIST(6,L610,FALSE)</f>
        <v>3.4065255692465957E-3</v>
      </c>
      <c r="BG610" s="5">
        <f t="shared" ref="BG610:BG673" si="888">_xlfn.POISSON.DIST(3,K610,FALSE) * _xlfn.POISSON.DIST(6,L610,FALSE)</f>
        <v>1.1179970263787249E-3</v>
      </c>
      <c r="BH610" s="5">
        <f t="shared" ref="BH610:BH673" si="889">_xlfn.POISSON.DIST(4,K610,FALSE) * _xlfn.POISSON.DIST(6,L610,FALSE)</f>
        <v>2.7518889677704129E-4</v>
      </c>
      <c r="BI610" s="5">
        <f t="shared" ref="BI610:BI673" si="890">_xlfn.POISSON.DIST(5,K610,FALSE) * _xlfn.POISSON.DIST(6,L610,FALSE)</f>
        <v>5.4189002025994091E-5</v>
      </c>
      <c r="BJ610" s="8">
        <f t="shared" ref="BJ610:BJ673" si="891">SUM(N610,Q610,T610,W610,X610,Y610,AD610,AE610,AF610,AG610,AM610,AN610,AO610,AP610,AQ610,AX610,AY610,AZ610,BA610,BB610,BC610)</f>
        <v>0.15254712897281758</v>
      </c>
      <c r="BK610" s="8">
        <f t="shared" ref="BK610:BK673" si="892">SUM(M610,P610,S610,V610,AC610,AL610,AY610)</f>
        <v>0.1892197185205112</v>
      </c>
      <c r="BL610" s="8">
        <f t="shared" ref="BL610:BL673" si="893">SUM(O610,R610,U610,AA610,AB610,AH610,AI610,AJ610,AK610,AR610,AS610,AT610,AU610,AV610,BD610,BE610,BF610,BG610,BH610,BI610)</f>
        <v>0.57538724717824907</v>
      </c>
      <c r="BM610" s="8">
        <f t="shared" ref="BM610:BM673" si="894">SUM(S610:BI610)</f>
        <v>0.61774401668010925</v>
      </c>
      <c r="BN610" s="8">
        <f t="shared" ref="BN610:BN673" si="895">SUM(M610:R610)</f>
        <v>0.37391734537109395</v>
      </c>
    </row>
    <row r="611" spans="1:66" x14ac:dyDescent="0.25">
      <c r="A611" t="s">
        <v>122</v>
      </c>
      <c r="B611" t="s">
        <v>123</v>
      </c>
      <c r="C611" t="s">
        <v>104</v>
      </c>
      <c r="D611" t="s">
        <v>527</v>
      </c>
      <c r="E611">
        <f>VLOOKUP(A611,home!$A$2:$E$405,3,FALSE)</f>
        <v>1.2608999999999999</v>
      </c>
      <c r="F611">
        <f>VLOOKUP(B611,home!$B$2:$E$405,3,FALSE)</f>
        <v>1.1033999999999999</v>
      </c>
      <c r="G611">
        <f>VLOOKUP(C611,away!$B$2:$E$405,4,FALSE)</f>
        <v>1.2258</v>
      </c>
      <c r="H611">
        <f>VLOOKUP(A611,away!$A$2:$E$405,3,FALSE)</f>
        <v>1.0995999999999999</v>
      </c>
      <c r="I611">
        <f>VLOOKUP(C611,away!$B$2:$E$405,3,FALSE)</f>
        <v>0.58030000000000004</v>
      </c>
      <c r="J611">
        <f>VLOOKUP(B611,home!$B$2:$E$405,4,FALSE)</f>
        <v>1.2653000000000001</v>
      </c>
      <c r="K611" s="3">
        <f t="shared" si="840"/>
        <v>1.7054274201479998</v>
      </c>
      <c r="L611" s="3">
        <f t="shared" si="841"/>
        <v>0.8073852475640001</v>
      </c>
      <c r="M611" s="5">
        <f t="shared" si="842"/>
        <v>8.1039979847762136E-2</v>
      </c>
      <c r="N611" s="5">
        <f t="shared" si="843"/>
        <v>0.13820780376061487</v>
      </c>
      <c r="O611" s="5">
        <f t="shared" si="844"/>
        <v>6.5430484191967023E-2</v>
      </c>
      <c r="P611" s="5">
        <f t="shared" si="845"/>
        <v>0.11158694185454079</v>
      </c>
      <c r="Q611" s="5">
        <f t="shared" si="846"/>
        <v>0.11785168910589325</v>
      </c>
      <c r="R611" s="5">
        <f t="shared" si="847"/>
        <v>2.6413803838781835E-2</v>
      </c>
      <c r="S611" s="5">
        <f t="shared" si="848"/>
        <v>3.8412045560227606E-2</v>
      </c>
      <c r="T611" s="5">
        <f t="shared" si="849"/>
        <v>9.5151715184597196E-2</v>
      </c>
      <c r="U611" s="5">
        <f t="shared" si="850"/>
        <v>4.5046825337069038E-2</v>
      </c>
      <c r="V611" s="5">
        <f t="shared" si="851"/>
        <v>5.8767738295414972E-3</v>
      </c>
      <c r="W611" s="5">
        <f t="shared" si="852"/>
        <v>6.6995834037315863E-2</v>
      </c>
      <c r="X611" s="5">
        <f t="shared" si="853"/>
        <v>5.4091448049974934E-2</v>
      </c>
      <c r="Y611" s="5">
        <f t="shared" si="854"/>
        <v>2.1836318587462124E-2</v>
      </c>
      <c r="Z611" s="5">
        <f t="shared" si="855"/>
        <v>7.108705183827271E-3</v>
      </c>
      <c r="AA611" s="5">
        <f t="shared" si="856"/>
        <v>1.2123380742247256E-2</v>
      </c>
      <c r="AB611" s="5">
        <f t="shared" si="857"/>
        <v>1.0337772971361342E-2</v>
      </c>
      <c r="AC611" s="5">
        <f t="shared" si="858"/>
        <v>5.0574668580344144E-4</v>
      </c>
      <c r="AD611" s="5">
        <f t="shared" si="859"/>
        <v>2.8564133100730801E-2</v>
      </c>
      <c r="AE611" s="5">
        <f t="shared" si="860"/>
        <v>2.3062259674984587E-2</v>
      </c>
      <c r="AF611" s="5">
        <f t="shared" si="861"/>
        <v>9.3100641185363403E-3</v>
      </c>
      <c r="AG611" s="5">
        <f t="shared" si="862"/>
        <v>2.5056028077270602E-3</v>
      </c>
      <c r="AH611" s="5">
        <f t="shared" si="863"/>
        <v>1.4348659236759678E-3</v>
      </c>
      <c r="AI611" s="5">
        <f t="shared" si="864"/>
        <v>2.4470596904729823E-3</v>
      </c>
      <c r="AJ611" s="5">
        <f t="shared" si="865"/>
        <v>2.0866413474357509E-3</v>
      </c>
      <c r="AK611" s="5">
        <f t="shared" si="866"/>
        <v>1.1862051233104993E-3</v>
      </c>
      <c r="AL611" s="5">
        <f t="shared" si="867"/>
        <v>2.7855251754944118E-5</v>
      </c>
      <c r="AM611" s="5">
        <f t="shared" si="868"/>
        <v>9.7428111645486773E-3</v>
      </c>
      <c r="AN611" s="5">
        <f t="shared" si="869"/>
        <v>7.8662020040584386E-3</v>
      </c>
      <c r="AO611" s="5">
        <f t="shared" si="870"/>
        <v>3.175527726217577E-3</v>
      </c>
      <c r="AP611" s="5">
        <f t="shared" si="871"/>
        <v>8.5462474645950847E-4</v>
      </c>
      <c r="AQ611" s="5">
        <f t="shared" si="872"/>
        <v>1.7250285312363274E-4</v>
      </c>
      <c r="AR611" s="5">
        <f t="shared" si="873"/>
        <v>2.3169791580165383E-4</v>
      </c>
      <c r="AS611" s="5">
        <f t="shared" si="874"/>
        <v>3.9514397879928298E-4</v>
      </c>
      <c r="AT611" s="5">
        <f t="shared" si="875"/>
        <v>3.3694468817533859E-4</v>
      </c>
      <c r="AU611" s="5">
        <f t="shared" si="876"/>
        <v>1.915449034291466E-4</v>
      </c>
      <c r="AV611" s="5">
        <f t="shared" si="877"/>
        <v>8.1666482624416845E-5</v>
      </c>
      <c r="AW611" s="5">
        <f t="shared" si="878"/>
        <v>1.0654145863702821E-6</v>
      </c>
      <c r="AX611" s="5">
        <f t="shared" si="879"/>
        <v>2.7692762182242293E-3</v>
      </c>
      <c r="AY611" s="5">
        <f t="shared" si="880"/>
        <v>2.2358727650240674E-3</v>
      </c>
      <c r="AZ611" s="5">
        <f t="shared" si="881"/>
        <v>9.0260534295528072E-4</v>
      </c>
      <c r="BA611" s="5">
        <f t="shared" si="882"/>
        <v>2.4291674609151293E-4</v>
      </c>
      <c r="BB611" s="5">
        <f t="shared" si="883"/>
        <v>4.9031849295134368E-5</v>
      </c>
      <c r="BC611" s="5">
        <f t="shared" si="884"/>
        <v>7.9175183563345629E-6</v>
      </c>
      <c r="BD611" s="5">
        <f t="shared" si="885"/>
        <v>3.1178246518263504E-5</v>
      </c>
      <c r="BE611" s="5">
        <f t="shared" si="886"/>
        <v>5.3172236524380483E-5</v>
      </c>
      <c r="BF611" s="5">
        <f t="shared" si="887"/>
        <v>4.5340695079636734E-5</v>
      </c>
      <c r="BG611" s="5">
        <f t="shared" si="888"/>
        <v>2.5775088212460655E-5</v>
      </c>
      <c r="BH611" s="5">
        <f t="shared" si="889"/>
        <v>1.0989385548565978E-5</v>
      </c>
      <c r="BI611" s="5">
        <f t="shared" si="890"/>
        <v>3.7483198890205154E-6</v>
      </c>
      <c r="BJ611" s="8">
        <f t="shared" si="891"/>
        <v>0.58559615736219117</v>
      </c>
      <c r="BK611" s="8">
        <f t="shared" si="892"/>
        <v>0.23968521579465449</v>
      </c>
      <c r="BL611" s="8">
        <f t="shared" si="893"/>
        <v>0.16791424110692388</v>
      </c>
      <c r="BM611" s="8">
        <f t="shared" si="894"/>
        <v>0.45753880949759956</v>
      </c>
      <c r="BN611" s="8">
        <f t="shared" si="895"/>
        <v>0.54053070259955982</v>
      </c>
    </row>
    <row r="612" spans="1:66" x14ac:dyDescent="0.25">
      <c r="A612" t="s">
        <v>122</v>
      </c>
      <c r="B612" t="s">
        <v>128</v>
      </c>
      <c r="C612" t="s">
        <v>112</v>
      </c>
      <c r="D612" t="s">
        <v>527</v>
      </c>
      <c r="E612">
        <f>VLOOKUP(A612,home!$A$2:$E$405,3,FALSE)</f>
        <v>1.2608999999999999</v>
      </c>
      <c r="F612">
        <f>VLOOKUP(B612,home!$B$2:$E$405,3,FALSE)</f>
        <v>1.0345</v>
      </c>
      <c r="G612">
        <f>VLOOKUP(C612,away!$B$2:$E$405,4,FALSE)</f>
        <v>1.3226</v>
      </c>
      <c r="H612">
        <f>VLOOKUP(A612,away!$A$2:$E$405,3,FALSE)</f>
        <v>1.0995999999999999</v>
      </c>
      <c r="I612">
        <f>VLOOKUP(C612,away!$B$2:$E$405,3,FALSE)</f>
        <v>0.71689999999999998</v>
      </c>
      <c r="J612">
        <f>VLOOKUP(B612,home!$B$2:$E$405,4,FALSE)</f>
        <v>1.0676000000000001</v>
      </c>
      <c r="K612" s="3">
        <f t="shared" si="840"/>
        <v>1.7252008287299998</v>
      </c>
      <c r="L612" s="3">
        <f t="shared" si="841"/>
        <v>0.841592539024</v>
      </c>
      <c r="M612" s="5">
        <f t="shared" si="842"/>
        <v>7.678136068076491E-2</v>
      </c>
      <c r="N612" s="5">
        <f t="shared" si="843"/>
        <v>0.13246326707747264</v>
      </c>
      <c r="O612" s="5">
        <f t="shared" si="844"/>
        <v>6.461862028504245E-2</v>
      </c>
      <c r="P612" s="5">
        <f t="shared" si="845"/>
        <v>0.11148009726714442</v>
      </c>
      <c r="Q612" s="5">
        <f t="shared" si="846"/>
        <v>0.11426286906916958</v>
      </c>
      <c r="R612" s="5">
        <f t="shared" si="847"/>
        <v>2.7191274356958312E-2</v>
      </c>
      <c r="S612" s="5">
        <f t="shared" si="848"/>
        <v>4.0464938288744631E-2</v>
      </c>
      <c r="T612" s="5">
        <f t="shared" si="849"/>
        <v>9.616277809608928E-2</v>
      </c>
      <c r="U612" s="5">
        <f t="shared" si="850"/>
        <v>4.6910409054849271E-2</v>
      </c>
      <c r="V612" s="5">
        <f t="shared" si="851"/>
        <v>6.5279663599228828E-3</v>
      </c>
      <c r="W612" s="5">
        <f t="shared" si="852"/>
        <v>6.5708798803732926E-2</v>
      </c>
      <c r="X612" s="5">
        <f t="shared" si="853"/>
        <v>5.5300034821450759E-2</v>
      </c>
      <c r="Y612" s="5">
        <f t="shared" si="854"/>
        <v>2.3270048356750176E-2</v>
      </c>
      <c r="Z612" s="5">
        <f t="shared" si="855"/>
        <v>7.6279912084569121E-3</v>
      </c>
      <c r="AA612" s="5">
        <f t="shared" si="856"/>
        <v>1.3159816754375019E-2</v>
      </c>
      <c r="AB612" s="5">
        <f t="shared" si="857"/>
        <v>1.1351663385291361E-2</v>
      </c>
      <c r="AC612" s="5">
        <f t="shared" si="858"/>
        <v>5.9237873481639866E-4</v>
      </c>
      <c r="AD612" s="5">
        <f t="shared" si="859"/>
        <v>2.8340218537763213E-2</v>
      </c>
      <c r="AE612" s="5">
        <f t="shared" si="860"/>
        <v>2.3850916475691174E-2</v>
      </c>
      <c r="AF612" s="5">
        <f t="shared" si="861"/>
        <v>1.0036376677413143E-2</v>
      </c>
      <c r="AG612" s="5">
        <f t="shared" si="862"/>
        <v>2.815513243515129E-3</v>
      </c>
      <c r="AH612" s="5">
        <f t="shared" si="863"/>
        <v>1.6049151221945006E-3</v>
      </c>
      <c r="AI612" s="5">
        <f t="shared" si="864"/>
        <v>2.7688008988512609E-3</v>
      </c>
      <c r="AJ612" s="5">
        <f t="shared" si="865"/>
        <v>2.3883688026432822E-3</v>
      </c>
      <c r="AK612" s="5">
        <f t="shared" si="866"/>
        <v>1.3734719458776891E-3</v>
      </c>
      <c r="AL612" s="5">
        <f t="shared" si="867"/>
        <v>3.4403369979799749E-5</v>
      </c>
      <c r="AM612" s="5">
        <f t="shared" si="868"/>
        <v>9.7785137015476819E-3</v>
      </c>
      <c r="AN612" s="5">
        <f t="shared" si="869"/>
        <v>8.2295241739664855E-3</v>
      </c>
      <c r="AO612" s="5">
        <f t="shared" si="870"/>
        <v>3.4629530722639201E-3</v>
      </c>
      <c r="AP612" s="5">
        <f t="shared" si="871"/>
        <v>9.7146515620251828E-4</v>
      </c>
      <c r="AQ612" s="5">
        <f t="shared" si="872"/>
        <v>2.0439445684545599E-4</v>
      </c>
      <c r="AR612" s="5">
        <f t="shared" si="873"/>
        <v>2.7013691852113662E-4</v>
      </c>
      <c r="AS612" s="5">
        <f t="shared" si="874"/>
        <v>4.6604043570323334E-4</v>
      </c>
      <c r="AT612" s="5">
        <f t="shared" si="875"/>
        <v>4.0200667294845428E-4</v>
      </c>
      <c r="AU612" s="5">
        <f t="shared" si="876"/>
        <v>2.3118074844188772E-4</v>
      </c>
      <c r="AV612" s="5">
        <f t="shared" si="877"/>
        <v>9.9708304699591568E-5</v>
      </c>
      <c r="AW612" s="5">
        <f t="shared" si="878"/>
        <v>1.3875224539671537E-6</v>
      </c>
      <c r="AX612" s="5">
        <f t="shared" si="879"/>
        <v>2.8116499902762883E-3</v>
      </c>
      <c r="AY612" s="5">
        <f t="shared" si="880"/>
        <v>2.3662636541634261E-3</v>
      </c>
      <c r="AZ612" s="5">
        <f t="shared" si="881"/>
        <v>9.9571491835380292E-4</v>
      </c>
      <c r="BA612" s="5">
        <f t="shared" si="882"/>
        <v>2.7932874876048403E-4</v>
      </c>
      <c r="BB612" s="5">
        <f t="shared" si="883"/>
        <v>5.8770247722933178E-5</v>
      </c>
      <c r="BC612" s="5">
        <f t="shared" si="884"/>
        <v>9.8921204000425592E-6</v>
      </c>
      <c r="BD612" s="5">
        <f t="shared" si="885"/>
        <v>3.7890869190387123E-5</v>
      </c>
      <c r="BE612" s="5">
        <f t="shared" si="886"/>
        <v>6.536935892855588E-5</v>
      </c>
      <c r="BF612" s="5">
        <f t="shared" si="887"/>
        <v>5.6387636098546714E-5</v>
      </c>
      <c r="BG612" s="5">
        <f t="shared" si="888"/>
        <v>3.2426665509112809E-5</v>
      </c>
      <c r="BH612" s="5">
        <f t="shared" si="889"/>
        <v>1.398562755231798E-5</v>
      </c>
      <c r="BI612" s="5">
        <f t="shared" si="890"/>
        <v>4.825603248713621E-6</v>
      </c>
      <c r="BJ612" s="8">
        <f t="shared" si="891"/>
        <v>0.58137929139955125</v>
      </c>
      <c r="BK612" s="8">
        <f t="shared" si="892"/>
        <v>0.23824740835553651</v>
      </c>
      <c r="BL612" s="8">
        <f t="shared" si="893"/>
        <v>0.17304729944692512</v>
      </c>
      <c r="BM612" s="8">
        <f t="shared" si="894"/>
        <v>0.47113962554220762</v>
      </c>
      <c r="BN612" s="8">
        <f t="shared" si="895"/>
        <v>0.5267974887365523</v>
      </c>
    </row>
    <row r="613" spans="1:66" x14ac:dyDescent="0.25">
      <c r="A613" t="s">
        <v>122</v>
      </c>
      <c r="B613" t="s">
        <v>131</v>
      </c>
      <c r="C613" t="s">
        <v>132</v>
      </c>
      <c r="D613" t="s">
        <v>527</v>
      </c>
      <c r="E613">
        <f>VLOOKUP(A613,home!$A$2:$E$405,3,FALSE)</f>
        <v>1.2608999999999999</v>
      </c>
      <c r="F613">
        <f>VLOOKUP(B613,home!$B$2:$E$405,3,FALSE)</f>
        <v>1.0689</v>
      </c>
      <c r="G613">
        <f>VLOOKUP(C613,away!$B$2:$E$405,4,FALSE)</f>
        <v>1.1033999999999999</v>
      </c>
      <c r="H613">
        <f>VLOOKUP(A613,away!$A$2:$E$405,3,FALSE)</f>
        <v>1.0995999999999999</v>
      </c>
      <c r="I613">
        <f>VLOOKUP(C613,away!$B$2:$E$405,3,FALSE)</f>
        <v>1.1861999999999999</v>
      </c>
      <c r="J613">
        <f>VLOOKUP(B613,home!$B$2:$E$405,4,FALSE)</f>
        <v>1.0676000000000001</v>
      </c>
      <c r="K613" s="3">
        <f t="shared" si="840"/>
        <v>1.4871360494339998</v>
      </c>
      <c r="L613" s="3">
        <f t="shared" si="841"/>
        <v>1.3925192771519999</v>
      </c>
      <c r="M613" s="5">
        <f t="shared" si="842"/>
        <v>5.6154114329265224E-2</v>
      </c>
      <c r="N613" s="5">
        <f t="shared" si="843"/>
        <v>8.3508807743088651E-2</v>
      </c>
      <c r="O613" s="5">
        <f t="shared" si="844"/>
        <v>7.8195686694899152E-2</v>
      </c>
      <c r="P613" s="5">
        <f t="shared" si="845"/>
        <v>0.11628762459423111</v>
      </c>
      <c r="Q613" s="5">
        <f t="shared" si="846"/>
        <v>6.2094479220000151E-2</v>
      </c>
      <c r="R613" s="5">
        <f t="shared" si="847"/>
        <v>5.4444500556392633E-2</v>
      </c>
      <c r="S613" s="5">
        <f t="shared" si="848"/>
        <v>6.0204010851620277E-2</v>
      </c>
      <c r="T613" s="5">
        <f t="shared" si="849"/>
        <v>8.6467759318564472E-2</v>
      </c>
      <c r="U613" s="5">
        <f t="shared" si="850"/>
        <v>8.0966379470840955E-2</v>
      </c>
      <c r="V613" s="5">
        <f t="shared" si="851"/>
        <v>1.3852712894789043E-2</v>
      </c>
      <c r="W613" s="5">
        <f t="shared" si="852"/>
        <v>3.0780979506297546E-2</v>
      </c>
      <c r="X613" s="5">
        <f t="shared" si="853"/>
        <v>4.2863107332139973E-2</v>
      </c>
      <c r="Y613" s="5">
        <f t="shared" si="854"/>
        <v>2.9843851619320082E-2</v>
      </c>
      <c r="Z613" s="5">
        <f t="shared" si="855"/>
        <v>2.527167218656317E-2</v>
      </c>
      <c r="AA613" s="5">
        <f t="shared" si="856"/>
        <v>3.7582414738116646E-2</v>
      </c>
      <c r="AB613" s="5">
        <f t="shared" si="857"/>
        <v>2.7945081890916466E-2</v>
      </c>
      <c r="AC613" s="5">
        <f t="shared" si="858"/>
        <v>1.7929441768897224E-3</v>
      </c>
      <c r="AD613" s="5">
        <f t="shared" si="859"/>
        <v>1.1443876065176061E-2</v>
      </c>
      <c r="AE613" s="5">
        <f t="shared" si="860"/>
        <v>1.5935818026096039E-2</v>
      </c>
      <c r="AF613" s="5">
        <f t="shared" si="861"/>
        <v>1.1095466899262538E-2</v>
      </c>
      <c r="AG613" s="5">
        <f t="shared" si="862"/>
        <v>5.1502171820750021E-3</v>
      </c>
      <c r="AH613" s="5">
        <f t="shared" si="863"/>
        <v>8.7978226714138085E-3</v>
      </c>
      <c r="AI613" s="5">
        <f t="shared" si="864"/>
        <v>1.308355925118721E-2</v>
      </c>
      <c r="AJ613" s="5">
        <f t="shared" si="865"/>
        <v>9.7285163086731057E-3</v>
      </c>
      <c r="AK613" s="5">
        <f t="shared" si="866"/>
        <v>4.8225424367114552E-3</v>
      </c>
      <c r="AL613" s="5">
        <f t="shared" si="867"/>
        <v>1.4851785793505395E-4</v>
      </c>
      <c r="AM613" s="5">
        <f t="shared" si="868"/>
        <v>3.4037201283556454E-3</v>
      </c>
      <c r="AN613" s="5">
        <f t="shared" si="869"/>
        <v>4.7397458927655152E-3</v>
      </c>
      <c r="AO613" s="5">
        <f t="shared" si="870"/>
        <v>3.300093762238999E-3</v>
      </c>
      <c r="AP613" s="5">
        <f t="shared" si="871"/>
        <v>1.5318147267756243E-3</v>
      </c>
      <c r="AQ613" s="5">
        <f t="shared" si="872"/>
        <v>5.3327038401509497E-4</v>
      </c>
      <c r="AR613" s="5">
        <f t="shared" si="873"/>
        <v>2.4502275333817274E-3</v>
      </c>
      <c r="AS613" s="5">
        <f t="shared" si="874"/>
        <v>3.6438216942077158E-3</v>
      </c>
      <c r="AT613" s="5">
        <f t="shared" si="875"/>
        <v>2.709429299582984E-3</v>
      </c>
      <c r="AU613" s="5">
        <f t="shared" si="876"/>
        <v>1.3430966616008564E-3</v>
      </c>
      <c r="AV613" s="5">
        <f t="shared" si="877"/>
        <v>4.9934186583527288E-4</v>
      </c>
      <c r="AW613" s="5">
        <f t="shared" si="878"/>
        <v>8.5433479290690625E-6</v>
      </c>
      <c r="AX613" s="5">
        <f t="shared" si="879"/>
        <v>8.4363248417696672E-4</v>
      </c>
      <c r="AY613" s="5">
        <f t="shared" si="880"/>
        <v>1.1747744970480554E-3</v>
      </c>
      <c r="AZ613" s="5">
        <f t="shared" si="881"/>
        <v>8.1794806672298161E-4</v>
      </c>
      <c r="BA613" s="5">
        <f t="shared" si="882"/>
        <v>3.7966948354032059E-4</v>
      </c>
      <c r="BB613" s="5">
        <f t="shared" si="883"/>
        <v>1.3217426869406004E-4</v>
      </c>
      <c r="BC613" s="5">
        <f t="shared" si="884"/>
        <v>3.6811043419989349E-5</v>
      </c>
      <c r="BD613" s="5">
        <f t="shared" si="885"/>
        <v>5.6866484560710764E-4</v>
      </c>
      <c r="BE613" s="5">
        <f t="shared" si="886"/>
        <v>8.4568199194814942E-4</v>
      </c>
      <c r="BF613" s="5">
        <f t="shared" si="887"/>
        <v>6.2882208829162349E-4</v>
      </c>
      <c r="BG613" s="5">
        <f t="shared" si="888"/>
        <v>3.1171466539294765E-4</v>
      </c>
      <c r="BH613" s="5">
        <f t="shared" si="889"/>
        <v>1.1589052901077734E-4</v>
      </c>
      <c r="BI613" s="5">
        <f t="shared" si="890"/>
        <v>3.4468996695980736E-5</v>
      </c>
      <c r="BJ613" s="8">
        <f t="shared" si="891"/>
        <v>0.39607801764977374</v>
      </c>
      <c r="BK613" s="8">
        <f t="shared" si="892"/>
        <v>0.24961469920177848</v>
      </c>
      <c r="BL613" s="8">
        <f t="shared" si="893"/>
        <v>0.32871766419070658</v>
      </c>
      <c r="BM613" s="8">
        <f t="shared" si="894"/>
        <v>0.54783060894182611</v>
      </c>
      <c r="BN613" s="8">
        <f t="shared" si="895"/>
        <v>0.45068521313787691</v>
      </c>
    </row>
    <row r="614" spans="1:66" x14ac:dyDescent="0.25">
      <c r="A614" t="s">
        <v>122</v>
      </c>
      <c r="B614" t="s">
        <v>135</v>
      </c>
      <c r="C614" t="s">
        <v>136</v>
      </c>
      <c r="D614" t="s">
        <v>527</v>
      </c>
      <c r="E614">
        <f>VLOOKUP(A614,home!$A$2:$E$405,3,FALSE)</f>
        <v>1.2608999999999999</v>
      </c>
      <c r="F614">
        <f>VLOOKUP(B614,home!$B$2:$E$405,3,FALSE)</f>
        <v>0.8276</v>
      </c>
      <c r="G614">
        <f>VLOOKUP(C614,away!$B$2:$E$405,4,FALSE)</f>
        <v>1.0345</v>
      </c>
      <c r="H614">
        <f>VLOOKUP(A614,away!$A$2:$E$405,3,FALSE)</f>
        <v>1.0995999999999999</v>
      </c>
      <c r="I614">
        <f>VLOOKUP(C614,away!$B$2:$E$405,3,FALSE)</f>
        <v>1.3048</v>
      </c>
      <c r="J614">
        <f>VLOOKUP(B614,home!$B$2:$E$405,4,FALSE)</f>
        <v>1.1467000000000001</v>
      </c>
      <c r="K614" s="3">
        <f t="shared" si="840"/>
        <v>1.0795223089799999</v>
      </c>
      <c r="L614" s="3">
        <f t="shared" si="841"/>
        <v>1.6452370903360001</v>
      </c>
      <c r="M614" s="5">
        <f t="shared" si="842"/>
        <v>6.5561975076575935E-2</v>
      </c>
      <c r="N614" s="5">
        <f t="shared" si="843"/>
        <v>7.0775614715954463E-2</v>
      </c>
      <c r="O614" s="5">
        <f t="shared" si="844"/>
        <v>0.10786499311166714</v>
      </c>
      <c r="P614" s="5">
        <f t="shared" si="845"/>
        <v>0.11644266642201868</v>
      </c>
      <c r="Q614" s="5">
        <f t="shared" si="846"/>
        <v>3.8201927508823001E-2</v>
      </c>
      <c r="R614" s="5">
        <f t="shared" si="847"/>
        <v>8.8731743708076002E-2</v>
      </c>
      <c r="S614" s="5">
        <f t="shared" si="848"/>
        <v>5.1702585788610041E-2</v>
      </c>
      <c r="T614" s="5">
        <f t="shared" si="849"/>
        <v>6.2851228059842751E-2</v>
      </c>
      <c r="U614" s="5">
        <f t="shared" si="850"/>
        <v>9.578789684756378E-2</v>
      </c>
      <c r="V614" s="5">
        <f t="shared" si="851"/>
        <v>1.020304654592028E-2</v>
      </c>
      <c r="W614" s="5">
        <f t="shared" si="852"/>
        <v>1.3746610997270399E-2</v>
      </c>
      <c r="X614" s="5">
        <f t="shared" si="853"/>
        <v>2.2616434279130009E-2</v>
      </c>
      <c r="Y614" s="5">
        <f t="shared" si="854"/>
        <v>1.8604698263585618E-2</v>
      </c>
      <c r="Z614" s="5">
        <f t="shared" si="855"/>
        <v>4.8661585279571554E-2</v>
      </c>
      <c r="AA614" s="5">
        <f t="shared" si="856"/>
        <v>5.2531266899630252E-2</v>
      </c>
      <c r="AB614" s="5">
        <f t="shared" si="857"/>
        <v>2.8354337268566742E-2</v>
      </c>
      <c r="AC614" s="5">
        <f t="shared" si="858"/>
        <v>1.1325828958470856E-3</v>
      </c>
      <c r="AD614" s="5">
        <f t="shared" si="859"/>
        <v>3.7099433111057985E-3</v>
      </c>
      <c r="AE614" s="5">
        <f t="shared" si="860"/>
        <v>6.103736338475209E-3</v>
      </c>
      <c r="AF614" s="5">
        <f t="shared" si="861"/>
        <v>5.0210467068455339E-3</v>
      </c>
      <c r="AG614" s="5">
        <f t="shared" si="862"/>
        <v>2.7536040914705674E-3</v>
      </c>
      <c r="AH614" s="5">
        <f t="shared" si="863"/>
        <v>2.001496124412486E-2</v>
      </c>
      <c r="AI614" s="5">
        <f t="shared" si="864"/>
        <v>2.160659717640288E-2</v>
      </c>
      <c r="AJ614" s="5">
        <f t="shared" si="865"/>
        <v>1.166240183653559E-2</v>
      </c>
      <c r="AK614" s="5">
        <f t="shared" si="866"/>
        <v>4.1966076529431646E-3</v>
      </c>
      <c r="AL614" s="5">
        <f t="shared" si="867"/>
        <v>8.046186661238934E-5</v>
      </c>
      <c r="AM614" s="5">
        <f t="shared" si="868"/>
        <v>8.0099331387796784E-4</v>
      </c>
      <c r="AN614" s="5">
        <f t="shared" si="869"/>
        <v>1.317823909103178E-3</v>
      </c>
      <c r="AO614" s="5">
        <f t="shared" si="870"/>
        <v>1.0840663868940635E-3</v>
      </c>
      <c r="AP614" s="5">
        <f t="shared" si="871"/>
        <v>5.9451540936821662E-4</v>
      </c>
      <c r="AQ614" s="5">
        <f t="shared" si="872"/>
        <v>2.4452970056722018E-4</v>
      </c>
      <c r="AR614" s="5">
        <f t="shared" si="873"/>
        <v>6.5858713200943591E-3</v>
      </c>
      <c r="AS614" s="5">
        <f t="shared" si="874"/>
        <v>7.109595014113422E-3</v>
      </c>
      <c r="AT614" s="5">
        <f t="shared" si="875"/>
        <v>3.8374832127742076E-3</v>
      </c>
      <c r="AU614" s="5">
        <f t="shared" si="876"/>
        <v>1.3808829128420007E-3</v>
      </c>
      <c r="AV614" s="5">
        <f t="shared" si="877"/>
        <v>3.7267347762555598E-4</v>
      </c>
      <c r="AW614" s="5">
        <f t="shared" si="878"/>
        <v>3.9696088585123099E-6</v>
      </c>
      <c r="AX614" s="5">
        <f t="shared" si="879"/>
        <v>1.4411502527918087E-4</v>
      </c>
      <c r="AY614" s="5">
        <f t="shared" si="880"/>
        <v>2.3710338486401862E-4</v>
      </c>
      <c r="AZ614" s="5">
        <f t="shared" si="881"/>
        <v>1.9504564151124747E-4</v>
      </c>
      <c r="BA614" s="5">
        <f t="shared" si="882"/>
        <v>1.0696544124089445E-4</v>
      </c>
      <c r="BB614" s="5">
        <f t="shared" si="883"/>
        <v>4.3995877828418897E-5</v>
      </c>
      <c r="BC614" s="5">
        <f t="shared" si="884"/>
        <v>1.447673000504121E-5</v>
      </c>
      <c r="BD614" s="5">
        <f t="shared" si="885"/>
        <v>1.8058866279998917E-3</v>
      </c>
      <c r="BE614" s="5">
        <f t="shared" si="886"/>
        <v>1.9494949024145493E-3</v>
      </c>
      <c r="BF614" s="5">
        <f t="shared" si="887"/>
        <v>1.0522616191996467E-3</v>
      </c>
      <c r="BG614" s="5">
        <f t="shared" si="888"/>
        <v>3.786466309364788E-4</v>
      </c>
      <c r="BH614" s="5">
        <f t="shared" si="889"/>
        <v>1.0218937132901133E-4</v>
      </c>
      <c r="BI614" s="5">
        <f t="shared" si="890"/>
        <v>2.2063141218061789E-5</v>
      </c>
      <c r="BJ614" s="8">
        <f t="shared" si="891"/>
        <v>0.2491684750930428</v>
      </c>
      <c r="BK614" s="8">
        <f t="shared" si="892"/>
        <v>0.24536042198044844</v>
      </c>
      <c r="BL614" s="8">
        <f t="shared" si="893"/>
        <v>0.45534785397605759</v>
      </c>
      <c r="BM614" s="8">
        <f t="shared" si="894"/>
        <v>0.51072628200999981</v>
      </c>
      <c r="BN614" s="8">
        <f t="shared" si="895"/>
        <v>0.48757892054311525</v>
      </c>
    </row>
    <row r="615" spans="1:66" x14ac:dyDescent="0.25">
      <c r="A615" t="s">
        <v>122</v>
      </c>
      <c r="B615" t="s">
        <v>389</v>
      </c>
      <c r="C615" t="s">
        <v>362</v>
      </c>
      <c r="D615" t="s">
        <v>527</v>
      </c>
      <c r="E615">
        <f>VLOOKUP(A615,home!$A$2:$E$405,3,FALSE)</f>
        <v>1.2608999999999999</v>
      </c>
      <c r="F615">
        <f>VLOOKUP(B615,home!$B$2:$E$405,3,FALSE)</f>
        <v>1.1106</v>
      </c>
      <c r="G615">
        <f>VLOOKUP(C615,away!$B$2:$E$405,4,FALSE)</f>
        <v>0.89649999999999996</v>
      </c>
      <c r="H615">
        <f>VLOOKUP(A615,away!$A$2:$E$405,3,FALSE)</f>
        <v>1.0995999999999999</v>
      </c>
      <c r="I615">
        <f>VLOOKUP(C615,away!$B$2:$E$405,3,FALSE)</f>
        <v>0.86990000000000001</v>
      </c>
      <c r="J615">
        <f>VLOOKUP(B615,home!$B$2:$E$405,4,FALSE)</f>
        <v>0.74929999999999997</v>
      </c>
      <c r="K615" s="3">
        <f t="shared" si="840"/>
        <v>1.2554187416099998</v>
      </c>
      <c r="L615" s="3">
        <f t="shared" si="841"/>
        <v>0.71673695057199993</v>
      </c>
      <c r="M615" s="5">
        <f t="shared" si="842"/>
        <v>0.13915655395628987</v>
      </c>
      <c r="N615" s="5">
        <f t="shared" si="843"/>
        <v>0.17469974585458947</v>
      </c>
      <c r="O615" s="5">
        <f t="shared" si="844"/>
        <v>9.9738644134739166E-2</v>
      </c>
      <c r="P615" s="5">
        <f t="shared" si="845"/>
        <v>0.12521376310952181</v>
      </c>
      <c r="Q615" s="5">
        <f t="shared" si="846"/>
        <v>0.10966066755017775</v>
      </c>
      <c r="R615" s="5">
        <f t="shared" si="847"/>
        <v>3.574318582565942E-2</v>
      </c>
      <c r="S615" s="5">
        <f t="shared" si="848"/>
        <v>2.8166992545985627E-2</v>
      </c>
      <c r="T615" s="5">
        <f t="shared" si="849"/>
        <v>7.859785245760427E-2</v>
      </c>
      <c r="U615" s="5">
        <f t="shared" si="850"/>
        <v>4.4872665370381724E-2</v>
      </c>
      <c r="V615" s="5">
        <f t="shared" si="851"/>
        <v>2.8160889714891712E-3</v>
      </c>
      <c r="W615" s="5">
        <f t="shared" si="852"/>
        <v>4.5890019086652231E-2</v>
      </c>
      <c r="X615" s="5">
        <f t="shared" si="853"/>
        <v>3.2891072341857994E-2</v>
      </c>
      <c r="Y615" s="5">
        <f t="shared" si="854"/>
        <v>1.1787123445673174E-2</v>
      </c>
      <c r="Z615" s="5">
        <f t="shared" si="855"/>
        <v>8.5394873374704874E-3</v>
      </c>
      <c r="AA615" s="5">
        <f t="shared" si="856"/>
        <v>1.0720632447201726E-2</v>
      </c>
      <c r="AB615" s="5">
        <f t="shared" si="857"/>
        <v>6.7294414480646627E-3</v>
      </c>
      <c r="AC615" s="5">
        <f t="shared" si="858"/>
        <v>1.5837068365916692E-4</v>
      </c>
      <c r="AD615" s="5">
        <f t="shared" si="859"/>
        <v>1.4402797503555952E-2</v>
      </c>
      <c r="AE615" s="5">
        <f t="shared" si="860"/>
        <v>1.0323017162404706E-2</v>
      </c>
      <c r="AF615" s="5">
        <f t="shared" si="861"/>
        <v>3.6994439208421844E-3</v>
      </c>
      <c r="AG615" s="5">
        <f t="shared" si="862"/>
        <v>8.8384271821218344E-4</v>
      </c>
      <c r="AH615" s="5">
        <f t="shared" si="863"/>
        <v>1.5301415284267009E-3</v>
      </c>
      <c r="AI615" s="5">
        <f t="shared" si="864"/>
        <v>1.9209683521026503E-3</v>
      </c>
      <c r="AJ615" s="5">
        <f t="shared" si="865"/>
        <v>1.2058098356346723E-3</v>
      </c>
      <c r="AK615" s="5">
        <f t="shared" si="866"/>
        <v>5.0459875549114705E-4</v>
      </c>
      <c r="AL615" s="5">
        <f t="shared" si="867"/>
        <v>5.7001093238973881E-6</v>
      </c>
      <c r="AM615" s="5">
        <f t="shared" si="868"/>
        <v>3.6163083835155708E-3</v>
      </c>
      <c r="AN615" s="5">
        <f t="shared" si="869"/>
        <v>2.5919418431289082E-3</v>
      </c>
      <c r="AO615" s="5">
        <f t="shared" si="870"/>
        <v>9.2887024635209133E-4</v>
      </c>
      <c r="AP615" s="5">
        <f t="shared" si="871"/>
        <v>2.219185426158201E-4</v>
      </c>
      <c r="AQ615" s="5">
        <f t="shared" si="872"/>
        <v>3.9764304877461324E-5</v>
      </c>
      <c r="AR615" s="5">
        <f t="shared" si="873"/>
        <v>2.1934179460562662E-4</v>
      </c>
      <c r="AS615" s="5">
        <f t="shared" si="874"/>
        <v>2.7536579976627476E-4</v>
      </c>
      <c r="AT615" s="5">
        <f t="shared" si="875"/>
        <v>1.7284969291250397E-4</v>
      </c>
      <c r="AU615" s="5">
        <f t="shared" si="876"/>
        <v>7.2332914654630204E-5</v>
      </c>
      <c r="AV615" s="5">
        <f t="shared" si="877"/>
        <v>2.2702024173174839E-5</v>
      </c>
      <c r="AW615" s="5">
        <f t="shared" si="878"/>
        <v>1.4247185759274264E-7</v>
      </c>
      <c r="AX615" s="5">
        <f t="shared" si="879"/>
        <v>7.566635533511354E-4</v>
      </c>
      <c r="AY615" s="5">
        <f t="shared" si="880"/>
        <v>5.4232872783786649E-4</v>
      </c>
      <c r="AZ615" s="5">
        <f t="shared" si="881"/>
        <v>1.9435351929905227E-4</v>
      </c>
      <c r="BA615" s="5">
        <f t="shared" si="882"/>
        <v>4.6433449585113015E-5</v>
      </c>
      <c r="BB615" s="5">
        <f t="shared" si="883"/>
        <v>8.3201422650431484E-6</v>
      </c>
      <c r="BC615" s="5">
        <f t="shared" si="884"/>
        <v>1.1926706790744481E-6</v>
      </c>
      <c r="BD615" s="5">
        <f t="shared" si="885"/>
        <v>2.620172816643778E-5</v>
      </c>
      <c r="BE615" s="5">
        <f t="shared" si="886"/>
        <v>3.2894140602716604E-5</v>
      </c>
      <c r="BF615" s="5">
        <f t="shared" si="887"/>
        <v>2.0647960300902441E-5</v>
      </c>
      <c r="BG615" s="5">
        <f t="shared" si="888"/>
        <v>8.6406121125907257E-6</v>
      </c>
      <c r="BH615" s="5">
        <f t="shared" si="889"/>
        <v>2.7118965962821922E-6</v>
      </c>
      <c r="BI615" s="5">
        <f t="shared" si="890"/>
        <v>6.8091316245620603E-7</v>
      </c>
      <c r="BJ615" s="8">
        <f t="shared" si="891"/>
        <v>0.491783677425077</v>
      </c>
      <c r="BK615" s="8">
        <f t="shared" si="892"/>
        <v>0.29605979810410743</v>
      </c>
      <c r="BL615" s="8">
        <f t="shared" si="893"/>
        <v>0.20382045717475553</v>
      </c>
      <c r="BM615" s="8">
        <f t="shared" si="894"/>
        <v>0.31544867335445242</v>
      </c>
      <c r="BN615" s="8">
        <f t="shared" si="895"/>
        <v>0.68421256043097756</v>
      </c>
    </row>
    <row r="616" spans="1:66" x14ac:dyDescent="0.25">
      <c r="A616" t="s">
        <v>122</v>
      </c>
      <c r="B616" t="s">
        <v>137</v>
      </c>
      <c r="C616" t="s">
        <v>127</v>
      </c>
      <c r="D616" t="s">
        <v>527</v>
      </c>
      <c r="E616">
        <f>VLOOKUP(A616,home!$A$2:$E$405,3,FALSE)</f>
        <v>1.2608999999999999</v>
      </c>
      <c r="F616">
        <f>VLOOKUP(B616,home!$B$2:$E$405,3,FALSE)</f>
        <v>1.1033999999999999</v>
      </c>
      <c r="G616">
        <f>VLOOKUP(C616,away!$B$2:$E$405,4,FALSE)</f>
        <v>1.1724000000000001</v>
      </c>
      <c r="H616">
        <f>VLOOKUP(A616,away!$A$2:$E$405,3,FALSE)</f>
        <v>1.0995999999999999</v>
      </c>
      <c r="I616">
        <f>VLOOKUP(C616,away!$B$2:$E$405,3,FALSE)</f>
        <v>1.028</v>
      </c>
      <c r="J616">
        <f>VLOOKUP(B616,home!$B$2:$E$405,4,FALSE)</f>
        <v>0.98850000000000005</v>
      </c>
      <c r="K616" s="3">
        <f t="shared" si="840"/>
        <v>1.6311332251439998</v>
      </c>
      <c r="L616" s="3">
        <f t="shared" si="841"/>
        <v>1.1173893288000001</v>
      </c>
      <c r="M616" s="5">
        <f t="shared" si="842"/>
        <v>6.4022380979855451E-2</v>
      </c>
      <c r="N616" s="5">
        <f t="shared" si="843"/>
        <v>0.10442903276906949</v>
      </c>
      <c r="O616" s="5">
        <f t="shared" si="844"/>
        <v>7.1537925311258577E-2</v>
      </c>
      <c r="P616" s="5">
        <f t="shared" si="845"/>
        <v>0.11668788683306378</v>
      </c>
      <c r="Q616" s="5">
        <f t="shared" si="846"/>
        <v>8.5168832509640399E-2</v>
      </c>
      <c r="R616" s="5">
        <f t="shared" si="847"/>
        <v>3.9967857173645885E-2</v>
      </c>
      <c r="S616" s="5">
        <f t="shared" si="848"/>
        <v>5.316915243221812E-2</v>
      </c>
      <c r="T616" s="5">
        <f t="shared" si="849"/>
        <v>9.5166744592626723E-2</v>
      </c>
      <c r="U616" s="5">
        <f t="shared" si="850"/>
        <v>6.5192899773743776E-2</v>
      </c>
      <c r="V616" s="5">
        <f t="shared" si="851"/>
        <v>1.0767408291125092E-2</v>
      </c>
      <c r="W616" s="5">
        <f t="shared" si="852"/>
        <v>4.6307237484399633E-2</v>
      </c>
      <c r="X616" s="5">
        <f t="shared" si="853"/>
        <v>5.1743213011275511E-2</v>
      </c>
      <c r="Y616" s="5">
        <f t="shared" si="854"/>
        <v>2.8908657028312298E-2</v>
      </c>
      <c r="Z616" s="5">
        <f t="shared" si="855"/>
        <v>1.4886552366944812E-2</v>
      </c>
      <c r="AA616" s="5">
        <f t="shared" si="856"/>
        <v>2.4281950173569739E-2</v>
      </c>
      <c r="AB616" s="5">
        <f t="shared" si="857"/>
        <v>1.980354784970036E-2</v>
      </c>
      <c r="AC616" s="5">
        <f t="shared" si="858"/>
        <v>1.2265497050901726E-3</v>
      </c>
      <c r="AD616" s="5">
        <f t="shared" si="859"/>
        <v>1.8883318406359473E-2</v>
      </c>
      <c r="AE616" s="5">
        <f t="shared" si="860"/>
        <v>2.1100018479598699E-2</v>
      </c>
      <c r="AF616" s="5">
        <f t="shared" si="861"/>
        <v>1.1788467743293198E-2</v>
      </c>
      <c r="AG616" s="5">
        <f t="shared" si="862"/>
        <v>4.3907693530862791E-3</v>
      </c>
      <c r="AH616" s="5">
        <f t="shared" si="863"/>
        <v>4.158518689361632E-3</v>
      </c>
      <c r="AI616" s="5">
        <f t="shared" si="864"/>
        <v>6.7830980016000382E-3</v>
      </c>
      <c r="AJ616" s="5">
        <f t="shared" si="865"/>
        <v>5.5320682599088464E-3</v>
      </c>
      <c r="AK616" s="5">
        <f t="shared" si="866"/>
        <v>3.0078467808339576E-3</v>
      </c>
      <c r="AL616" s="5">
        <f t="shared" si="867"/>
        <v>8.9420912494787231E-5</v>
      </c>
      <c r="AM616" s="5">
        <f t="shared" si="868"/>
        <v>6.1602416107172358E-3</v>
      </c>
      <c r="AN616" s="5">
        <f t="shared" si="869"/>
        <v>6.8833882386451634E-3</v>
      </c>
      <c r="AO616" s="5">
        <f t="shared" si="870"/>
        <v>3.8457122819247681E-3</v>
      </c>
      <c r="AP616" s="5">
        <f t="shared" si="871"/>
        <v>1.4323859551526109E-3</v>
      </c>
      <c r="AQ616" s="5">
        <f t="shared" si="872"/>
        <v>4.0013319525263096E-4</v>
      </c>
      <c r="AR616" s="5">
        <f t="shared" si="873"/>
        <v>9.2933688142160889E-4</v>
      </c>
      <c r="AS616" s="5">
        <f t="shared" si="874"/>
        <v>1.5158722646384959E-3</v>
      </c>
      <c r="AT616" s="5">
        <f t="shared" si="875"/>
        <v>1.2362948079630647E-3</v>
      </c>
      <c r="AU616" s="5">
        <f t="shared" si="876"/>
        <v>6.721871791138586E-4</v>
      </c>
      <c r="AV616" s="5">
        <f t="shared" si="877"/>
        <v>2.741067103421089E-4</v>
      </c>
      <c r="AW616" s="5">
        <f t="shared" si="878"/>
        <v>4.5272090608543952E-6</v>
      </c>
      <c r="AX616" s="5">
        <f t="shared" si="879"/>
        <v>1.6746957943592467E-3</v>
      </c>
      <c r="AY616" s="5">
        <f t="shared" si="880"/>
        <v>1.8712872096032617E-3</v>
      </c>
      <c r="AZ616" s="5">
        <f t="shared" si="881"/>
        <v>1.0454781795653071E-3</v>
      </c>
      <c r="BA616" s="5">
        <f t="shared" si="882"/>
        <v>3.8940205377984143E-4</v>
      </c>
      <c r="BB616" s="5">
        <f t="shared" si="883"/>
        <v>1.087784248765997E-4</v>
      </c>
      <c r="BC616" s="5">
        <f t="shared" si="884"/>
        <v>2.4309570232156968E-5</v>
      </c>
      <c r="BD616" s="5">
        <f t="shared" si="885"/>
        <v>1.730718523601297E-4</v>
      </c>
      <c r="BE616" s="5">
        <f t="shared" si="886"/>
        <v>2.8230324872182457E-4</v>
      </c>
      <c r="BF616" s="5">
        <f t="shared" si="887"/>
        <v>2.3023710427812926E-4</v>
      </c>
      <c r="BG616" s="5">
        <f t="shared" si="888"/>
        <v>1.2518246348300013E-4</v>
      </c>
      <c r="BH616" s="5">
        <f t="shared" si="889"/>
        <v>5.1047318848124248E-5</v>
      </c>
      <c r="BI616" s="5">
        <f t="shared" si="890"/>
        <v>1.6652995565538997E-5</v>
      </c>
      <c r="BJ616" s="8">
        <f t="shared" si="891"/>
        <v>0.49172210389177046</v>
      </c>
      <c r="BK616" s="8">
        <f t="shared" si="892"/>
        <v>0.24783408636345064</v>
      </c>
      <c r="BL616" s="8">
        <f t="shared" si="893"/>
        <v>0.24577200484035872</v>
      </c>
      <c r="BM616" s="8">
        <f t="shared" si="894"/>
        <v>0.51653407188544853</v>
      </c>
      <c r="BN616" s="8">
        <f t="shared" si="895"/>
        <v>0.48181391557653358</v>
      </c>
    </row>
    <row r="617" spans="1:66" x14ac:dyDescent="0.25">
      <c r="A617" t="s">
        <v>122</v>
      </c>
      <c r="B617" t="s">
        <v>140</v>
      </c>
      <c r="C617" t="s">
        <v>139</v>
      </c>
      <c r="D617" t="s">
        <v>527</v>
      </c>
      <c r="E617">
        <f>VLOOKUP(A617,home!$A$2:$E$405,3,FALSE)</f>
        <v>1.2608999999999999</v>
      </c>
      <c r="F617">
        <f>VLOOKUP(B617,home!$B$2:$E$405,3,FALSE)</f>
        <v>1.2413000000000001</v>
      </c>
      <c r="G617">
        <f>VLOOKUP(C617,away!$B$2:$E$405,4,FALSE)</f>
        <v>0.86199999999999999</v>
      </c>
      <c r="H617">
        <f>VLOOKUP(A617,away!$A$2:$E$405,3,FALSE)</f>
        <v>1.0995999999999999</v>
      </c>
      <c r="I617">
        <f>VLOOKUP(C617,away!$B$2:$E$405,3,FALSE)</f>
        <v>1.1861999999999999</v>
      </c>
      <c r="J617">
        <f>VLOOKUP(B617,home!$B$2:$E$405,4,FALSE)</f>
        <v>0.59309999999999996</v>
      </c>
      <c r="K617" s="3">
        <f t="shared" si="840"/>
        <v>1.3491637565399999</v>
      </c>
      <c r="L617" s="3">
        <f t="shared" si="841"/>
        <v>0.77360732791199982</v>
      </c>
      <c r="M617" s="5">
        <f t="shared" si="842"/>
        <v>0.11969947116252354</v>
      </c>
      <c r="N617" s="5">
        <f t="shared" si="843"/>
        <v>0.16149418816948166</v>
      </c>
      <c r="O617" s="5">
        <f t="shared" si="844"/>
        <v>9.2600388038519305E-2</v>
      </c>
      <c r="P617" s="5">
        <f t="shared" si="845"/>
        <v>0.1249330873831104</v>
      </c>
      <c r="Q617" s="5">
        <f t="shared" si="846"/>
        <v>0.10894105278505775</v>
      </c>
      <c r="R617" s="5">
        <f t="shared" si="847"/>
        <v>3.5818169377046606E-2</v>
      </c>
      <c r="S617" s="5">
        <f t="shared" si="848"/>
        <v>3.259888321036012E-2</v>
      </c>
      <c r="T617" s="5">
        <f t="shared" si="849"/>
        <v>8.4277596744968652E-2</v>
      </c>
      <c r="U617" s="5">
        <f t="shared" si="850"/>
        <v>4.8324575949122199E-2</v>
      </c>
      <c r="V617" s="5">
        <f t="shared" si="851"/>
        <v>3.7804670175303713E-3</v>
      </c>
      <c r="W617" s="5">
        <f t="shared" si="852"/>
        <v>4.8993106672303659E-2</v>
      </c>
      <c r="X617" s="5">
        <f t="shared" si="853"/>
        <v>3.7901426338868401E-2</v>
      </c>
      <c r="Y617" s="5">
        <f t="shared" si="854"/>
        <v>1.4660410577032733E-2</v>
      </c>
      <c r="Z617" s="5">
        <f t="shared" si="855"/>
        <v>9.2363994341588176E-3</v>
      </c>
      <c r="AA617" s="5">
        <f t="shared" si="856"/>
        <v>1.2461415357493641E-2</v>
      </c>
      <c r="AB617" s="5">
        <f t="shared" si="857"/>
        <v>8.4062449777606834E-3</v>
      </c>
      <c r="AC617" s="5">
        <f t="shared" si="858"/>
        <v>2.4661001614243231E-4</v>
      </c>
      <c r="AD617" s="5">
        <f t="shared" si="859"/>
        <v>1.6524930960642538E-2</v>
      </c>
      <c r="AE617" s="5">
        <f t="shared" si="860"/>
        <v>1.2783807684392948E-2</v>
      </c>
      <c r="AF617" s="5">
        <f t="shared" si="861"/>
        <v>4.9448236516320583E-3</v>
      </c>
      <c r="AG617" s="5">
        <f t="shared" si="862"/>
        <v>1.2751172707117116E-3</v>
      </c>
      <c r="AH617" s="5">
        <f t="shared" si="863"/>
        <v>1.7863365714468771E-3</v>
      </c>
      <c r="AI617" s="5">
        <f t="shared" si="864"/>
        <v>2.4100605591780527E-3</v>
      </c>
      <c r="AJ617" s="5">
        <f t="shared" si="865"/>
        <v>1.6257831787547775E-3</v>
      </c>
      <c r="AK617" s="5">
        <f t="shared" si="866"/>
        <v>7.3114924692277937E-4</v>
      </c>
      <c r="AL617" s="5">
        <f t="shared" si="867"/>
        <v>1.0295701525511476E-5</v>
      </c>
      <c r="AM617" s="5">
        <f t="shared" si="868"/>
        <v>4.4589675862849263E-3</v>
      </c>
      <c r="AN617" s="5">
        <f t="shared" si="869"/>
        <v>3.4494899996721012E-3</v>
      </c>
      <c r="AO617" s="5">
        <f t="shared" si="870"/>
        <v>1.3342753706527494E-3</v>
      </c>
      <c r="AP617" s="5">
        <f t="shared" si="871"/>
        <v>3.4406840139648891E-4</v>
      </c>
      <c r="AQ617" s="5">
        <f t="shared" si="872"/>
        <v>6.6543459155822782E-5</v>
      </c>
      <c r="AR617" s="5">
        <f t="shared" si="873"/>
        <v>2.7638461235770048E-4</v>
      </c>
      <c r="AS617" s="5">
        <f t="shared" si="874"/>
        <v>3.7288810185836689E-4</v>
      </c>
      <c r="AT617" s="5">
        <f t="shared" si="875"/>
        <v>2.5154355613615223E-4</v>
      </c>
      <c r="AU617" s="5">
        <f t="shared" si="876"/>
        <v>1.1312448304336052E-4</v>
      </c>
      <c r="AV617" s="5">
        <f t="shared" si="877"/>
        <v>3.8155863124856455E-5</v>
      </c>
      <c r="AW617" s="5">
        <f t="shared" si="878"/>
        <v>2.9849611555989928E-7</v>
      </c>
      <c r="AX617" s="5">
        <f t="shared" si="879"/>
        <v>1.0026462431670449E-3</v>
      </c>
      <c r="AY617" s="5">
        <f t="shared" si="880"/>
        <v>7.7565448101746281E-4</v>
      </c>
      <c r="AZ617" s="5">
        <f t="shared" si="881"/>
        <v>3.0002599522144414E-4</v>
      </c>
      <c r="BA617" s="5">
        <f t="shared" si="882"/>
        <v>7.736743615579996E-5</v>
      </c>
      <c r="BB617" s="5">
        <f t="shared" si="883"/>
        <v>1.4963003887972659E-5</v>
      </c>
      <c r="BC617" s="5">
        <f t="shared" si="884"/>
        <v>2.3150978910622795E-6</v>
      </c>
      <c r="BD617" s="5">
        <f t="shared" si="885"/>
        <v>3.5635526907005745E-5</v>
      </c>
      <c r="BE617" s="5">
        <f t="shared" si="886"/>
        <v>4.8078161348138127E-5</v>
      </c>
      <c r="BF617" s="5">
        <f t="shared" si="887"/>
        <v>3.2432656385995135E-5</v>
      </c>
      <c r="BG617" s="5">
        <f t="shared" si="888"/>
        <v>1.4585654841433406E-5</v>
      </c>
      <c r="BH617" s="5">
        <f t="shared" si="889"/>
        <v>4.9196092193660334E-6</v>
      </c>
      <c r="BI617" s="5">
        <f t="shared" si="890"/>
        <v>1.3274716910217386E-6</v>
      </c>
      <c r="BJ617" s="8">
        <f t="shared" si="891"/>
        <v>0.50362277792959498</v>
      </c>
      <c r="BK617" s="8">
        <f t="shared" si="892"/>
        <v>0.28204446897220986</v>
      </c>
      <c r="BL617" s="8">
        <f t="shared" si="893"/>
        <v>0.20535319895315834</v>
      </c>
      <c r="BM617" s="8">
        <f t="shared" si="894"/>
        <v>0.35599513238848074</v>
      </c>
      <c r="BN617" s="8">
        <f t="shared" si="895"/>
        <v>0.64348635691573919</v>
      </c>
    </row>
    <row r="618" spans="1:66" x14ac:dyDescent="0.25">
      <c r="A618" t="s">
        <v>122</v>
      </c>
      <c r="B618" t="s">
        <v>124</v>
      </c>
      <c r="C618" t="s">
        <v>142</v>
      </c>
      <c r="D618" t="s">
        <v>527</v>
      </c>
      <c r="E618">
        <f>VLOOKUP(A618,home!$A$2:$E$405,3,FALSE)</f>
        <v>1.2608999999999999</v>
      </c>
      <c r="F618">
        <f>VLOOKUP(B618,home!$B$2:$E$405,3,FALSE)</f>
        <v>0.75860000000000005</v>
      </c>
      <c r="G618">
        <f>VLOOKUP(C618,away!$B$2:$E$405,4,FALSE)</f>
        <v>0.96550000000000002</v>
      </c>
      <c r="H618">
        <f>VLOOKUP(A618,away!$A$2:$E$405,3,FALSE)</f>
        <v>1.0995999999999999</v>
      </c>
      <c r="I618">
        <f>VLOOKUP(C618,away!$B$2:$E$405,3,FALSE)</f>
        <v>0.98850000000000005</v>
      </c>
      <c r="J618">
        <f>VLOOKUP(B618,home!$B$2:$E$405,4,FALSE)</f>
        <v>1.1071</v>
      </c>
      <c r="K618" s="3">
        <f t="shared" si="840"/>
        <v>0.92351884347000002</v>
      </c>
      <c r="L618" s="3">
        <f t="shared" si="841"/>
        <v>1.2033674376599999</v>
      </c>
      <c r="M618" s="5">
        <f t="shared" si="842"/>
        <v>0.1192078964534702</v>
      </c>
      <c r="N618" s="5">
        <f t="shared" si="843"/>
        <v>0.11009073866520032</v>
      </c>
      <c r="O618" s="5">
        <f t="shared" si="844"/>
        <v>0.14345090090405099</v>
      </c>
      <c r="P618" s="5">
        <f t="shared" si="845"/>
        <v>0.13247961009763876</v>
      </c>
      <c r="Q618" s="5">
        <f t="shared" si="846"/>
        <v>5.0835435824421904E-2</v>
      </c>
      <c r="R618" s="5">
        <f t="shared" si="847"/>
        <v>8.6312071525463246E-2</v>
      </c>
      <c r="S618" s="5">
        <f t="shared" si="848"/>
        <v>3.6807224214532072E-2</v>
      </c>
      <c r="T618" s="5">
        <f t="shared" si="849"/>
        <v>6.1173708150363937E-2</v>
      </c>
      <c r="U618" s="5">
        <f t="shared" si="850"/>
        <v>7.9710824472695743E-2</v>
      </c>
      <c r="V618" s="5">
        <f t="shared" si="851"/>
        <v>4.5450071847294672E-3</v>
      </c>
      <c r="W618" s="5">
        <f t="shared" si="852"/>
        <v>1.5649160966621174E-2</v>
      </c>
      <c r="X618" s="5">
        <f t="shared" si="853"/>
        <v>1.8831690733931806E-2</v>
      </c>
      <c r="Y618" s="5">
        <f t="shared" si="854"/>
        <v>1.1330721712648546E-2</v>
      </c>
      <c r="Z618" s="5">
        <f t="shared" si="855"/>
        <v>3.4621712116907767E-2</v>
      </c>
      <c r="AA618" s="5">
        <f t="shared" si="856"/>
        <v>3.197380353315795E-2</v>
      </c>
      <c r="AB618" s="5">
        <f t="shared" si="857"/>
        <v>1.4764205030139513E-2</v>
      </c>
      <c r="AC618" s="5">
        <f t="shared" si="858"/>
        <v>3.156883885408912E-4</v>
      </c>
      <c r="AD618" s="5">
        <f t="shared" si="859"/>
        <v>3.6130737592924636E-3</v>
      </c>
      <c r="AE618" s="5">
        <f t="shared" si="860"/>
        <v>4.3478553117963547E-3</v>
      </c>
      <c r="AF618" s="5">
        <f t="shared" si="861"/>
        <v>2.616033752936401E-3</v>
      </c>
      <c r="AG618" s="5">
        <f t="shared" si="862"/>
        <v>1.0493499447010496E-3</v>
      </c>
      <c r="AH618" s="5">
        <f t="shared" si="863"/>
        <v>1.0415660249381368E-2</v>
      </c>
      <c r="AI618" s="5">
        <f t="shared" si="864"/>
        <v>9.6190585074851353E-3</v>
      </c>
      <c r="AJ618" s="5">
        <f t="shared" si="865"/>
        <v>4.4416908940514673E-3</v>
      </c>
      <c r="AK618" s="5">
        <f t="shared" si="866"/>
        <v>1.3673284125085472E-3</v>
      </c>
      <c r="AL618" s="5">
        <f t="shared" si="867"/>
        <v>1.4033390696588105E-5</v>
      </c>
      <c r="AM618" s="5">
        <f t="shared" si="868"/>
        <v>6.6734833991071623E-4</v>
      </c>
      <c r="AN618" s="5">
        <f t="shared" si="869"/>
        <v>8.0306526182501311E-4</v>
      </c>
      <c r="AO618" s="5">
        <f t="shared" si="870"/>
        <v>4.831912931980617E-4</v>
      </c>
      <c r="AP618" s="5">
        <f t="shared" si="871"/>
        <v>1.9381888946512434E-4</v>
      </c>
      <c r="AQ618" s="5">
        <f t="shared" si="872"/>
        <v>5.8308835096438362E-5</v>
      </c>
      <c r="AR618" s="5">
        <f t="shared" si="873"/>
        <v>2.5067732771670353E-3</v>
      </c>
      <c r="AS618" s="5">
        <f t="shared" si="874"/>
        <v>2.3150523577708023E-3</v>
      </c>
      <c r="AT618" s="5">
        <f t="shared" si="875"/>
        <v>1.068997238010494E-3</v>
      </c>
      <c r="AU618" s="5">
        <f t="shared" si="876"/>
        <v>3.2907969764002526E-4</v>
      </c>
      <c r="AV618" s="5">
        <f t="shared" si="877"/>
        <v>7.5977825443493351E-5</v>
      </c>
      <c r="AW618" s="5">
        <f t="shared" si="878"/>
        <v>4.3321564518390429E-7</v>
      </c>
      <c r="AX618" s="5">
        <f t="shared" si="879"/>
        <v>1.0271812784432816E-4</v>
      </c>
      <c r="AY618" s="5">
        <f t="shared" si="880"/>
        <v>1.2360765030526143E-4</v>
      </c>
      <c r="AZ618" s="5">
        <f t="shared" si="881"/>
        <v>7.4372710711507914E-5</v>
      </c>
      <c r="BA618" s="5">
        <f t="shared" si="882"/>
        <v>2.9832566106911892E-5</v>
      </c>
      <c r="BB618" s="5">
        <f t="shared" si="883"/>
        <v>8.9748846587242812E-6</v>
      </c>
      <c r="BC618" s="5">
        <f t="shared" si="884"/>
        <v>2.1600167910126167E-6</v>
      </c>
      <c r="BD618" s="5">
        <f t="shared" si="885"/>
        <v>5.0276155588984219E-4</v>
      </c>
      <c r="BE618" s="5">
        <f t="shared" si="886"/>
        <v>4.6430977063656491E-4</v>
      </c>
      <c r="BF618" s="5">
        <f t="shared" si="887"/>
        <v>2.1439941119505068E-4</v>
      </c>
      <c r="BG618" s="5">
        <f t="shared" si="888"/>
        <v>6.6000632089167389E-5</v>
      </c>
      <c r="BH618" s="5">
        <f t="shared" si="889"/>
        <v>1.5238206853819212E-5</v>
      </c>
      <c r="BI618" s="5">
        <f t="shared" si="890"/>
        <v>2.8145542340391489E-6</v>
      </c>
      <c r="BJ618" s="8">
        <f t="shared" si="891"/>
        <v>0.28208516739782713</v>
      </c>
      <c r="BK618" s="8">
        <f t="shared" si="892"/>
        <v>0.29349306737991326</v>
      </c>
      <c r="BL618" s="8">
        <f t="shared" si="893"/>
        <v>0.38961694805586428</v>
      </c>
      <c r="BM618" s="8">
        <f t="shared" si="894"/>
        <v>0.35731706704560695</v>
      </c>
      <c r="BN618" s="8">
        <f t="shared" si="895"/>
        <v>0.64237665347024553</v>
      </c>
    </row>
    <row r="619" spans="1:66" x14ac:dyDescent="0.25">
      <c r="A619" t="s">
        <v>122</v>
      </c>
      <c r="B619" t="s">
        <v>425</v>
      </c>
      <c r="C619" t="s">
        <v>144</v>
      </c>
      <c r="D619" t="s">
        <v>527</v>
      </c>
      <c r="E619">
        <f>VLOOKUP(A619,home!$A$2:$E$405,3,FALSE)</f>
        <v>1.2608999999999999</v>
      </c>
      <c r="F619">
        <f>VLOOKUP(B619,home!$B$2:$E$405,3,FALSE)</f>
        <v>1.4214</v>
      </c>
      <c r="G619">
        <f>VLOOKUP(C619,away!$B$2:$E$405,4,FALSE)</f>
        <v>1.3448</v>
      </c>
      <c r="H619">
        <f>VLOOKUP(A619,away!$A$2:$E$405,3,FALSE)</f>
        <v>1.0995999999999999</v>
      </c>
      <c r="I619">
        <f>VLOOKUP(C619,away!$B$2:$E$405,3,FALSE)</f>
        <v>1.6211</v>
      </c>
      <c r="J619">
        <f>VLOOKUP(B619,home!$B$2:$E$405,4,FALSE)</f>
        <v>0.60099999999999998</v>
      </c>
      <c r="K619" s="3">
        <f t="shared" si="840"/>
        <v>2.4102087360479998</v>
      </c>
      <c r="L619" s="3">
        <f t="shared" si="841"/>
        <v>1.0713194975599998</v>
      </c>
      <c r="M619" s="5">
        <f t="shared" si="842"/>
        <v>3.0760366068838956E-2</v>
      </c>
      <c r="N619" s="5">
        <f t="shared" si="843"/>
        <v>7.4138903023150113E-2</v>
      </c>
      <c r="O619" s="5">
        <f t="shared" si="844"/>
        <v>3.295417992163021E-2</v>
      </c>
      <c r="P619" s="5">
        <f t="shared" si="845"/>
        <v>7.9426452336410727E-2</v>
      </c>
      <c r="Q619" s="5">
        <f t="shared" si="846"/>
        <v>8.9345115873705958E-2</v>
      </c>
      <c r="R619" s="5">
        <f t="shared" si="847"/>
        <v>1.7652227738071354E-2</v>
      </c>
      <c r="S619" s="5">
        <f t="shared" si="848"/>
        <v>5.1271832368884433E-2</v>
      </c>
      <c r="T619" s="5">
        <f t="shared" si="849"/>
        <v>9.5717164647258629E-2</v>
      </c>
      <c r="U619" s="5">
        <f t="shared" si="850"/>
        <v>4.2545553505008396E-2</v>
      </c>
      <c r="V619" s="5">
        <f t="shared" si="851"/>
        <v>1.4709909284398661E-2</v>
      </c>
      <c r="W619" s="5">
        <f t="shared" si="852"/>
        <v>7.1780126267342301E-2</v>
      </c>
      <c r="X619" s="5">
        <f t="shared" si="853"/>
        <v>7.6899448807522489E-2</v>
      </c>
      <c r="Y619" s="5">
        <f t="shared" si="854"/>
        <v>4.1191939429557956E-2</v>
      </c>
      <c r="Z619" s="5">
        <f t="shared" si="855"/>
        <v>6.3037252503884327E-3</v>
      </c>
      <c r="AA619" s="5">
        <f t="shared" si="856"/>
        <v>1.5193293668132565E-2</v>
      </c>
      <c r="AB619" s="5">
        <f t="shared" si="857"/>
        <v>1.8309504564137939E-2</v>
      </c>
      <c r="AC619" s="5">
        <f t="shared" si="858"/>
        <v>2.3739068685730601E-3</v>
      </c>
      <c r="AD619" s="5">
        <f t="shared" si="859"/>
        <v>4.3251271851044236E-2</v>
      </c>
      <c r="AE619" s="5">
        <f t="shared" si="860"/>
        <v>4.6335930828291669E-2</v>
      </c>
      <c r="AF619" s="5">
        <f t="shared" si="861"/>
        <v>2.4820293066970166E-2</v>
      </c>
      <c r="AG619" s="5">
        <f t="shared" si="862"/>
        <v>8.8634879659328092E-3</v>
      </c>
      <c r="AH619" s="5">
        <f t="shared" si="863"/>
        <v>1.6883259420006045E-3</v>
      </c>
      <c r="AI619" s="5">
        <f t="shared" si="864"/>
        <v>4.0692179347063253E-3</v>
      </c>
      <c r="AJ619" s="5">
        <f t="shared" si="865"/>
        <v>4.9038323075561935E-3</v>
      </c>
      <c r="AK619" s="5">
        <f t="shared" si="866"/>
        <v>3.9397531559287862E-3</v>
      </c>
      <c r="AL619" s="5">
        <f t="shared" si="867"/>
        <v>2.451869400069373E-4</v>
      </c>
      <c r="AM619" s="5">
        <f t="shared" si="868"/>
        <v>2.0848918652114742E-2</v>
      </c>
      <c r="AN619" s="5">
        <f t="shared" si="869"/>
        <v>2.2335853055052871E-2</v>
      </c>
      <c r="AO619" s="5">
        <f t="shared" si="870"/>
        <v>1.1964417436256612E-2</v>
      </c>
      <c r="AP619" s="5">
        <f t="shared" si="871"/>
        <v>4.2725712254695122E-3</v>
      </c>
      <c r="AQ619" s="5">
        <f t="shared" si="872"/>
        <v>1.1443222146398273E-3</v>
      </c>
      <c r="AR619" s="5">
        <f t="shared" si="873"/>
        <v>3.6174729998032025E-4</v>
      </c>
      <c r="AS619" s="5">
        <f t="shared" si="874"/>
        <v>8.7188650265434425E-4</v>
      </c>
      <c r="AT619" s="5">
        <f t="shared" si="875"/>
        <v>1.0507142327699193E-3</v>
      </c>
      <c r="AU619" s="5">
        <f t="shared" si="876"/>
        <v>8.4414687430401031E-4</v>
      </c>
      <c r="AV619" s="5">
        <f t="shared" si="877"/>
        <v>5.086425427387847E-4</v>
      </c>
      <c r="AW619" s="5">
        <f t="shared" si="878"/>
        <v>1.7586057873221946E-5</v>
      </c>
      <c r="AX619" s="5">
        <f t="shared" si="879"/>
        <v>8.3750409787468408E-3</v>
      </c>
      <c r="AY619" s="5">
        <f t="shared" si="880"/>
        <v>8.9723446933954749E-3</v>
      </c>
      <c r="AZ619" s="5">
        <f t="shared" si="881"/>
        <v>4.8061239044317845E-3</v>
      </c>
      <c r="BA619" s="5">
        <f t="shared" si="882"/>
        <v>1.7162980821689882E-3</v>
      </c>
      <c r="BB619" s="5">
        <f t="shared" si="883"/>
        <v>4.5967589976311779E-4</v>
      </c>
      <c r="BC619" s="5">
        <f t="shared" si="884"/>
        <v>9.849195079493286E-5</v>
      </c>
      <c r="BD619" s="5">
        <f t="shared" si="885"/>
        <v>6.459115594310052E-5</v>
      </c>
      <c r="BE619" s="5">
        <f t="shared" si="886"/>
        <v>1.5567816832549956E-4</v>
      </c>
      <c r="BF619" s="5">
        <f t="shared" si="887"/>
        <v>1.8760844065503508E-4</v>
      </c>
      <c r="BG619" s="5">
        <f t="shared" si="888"/>
        <v>1.5072516754103608E-4</v>
      </c>
      <c r="BH619" s="5">
        <f t="shared" si="889"/>
        <v>9.0819778887425909E-5</v>
      </c>
      <c r="BI619" s="5">
        <f t="shared" si="890"/>
        <v>4.3778924896084301E-5</v>
      </c>
      <c r="BJ619" s="8">
        <f t="shared" si="891"/>
        <v>0.6573377398536111</v>
      </c>
      <c r="BK619" s="8">
        <f t="shared" si="892"/>
        <v>0.18775999856050826</v>
      </c>
      <c r="BL619" s="8">
        <f t="shared" si="893"/>
        <v>0.14558622782586791</v>
      </c>
      <c r="BM619" s="8">
        <f t="shared" si="894"/>
        <v>0.66375568789304618</v>
      </c>
      <c r="BN619" s="8">
        <f t="shared" si="895"/>
        <v>0.32427724496180732</v>
      </c>
    </row>
    <row r="620" spans="1:66" x14ac:dyDescent="0.25">
      <c r="A620" t="s">
        <v>122</v>
      </c>
      <c r="B620" t="s">
        <v>120</v>
      </c>
      <c r="C620" t="s">
        <v>401</v>
      </c>
      <c r="D620" t="s">
        <v>527</v>
      </c>
      <c r="E620">
        <f>VLOOKUP(A620,home!$A$2:$E$405,3,FALSE)</f>
        <v>1.2608999999999999</v>
      </c>
      <c r="F620">
        <f>VLOOKUP(B620,home!$B$2:$E$405,3,FALSE)</f>
        <v>0.80649999999999999</v>
      </c>
      <c r="G620">
        <f>VLOOKUP(C620,away!$B$2:$E$405,4,FALSE)</f>
        <v>0.8276</v>
      </c>
      <c r="H620">
        <f>VLOOKUP(A620,away!$A$2:$E$405,3,FALSE)</f>
        <v>1.0995999999999999</v>
      </c>
      <c r="I620">
        <f>VLOOKUP(C620,away!$B$2:$E$405,3,FALSE)</f>
        <v>0.94899999999999995</v>
      </c>
      <c r="J620">
        <f>VLOOKUP(B620,home!$B$2:$E$405,4,FALSE)</f>
        <v>1.2971999999999999</v>
      </c>
      <c r="K620" s="3">
        <f t="shared" si="840"/>
        <v>0.84159955745999993</v>
      </c>
      <c r="L620" s="3">
        <f t="shared" si="841"/>
        <v>1.3536546628799997</v>
      </c>
      <c r="M620" s="5">
        <f t="shared" si="842"/>
        <v>0.11133025549167955</v>
      </c>
      <c r="N620" s="5">
        <f t="shared" si="843"/>
        <v>9.3695493753706241E-2</v>
      </c>
      <c r="O620" s="5">
        <f t="shared" si="844"/>
        <v>0.15070271946593372</v>
      </c>
      <c r="P620" s="5">
        <f t="shared" si="845"/>
        <v>0.12683134201054835</v>
      </c>
      <c r="Q620" s="5">
        <f t="shared" si="846"/>
        <v>3.9427043039557672E-2</v>
      </c>
      <c r="R620" s="5">
        <f t="shared" si="847"/>
        <v>0.10199971945687886</v>
      </c>
      <c r="S620" s="5">
        <f t="shared" si="848"/>
        <v>3.6122681218042539E-2</v>
      </c>
      <c r="T620" s="5">
        <f t="shared" si="849"/>
        <v>5.3370600654067679E-2</v>
      </c>
      <c r="U620" s="5">
        <f t="shared" si="850"/>
        <v>8.5842918755953387E-2</v>
      </c>
      <c r="V620" s="5">
        <f t="shared" si="851"/>
        <v>4.5724698562347541E-3</v>
      </c>
      <c r="W620" s="5">
        <f t="shared" si="852"/>
        <v>1.1060593991349373E-2</v>
      </c>
      <c r="X620" s="5">
        <f t="shared" si="853"/>
        <v>1.4972224630612586E-2</v>
      </c>
      <c r="Y620" s="5">
        <f t="shared" si="854"/>
        <v>1.0133610842457754E-2</v>
      </c>
      <c r="Z620" s="5">
        <f t="shared" si="855"/>
        <v>4.6024131951751965E-2</v>
      </c>
      <c r="AA620" s="5">
        <f t="shared" si="856"/>
        <v>3.8733889083075096E-2</v>
      </c>
      <c r="AB620" s="5">
        <f t="shared" si="857"/>
        <v>1.6299211955510359E-2</v>
      </c>
      <c r="AC620" s="5">
        <f t="shared" si="858"/>
        <v>3.2556990326204226E-4</v>
      </c>
      <c r="AD620" s="5">
        <f t="shared" si="859"/>
        <v>2.3271477520910907E-3</v>
      </c>
      <c r="AE620" s="5">
        <f t="shared" si="860"/>
        <v>3.1501544058288146E-3</v>
      </c>
      <c r="AF620" s="5">
        <f t="shared" si="861"/>
        <v>2.1321106001210752E-3</v>
      </c>
      <c r="AG620" s="5">
        <f t="shared" si="862"/>
        <v>9.6204715187658938E-4</v>
      </c>
      <c r="AH620" s="5">
        <f t="shared" si="863"/>
        <v>1.5575195205373366E-2</v>
      </c>
      <c r="AI620" s="5">
        <f t="shared" si="864"/>
        <v>1.3108077392195338E-2</v>
      </c>
      <c r="AJ620" s="5">
        <f t="shared" si="865"/>
        <v>5.5158760662115123E-3</v>
      </c>
      <c r="AK620" s="5">
        <f t="shared" si="866"/>
        <v>1.5473862854426051E-3</v>
      </c>
      <c r="AL620" s="5">
        <f t="shared" si="867"/>
        <v>1.4836027301511144E-5</v>
      </c>
      <c r="AM620" s="5">
        <f t="shared" si="868"/>
        <v>3.917053036607792E-4</v>
      </c>
      <c r="AN620" s="5">
        <f t="shared" si="869"/>
        <v>5.3023371077524006E-4</v>
      </c>
      <c r="AO620" s="5">
        <f t="shared" si="870"/>
        <v>3.5887666750353443E-4</v>
      </c>
      <c r="AP620" s="5">
        <f t="shared" si="871"/>
        <v>1.6193169145499822E-4</v>
      </c>
      <c r="AQ620" s="5">
        <f t="shared" si="872"/>
        <v>5.4799897301525964E-5</v>
      </c>
      <c r="AR620" s="5">
        <f t="shared" si="873"/>
        <v>4.2166871230039735E-3</v>
      </c>
      <c r="AS620" s="5">
        <f t="shared" si="874"/>
        <v>3.5487620166674244E-3</v>
      </c>
      <c r="AT620" s="5">
        <f t="shared" si="875"/>
        <v>1.4933182713790802E-3</v>
      </c>
      <c r="AU620" s="5">
        <f t="shared" si="876"/>
        <v>4.1892533211318884E-4</v>
      </c>
      <c r="AV620" s="5">
        <f t="shared" si="877"/>
        <v>8.8141843528810775E-5</v>
      </c>
      <c r="AW620" s="5">
        <f t="shared" si="878"/>
        <v>4.6949233372903813E-7</v>
      </c>
      <c r="AX620" s="5">
        <f t="shared" si="879"/>
        <v>5.4943168369274427E-5</v>
      </c>
      <c r="AY620" s="5">
        <f t="shared" si="880"/>
        <v>7.4374076056469245E-5</v>
      </c>
      <c r="AZ620" s="5">
        <f t="shared" si="881"/>
        <v>5.033840742561567E-5</v>
      </c>
      <c r="BA620" s="5">
        <f t="shared" si="882"/>
        <v>2.2713606644545952E-5</v>
      </c>
      <c r="BB620" s="5">
        <f t="shared" si="883"/>
        <v>7.6865948863029469E-6</v>
      </c>
      <c r="BC620" s="5">
        <f t="shared" si="884"/>
        <v>2.0809990019027086E-6</v>
      </c>
      <c r="BD620" s="5">
        <f t="shared" si="885"/>
        <v>9.5132303099339721E-4</v>
      </c>
      <c r="BE620" s="5">
        <f t="shared" si="886"/>
        <v>8.0063304188554899E-4</v>
      </c>
      <c r="BF620" s="5">
        <f t="shared" si="887"/>
        <v>3.369062068693657E-4</v>
      </c>
      <c r="BG620" s="5">
        <f t="shared" si="888"/>
        <v>9.4513371535595158E-5</v>
      </c>
      <c r="BH620" s="5">
        <f t="shared" si="889"/>
        <v>1.9885602914602351E-5</v>
      </c>
      <c r="BI620" s="5">
        <f t="shared" si="890"/>
        <v>3.3471429225509256E-6</v>
      </c>
      <c r="BJ620" s="8">
        <f t="shared" si="891"/>
        <v>0.23294071094474908</v>
      </c>
      <c r="BK620" s="8">
        <f t="shared" si="892"/>
        <v>0.27927152858312526</v>
      </c>
      <c r="BL620" s="8">
        <f t="shared" si="893"/>
        <v>0.44129743665038784</v>
      </c>
      <c r="BM620" s="8">
        <f t="shared" si="894"/>
        <v>0.37547333032798696</v>
      </c>
      <c r="BN620" s="8">
        <f t="shared" si="895"/>
        <v>0.62398657321830431</v>
      </c>
    </row>
    <row r="621" spans="1:66" x14ac:dyDescent="0.25">
      <c r="A621" t="s">
        <v>122</v>
      </c>
      <c r="B621" t="s">
        <v>143</v>
      </c>
      <c r="C621" t="s">
        <v>141</v>
      </c>
      <c r="D621" t="s">
        <v>527</v>
      </c>
      <c r="E621">
        <f>VLOOKUP(A621,home!$A$2:$E$405,3,FALSE)</f>
        <v>1.2608999999999999</v>
      </c>
      <c r="F621">
        <f>VLOOKUP(B621,home!$B$2:$E$405,3,FALSE)</f>
        <v>0.68959999999999999</v>
      </c>
      <c r="G621">
        <f>VLOOKUP(C621,away!$B$2:$E$405,4,FALSE)</f>
        <v>0.72409999999999997</v>
      </c>
      <c r="H621">
        <f>VLOOKUP(A621,away!$A$2:$E$405,3,FALSE)</f>
        <v>1.0995999999999999</v>
      </c>
      <c r="I621">
        <f>VLOOKUP(C621,away!$B$2:$E$405,3,FALSE)</f>
        <v>0.59309999999999996</v>
      </c>
      <c r="J621">
        <f>VLOOKUP(B621,home!$B$2:$E$405,4,FALSE)</f>
        <v>1.0676000000000001</v>
      </c>
      <c r="K621" s="3">
        <f t="shared" si="840"/>
        <v>0.62961699902399992</v>
      </c>
      <c r="L621" s="3">
        <f t="shared" si="841"/>
        <v>0.69625963857599993</v>
      </c>
      <c r="M621" s="5">
        <f t="shared" si="842"/>
        <v>0.26557004832488046</v>
      </c>
      <c r="N621" s="5">
        <f t="shared" si="843"/>
        <v>0.16720741685696988</v>
      </c>
      <c r="O621" s="5">
        <f t="shared" si="844"/>
        <v>0.18490570586329211</v>
      </c>
      <c r="P621" s="5">
        <f t="shared" si="845"/>
        <v>0.11641977562806041</v>
      </c>
      <c r="Q621" s="5">
        <f t="shared" si="846"/>
        <v>5.2638316008020165E-2</v>
      </c>
      <c r="R621" s="5">
        <f t="shared" si="847"/>
        <v>6.4371189967507944E-2</v>
      </c>
      <c r="S621" s="5">
        <f t="shared" si="848"/>
        <v>1.2758935206340935E-2</v>
      </c>
      <c r="T621" s="5">
        <f t="shared" si="849"/>
        <v>3.6649934878993394E-2</v>
      </c>
      <c r="U621" s="5">
        <f t="shared" si="850"/>
        <v>4.0529195450946173E-2</v>
      </c>
      <c r="V621" s="5">
        <f t="shared" si="851"/>
        <v>6.2146916849015047E-4</v>
      </c>
      <c r="W621" s="5">
        <f t="shared" si="852"/>
        <v>1.1047326186215548E-2</v>
      </c>
      <c r="X621" s="5">
        <f t="shared" si="853"/>
        <v>7.6918073376456174E-3</v>
      </c>
      <c r="Y621" s="5">
        <f t="shared" si="854"/>
        <v>2.6777474984526805E-3</v>
      </c>
      <c r="Z621" s="5">
        <f t="shared" si="855"/>
        <v>1.4939687153828041E-2</v>
      </c>
      <c r="AA621" s="5">
        <f t="shared" si="856"/>
        <v>9.4062809921506146E-3</v>
      </c>
      <c r="AB621" s="5">
        <f t="shared" si="857"/>
        <v>2.9611772051271806E-3</v>
      </c>
      <c r="AC621" s="5">
        <f t="shared" si="858"/>
        <v>1.7027358132945132E-5</v>
      </c>
      <c r="AD621" s="5">
        <f t="shared" si="859"/>
        <v>1.7388960901510706E-3</v>
      </c>
      <c r="AE621" s="5">
        <f t="shared" si="860"/>
        <v>1.2107231632498038E-3</v>
      </c>
      <c r="AF621" s="5">
        <f t="shared" si="861"/>
        <v>4.2148883602994983E-4</v>
      </c>
      <c r="AG621" s="5">
        <f t="shared" si="862"/>
        <v>9.7821888212677261E-5</v>
      </c>
      <c r="AH621" s="5">
        <f t="shared" si="863"/>
        <v>2.6004752945407044E-3</v>
      </c>
      <c r="AI621" s="5">
        <f t="shared" si="864"/>
        <v>1.6373034509847709E-3</v>
      </c>
      <c r="AJ621" s="5">
        <f t="shared" si="865"/>
        <v>5.1543704265033497E-4</v>
      </c>
      <c r="AK621" s="5">
        <f t="shared" si="866"/>
        <v>1.0817597465976983E-4</v>
      </c>
      <c r="AL621" s="5">
        <f t="shared" si="867"/>
        <v>2.9857602178858136E-7</v>
      </c>
      <c r="AM621" s="5">
        <f t="shared" si="868"/>
        <v>2.189677075790968E-4</v>
      </c>
      <c r="AN621" s="5">
        <f t="shared" si="869"/>
        <v>1.5245837693883717E-4</v>
      </c>
      <c r="AO621" s="5">
        <f t="shared" si="870"/>
        <v>5.3075307212659164E-5</v>
      </c>
      <c r="AP621" s="5">
        <f t="shared" si="871"/>
        <v>1.2318064739065413E-5</v>
      </c>
      <c r="AQ621" s="5">
        <f t="shared" si="872"/>
        <v>2.1441428257943629E-6</v>
      </c>
      <c r="AR621" s="5">
        <f t="shared" si="873"/>
        <v>3.6212119774054575E-4</v>
      </c>
      <c r="AS621" s="5">
        <f t="shared" si="874"/>
        <v>2.279976618043789E-4</v>
      </c>
      <c r="AT621" s="5">
        <f t="shared" si="875"/>
        <v>7.1775601804880936E-5</v>
      </c>
      <c r="AU621" s="5">
        <f t="shared" si="876"/>
        <v>1.506371300384358E-5</v>
      </c>
      <c r="AV621" s="5">
        <f t="shared" si="877"/>
        <v>2.3710924439096993E-6</v>
      </c>
      <c r="AW621" s="5">
        <f t="shared" si="878"/>
        <v>3.6358008915161863E-9</v>
      </c>
      <c r="AX621" s="5">
        <f t="shared" si="879"/>
        <v>2.2977631821519281E-5</v>
      </c>
      <c r="AY621" s="5">
        <f t="shared" si="880"/>
        <v>1.5998397627383407E-5</v>
      </c>
      <c r="AZ621" s="5">
        <f t="shared" si="881"/>
        <v>5.5695192749185531E-6</v>
      </c>
      <c r="BA621" s="5">
        <f t="shared" si="882"/>
        <v>1.2926104924656192E-6</v>
      </c>
      <c r="BB621" s="5">
        <f t="shared" si="883"/>
        <v>2.2499812857591425E-7</v>
      </c>
      <c r="BC621" s="5">
        <f t="shared" si="884"/>
        <v>3.1331423136508495E-8</v>
      </c>
      <c r="BD621" s="5">
        <f t="shared" si="885"/>
        <v>4.2021729043256743E-5</v>
      </c>
      <c r="BE621" s="5">
        <f t="shared" si="886"/>
        <v>2.6457594934014973E-5</v>
      </c>
      <c r="BF621" s="5">
        <f t="shared" si="887"/>
        <v>8.3290757618735435E-6</v>
      </c>
      <c r="BG621" s="5">
        <f t="shared" si="888"/>
        <v>1.748042561944786E-6</v>
      </c>
      <c r="BH621" s="5">
        <f t="shared" si="889"/>
        <v>2.7514932800447511E-7</v>
      </c>
      <c r="BI621" s="5">
        <f t="shared" si="890"/>
        <v>3.464773883632957E-8</v>
      </c>
      <c r="BJ621" s="8">
        <f t="shared" si="891"/>
        <v>0.28186653683200424</v>
      </c>
      <c r="BK621" s="8">
        <f t="shared" si="892"/>
        <v>0.39540355265955413</v>
      </c>
      <c r="BL621" s="8">
        <f t="shared" si="893"/>
        <v>0.30779313674802511</v>
      </c>
      <c r="BM621" s="8">
        <f t="shared" si="894"/>
        <v>0.14887446598285398</v>
      </c>
      <c r="BN621" s="8">
        <f t="shared" si="895"/>
        <v>0.85111245264873092</v>
      </c>
    </row>
    <row r="622" spans="1:66" x14ac:dyDescent="0.25">
      <c r="A622" t="s">
        <v>145</v>
      </c>
      <c r="B622" t="s">
        <v>357</v>
      </c>
      <c r="C622" t="s">
        <v>347</v>
      </c>
      <c r="D622" t="s">
        <v>527</v>
      </c>
      <c r="E622">
        <f>VLOOKUP(A622,home!$A$2:$E$405,3,FALSE)</f>
        <v>1.4406000000000001</v>
      </c>
      <c r="F622">
        <f>VLOOKUP(B622,home!$B$2:$E$405,3,FALSE)</f>
        <v>0.86770000000000003</v>
      </c>
      <c r="G622">
        <f>VLOOKUP(C622,away!$B$2:$E$405,4,FALSE)</f>
        <v>0.95860000000000001</v>
      </c>
      <c r="H622">
        <f>VLOOKUP(A622,away!$A$2:$E$405,3,FALSE)</f>
        <v>1.2678</v>
      </c>
      <c r="I622">
        <f>VLOOKUP(C622,away!$B$2:$E$405,3,FALSE)</f>
        <v>1.1268</v>
      </c>
      <c r="J622">
        <f>VLOOKUP(B622,home!$B$2:$E$405,4,FALSE)</f>
        <v>0.94650000000000001</v>
      </c>
      <c r="K622" s="3">
        <f t="shared" si="840"/>
        <v>1.1982582631320002</v>
      </c>
      <c r="L622" s="3">
        <f t="shared" si="841"/>
        <v>1.3521292383600001</v>
      </c>
      <c r="M622" s="5">
        <f t="shared" si="842"/>
        <v>7.8051415100592908E-2</v>
      </c>
      <c r="N622" s="5">
        <f t="shared" si="843"/>
        <v>9.3525753093431238E-2</v>
      </c>
      <c r="O622" s="5">
        <f t="shared" si="844"/>
        <v>0.1055356004528849</v>
      </c>
      <c r="P622" s="5">
        <f t="shared" si="845"/>
        <v>0.12645890529726661</v>
      </c>
      <c r="Q622" s="5">
        <f t="shared" si="846"/>
        <v>5.6034003229923621E-2</v>
      </c>
      <c r="R622" s="5">
        <f t="shared" si="847"/>
        <v>7.1348885530112274E-2</v>
      </c>
      <c r="S622" s="5">
        <f t="shared" si="848"/>
        <v>5.1222180624056257E-2</v>
      </c>
      <c r="T622" s="5">
        <f t="shared" si="849"/>
        <v>7.5765214109538404E-2</v>
      </c>
      <c r="U622" s="5">
        <f t="shared" si="850"/>
        <v>8.5494391651716253E-2</v>
      </c>
      <c r="V622" s="5">
        <f t="shared" si="851"/>
        <v>9.221130969045345E-3</v>
      </c>
      <c r="W622" s="5">
        <f t="shared" si="852"/>
        <v>2.2381069128873731E-2</v>
      </c>
      <c r="X622" s="5">
        <f t="shared" si="853"/>
        <v>3.0262097954906548E-2</v>
      </c>
      <c r="Y622" s="5">
        <f t="shared" si="854"/>
        <v>2.0459133729471755E-2</v>
      </c>
      <c r="Z622" s="5">
        <f t="shared" si="855"/>
        <v>3.2157638083221855E-2</v>
      </c>
      <c r="AA622" s="5">
        <f t="shared" si="856"/>
        <v>3.8533155556028889E-2</v>
      </c>
      <c r="AB622" s="5">
        <f t="shared" si="857"/>
        <v>2.3086336024781183E-2</v>
      </c>
      <c r="AC622" s="5">
        <f t="shared" si="858"/>
        <v>9.3375479359129182E-4</v>
      </c>
      <c r="AD622" s="5">
        <f t="shared" si="859"/>
        <v>6.7045752553503667E-3</v>
      </c>
      <c r="AE622" s="5">
        <f t="shared" si="860"/>
        <v>9.0654522335441943E-3</v>
      </c>
      <c r="AF622" s="5">
        <f t="shared" si="861"/>
        <v>6.1288315119655372E-3</v>
      </c>
      <c r="AG622" s="5">
        <f t="shared" si="862"/>
        <v>2.7623240947702438E-3</v>
      </c>
      <c r="AH622" s="5">
        <f t="shared" si="863"/>
        <v>1.0870320672230828E-2</v>
      </c>
      <c r="AI622" s="5">
        <f t="shared" si="864"/>
        <v>1.3025451568395189E-2</v>
      </c>
      <c r="AJ622" s="5">
        <f t="shared" si="865"/>
        <v>7.8039274864276052E-3</v>
      </c>
      <c r="AK622" s="5">
        <f t="shared" si="866"/>
        <v>3.117040198498274E-3</v>
      </c>
      <c r="AL622" s="5">
        <f t="shared" si="867"/>
        <v>6.0514781883939393E-5</v>
      </c>
      <c r="AM622" s="5">
        <f t="shared" si="868"/>
        <v>1.6067625401027818E-3</v>
      </c>
      <c r="AN622" s="5">
        <f t="shared" si="869"/>
        <v>2.1725506095745537E-3</v>
      </c>
      <c r="AO622" s="5">
        <f t="shared" si="870"/>
        <v>1.4687846005112977E-3</v>
      </c>
      <c r="AP622" s="5">
        <f t="shared" si="871"/>
        <v>6.6199553440141274E-4</v>
      </c>
      <c r="AQ622" s="5">
        <f t="shared" si="872"/>
        <v>2.2377587943197592E-4</v>
      </c>
      <c r="AR622" s="5">
        <f t="shared" si="873"/>
        <v>2.9396156822544877E-3</v>
      </c>
      <c r="AS622" s="5">
        <f t="shared" si="874"/>
        <v>3.5224187816938527E-3</v>
      </c>
      <c r="AT622" s="5">
        <f t="shared" si="875"/>
        <v>2.1103837056880067E-3</v>
      </c>
      <c r="AU622" s="5">
        <f t="shared" si="876"/>
        <v>8.4292823790659531E-4</v>
      </c>
      <c r="AV622" s="5">
        <f t="shared" si="877"/>
        <v>2.5251143157471858E-4</v>
      </c>
      <c r="AW622" s="5">
        <f t="shared" si="878"/>
        <v>2.7235014329561163E-6</v>
      </c>
      <c r="AX622" s="5">
        <f t="shared" si="879"/>
        <v>3.2088608176152023E-4</v>
      </c>
      <c r="AY622" s="5">
        <f t="shared" si="880"/>
        <v>4.3387945333252904E-4</v>
      </c>
      <c r="AZ622" s="5">
        <f t="shared" si="881"/>
        <v>2.9333054738728287E-4</v>
      </c>
      <c r="BA622" s="5">
        <f t="shared" si="882"/>
        <v>1.3220693654216294E-4</v>
      </c>
      <c r="BB622" s="5">
        <f t="shared" si="883"/>
        <v>4.4690216103165921E-5</v>
      </c>
      <c r="BC622" s="5">
        <f t="shared" si="884"/>
        <v>1.2085389572343514E-5</v>
      </c>
      <c r="BD622" s="5">
        <f t="shared" si="885"/>
        <v>6.6245671891964448E-4</v>
      </c>
      <c r="BE622" s="5">
        <f t="shared" si="886"/>
        <v>7.9379423741277695E-4</v>
      </c>
      <c r="BF622" s="5">
        <f t="shared" si="887"/>
        <v>4.7558525210321243E-4</v>
      </c>
      <c r="BG622" s="5">
        <f t="shared" si="888"/>
        <v>1.8995798605212999E-4</v>
      </c>
      <c r="BH622" s="5">
        <f t="shared" si="889"/>
        <v>5.6904681608719508E-5</v>
      </c>
      <c r="BI622" s="5">
        <f t="shared" si="890"/>
        <v>1.3637300989708729E-5</v>
      </c>
      <c r="BJ622" s="8">
        <f t="shared" si="891"/>
        <v>0.33045940213049663</v>
      </c>
      <c r="BK622" s="8">
        <f t="shared" si="892"/>
        <v>0.26638178101976895</v>
      </c>
      <c r="BL622" s="8">
        <f t="shared" si="893"/>
        <v>0.3706753031572792</v>
      </c>
      <c r="BM622" s="8">
        <f t="shared" si="894"/>
        <v>0.46828840573465547</v>
      </c>
      <c r="BN622" s="8">
        <f t="shared" si="895"/>
        <v>0.5309545627042116</v>
      </c>
    </row>
    <row r="623" spans="1:66" x14ac:dyDescent="0.25">
      <c r="A623" t="s">
        <v>145</v>
      </c>
      <c r="B623" t="s">
        <v>366</v>
      </c>
      <c r="C623" t="s">
        <v>432</v>
      </c>
      <c r="D623" t="s">
        <v>527</v>
      </c>
      <c r="E623">
        <f>VLOOKUP(A623,home!$A$2:$E$405,3,FALSE)</f>
        <v>1.4406000000000001</v>
      </c>
      <c r="F623">
        <f>VLOOKUP(B623,home!$B$2:$E$405,3,FALSE)</f>
        <v>1.0578000000000001</v>
      </c>
      <c r="G623">
        <f>VLOOKUP(C623,away!$B$2:$E$405,4,FALSE)</f>
        <v>1.5966</v>
      </c>
      <c r="H623">
        <f>VLOOKUP(A623,away!$A$2:$E$405,3,FALSE)</f>
        <v>1.2678</v>
      </c>
      <c r="I623">
        <f>VLOOKUP(C623,away!$B$2:$E$405,3,FALSE)</f>
        <v>0.51270000000000004</v>
      </c>
      <c r="J623">
        <f>VLOOKUP(B623,home!$B$2:$E$405,4,FALSE)</f>
        <v>0.71360000000000001</v>
      </c>
      <c r="K623" s="3">
        <f t="shared" si="840"/>
        <v>2.4330055412880003</v>
      </c>
      <c r="L623" s="3">
        <f t="shared" si="841"/>
        <v>0.46384075641600009</v>
      </c>
      <c r="M623" s="5">
        <f t="shared" si="842"/>
        <v>5.5197020825725536E-2</v>
      </c>
      <c r="N623" s="5">
        <f t="shared" si="843"/>
        <v>0.13429465753157938</v>
      </c>
      <c r="O623" s="5">
        <f t="shared" si="844"/>
        <v>2.560262789171424E-2</v>
      </c>
      <c r="P623" s="5">
        <f t="shared" si="845"/>
        <v>6.2291335532075449E-2</v>
      </c>
      <c r="Q623" s="5">
        <f t="shared" si="846"/>
        <v>0.1633698229698535</v>
      </c>
      <c r="R623" s="5">
        <f t="shared" si="847"/>
        <v>5.9377711437650577E-3</v>
      </c>
      <c r="S623" s="5">
        <f t="shared" si="848"/>
        <v>1.7574365537864175E-2</v>
      </c>
      <c r="T623" s="5">
        <f t="shared" si="849"/>
        <v>7.5777582261884871E-2</v>
      </c>
      <c r="U623" s="5">
        <f t="shared" si="850"/>
        <v>1.4446630095680372E-2</v>
      </c>
      <c r="V623" s="5">
        <f t="shared" si="851"/>
        <v>2.2036831459091729E-3</v>
      </c>
      <c r="W623" s="5">
        <f t="shared" si="852"/>
        <v>0.1324932281882977</v>
      </c>
      <c r="X623" s="5">
        <f t="shared" si="853"/>
        <v>6.1455759182857707E-2</v>
      </c>
      <c r="Y623" s="5">
        <f t="shared" si="854"/>
        <v>1.4252842912748132E-2</v>
      </c>
      <c r="Z623" s="5">
        <f t="shared" si="855"/>
        <v>9.1806008624969408E-4</v>
      </c>
      <c r="AA623" s="5">
        <f t="shared" si="856"/>
        <v>2.2336452770808446E-3</v>
      </c>
      <c r="AB623" s="5">
        <f t="shared" si="857"/>
        <v>2.7172356682047343E-3</v>
      </c>
      <c r="AC623" s="5">
        <f t="shared" si="858"/>
        <v>1.55432263592647E-4</v>
      </c>
      <c r="AD623" s="5">
        <f t="shared" si="859"/>
        <v>8.0589189591315974E-2</v>
      </c>
      <c r="AE623" s="5">
        <f t="shared" si="860"/>
        <v>3.7380550658988439E-2</v>
      </c>
      <c r="AF623" s="5">
        <f t="shared" si="861"/>
        <v>8.6693114464559042E-3</v>
      </c>
      <c r="AG623" s="5">
        <f t="shared" si="862"/>
        <v>1.340393326309998E-3</v>
      </c>
      <c r="AH623" s="5">
        <f t="shared" si="863"/>
        <v>1.064584212103491E-4</v>
      </c>
      <c r="AI623" s="5">
        <f t="shared" si="864"/>
        <v>2.5901392872155132E-4</v>
      </c>
      <c r="AJ623" s="5">
        <f t="shared" si="865"/>
        <v>3.1509116192515485E-4</v>
      </c>
      <c r="AK623" s="5">
        <f t="shared" si="866"/>
        <v>2.5553951432492542E-4</v>
      </c>
      <c r="AL623" s="5">
        <f t="shared" si="867"/>
        <v>7.0163810576146703E-6</v>
      </c>
      <c r="AM623" s="5">
        <f t="shared" si="868"/>
        <v>3.9214788968716205E-2</v>
      </c>
      <c r="AN623" s="5">
        <f t="shared" si="869"/>
        <v>1.8189417377943138E-2</v>
      </c>
      <c r="AO623" s="5">
        <f t="shared" si="870"/>
        <v>4.2184965576757411E-3</v>
      </c>
      <c r="AP623" s="5">
        <f t="shared" si="871"/>
        <v>6.5223687808353605E-4</v>
      </c>
      <c r="AQ623" s="5">
        <f t="shared" si="872"/>
        <v>7.5633511723169466E-5</v>
      </c>
      <c r="AR623" s="5">
        <f t="shared" si="873"/>
        <v>9.8759509242123006E-6</v>
      </c>
      <c r="AS623" s="5">
        <f t="shared" si="874"/>
        <v>2.4028243324096872E-5</v>
      </c>
      <c r="AT623" s="5">
        <f t="shared" si="875"/>
        <v>2.9230424577472057E-5</v>
      </c>
      <c r="AU623" s="5">
        <f t="shared" si="876"/>
        <v>2.3705928323730151E-5</v>
      </c>
      <c r="AV623" s="5">
        <f t="shared" si="877"/>
        <v>1.4419163743252906E-5</v>
      </c>
      <c r="AW623" s="5">
        <f t="shared" si="878"/>
        <v>2.199493439553906E-7</v>
      </c>
      <c r="AX623" s="5">
        <f t="shared" si="879"/>
        <v>1.5901633143554326E-2</v>
      </c>
      <c r="AY623" s="5">
        <f t="shared" si="880"/>
        <v>7.3758255455559753E-3</v>
      </c>
      <c r="AZ623" s="5">
        <f t="shared" si="881"/>
        <v>1.7106042501215701E-3</v>
      </c>
      <c r="BA623" s="5">
        <f t="shared" si="882"/>
        <v>2.6448265643493789E-4</v>
      </c>
      <c r="BB623" s="5">
        <f t="shared" si="883"/>
        <v>3.0669458854923669E-5</v>
      </c>
      <c r="BC623" s="5">
        <f t="shared" si="884"/>
        <v>2.8451489988274387E-6</v>
      </c>
      <c r="BD623" s="5">
        <f t="shared" si="885"/>
        <v>7.6347809116898764E-7</v>
      </c>
      <c r="BE623" s="5">
        <f t="shared" si="886"/>
        <v>1.8575464264661316E-6</v>
      </c>
      <c r="BF623" s="5">
        <f t="shared" si="887"/>
        <v>2.2597103743959115E-6</v>
      </c>
      <c r="BG623" s="5">
        <f t="shared" si="888"/>
        <v>1.8326292875370778E-6</v>
      </c>
      <c r="BH623" s="5">
        <f t="shared" si="889"/>
        <v>1.1146993029260979E-6</v>
      </c>
      <c r="BI623" s="5">
        <f t="shared" si="890"/>
        <v>5.4241391617781357E-7</v>
      </c>
      <c r="BJ623" s="8">
        <f t="shared" si="891"/>
        <v>0.79725997156795392</v>
      </c>
      <c r="BK623" s="8">
        <f t="shared" si="892"/>
        <v>0.14480467923178059</v>
      </c>
      <c r="BL623" s="8">
        <f t="shared" si="893"/>
        <v>5.1983643290918667E-2</v>
      </c>
      <c r="BM623" s="8">
        <f t="shared" si="894"/>
        <v>0.54089751268597763</v>
      </c>
      <c r="BN623" s="8">
        <f t="shared" si="895"/>
        <v>0.4466932358947131</v>
      </c>
    </row>
    <row r="624" spans="1:66" x14ac:dyDescent="0.25">
      <c r="A624" t="s">
        <v>145</v>
      </c>
      <c r="B624" t="s">
        <v>371</v>
      </c>
      <c r="C624" t="s">
        <v>360</v>
      </c>
      <c r="D624" t="s">
        <v>527</v>
      </c>
      <c r="E624">
        <f>VLOOKUP(A624,home!$A$2:$E$405,3,FALSE)</f>
        <v>1.4406000000000001</v>
      </c>
      <c r="F624">
        <f>VLOOKUP(B624,home!$B$2:$E$405,3,FALSE)</f>
        <v>0.90239999999999998</v>
      </c>
      <c r="G624">
        <f>VLOOKUP(C624,away!$B$2:$E$405,4,FALSE)</f>
        <v>0.82640000000000002</v>
      </c>
      <c r="H624">
        <f>VLOOKUP(A624,away!$A$2:$E$405,3,FALSE)</f>
        <v>1.2678</v>
      </c>
      <c r="I624">
        <f>VLOOKUP(C624,away!$B$2:$E$405,3,FALSE)</f>
        <v>1.2395</v>
      </c>
      <c r="J624">
        <f>VLOOKUP(B624,home!$B$2:$E$405,4,FALSE)</f>
        <v>0.82820000000000005</v>
      </c>
      <c r="K624" s="3">
        <f t="shared" si="840"/>
        <v>1.0743178844160002</v>
      </c>
      <c r="L624" s="3">
        <f t="shared" si="841"/>
        <v>1.3014650344200003</v>
      </c>
      <c r="M624" s="5">
        <f t="shared" si="842"/>
        <v>9.2941694914770542E-2</v>
      </c>
      <c r="N624" s="5">
        <f t="shared" si="843"/>
        <v>9.9848925054873611E-2</v>
      </c>
      <c r="O624" s="5">
        <f t="shared" si="844"/>
        <v>0.120960366171305</v>
      </c>
      <c r="P624" s="5">
        <f t="shared" si="845"/>
        <v>0.12994988468334109</v>
      </c>
      <c r="Q624" s="5">
        <f t="shared" si="846"/>
        <v>5.363474296308178E-2</v>
      </c>
      <c r="R624" s="5">
        <f t="shared" si="847"/>
        <v>7.8712843561296666E-2</v>
      </c>
      <c r="S624" s="5">
        <f t="shared" si="848"/>
        <v>4.5423565130535214E-2</v>
      </c>
      <c r="T624" s="5">
        <f t="shared" si="849"/>
        <v>6.9803742596555099E-2</v>
      </c>
      <c r="U624" s="5">
        <f t="shared" si="850"/>
        <v>8.456261557113981E-2</v>
      </c>
      <c r="V624" s="5">
        <f t="shared" si="851"/>
        <v>7.0567384040933333E-3</v>
      </c>
      <c r="W624" s="5">
        <f t="shared" si="852"/>
        <v>1.9206921197097993E-2</v>
      </c>
      <c r="X624" s="5">
        <f t="shared" si="853"/>
        <v>2.4997136356883373E-2</v>
      </c>
      <c r="Y624" s="5">
        <f t="shared" si="854"/>
        <v>1.6266449464556333E-2</v>
      </c>
      <c r="Z624" s="5">
        <f t="shared" si="855"/>
        <v>3.4147337884933016E-2</v>
      </c>
      <c r="AA624" s="5">
        <f t="shared" si="856"/>
        <v>3.6685095794979576E-2</v>
      </c>
      <c r="AB624" s="5">
        <f t="shared" si="857"/>
        <v>1.9705727252030378E-2</v>
      </c>
      <c r="AC624" s="5">
        <f t="shared" si="858"/>
        <v>6.16665065322244E-4</v>
      </c>
      <c r="AD624" s="5">
        <f t="shared" si="859"/>
        <v>5.1585847366527856E-3</v>
      </c>
      <c r="AE624" s="5">
        <f t="shared" si="860"/>
        <v>6.7137176618463053E-3</v>
      </c>
      <c r="AF624" s="5">
        <f t="shared" si="861"/>
        <v>4.3688343939304831E-3</v>
      </c>
      <c r="AG624" s="5">
        <f t="shared" si="862"/>
        <v>1.8952950682906726E-3</v>
      </c>
      <c r="AH624" s="5">
        <f t="shared" si="863"/>
        <v>1.1110391568941429E-2</v>
      </c>
      <c r="AI624" s="5">
        <f t="shared" si="864"/>
        <v>1.1936092365378521E-2</v>
      </c>
      <c r="AJ624" s="5">
        <f t="shared" si="865"/>
        <v>6.411578749083712E-3</v>
      </c>
      <c r="AK624" s="5">
        <f t="shared" si="866"/>
        <v>2.2960245724940663E-3</v>
      </c>
      <c r="AL624" s="5">
        <f t="shared" si="867"/>
        <v>3.4488527113845545E-5</v>
      </c>
      <c r="AM624" s="5">
        <f t="shared" si="868"/>
        <v>1.1083919681722984E-3</v>
      </c>
      <c r="AN624" s="5">
        <f t="shared" si="869"/>
        <v>1.4425333910082121E-3</v>
      </c>
      <c r="AO624" s="5">
        <f t="shared" si="870"/>
        <v>9.3870338469025138E-4</v>
      </c>
      <c r="AP624" s="5">
        <f t="shared" si="871"/>
        <v>4.0722987762202291E-4</v>
      </c>
      <c r="AQ624" s="5">
        <f t="shared" si="872"/>
        <v>1.3249886167404959E-4</v>
      </c>
      <c r="AR624" s="5">
        <f t="shared" si="873"/>
        <v>2.8919572291384063E-3</v>
      </c>
      <c r="AS624" s="5">
        <f t="shared" si="874"/>
        <v>3.1068813722295303E-3</v>
      </c>
      <c r="AT624" s="5">
        <f t="shared" si="875"/>
        <v>1.6688891114725541E-3</v>
      </c>
      <c r="AU624" s="5">
        <f t="shared" si="876"/>
        <v>5.9763913985403099E-4</v>
      </c>
      <c r="AV624" s="5">
        <f t="shared" si="877"/>
        <v>1.6051360409304513E-4</v>
      </c>
      <c r="AW624" s="5">
        <f t="shared" si="878"/>
        <v>1.3394837739259817E-6</v>
      </c>
      <c r="AX624" s="5">
        <f t="shared" si="879"/>
        <v>1.984608857250916E-4</v>
      </c>
      <c r="AY624" s="5">
        <f t="shared" si="880"/>
        <v>2.5828990347123005E-4</v>
      </c>
      <c r="AZ624" s="5">
        <f t="shared" si="881"/>
        <v>1.6807763905576153E-4</v>
      </c>
      <c r="BA624" s="5">
        <f t="shared" si="882"/>
        <v>7.2915723432979688E-5</v>
      </c>
      <c r="BB624" s="5">
        <f t="shared" si="883"/>
        <v>2.3724316126865525E-5</v>
      </c>
      <c r="BC624" s="5">
        <f t="shared" si="884"/>
        <v>6.1752735809283984E-6</v>
      </c>
      <c r="BD624" s="5">
        <f t="shared" si="885"/>
        <v>6.272968691269636E-4</v>
      </c>
      <c r="BE624" s="5">
        <f t="shared" si="886"/>
        <v>6.739162453412601E-4</v>
      </c>
      <c r="BF624" s="5">
        <f t="shared" si="887"/>
        <v>3.6200013748429832E-4</v>
      </c>
      <c r="BG624" s="5">
        <f t="shared" si="888"/>
        <v>1.2963440728681088E-4</v>
      </c>
      <c r="BH624" s="5">
        <f t="shared" si="889"/>
        <v>3.4817140545972188E-5</v>
      </c>
      <c r="BI624" s="5">
        <f t="shared" si="890"/>
        <v>7.4809353545526796E-6</v>
      </c>
      <c r="BJ624" s="8">
        <f t="shared" si="891"/>
        <v>0.30665135071832811</v>
      </c>
      <c r="BK624" s="8">
        <f t="shared" si="892"/>
        <v>0.27628132662864746</v>
      </c>
      <c r="BL624" s="8">
        <f t="shared" si="893"/>
        <v>0.38264176179857662</v>
      </c>
      <c r="BM624" s="8">
        <f t="shared" si="894"/>
        <v>0.42341636926211923</v>
      </c>
      <c r="BN624" s="8">
        <f t="shared" si="895"/>
        <v>0.57604845734866872</v>
      </c>
    </row>
    <row r="625" spans="1:66" x14ac:dyDescent="0.25">
      <c r="A625" t="s">
        <v>145</v>
      </c>
      <c r="B625" t="s">
        <v>375</v>
      </c>
      <c r="C625" t="s">
        <v>148</v>
      </c>
      <c r="D625" t="s">
        <v>527</v>
      </c>
      <c r="E625">
        <f>VLOOKUP(A625,home!$A$2:$E$405,3,FALSE)</f>
        <v>1.4406000000000001</v>
      </c>
      <c r="F625">
        <f>VLOOKUP(B625,home!$B$2:$E$405,3,FALSE)</f>
        <v>0.82640000000000002</v>
      </c>
      <c r="G625">
        <f>VLOOKUP(C625,away!$B$2:$E$405,4,FALSE)</f>
        <v>0.86770000000000003</v>
      </c>
      <c r="H625">
        <f>VLOOKUP(A625,away!$A$2:$E$405,3,FALSE)</f>
        <v>1.2678</v>
      </c>
      <c r="I625">
        <f>VLOOKUP(C625,away!$B$2:$E$405,3,FALSE)</f>
        <v>1.2225999999999999</v>
      </c>
      <c r="J625">
        <f>VLOOKUP(B625,home!$B$2:$E$405,4,FALSE)</f>
        <v>0.45069999999999999</v>
      </c>
      <c r="K625" s="3">
        <f t="shared" si="840"/>
        <v>1.0330071235680001</v>
      </c>
      <c r="L625" s="3">
        <f t="shared" si="841"/>
        <v>0.69859053459599996</v>
      </c>
      <c r="M625" s="5">
        <f t="shared" si="842"/>
        <v>0.17700139622474936</v>
      </c>
      <c r="N625" s="5">
        <f t="shared" si="843"/>
        <v>0.18284370318164819</v>
      </c>
      <c r="O625" s="5">
        <f t="shared" si="844"/>
        <v>0.12365150001288608</v>
      </c>
      <c r="P625" s="5">
        <f t="shared" si="845"/>
        <v>0.12773288035317995</v>
      </c>
      <c r="Q625" s="5">
        <f t="shared" si="846"/>
        <v>9.4439423943097789E-2</v>
      </c>
      <c r="R625" s="5">
        <f t="shared" si="847"/>
        <v>4.3190883748799688E-2</v>
      </c>
      <c r="S625" s="5">
        <f t="shared" si="848"/>
        <v>2.3044576301820194E-2</v>
      </c>
      <c r="T625" s="5">
        <f t="shared" si="849"/>
        <v>6.5974487659346964E-2</v>
      </c>
      <c r="U625" s="5">
        <f t="shared" si="850"/>
        <v>4.4616490585707443E-2</v>
      </c>
      <c r="V625" s="5">
        <f t="shared" si="851"/>
        <v>1.8477883792839458E-3</v>
      </c>
      <c r="W625" s="5">
        <f t="shared" si="852"/>
        <v>3.2518865892959457E-2</v>
      </c>
      <c r="X625" s="5">
        <f t="shared" si="853"/>
        <v>2.2717371908618177E-2</v>
      </c>
      <c r="Y625" s="5">
        <f t="shared" si="854"/>
        <v>7.9350704931288613E-3</v>
      </c>
      <c r="Z625" s="5">
        <f t="shared" si="855"/>
        <v>1.0057580855915889E-2</v>
      </c>
      <c r="AA625" s="5">
        <f t="shared" si="856"/>
        <v>1.0389552670022255E-2</v>
      </c>
      <c r="AB625" s="5">
        <f t="shared" si="857"/>
        <v>5.3662409594089615E-3</v>
      </c>
      <c r="AC625" s="5">
        <f t="shared" si="858"/>
        <v>8.3340914606889395E-5</v>
      </c>
      <c r="AD625" s="5">
        <f t="shared" si="859"/>
        <v>8.3980550294448959E-3</v>
      </c>
      <c r="AE625" s="5">
        <f t="shared" si="860"/>
        <v>5.866801752586537E-3</v>
      </c>
      <c r="AF625" s="5">
        <f t="shared" si="861"/>
        <v>2.049246086354089E-3</v>
      </c>
      <c r="AG625" s="5">
        <f t="shared" si="862"/>
        <v>4.7719463966162132E-4</v>
      </c>
      <c r="AH625" s="5">
        <f t="shared" si="863"/>
        <v>1.7565326967191937E-3</v>
      </c>
      <c r="AI625" s="5">
        <f t="shared" si="864"/>
        <v>1.8145107884910364E-3</v>
      </c>
      <c r="AJ625" s="5">
        <f t="shared" si="865"/>
        <v>9.3720128515111455E-4</v>
      </c>
      <c r="AK625" s="5">
        <f t="shared" si="866"/>
        <v>3.2271186792606201E-4</v>
      </c>
      <c r="AL625" s="5">
        <f t="shared" si="867"/>
        <v>2.4057155030549747E-6</v>
      </c>
      <c r="AM625" s="5">
        <f t="shared" si="868"/>
        <v>1.7350501339065305E-3</v>
      </c>
      <c r="AN625" s="5">
        <f t="shared" si="869"/>
        <v>1.2120896005966245E-3</v>
      </c>
      <c r="AO625" s="5">
        <f t="shared" si="870"/>
        <v>4.2337716102952393E-4</v>
      </c>
      <c r="AP625" s="5">
        <f t="shared" si="871"/>
        <v>9.8589092419783985E-5</v>
      </c>
      <c r="AQ625" s="5">
        <f t="shared" si="872"/>
        <v>1.7218351694717833E-5</v>
      </c>
      <c r="AR625" s="5">
        <f t="shared" si="873"/>
        <v>2.4541942312728302E-4</v>
      </c>
      <c r="AS625" s="5">
        <f t="shared" si="874"/>
        <v>2.5352001235243252E-4</v>
      </c>
      <c r="AT625" s="5">
        <f t="shared" si="875"/>
        <v>1.3094398936355507E-4</v>
      </c>
      <c r="AU625" s="5">
        <f t="shared" si="876"/>
        <v>4.5088691266988278E-5</v>
      </c>
      <c r="AV625" s="5">
        <f t="shared" si="877"/>
        <v>1.164423481778929E-5</v>
      </c>
      <c r="AW625" s="5">
        <f t="shared" si="878"/>
        <v>4.8224505109007993E-8</v>
      </c>
      <c r="AX625" s="5">
        <f t="shared" si="879"/>
        <v>2.9871985801217631E-4</v>
      </c>
      <c r="AY625" s="5">
        <f t="shared" si="880"/>
        <v>2.0868286530316744E-4</v>
      </c>
      <c r="AZ625" s="5">
        <f t="shared" si="881"/>
        <v>7.2891937216582395E-5</v>
      </c>
      <c r="BA625" s="5">
        <f t="shared" si="882"/>
        <v>1.6973872462623457E-5</v>
      </c>
      <c r="BB625" s="5">
        <f t="shared" si="883"/>
        <v>2.9644466594571105E-6</v>
      </c>
      <c r="BC625" s="5">
        <f t="shared" si="884"/>
        <v>4.1418687532229384E-7</v>
      </c>
      <c r="BD625" s="5">
        <f t="shared" si="885"/>
        <v>2.8574614333788421E-5</v>
      </c>
      <c r="BE625" s="5">
        <f t="shared" si="886"/>
        <v>2.9517780160011719E-5</v>
      </c>
      <c r="BF625" s="5">
        <f t="shared" si="887"/>
        <v>1.5246038588603141E-5</v>
      </c>
      <c r="BG625" s="5">
        <f t="shared" si="888"/>
        <v>5.2497554894065554E-6</v>
      </c>
      <c r="BH625" s="5">
        <f t="shared" si="889"/>
        <v>1.3557587043867956E-6</v>
      </c>
      <c r="BI625" s="5">
        <f t="shared" si="890"/>
        <v>2.8010167989417661E-7</v>
      </c>
      <c r="BJ625" s="8">
        <f t="shared" si="891"/>
        <v>0.42730719209302309</v>
      </c>
      <c r="BK625" s="8">
        <f t="shared" si="892"/>
        <v>0.32992107075444654</v>
      </c>
      <c r="BL625" s="8">
        <f t="shared" si="893"/>
        <v>0.23281246501499595</v>
      </c>
      <c r="BM625" s="8">
        <f t="shared" si="894"/>
        <v>0.25102988661322256</v>
      </c>
      <c r="BN625" s="8">
        <f t="shared" si="895"/>
        <v>0.74885978746436099</v>
      </c>
    </row>
    <row r="626" spans="1:66" x14ac:dyDescent="0.25">
      <c r="A626" t="s">
        <v>145</v>
      </c>
      <c r="B626" t="s">
        <v>146</v>
      </c>
      <c r="C626" t="s">
        <v>149</v>
      </c>
      <c r="D626" t="s">
        <v>527</v>
      </c>
      <c r="E626">
        <f>VLOOKUP(A626,home!$A$2:$E$405,3,FALSE)</f>
        <v>1.4406000000000001</v>
      </c>
      <c r="F626">
        <f>VLOOKUP(B626,home!$B$2:$E$405,3,FALSE)</f>
        <v>0.99170000000000003</v>
      </c>
      <c r="G626">
        <f>VLOOKUP(C626,away!$B$2:$E$405,4,FALSE)</f>
        <v>1.9668000000000001</v>
      </c>
      <c r="H626">
        <f>VLOOKUP(A626,away!$A$2:$E$405,3,FALSE)</f>
        <v>1.2678</v>
      </c>
      <c r="I626">
        <f>VLOOKUP(C626,away!$B$2:$E$405,3,FALSE)</f>
        <v>0.39439999999999997</v>
      </c>
      <c r="J626">
        <f>VLOOKUP(B626,home!$B$2:$E$405,4,FALSE)</f>
        <v>1.2770999999999999</v>
      </c>
      <c r="K626" s="3">
        <f t="shared" si="840"/>
        <v>2.8098550917360003</v>
      </c>
      <c r="L626" s="3">
        <f t="shared" si="841"/>
        <v>0.6385759506719999</v>
      </c>
      <c r="M626" s="5">
        <f t="shared" si="842"/>
        <v>3.179548302869132E-2</v>
      </c>
      <c r="N626" s="5">
        <f t="shared" si="843"/>
        <v>8.9340699882373892E-2</v>
      </c>
      <c r="O626" s="5">
        <f t="shared" si="844"/>
        <v>2.0303830802121996E-2</v>
      </c>
      <c r="P626" s="5">
        <f t="shared" si="845"/>
        <v>5.7050822361088743E-2</v>
      </c>
      <c r="Q626" s="5">
        <f t="shared" si="846"/>
        <v>0.12551721023187309</v>
      </c>
      <c r="R626" s="5">
        <f t="shared" si="847"/>
        <v>6.4827690283742433E-3</v>
      </c>
      <c r="S626" s="5">
        <f t="shared" si="848"/>
        <v>2.5591656597412509E-2</v>
      </c>
      <c r="T626" s="5">
        <f t="shared" si="849"/>
        <v>8.0152271849515649E-2</v>
      </c>
      <c r="U626" s="5">
        <f t="shared" si="850"/>
        <v>1.8215641562925815E-2</v>
      </c>
      <c r="V626" s="5">
        <f t="shared" si="851"/>
        <v>5.1021400085438469E-3</v>
      </c>
      <c r="W626" s="5">
        <f t="shared" si="852"/>
        <v>0.11756172409017554</v>
      </c>
      <c r="X626" s="5">
        <f t="shared" si="853"/>
        <v>7.5072089723523194E-2</v>
      </c>
      <c r="Y626" s="5">
        <f t="shared" si="854"/>
        <v>2.3969615532066248E-2</v>
      </c>
      <c r="Z626" s="5">
        <f t="shared" si="855"/>
        <v>1.3799134650936936E-3</v>
      </c>
      <c r="AA626" s="5">
        <f t="shared" si="856"/>
        <v>3.8773568760485828E-3</v>
      </c>
      <c r="AB626" s="5">
        <f t="shared" si="857"/>
        <v>5.4474054803213519E-3</v>
      </c>
      <c r="AC626" s="5">
        <f t="shared" si="858"/>
        <v>5.7217499067826615E-4</v>
      </c>
      <c r="AD626" s="5">
        <f t="shared" si="859"/>
        <v>8.2582852257010661E-2</v>
      </c>
      <c r="AE626" s="5">
        <f t="shared" si="860"/>
        <v>5.2735423389225891E-2</v>
      </c>
      <c r="AF626" s="5">
        <f t="shared" si="861"/>
        <v>1.683778656243267E-2</v>
      </c>
      <c r="AG626" s="5">
        <f t="shared" si="862"/>
        <v>3.5840685204392231E-3</v>
      </c>
      <c r="AH626" s="5">
        <f t="shared" si="863"/>
        <v>2.2029488820432468E-4</v>
      </c>
      <c r="AI626" s="5">
        <f t="shared" si="864"/>
        <v>6.1899671330433467E-4</v>
      </c>
      <c r="AJ626" s="5">
        <f t="shared" si="865"/>
        <v>8.696455333230172E-4</v>
      </c>
      <c r="AK626" s="5">
        <f t="shared" si="866"/>
        <v>8.1452597660438305E-4</v>
      </c>
      <c r="AL626" s="5">
        <f t="shared" si="867"/>
        <v>4.1066278154273963E-5</v>
      </c>
      <c r="AM626" s="5">
        <f t="shared" si="868"/>
        <v>4.6409169580888643E-2</v>
      </c>
      <c r="AN626" s="5">
        <f t="shared" si="869"/>
        <v>2.9635779585014024E-2</v>
      </c>
      <c r="AO626" s="5">
        <f t="shared" si="870"/>
        <v>9.4623480612030866E-3</v>
      </c>
      <c r="AP626" s="5">
        <f t="shared" si="871"/>
        <v>2.0141426362573723E-3</v>
      </c>
      <c r="AQ626" s="5">
        <f t="shared" si="872"/>
        <v>3.2154576218426488E-4</v>
      </c>
      <c r="AR626" s="5">
        <f t="shared" si="873"/>
        <v>2.8135003532651725E-5</v>
      </c>
      <c r="AS626" s="5">
        <f t="shared" si="874"/>
        <v>7.905528293223181E-5</v>
      </c>
      <c r="AT626" s="5">
        <f t="shared" si="875"/>
        <v>1.1106694463788085E-4</v>
      </c>
      <c r="AU626" s="5">
        <f t="shared" si="876"/>
        <v>1.0402733997143665E-4</v>
      </c>
      <c r="AV626" s="5">
        <f t="shared" si="877"/>
        <v>7.3075437724623327E-5</v>
      </c>
      <c r="AW626" s="5">
        <f t="shared" si="878"/>
        <v>2.0468184618624447E-6</v>
      </c>
      <c r="AX626" s="5">
        <f t="shared" si="879"/>
        <v>2.1733840241683223E-2</v>
      </c>
      <c r="AY626" s="5">
        <f t="shared" si="880"/>
        <v>1.3878707694086232E-2</v>
      </c>
      <c r="AZ626" s="5">
        <f t="shared" si="881"/>
        <v>4.431304479924957E-3</v>
      </c>
      <c r="BA626" s="5">
        <f t="shared" si="882"/>
        <v>9.4324149032839067E-4</v>
      </c>
      <c r="BB626" s="5">
        <f t="shared" si="883"/>
        <v>1.5058283284993148E-4</v>
      </c>
      <c r="BC626" s="5">
        <f t="shared" si="884"/>
        <v>1.9231715128405579E-5</v>
      </c>
      <c r="BD626" s="5">
        <f t="shared" si="885"/>
        <v>2.9943894380038571E-6</v>
      </c>
      <c r="BE626" s="5">
        <f t="shared" si="886"/>
        <v>8.4138004090156395E-6</v>
      </c>
      <c r="BF626" s="5">
        <f t="shared" si="887"/>
        <v>1.182077996006152E-5</v>
      </c>
      <c r="BG626" s="5">
        <f t="shared" si="888"/>
        <v>1.1071559586356578E-5</v>
      </c>
      <c r="BH626" s="5">
        <f t="shared" si="889"/>
        <v>7.7773695192956403E-6</v>
      </c>
      <c r="BI626" s="5">
        <f t="shared" si="890"/>
        <v>4.370656268821044E-6</v>
      </c>
      <c r="BJ626" s="8">
        <f t="shared" si="891"/>
        <v>0.79635363611818444</v>
      </c>
      <c r="BK626" s="8">
        <f t="shared" si="892"/>
        <v>0.1340320509586552</v>
      </c>
      <c r="BL626" s="8">
        <f t="shared" si="893"/>
        <v>5.7292275425208448E-2</v>
      </c>
      <c r="BM626" s="8">
        <f t="shared" si="894"/>
        <v>0.64469039975699416</v>
      </c>
      <c r="BN626" s="8">
        <f t="shared" si="895"/>
        <v>0.33049081533452329</v>
      </c>
    </row>
    <row r="627" spans="1:66" x14ac:dyDescent="0.25">
      <c r="A627" t="s">
        <v>145</v>
      </c>
      <c r="B627" t="s">
        <v>404</v>
      </c>
      <c r="C627" t="s">
        <v>427</v>
      </c>
      <c r="D627" t="s">
        <v>527</v>
      </c>
      <c r="E627">
        <f>VLOOKUP(A627,home!$A$2:$E$405,3,FALSE)</f>
        <v>1.4406000000000001</v>
      </c>
      <c r="F627">
        <f>VLOOKUP(B627,home!$B$2:$E$405,3,FALSE)</f>
        <v>1.0908</v>
      </c>
      <c r="G627">
        <f>VLOOKUP(C627,away!$B$2:$E$405,4,FALSE)</f>
        <v>0.65939999999999999</v>
      </c>
      <c r="H627">
        <f>VLOOKUP(A627,away!$A$2:$E$405,3,FALSE)</f>
        <v>1.2678</v>
      </c>
      <c r="I627">
        <f>VLOOKUP(C627,away!$B$2:$E$405,3,FALSE)</f>
        <v>1.3409</v>
      </c>
      <c r="J627">
        <f>VLOOKUP(B627,home!$B$2:$E$405,4,FALSE)</f>
        <v>0.75119999999999998</v>
      </c>
      <c r="K627" s="3">
        <f t="shared" si="840"/>
        <v>1.0361854329119999</v>
      </c>
      <c r="L627" s="3">
        <f t="shared" si="841"/>
        <v>1.2770347566239999</v>
      </c>
      <c r="M627" s="5">
        <f t="shared" si="842"/>
        <v>9.8942125614825002E-2</v>
      </c>
      <c r="N627" s="5">
        <f t="shared" si="843"/>
        <v>0.10252238926343092</v>
      </c>
      <c r="O627" s="5">
        <f t="shared" si="844"/>
        <v>0.12635253330438925</v>
      </c>
      <c r="P627" s="5">
        <f t="shared" si="845"/>
        <v>0.13092465442153645</v>
      </c>
      <c r="Q627" s="5">
        <f t="shared" si="846"/>
        <v>5.3116103151050365E-2</v>
      </c>
      <c r="R627" s="5">
        <f t="shared" si="847"/>
        <v>8.0678288308598287E-2</v>
      </c>
      <c r="S627" s="5">
        <f t="shared" si="848"/>
        <v>4.3311342436002778E-2</v>
      </c>
      <c r="T627" s="5">
        <f t="shared" si="849"/>
        <v>6.783110986031686E-2</v>
      </c>
      <c r="U627" s="5">
        <f t="shared" si="850"/>
        <v>8.359766709764406E-2</v>
      </c>
      <c r="V627" s="5">
        <f t="shared" si="851"/>
        <v>6.3679454650101379E-3</v>
      </c>
      <c r="W627" s="5">
        <f t="shared" si="852"/>
        <v>1.8346044112723191E-2</v>
      </c>
      <c r="X627" s="5">
        <f t="shared" si="853"/>
        <v>2.3428535978504625E-2</v>
      </c>
      <c r="Y627" s="5">
        <f t="shared" si="854"/>
        <v>1.4959527370683141E-2</v>
      </c>
      <c r="Z627" s="5">
        <f t="shared" si="855"/>
        <v>3.4342992758337243E-2</v>
      </c>
      <c r="AA627" s="5">
        <f t="shared" si="856"/>
        <v>3.5585708818791355E-2</v>
      </c>
      <c r="AB627" s="5">
        <f t="shared" si="857"/>
        <v>1.8436696548939847E-2</v>
      </c>
      <c r="AC627" s="5">
        <f t="shared" si="858"/>
        <v>5.2664692503377058E-4</v>
      </c>
      <c r="AD627" s="5">
        <f t="shared" si="859"/>
        <v>4.7524759152911813E-3</v>
      </c>
      <c r="AE627" s="5">
        <f t="shared" si="860"/>
        <v>6.0690769238452942E-3</v>
      </c>
      <c r="AF627" s="5">
        <f t="shared" si="861"/>
        <v>3.8752110861875549E-3</v>
      </c>
      <c r="AG627" s="5">
        <f t="shared" si="862"/>
        <v>1.6495930821053839E-3</v>
      </c>
      <c r="AH627" s="5">
        <f t="shared" si="863"/>
        <v>1.0964298849720746E-2</v>
      </c>
      <c r="AI627" s="5">
        <f t="shared" si="864"/>
        <v>1.1361046750174434E-2</v>
      </c>
      <c r="AJ627" s="5">
        <f t="shared" si="865"/>
        <v>5.8860755725814824E-3</v>
      </c>
      <c r="AK627" s="5">
        <f t="shared" si="866"/>
        <v>2.0330219217760308E-3</v>
      </c>
      <c r="AL627" s="5">
        <f t="shared" si="867"/>
        <v>2.7875312455134869E-5</v>
      </c>
      <c r="AM627" s="5">
        <f t="shared" si="868"/>
        <v>9.8488926273796948E-4</v>
      </c>
      <c r="AN627" s="5">
        <f t="shared" si="869"/>
        <v>1.2577378199421733E-3</v>
      </c>
      <c r="AO627" s="5">
        <f t="shared" si="870"/>
        <v>8.0308745539332674E-4</v>
      </c>
      <c r="AP627" s="5">
        <f t="shared" si="871"/>
        <v>3.4185686438200155E-4</v>
      </c>
      <c r="AQ627" s="5">
        <f t="shared" si="872"/>
        <v>1.0914077440157825E-4</v>
      </c>
      <c r="AR627" s="5">
        <f t="shared" si="873"/>
        <v>2.8003581426211867E-3</v>
      </c>
      <c r="AS627" s="5">
        <f t="shared" si="874"/>
        <v>2.9016903143205784E-3</v>
      </c>
      <c r="AT627" s="5">
        <f t="shared" si="875"/>
        <v>1.5033446172604127E-3</v>
      </c>
      <c r="AU627" s="5">
        <f t="shared" si="876"/>
        <v>5.1924793101730201E-4</v>
      </c>
      <c r="AV627" s="5">
        <f t="shared" si="877"/>
        <v>1.3450928554745579E-4</v>
      </c>
      <c r="AW627" s="5">
        <f t="shared" si="878"/>
        <v>1.0246072942480634E-6</v>
      </c>
      <c r="AX627" s="5">
        <f t="shared" si="879"/>
        <v>1.7008798451342049E-4</v>
      </c>
      <c r="AY627" s="5">
        <f t="shared" si="880"/>
        <v>2.1720826790776256E-4</v>
      </c>
      <c r="AZ627" s="5">
        <f t="shared" si="881"/>
        <v>1.3869125377215507E-4</v>
      </c>
      <c r="BA627" s="5">
        <f t="shared" si="882"/>
        <v>5.9037850502267169E-5</v>
      </c>
      <c r="BB627" s="5">
        <f t="shared" si="883"/>
        <v>1.8848346761941704E-5</v>
      </c>
      <c r="BC627" s="5">
        <f t="shared" si="884"/>
        <v>4.8139987839801962E-6</v>
      </c>
      <c r="BD627" s="5">
        <f t="shared" si="885"/>
        <v>5.9602577985371386E-4</v>
      </c>
      <c r="BE627" s="5">
        <f t="shared" si="886"/>
        <v>6.1759323072443288E-4</v>
      </c>
      <c r="BF627" s="5">
        <f t="shared" si="887"/>
        <v>3.1997055457085852E-4</v>
      </c>
      <c r="BG627" s="5">
        <f t="shared" si="888"/>
        <v>1.105162758690326E-4</v>
      </c>
      <c r="BH627" s="5">
        <f t="shared" si="889"/>
        <v>2.8628838788793882E-5</v>
      </c>
      <c r="BI627" s="5">
        <f t="shared" si="890"/>
        <v>5.9329571428268502E-6</v>
      </c>
      <c r="BJ627" s="8">
        <f t="shared" si="891"/>
        <v>0.30065546662323706</v>
      </c>
      <c r="BK627" s="8">
        <f t="shared" si="892"/>
        <v>0.28031779844277105</v>
      </c>
      <c r="BL627" s="8">
        <f t="shared" si="893"/>
        <v>0.3844331551003321</v>
      </c>
      <c r="BM627" s="8">
        <f t="shared" si="894"/>
        <v>0.40699713520023362</v>
      </c>
      <c r="BN627" s="8">
        <f t="shared" si="895"/>
        <v>0.59253609406383023</v>
      </c>
    </row>
    <row r="628" spans="1:66" x14ac:dyDescent="0.25">
      <c r="A628" t="s">
        <v>145</v>
      </c>
      <c r="B628" t="s">
        <v>419</v>
      </c>
      <c r="C628" t="s">
        <v>355</v>
      </c>
      <c r="D628" t="s">
        <v>527</v>
      </c>
      <c r="E628">
        <f>VLOOKUP(A628,home!$A$2:$E$405,3,FALSE)</f>
        <v>1.4406000000000001</v>
      </c>
      <c r="F628">
        <f>VLOOKUP(B628,home!$B$2:$E$405,3,FALSE)</f>
        <v>1.2148000000000001</v>
      </c>
      <c r="G628">
        <f>VLOOKUP(C628,away!$B$2:$E$405,4,FALSE)</f>
        <v>1.6407</v>
      </c>
      <c r="H628">
        <f>VLOOKUP(A628,away!$A$2:$E$405,3,FALSE)</f>
        <v>1.2678</v>
      </c>
      <c r="I628">
        <f>VLOOKUP(C628,away!$B$2:$E$405,3,FALSE)</f>
        <v>0.78879999999999995</v>
      </c>
      <c r="J628">
        <f>VLOOKUP(B628,home!$B$2:$E$405,4,FALSE)</f>
        <v>0.63100000000000001</v>
      </c>
      <c r="K628" s="3">
        <f t="shared" si="840"/>
        <v>2.8712920718160007</v>
      </c>
      <c r="L628" s="3">
        <f t="shared" si="841"/>
        <v>0.63102564383999993</v>
      </c>
      <c r="M628" s="5">
        <f t="shared" si="842"/>
        <v>3.01274755186061E-2</v>
      </c>
      <c r="N628" s="5">
        <f t="shared" si="843"/>
        <v>8.6504781600404354E-2</v>
      </c>
      <c r="O628" s="5">
        <f t="shared" si="844"/>
        <v>1.9011209636402251E-2</v>
      </c>
      <c r="P628" s="5">
        <f t="shared" si="845"/>
        <v>5.4586735504633735E-2</v>
      </c>
      <c r="Q628" s="5">
        <f t="shared" si="846"/>
        <v>0.12419024679170786</v>
      </c>
      <c r="R628" s="5">
        <f t="shared" si="847"/>
        <v>5.9982804004939704E-3</v>
      </c>
      <c r="S628" s="5">
        <f t="shared" si="848"/>
        <v>2.4725866022301087E-2</v>
      </c>
      <c r="T628" s="5">
        <f t="shared" si="849"/>
        <v>7.8367230440385932E-2</v>
      </c>
      <c r="U628" s="5">
        <f t="shared" si="850"/>
        <v>1.7222814958467642E-2</v>
      </c>
      <c r="V628" s="5">
        <f t="shared" si="851"/>
        <v>4.9777534568581604E-3</v>
      </c>
      <c r="W628" s="5">
        <f t="shared" si="852"/>
        <v>0.11886215700330109</v>
      </c>
      <c r="X628" s="5">
        <f t="shared" si="853"/>
        <v>7.5005069151219225E-2</v>
      </c>
      <c r="Y628" s="5">
        <f t="shared" si="854"/>
        <v>2.3665061026205914E-2</v>
      </c>
      <c r="Z628" s="5">
        <f t="shared" si="855"/>
        <v>1.2616895838848537E-3</v>
      </c>
      <c r="AA628" s="5">
        <f t="shared" si="856"/>
        <v>3.6226792993014094E-3</v>
      </c>
      <c r="AB628" s="5">
        <f t="shared" si="857"/>
        <v>5.200885175408042E-3</v>
      </c>
      <c r="AC628" s="5">
        <f t="shared" si="858"/>
        <v>5.6368669022107494E-4</v>
      </c>
      <c r="AD628" s="5">
        <f t="shared" si="859"/>
        <v>8.5321992260631793E-2</v>
      </c>
      <c r="AE628" s="5">
        <f t="shared" si="860"/>
        <v>5.3840365099976667E-2</v>
      </c>
      <c r="AF628" s="5">
        <f t="shared" si="861"/>
        <v>1.698732552589672E-2</v>
      </c>
      <c r="AG628" s="5">
        <f t="shared" si="862"/>
        <v>3.5731460090328818E-3</v>
      </c>
      <c r="AH628" s="5">
        <f t="shared" si="863"/>
        <v>1.990396204992903E-4</v>
      </c>
      <c r="AI628" s="5">
        <f t="shared" si="864"/>
        <v>5.7150088431687771E-4</v>
      </c>
      <c r="AJ628" s="5">
        <f t="shared" si="865"/>
        <v>8.2047297908744235E-4</v>
      </c>
      <c r="AK628" s="5">
        <f t="shared" si="866"/>
        <v>7.8527251999767616E-4</v>
      </c>
      <c r="AL628" s="5">
        <f t="shared" si="867"/>
        <v>4.0852830496969346E-5</v>
      </c>
      <c r="AM628" s="5">
        <f t="shared" si="868"/>
        <v>4.8996871985899616E-2</v>
      </c>
      <c r="AN628" s="5">
        <f t="shared" si="869"/>
        <v>3.0918282691048359E-2</v>
      </c>
      <c r="AO628" s="5">
        <f t="shared" si="870"/>
        <v>9.7551146207729578E-3</v>
      </c>
      <c r="AP628" s="5">
        <f t="shared" si="871"/>
        <v>2.0519091614354182E-3</v>
      </c>
      <c r="AQ628" s="5">
        <f t="shared" si="872"/>
        <v>3.2370182492399464E-4</v>
      </c>
      <c r="AR628" s="5">
        <f t="shared" si="873"/>
        <v>2.511982093504679E-5</v>
      </c>
      <c r="AS628" s="5">
        <f t="shared" si="874"/>
        <v>7.2126342696237443E-5</v>
      </c>
      <c r="AT628" s="5">
        <f t="shared" si="875"/>
        <v>1.0354789797639524E-4</v>
      </c>
      <c r="AU628" s="5">
        <f t="shared" si="876"/>
        <v>9.9105419504278599E-5</v>
      </c>
      <c r="AV628" s="5">
        <f t="shared" si="877"/>
        <v>7.1140151324158499E-5</v>
      </c>
      <c r="AW628" s="5">
        <f t="shared" si="878"/>
        <v>2.0560990466958416E-6</v>
      </c>
      <c r="AX628" s="5">
        <f t="shared" si="879"/>
        <v>2.3447388346149504E-2</v>
      </c>
      <c r="AY628" s="5">
        <f t="shared" si="880"/>
        <v>1.47959033274955E-2</v>
      </c>
      <c r="AZ628" s="5">
        <f t="shared" si="881"/>
        <v>4.6682972117136224E-3</v>
      </c>
      <c r="BA628" s="5">
        <f t="shared" si="882"/>
        <v>9.8193841788602214E-4</v>
      </c>
      <c r="BB628" s="5">
        <f t="shared" si="883"/>
        <v>1.5490708058943945E-4</v>
      </c>
      <c r="BC628" s="5">
        <f t="shared" si="884"/>
        <v>1.9550068052865159E-5</v>
      </c>
      <c r="BD628" s="5">
        <f t="shared" si="885"/>
        <v>2.6418751964472345E-6</v>
      </c>
      <c r="BE628" s="5">
        <f t="shared" si="886"/>
        <v>7.585595306286284E-6</v>
      </c>
      <c r="BF628" s="5">
        <f t="shared" si="887"/>
        <v>1.0890229831472239E-5</v>
      </c>
      <c r="BG628" s="5">
        <f t="shared" si="888"/>
        <v>1.0423010191786779E-5</v>
      </c>
      <c r="BH628" s="5">
        <f t="shared" si="889"/>
        <v>7.4818766320336893E-6</v>
      </c>
      <c r="BI628" s="5">
        <f t="shared" si="890"/>
        <v>4.2965306111727444E-6</v>
      </c>
      <c r="BJ628" s="8">
        <f t="shared" si="891"/>
        <v>0.80243123964472973</v>
      </c>
      <c r="BK628" s="8">
        <f t="shared" si="892"/>
        <v>0.12981827335061263</v>
      </c>
      <c r="BL628" s="8">
        <f t="shared" si="893"/>
        <v>5.3846514224179923E-2</v>
      </c>
      <c r="BM628" s="8">
        <f t="shared" si="894"/>
        <v>0.6521451401227103</v>
      </c>
      <c r="BN628" s="8">
        <f t="shared" si="895"/>
        <v>0.32041872945224831</v>
      </c>
    </row>
    <row r="629" spans="1:66" x14ac:dyDescent="0.25">
      <c r="A629" t="s">
        <v>145</v>
      </c>
      <c r="B629" t="s">
        <v>434</v>
      </c>
      <c r="C629" t="s">
        <v>388</v>
      </c>
      <c r="D629" t="s">
        <v>527</v>
      </c>
      <c r="E629">
        <f>VLOOKUP(A629,home!$A$2:$E$405,3,FALSE)</f>
        <v>1.4406000000000001</v>
      </c>
      <c r="F629">
        <f>VLOOKUP(B629,home!$B$2:$E$405,3,FALSE)</f>
        <v>0.86770000000000003</v>
      </c>
      <c r="G629">
        <f>VLOOKUP(C629,away!$B$2:$E$405,4,FALSE)</f>
        <v>0.79330000000000001</v>
      </c>
      <c r="H629">
        <f>VLOOKUP(A629,away!$A$2:$E$405,3,FALSE)</f>
        <v>1.2678</v>
      </c>
      <c r="I629">
        <f>VLOOKUP(C629,away!$B$2:$E$405,3,FALSE)</f>
        <v>1.1268</v>
      </c>
      <c r="J629">
        <f>VLOOKUP(B629,home!$B$2:$E$405,4,FALSE)</f>
        <v>1.262</v>
      </c>
      <c r="K629" s="3">
        <f t="shared" si="840"/>
        <v>0.99163183824600021</v>
      </c>
      <c r="L629" s="3">
        <f t="shared" si="841"/>
        <v>1.8028389844800001</v>
      </c>
      <c r="M629" s="5">
        <f t="shared" si="842"/>
        <v>6.1147223493654049E-2</v>
      </c>
      <c r="N629" s="5">
        <f t="shared" si="843"/>
        <v>6.0635533636651182E-2</v>
      </c>
      <c r="O629" s="5">
        <f t="shared" si="844"/>
        <v>0.11023859830707088</v>
      </c>
      <c r="P629" s="5">
        <f t="shared" si="845"/>
        <v>0.10931610388490311</v>
      </c>
      <c r="Q629" s="5">
        <f t="shared" si="846"/>
        <v>3.0064062841569789E-2</v>
      </c>
      <c r="R629" s="5">
        <f t="shared" si="847"/>
        <v>9.9371221311209179E-2</v>
      </c>
      <c r="S629" s="5">
        <f t="shared" si="848"/>
        <v>4.8857535493067469E-2</v>
      </c>
      <c r="T629" s="5">
        <f t="shared" si="849"/>
        <v>5.4200664522638588E-2</v>
      </c>
      <c r="U629" s="5">
        <f t="shared" si="850"/>
        <v>9.8539666857584474E-2</v>
      </c>
      <c r="V629" s="5">
        <f t="shared" si="851"/>
        <v>9.7050203324709223E-3</v>
      </c>
      <c r="W629" s="5">
        <f t="shared" si="852"/>
        <v>9.9374939669097072E-3</v>
      </c>
      <c r="X629" s="5">
        <f t="shared" si="853"/>
        <v>1.7915701531579627E-2</v>
      </c>
      <c r="Y629" s="5">
        <f t="shared" si="854"/>
        <v>1.6149562577719902E-2</v>
      </c>
      <c r="Z629" s="5">
        <f t="shared" si="855"/>
        <v>5.971677057174591E-2</v>
      </c>
      <c r="AA629" s="5">
        <f t="shared" si="856"/>
        <v>5.9217050976175051E-2</v>
      </c>
      <c r="AB629" s="5">
        <f t="shared" si="857"/>
        <v>2.9360756557505776E-2</v>
      </c>
      <c r="AC629" s="5">
        <f t="shared" si="858"/>
        <v>1.0843859196031105E-3</v>
      </c>
      <c r="AD629" s="5">
        <f t="shared" si="859"/>
        <v>2.463583852491302E-3</v>
      </c>
      <c r="AE629" s="5">
        <f t="shared" si="860"/>
        <v>4.4414450108067457E-3</v>
      </c>
      <c r="AF629" s="5">
        <f t="shared" si="861"/>
        <v>4.0036051064532997E-3</v>
      </c>
      <c r="AG629" s="5">
        <f t="shared" si="862"/>
        <v>2.4059517881257365E-3</v>
      </c>
      <c r="AH629" s="5">
        <f t="shared" si="863"/>
        <v>2.6914930503497879E-2</v>
      </c>
      <c r="AI629" s="5">
        <f t="shared" si="864"/>
        <v>2.668970201144695E-2</v>
      </c>
      <c r="AJ629" s="5">
        <f t="shared" si="865"/>
        <v>1.3233179133924551E-2</v>
      </c>
      <c r="AK629" s="5">
        <f t="shared" si="866"/>
        <v>4.3741472501374057E-3</v>
      </c>
      <c r="AL629" s="5">
        <f t="shared" si="867"/>
        <v>7.7544547121399281E-5</v>
      </c>
      <c r="AM629" s="5">
        <f t="shared" si="868"/>
        <v>4.8859363686382269E-4</v>
      </c>
      <c r="AN629" s="5">
        <f t="shared" si="869"/>
        <v>8.8085565610696427E-4</v>
      </c>
      <c r="AO629" s="5">
        <f t="shared" si="870"/>
        <v>7.9402045826467197E-4</v>
      </c>
      <c r="AP629" s="5">
        <f t="shared" si="871"/>
        <v>4.7716367887807524E-4</v>
      </c>
      <c r="AQ629" s="5">
        <f t="shared" si="872"/>
        <v>2.1506232056482243E-4</v>
      </c>
      <c r="AR629" s="5">
        <f t="shared" si="873"/>
        <v>9.7046571952551716E-3</v>
      </c>
      <c r="AS629" s="5">
        <f t="shared" si="874"/>
        <v>9.6234470540781589E-3</v>
      </c>
      <c r="AT629" s="5">
        <f t="shared" si="875"/>
        <v>4.7714582462492893E-3</v>
      </c>
      <c r="AU629" s="5">
        <f t="shared" si="876"/>
        <v>1.5771766372807399E-3</v>
      </c>
      <c r="AV629" s="5">
        <f t="shared" si="877"/>
        <v>3.9099464201633623E-4</v>
      </c>
      <c r="AW629" s="5">
        <f t="shared" si="878"/>
        <v>3.8508461329993529E-6</v>
      </c>
      <c r="AX629" s="5">
        <f t="shared" si="879"/>
        <v>8.0750834379761827E-5</v>
      </c>
      <c r="AY629" s="5">
        <f t="shared" si="880"/>
        <v>1.4558075224912253E-4</v>
      </c>
      <c r="AZ629" s="5">
        <f t="shared" si="881"/>
        <v>1.3122932777232129E-4</v>
      </c>
      <c r="BA629" s="5">
        <f t="shared" si="882"/>
        <v>7.8861782671681605E-5</v>
      </c>
      <c r="BB629" s="5">
        <f t="shared" si="883"/>
        <v>3.5543774046524225E-5</v>
      </c>
      <c r="BC629" s="5">
        <f t="shared" si="884"/>
        <v>1.2815940301324453E-5</v>
      </c>
      <c r="BD629" s="5">
        <f t="shared" si="885"/>
        <v>2.9159890537700643E-3</v>
      </c>
      <c r="BE629" s="5">
        <f t="shared" si="886"/>
        <v>2.8915875856952238E-3</v>
      </c>
      <c r="BF629" s="5">
        <f t="shared" si="887"/>
        <v>1.4336951565261339E-3</v>
      </c>
      <c r="BG629" s="5">
        <f t="shared" si="888"/>
        <v>4.7389925451679914E-4</v>
      </c>
      <c r="BH629" s="5">
        <f t="shared" si="889"/>
        <v>1.1748339722497564E-4</v>
      </c>
      <c r="BI629" s="5">
        <f t="shared" si="890"/>
        <v>2.3300055430717535E-5</v>
      </c>
      <c r="BJ629" s="8">
        <f t="shared" si="891"/>
        <v>0.20555808299704498</v>
      </c>
      <c r="BK629" s="8">
        <f t="shared" si="892"/>
        <v>0.23033339442306916</v>
      </c>
      <c r="BL629" s="8">
        <f t="shared" si="893"/>
        <v>0.50186294118659569</v>
      </c>
      <c r="BM629" s="8">
        <f t="shared" si="894"/>
        <v>0.52655671579728136</v>
      </c>
      <c r="BN629" s="8">
        <f t="shared" si="895"/>
        <v>0.47077274347505821</v>
      </c>
    </row>
    <row r="630" spans="1:66" x14ac:dyDescent="0.25">
      <c r="A630" t="s">
        <v>145</v>
      </c>
      <c r="B630" t="s">
        <v>147</v>
      </c>
      <c r="C630" t="s">
        <v>391</v>
      </c>
      <c r="D630" t="s">
        <v>527</v>
      </c>
      <c r="E630">
        <f>VLOOKUP(A630,home!$A$2:$E$405,3,FALSE)</f>
        <v>1.4406000000000001</v>
      </c>
      <c r="F630">
        <f>VLOOKUP(B630,home!$B$2:$E$405,3,FALSE)</f>
        <v>1.1238999999999999</v>
      </c>
      <c r="G630">
        <f>VLOOKUP(C630,away!$B$2:$E$405,4,FALSE)</f>
        <v>1.9501999999999999</v>
      </c>
      <c r="H630">
        <f>VLOOKUP(A630,away!$A$2:$E$405,3,FALSE)</f>
        <v>1.2678</v>
      </c>
      <c r="I630">
        <f>VLOOKUP(C630,away!$B$2:$E$405,3,FALSE)</f>
        <v>0.82630000000000003</v>
      </c>
      <c r="J630">
        <f>VLOOKUP(B630,home!$B$2:$E$405,4,FALSE)</f>
        <v>0.93899999999999995</v>
      </c>
      <c r="K630" s="3">
        <f t="shared" si="840"/>
        <v>3.1575499810680001</v>
      </c>
      <c r="L630" s="3">
        <f t="shared" si="841"/>
        <v>0.98368056845999996</v>
      </c>
      <c r="M630" s="5">
        <f t="shared" si="842"/>
        <v>1.5903269697770905E-2</v>
      </c>
      <c r="N630" s="5">
        <f t="shared" si="843"/>
        <v>5.021536893311581E-2</v>
      </c>
      <c r="O630" s="5">
        <f t="shared" si="844"/>
        <v>1.5643737376675973E-2</v>
      </c>
      <c r="P630" s="5">
        <f t="shared" si="845"/>
        <v>4.9395882657555977E-2</v>
      </c>
      <c r="Q630" s="5">
        <f t="shared" si="846"/>
        <v>7.9278768612041278E-2</v>
      </c>
      <c r="R630" s="5">
        <f t="shared" si="847"/>
        <v>7.6942202377637834E-3</v>
      </c>
      <c r="S630" s="5">
        <f t="shared" si="848"/>
        <v>3.8356156782353996E-2</v>
      </c>
      <c r="T630" s="5">
        <f t="shared" si="849"/>
        <v>7.7984984175101552E-2</v>
      </c>
      <c r="U630" s="5">
        <f t="shared" si="850"/>
        <v>2.4294884966084056E-2</v>
      </c>
      <c r="V630" s="5">
        <f t="shared" si="851"/>
        <v>1.3237223508973977E-2</v>
      </c>
      <c r="W630" s="5">
        <f t="shared" si="852"/>
        <v>8.3442224776681756E-2</v>
      </c>
      <c r="X630" s="5">
        <f t="shared" si="853"/>
        <v>8.2080495101893386E-2</v>
      </c>
      <c r="Y630" s="5">
        <f t="shared" si="854"/>
        <v>4.0370494040654362E-2</v>
      </c>
      <c r="Z630" s="5">
        <f t="shared" si="855"/>
        <v>2.5228849791133056E-3</v>
      </c>
      <c r="AA630" s="5">
        <f t="shared" si="856"/>
        <v>7.9661354180359592E-3</v>
      </c>
      <c r="AB630" s="5">
        <f t="shared" si="857"/>
        <v>1.2576735369202291E-2</v>
      </c>
      <c r="AC630" s="5">
        <f t="shared" si="858"/>
        <v>2.5696930237747327E-3</v>
      </c>
      <c r="AD630" s="5">
        <f t="shared" si="859"/>
        <v>6.5868248815970809E-2</v>
      </c>
      <c r="AE630" s="5">
        <f t="shared" si="860"/>
        <v>6.479331643875888E-2</v>
      </c>
      <c r="AF630" s="5">
        <f t="shared" si="861"/>
        <v>3.1867963173443495E-2</v>
      </c>
      <c r="AG630" s="5">
        <f t="shared" si="862"/>
        <v>1.0449298710038416E-2</v>
      </c>
      <c r="AH630" s="5">
        <f t="shared" si="863"/>
        <v>6.2042823260334264E-4</v>
      </c>
      <c r="AI630" s="5">
        <f t="shared" si="864"/>
        <v>1.9590331541107374E-3</v>
      </c>
      <c r="AJ630" s="5">
        <f t="shared" si="865"/>
        <v>3.092872549336973E-3</v>
      </c>
      <c r="AK630" s="5">
        <f t="shared" si="866"/>
        <v>3.2552998865348981E-3</v>
      </c>
      <c r="AL630" s="5">
        <f t="shared" si="867"/>
        <v>3.1926077462198497E-4</v>
      </c>
      <c r="AM630" s="5">
        <f t="shared" si="868"/>
        <v>4.1596457560370198E-2</v>
      </c>
      <c r="AN630" s="5">
        <f t="shared" si="869"/>
        <v>4.0917627018907214E-2</v>
      </c>
      <c r="AO630" s="5">
        <f t="shared" si="870"/>
        <v>2.012493730299645E-2</v>
      </c>
      <c r="AP630" s="5">
        <f t="shared" si="871"/>
        <v>6.5988365888111373E-3</v>
      </c>
      <c r="AQ630" s="5">
        <f t="shared" si="872"/>
        <v>1.622786831714096E-3</v>
      </c>
      <c r="AR630" s="5">
        <f t="shared" si="873"/>
        <v>1.2206063930717788E-4</v>
      </c>
      <c r="AS630" s="5">
        <f t="shared" si="874"/>
        <v>3.854125693335275E-4</v>
      </c>
      <c r="AT630" s="5">
        <f t="shared" si="875"/>
        <v>6.0847972550122484E-4</v>
      </c>
      <c r="AU630" s="5">
        <f t="shared" si="876"/>
        <v>6.4043504857888469E-4</v>
      </c>
      <c r="AV630" s="5">
        <f t="shared" si="877"/>
        <v>5.0555141887888527E-4</v>
      </c>
      <c r="AW630" s="5">
        <f t="shared" si="878"/>
        <v>2.7545292502191174E-5</v>
      </c>
      <c r="AX630" s="5">
        <f t="shared" si="879"/>
        <v>2.1890482297040458E-2</v>
      </c>
      <c r="AY630" s="5">
        <f t="shared" si="880"/>
        <v>2.153324206981632E-2</v>
      </c>
      <c r="AZ630" s="5">
        <f t="shared" si="881"/>
        <v>1.0590915900011851E-2</v>
      </c>
      <c r="BA630" s="5">
        <f t="shared" si="882"/>
        <v>3.4726927243452373E-3</v>
      </c>
      <c r="BB630" s="5">
        <f t="shared" si="883"/>
        <v>8.5400508829270693E-4</v>
      </c>
      <c r="BC630" s="5">
        <f t="shared" si="884"/>
        <v>1.6801364214390053E-4</v>
      </c>
      <c r="BD630" s="5">
        <f t="shared" si="885"/>
        <v>2.0011446510045953E-5</v>
      </c>
      <c r="BE630" s="5">
        <f t="shared" si="886"/>
        <v>6.3187142548938897E-5</v>
      </c>
      <c r="BF630" s="5">
        <f t="shared" si="887"/>
        <v>9.9758280379571559E-5</v>
      </c>
      <c r="BG630" s="5">
        <f t="shared" si="888"/>
        <v>1.0499725210796413E-4</v>
      </c>
      <c r="BH630" s="5">
        <f t="shared" si="889"/>
        <v>8.2883517851423539E-5</v>
      </c>
      <c r="BI630" s="5">
        <f t="shared" si="890"/>
        <v>5.2341770044522334E-5</v>
      </c>
      <c r="BJ630" s="8">
        <f t="shared" si="891"/>
        <v>0.75572115980214938</v>
      </c>
      <c r="BK630" s="8">
        <f t="shared" si="892"/>
        <v>0.14131472851486787</v>
      </c>
      <c r="BL630" s="8">
        <f t="shared" si="893"/>
        <v>7.9788466001390196E-2</v>
      </c>
      <c r="BM630" s="8">
        <f t="shared" si="894"/>
        <v>0.73971029500528318</v>
      </c>
      <c r="BN630" s="8">
        <f t="shared" si="895"/>
        <v>0.21813124751492372</v>
      </c>
    </row>
    <row r="631" spans="1:66" x14ac:dyDescent="0.25">
      <c r="A631" t="s">
        <v>145</v>
      </c>
      <c r="B631" t="s">
        <v>134</v>
      </c>
      <c r="C631" t="s">
        <v>423</v>
      </c>
      <c r="D631" t="s">
        <v>527</v>
      </c>
      <c r="E631">
        <f>VLOOKUP(A631,home!$A$2:$E$405,3,FALSE)</f>
        <v>1.4406000000000001</v>
      </c>
      <c r="F631">
        <f>VLOOKUP(B631,home!$B$2:$E$405,3,FALSE)</f>
        <v>0.55169999999999997</v>
      </c>
      <c r="G631">
        <f>VLOOKUP(C631,away!$B$2:$E$405,4,FALSE)</f>
        <v>0.55530000000000002</v>
      </c>
      <c r="H631">
        <f>VLOOKUP(A631,away!$A$2:$E$405,3,FALSE)</f>
        <v>1.2678</v>
      </c>
      <c r="I631">
        <f>VLOOKUP(C631,away!$B$2:$E$405,3,FALSE)</f>
        <v>1.4592000000000001</v>
      </c>
      <c r="J631">
        <f>VLOOKUP(B631,home!$B$2:$E$405,4,FALSE)</f>
        <v>1.1467000000000001</v>
      </c>
      <c r="K631" s="3">
        <f t="shared" si="840"/>
        <v>0.441340789806</v>
      </c>
      <c r="L631" s="3">
        <f t="shared" si="841"/>
        <v>2.1213649105920003</v>
      </c>
      <c r="M631" s="5">
        <f t="shared" si="842"/>
        <v>7.7095859688117649E-2</v>
      </c>
      <c r="N631" s="5">
        <f t="shared" si="843"/>
        <v>3.4025547605526389E-2</v>
      </c>
      <c r="O631" s="5">
        <f t="shared" si="844"/>
        <v>0.16354845149429709</v>
      </c>
      <c r="P631" s="5">
        <f t="shared" si="845"/>
        <v>7.218060275404134E-2</v>
      </c>
      <c r="Q631" s="5">
        <f t="shared" si="846"/>
        <v>7.5084310269023348E-3</v>
      </c>
      <c r="R631" s="5">
        <f t="shared" si="847"/>
        <v>0.17347297309082982</v>
      </c>
      <c r="S631" s="5">
        <f t="shared" si="848"/>
        <v>1.6894679672207209E-2</v>
      </c>
      <c r="T631" s="5">
        <f t="shared" si="849"/>
        <v>1.592812211407087E-2</v>
      </c>
      <c r="U631" s="5">
        <f t="shared" si="850"/>
        <v>7.6560698953901801E-2</v>
      </c>
      <c r="V631" s="5">
        <f t="shared" si="851"/>
        <v>1.7575063434153895E-3</v>
      </c>
      <c r="W631" s="5">
        <f t="shared" si="852"/>
        <v>1.1045922932056507E-3</v>
      </c>
      <c r="X631" s="5">
        <f t="shared" si="853"/>
        <v>2.3432433313168174E-3</v>
      </c>
      <c r="Y631" s="5">
        <f t="shared" si="854"/>
        <v>2.485437090017101E-3</v>
      </c>
      <c r="Z631" s="5">
        <f t="shared" si="855"/>
        <v>0.12266649268365222</v>
      </c>
      <c r="AA631" s="5">
        <f t="shared" si="856"/>
        <v>5.4137726763734982E-2</v>
      </c>
      <c r="AB631" s="5">
        <f t="shared" si="857"/>
        <v>1.1946593544104111E-2</v>
      </c>
      <c r="AC631" s="5">
        <f t="shared" si="858"/>
        <v>1.028410180885222E-4</v>
      </c>
      <c r="AD631" s="5">
        <f t="shared" si="859"/>
        <v>1.2187540877425065E-4</v>
      </c>
      <c r="AE631" s="5">
        <f t="shared" si="860"/>
        <v>2.5854221563775169E-4</v>
      </c>
      <c r="AF631" s="5">
        <f t="shared" si="861"/>
        <v>2.7423119208031844E-4</v>
      </c>
      <c r="AG631" s="5">
        <f t="shared" si="862"/>
        <v>1.9391480942300077E-4</v>
      </c>
      <c r="AH631" s="5">
        <f t="shared" si="863"/>
        <v>6.5055098321122537E-2</v>
      </c>
      <c r="AI631" s="5">
        <f t="shared" si="864"/>
        <v>2.8711468473951198E-2</v>
      </c>
      <c r="AJ631" s="5">
        <f t="shared" si="865"/>
        <v>6.3357710863918455E-3</v>
      </c>
      <c r="AK631" s="5">
        <f t="shared" si="866"/>
        <v>9.3207807176606523E-4</v>
      </c>
      <c r="AL631" s="5">
        <f t="shared" si="867"/>
        <v>3.8513750043118789E-6</v>
      </c>
      <c r="AM631" s="5">
        <f t="shared" si="868"/>
        <v>1.0757717833271376E-5</v>
      </c>
      <c r="AN631" s="5">
        <f t="shared" si="869"/>
        <v>2.2821045129551697E-5</v>
      </c>
      <c r="AO631" s="5">
        <f t="shared" si="870"/>
        <v>2.4205882180433724E-5</v>
      </c>
      <c r="AP631" s="5">
        <f t="shared" si="871"/>
        <v>1.7116503029165424E-5</v>
      </c>
      <c r="AQ631" s="5">
        <f t="shared" si="872"/>
        <v>9.0775872295283024E-6</v>
      </c>
      <c r="AR631" s="5">
        <f t="shared" si="873"/>
        <v>2.7601120566708381E-2</v>
      </c>
      <c r="AS631" s="5">
        <f t="shared" si="874"/>
        <v>1.2181500350441705E-2</v>
      </c>
      <c r="AT631" s="5">
        <f t="shared" si="875"/>
        <v>2.6880964928430039E-3</v>
      </c>
      <c r="AU631" s="5">
        <f t="shared" si="876"/>
        <v>3.9545554307535662E-4</v>
      </c>
      <c r="AV631" s="5">
        <f t="shared" si="877"/>
        <v>4.3632665428509635E-5</v>
      </c>
      <c r="AW631" s="5">
        <f t="shared" si="878"/>
        <v>1.0016194642750052E-7</v>
      </c>
      <c r="AX631" s="5">
        <f t="shared" si="879"/>
        <v>7.9130328084101318E-7</v>
      </c>
      <c r="AY631" s="5">
        <f t="shared" si="880"/>
        <v>1.6786430136124524E-6</v>
      </c>
      <c r="AZ631" s="5">
        <f t="shared" si="881"/>
        <v>1.7805071932439331E-6</v>
      </c>
      <c r="BA631" s="5">
        <f t="shared" si="882"/>
        <v>1.2590351609347765E-6</v>
      </c>
      <c r="BB631" s="5">
        <f t="shared" si="883"/>
        <v>6.6771825290214664E-7</v>
      </c>
      <c r="BC631" s="5">
        <f t="shared" si="884"/>
        <v>2.832948143736818E-7</v>
      </c>
      <c r="BD631" s="5">
        <f t="shared" si="885"/>
        <v>9.7586747772057288E-3</v>
      </c>
      <c r="BE631" s="5">
        <f t="shared" si="886"/>
        <v>4.3069012336318666E-3</v>
      </c>
      <c r="BF631" s="5">
        <f t="shared" si="887"/>
        <v>9.5040559603376182E-4</v>
      </c>
      <c r="BG631" s="5">
        <f t="shared" si="888"/>
        <v>1.3981758546319421E-4</v>
      </c>
      <c r="BH631" s="5">
        <f t="shared" si="889"/>
        <v>1.5426800899273507E-5</v>
      </c>
      <c r="BI631" s="5">
        <f t="shared" si="890"/>
        <v>1.3616952986130561E-6</v>
      </c>
      <c r="BJ631" s="8">
        <f t="shared" si="891"/>
        <v>6.4334376324072337E-2</v>
      </c>
      <c r="BK631" s="8">
        <f t="shared" si="892"/>
        <v>0.16803701949388802</v>
      </c>
      <c r="BL631" s="8">
        <f t="shared" si="893"/>
        <v>0.63878325310712891</v>
      </c>
      <c r="BM631" s="8">
        <f t="shared" si="894"/>
        <v>0.46598769746795948</v>
      </c>
      <c r="BN631" s="8">
        <f t="shared" si="895"/>
        <v>0.52783186565971474</v>
      </c>
    </row>
    <row r="632" spans="1:66" x14ac:dyDescent="0.25">
      <c r="A632" t="s">
        <v>21</v>
      </c>
      <c r="B632" t="s">
        <v>268</v>
      </c>
      <c r="C632" t="s">
        <v>269</v>
      </c>
      <c r="D632" t="s">
        <v>527</v>
      </c>
      <c r="E632">
        <f>VLOOKUP(A632,home!$A$2:$E$405,3,FALSE)</f>
        <v>1.3974</v>
      </c>
      <c r="F632">
        <f>VLOOKUP(B632,home!$B$2:$E$405,3,FALSE)</f>
        <v>0.94159999999999999</v>
      </c>
      <c r="G632">
        <f>VLOOKUP(C632,away!$B$2:$E$405,4,FALSE)</f>
        <v>1.3182</v>
      </c>
      <c r="H632">
        <f>VLOOKUP(A632,away!$A$2:$E$405,3,FALSE)</f>
        <v>1.3632</v>
      </c>
      <c r="I632">
        <f>VLOOKUP(C632,away!$B$2:$E$405,3,FALSE)</f>
        <v>0.88800000000000001</v>
      </c>
      <c r="J632">
        <f>VLOOKUP(B632,home!$B$2:$E$405,4,FALSE)</f>
        <v>1.1583000000000001</v>
      </c>
      <c r="K632" s="3">
        <f t="shared" si="840"/>
        <v>1.734476803488</v>
      </c>
      <c r="L632" s="3">
        <f t="shared" si="841"/>
        <v>1.4021471692800003</v>
      </c>
      <c r="M632" s="5">
        <f t="shared" si="842"/>
        <v>4.3429168743310743E-2</v>
      </c>
      <c r="N632" s="5">
        <f t="shared" si="843"/>
        <v>7.5326885780038585E-2</v>
      </c>
      <c r="O632" s="5">
        <f t="shared" si="844"/>
        <v>6.0894086017616617E-2</v>
      </c>
      <c r="P632" s="5">
        <f t="shared" si="845"/>
        <v>0.10561937966715899</v>
      </c>
      <c r="Q632" s="5">
        <f t="shared" si="846"/>
        <v>6.5326368032233517E-2</v>
      </c>
      <c r="R632" s="5">
        <f t="shared" si="847"/>
        <v>4.2691235167747005E-2</v>
      </c>
      <c r="S632" s="5">
        <f t="shared" si="848"/>
        <v>6.4216364738697213E-2</v>
      </c>
      <c r="T632" s="5">
        <f t="shared" si="849"/>
        <v>9.1597182015739714E-2</v>
      </c>
      <c r="U632" s="5">
        <f t="shared" si="850"/>
        <v>7.4046957110708328E-2</v>
      </c>
      <c r="V632" s="5">
        <f t="shared" si="851"/>
        <v>1.7352629847744664E-2</v>
      </c>
      <c r="W632" s="5">
        <f t="shared" si="852"/>
        <v>3.7769023336009684E-2</v>
      </c>
      <c r="X632" s="5">
        <f t="shared" si="853"/>
        <v>5.2957729157056245E-2</v>
      </c>
      <c r="Y632" s="5">
        <f t="shared" si="854"/>
        <v>3.7127265014531688E-2</v>
      </c>
      <c r="Z632" s="5">
        <f t="shared" si="855"/>
        <v>1.9953131514507751E-2</v>
      </c>
      <c r="AA632" s="5">
        <f t="shared" si="856"/>
        <v>3.4608243768859084E-2</v>
      </c>
      <c r="AB632" s="5">
        <f t="shared" si="857"/>
        <v>3.0013598013272105E-2</v>
      </c>
      <c r="AC632" s="5">
        <f t="shared" si="858"/>
        <v>2.6375907787708308E-3</v>
      </c>
      <c r="AD632" s="5">
        <f t="shared" si="859"/>
        <v>1.6377373716676451E-2</v>
      </c>
      <c r="AE632" s="5">
        <f t="shared" si="860"/>
        <v>2.2963488197078562E-2</v>
      </c>
      <c r="AF632" s="5">
        <f t="shared" si="861"/>
        <v>1.6099094986164207E-2</v>
      </c>
      <c r="AG632" s="5">
        <f t="shared" si="862"/>
        <v>7.5244334876066613E-3</v>
      </c>
      <c r="AH632" s="5">
        <f t="shared" si="863"/>
        <v>6.9943067178346542E-3</v>
      </c>
      <c r="AI632" s="5">
        <f t="shared" si="864"/>
        <v>1.2131462758564497E-2</v>
      </c>
      <c r="AJ632" s="5">
        <f t="shared" si="865"/>
        <v>1.0520870373554333E-2</v>
      </c>
      <c r="AK632" s="5">
        <f t="shared" si="866"/>
        <v>6.0827352051447065E-3</v>
      </c>
      <c r="AL632" s="5">
        <f t="shared" si="867"/>
        <v>2.5658395951914481E-4</v>
      </c>
      <c r="AM632" s="5">
        <f t="shared" si="868"/>
        <v>5.6812349627258707E-3</v>
      </c>
      <c r="AN632" s="5">
        <f t="shared" si="869"/>
        <v>7.9659275210006465E-3</v>
      </c>
      <c r="AO632" s="5">
        <f t="shared" si="870"/>
        <v>5.5847013621303544E-3</v>
      </c>
      <c r="AP632" s="5">
        <f t="shared" si="871"/>
        <v>2.6101910687284127E-3</v>
      </c>
      <c r="AQ632" s="5">
        <f t="shared" si="872"/>
        <v>9.1496800457437088E-4</v>
      </c>
      <c r="AR632" s="5">
        <f t="shared" si="873"/>
        <v>1.9614094730975892E-3</v>
      </c>
      <c r="AS632" s="5">
        <f t="shared" si="874"/>
        <v>3.4020192332293894E-3</v>
      </c>
      <c r="AT632" s="5">
        <f t="shared" si="875"/>
        <v>2.9503617225282047E-3</v>
      </c>
      <c r="AU632" s="5">
        <f t="shared" si="876"/>
        <v>1.7057779898746901E-3</v>
      </c>
      <c r="AV632" s="5">
        <f t="shared" si="877"/>
        <v>7.3965808883451019E-4</v>
      </c>
      <c r="AW632" s="5">
        <f t="shared" si="878"/>
        <v>1.7333613061568106E-5</v>
      </c>
      <c r="AX632" s="5">
        <f t="shared" si="879"/>
        <v>1.6423283763355035E-3</v>
      </c>
      <c r="AY632" s="5">
        <f t="shared" si="880"/>
        <v>2.3027860839070447E-3</v>
      </c>
      <c r="AZ632" s="5">
        <f t="shared" si="881"/>
        <v>1.6144224945038206E-3</v>
      </c>
      <c r="BA632" s="5">
        <f t="shared" si="882"/>
        <v>7.5455264356349624E-4</v>
      </c>
      <c r="BB632" s="5">
        <f t="shared" si="883"/>
        <v>2.6449846331132437E-4</v>
      </c>
      <c r="BC632" s="5">
        <f t="shared" si="884"/>
        <v>7.4173154322176683E-5</v>
      </c>
      <c r="BD632" s="5">
        <f t="shared" si="885"/>
        <v>4.5836412341712695E-4</v>
      </c>
      <c r="BE632" s="5">
        <f t="shared" si="886"/>
        <v>7.950219396181175E-4</v>
      </c>
      <c r="BF632" s="5">
        <f t="shared" si="887"/>
        <v>6.8947355626583127E-4</v>
      </c>
      <c r="BG632" s="5">
        <f t="shared" si="888"/>
        <v>3.9862529665382092E-4</v>
      </c>
      <c r="BH632" s="5">
        <f t="shared" si="889"/>
        <v>1.7285158258239388E-4</v>
      </c>
      <c r="BI632" s="5">
        <f t="shared" si="890"/>
        <v>5.9961412087070512E-5</v>
      </c>
      <c r="BJ632" s="8">
        <f t="shared" si="891"/>
        <v>0.45247862785823839</v>
      </c>
      <c r="BK632" s="8">
        <f t="shared" si="892"/>
        <v>0.23581450381910862</v>
      </c>
      <c r="BL632" s="8">
        <f t="shared" si="893"/>
        <v>0.29131701955149009</v>
      </c>
      <c r="BM632" s="8">
        <f t="shared" si="894"/>
        <v>0.60399070686439371</v>
      </c>
      <c r="BN632" s="8">
        <f t="shared" si="895"/>
        <v>0.39328712340810545</v>
      </c>
    </row>
    <row r="633" spans="1:66" x14ac:dyDescent="0.25">
      <c r="A633" t="s">
        <v>21</v>
      </c>
      <c r="B633" t="s">
        <v>150</v>
      </c>
      <c r="C633" t="s">
        <v>271</v>
      </c>
      <c r="D633" t="s">
        <v>527</v>
      </c>
      <c r="E633">
        <f>VLOOKUP(A633,home!$A$2:$E$405,3,FALSE)</f>
        <v>1.3974</v>
      </c>
      <c r="F633">
        <f>VLOOKUP(B633,home!$B$2:$E$405,3,FALSE)</f>
        <v>1.2052</v>
      </c>
      <c r="G633">
        <f>VLOOKUP(C633,away!$B$2:$E$405,4,FALSE)</f>
        <v>0.94159999999999999</v>
      </c>
      <c r="H633">
        <f>VLOOKUP(A633,away!$A$2:$E$405,3,FALSE)</f>
        <v>1.3632</v>
      </c>
      <c r="I633">
        <f>VLOOKUP(C633,away!$B$2:$E$405,3,FALSE)</f>
        <v>0.84940000000000004</v>
      </c>
      <c r="J633">
        <f>VLOOKUP(B633,home!$B$2:$E$405,4,FALSE)</f>
        <v>0.88800000000000001</v>
      </c>
      <c r="K633" s="3">
        <f t="shared" si="840"/>
        <v>1.585792325568</v>
      </c>
      <c r="L633" s="3">
        <f t="shared" si="841"/>
        <v>1.0282170470400001</v>
      </c>
      <c r="M633" s="5">
        <f t="shared" si="842"/>
        <v>7.3240306624869508E-2</v>
      </c>
      <c r="N633" s="5">
        <f t="shared" si="843"/>
        <v>0.11614391616796521</v>
      </c>
      <c r="O633" s="5">
        <f t="shared" si="844"/>
        <v>7.5306931802127469E-2</v>
      </c>
      <c r="P633" s="5">
        <f t="shared" si="845"/>
        <v>0.1194211545138865</v>
      </c>
      <c r="Q633" s="5">
        <f t="shared" si="846"/>
        <v>9.2090065460286211E-2</v>
      </c>
      <c r="R633" s="5">
        <f t="shared" si="847"/>
        <v>3.8715935519613089E-2</v>
      </c>
      <c r="S633" s="5">
        <f t="shared" si="848"/>
        <v>4.868020357449919E-2</v>
      </c>
      <c r="T633" s="5">
        <f t="shared" si="849"/>
        <v>9.4688575169295783E-2</v>
      </c>
      <c r="U633" s="5">
        <f t="shared" si="850"/>
        <v>6.1395433424187969E-2</v>
      </c>
      <c r="V633" s="5">
        <f t="shared" si="851"/>
        <v>8.8194395510986789E-3</v>
      </c>
      <c r="W633" s="5">
        <f t="shared" si="852"/>
        <v>4.8678573022658871E-2</v>
      </c>
      <c r="X633" s="5">
        <f t="shared" si="853"/>
        <v>5.0052138607479306E-2</v>
      </c>
      <c r="Y633" s="5">
        <f t="shared" si="854"/>
        <v>2.5732231078509575E-2</v>
      </c>
      <c r="Z633" s="5">
        <f t="shared" si="855"/>
        <v>1.3269461631122543E-2</v>
      </c>
      <c r="AA633" s="5">
        <f t="shared" si="856"/>
        <v>2.1042610419053163E-2</v>
      </c>
      <c r="AB633" s="5">
        <f t="shared" si="857"/>
        <v>1.6684605056225876E-2</v>
      </c>
      <c r="AC633" s="5">
        <f t="shared" si="858"/>
        <v>8.9877734499407705E-4</v>
      </c>
      <c r="AD633" s="5">
        <f t="shared" si="859"/>
        <v>1.9298526879733484E-2</v>
      </c>
      <c r="AE633" s="5">
        <f t="shared" si="860"/>
        <v>1.9843074320501627E-2</v>
      </c>
      <c r="AF633" s="5">
        <f t="shared" si="861"/>
        <v>1.0201493641010719E-2</v>
      </c>
      <c r="AG633" s="5">
        <f t="shared" si="862"/>
        <v>3.4964498889857943E-3</v>
      </c>
      <c r="AH633" s="5">
        <f t="shared" si="863"/>
        <v>3.4109716635408499E-3</v>
      </c>
      <c r="AI633" s="5">
        <f t="shared" si="864"/>
        <v>5.4090926867729934E-3</v>
      </c>
      <c r="AJ633" s="5">
        <f t="shared" si="865"/>
        <v>4.2888488354853047E-3</v>
      </c>
      <c r="AK633" s="5">
        <f t="shared" si="866"/>
        <v>2.2670745229446164E-3</v>
      </c>
      <c r="AL633" s="5">
        <f t="shared" si="867"/>
        <v>5.8619649827447503E-5</v>
      </c>
      <c r="AM633" s="5">
        <f t="shared" si="868"/>
        <v>6.1206911641298227E-3</v>
      </c>
      <c r="AN633" s="5">
        <f t="shared" si="869"/>
        <v>6.2933989946253859E-3</v>
      </c>
      <c r="AO633" s="5">
        <f t="shared" si="870"/>
        <v>3.2354900650491095E-3</v>
      </c>
      <c r="AP633" s="5">
        <f t="shared" si="871"/>
        <v>1.1089286801373513E-3</v>
      </c>
      <c r="AQ633" s="5">
        <f t="shared" si="872"/>
        <v>2.8505484321719791E-4</v>
      </c>
      <c r="AR633" s="5">
        <f t="shared" si="873"/>
        <v>7.0144384228461808E-4</v>
      </c>
      <c r="AS633" s="5">
        <f t="shared" si="874"/>
        <v>1.1123442619118777E-3</v>
      </c>
      <c r="AT633" s="5">
        <f t="shared" si="875"/>
        <v>8.8197349696472879E-4</v>
      </c>
      <c r="AU633" s="5">
        <f t="shared" si="876"/>
        <v>4.662089342803462E-4</v>
      </c>
      <c r="AV633" s="5">
        <f t="shared" si="877"/>
        <v>1.848276375232523E-4</v>
      </c>
      <c r="AW633" s="5">
        <f t="shared" si="878"/>
        <v>2.6550446598305089E-6</v>
      </c>
      <c r="AX633" s="5">
        <f t="shared" si="879"/>
        <v>1.6176908458748215E-3</v>
      </c>
      <c r="AY633" s="5">
        <f t="shared" si="880"/>
        <v>1.6633373045690488E-3</v>
      </c>
      <c r="AZ633" s="5">
        <f t="shared" si="881"/>
        <v>8.5513588576773014E-4</v>
      </c>
      <c r="BA633" s="5">
        <f t="shared" si="882"/>
        <v>2.9308843176067685E-4</v>
      </c>
      <c r="BB633" s="5">
        <f t="shared" si="883"/>
        <v>7.5339630456636907E-5</v>
      </c>
      <c r="BC633" s="5">
        <f t="shared" si="884"/>
        <v>1.5493098470641616E-5</v>
      </c>
      <c r="BD633" s="5">
        <f t="shared" si="885"/>
        <v>1.2020608602971353E-4</v>
      </c>
      <c r="BE633" s="5">
        <f t="shared" si="886"/>
        <v>1.9062188871248647E-4</v>
      </c>
      <c r="BF633" s="5">
        <f t="shared" si="887"/>
        <v>1.5114336410276924E-4</v>
      </c>
      <c r="BG633" s="5">
        <f t="shared" si="888"/>
        <v>7.9893995618233801E-5</v>
      </c>
      <c r="BH633" s="5">
        <f t="shared" si="889"/>
        <v>3.167382127758965E-5</v>
      </c>
      <c r="BI633" s="5">
        <f t="shared" si="890"/>
        <v>1.0045620540682817E-5</v>
      </c>
      <c r="BJ633" s="8">
        <f t="shared" si="891"/>
        <v>0.50178869318048491</v>
      </c>
      <c r="BK633" s="8">
        <f t="shared" si="892"/>
        <v>0.25278183856374442</v>
      </c>
      <c r="BL633" s="8">
        <f t="shared" si="893"/>
        <v>0.23245188687919763</v>
      </c>
      <c r="BM633" s="8">
        <f t="shared" si="894"/>
        <v>0.4837128879058924</v>
      </c>
      <c r="BN633" s="8">
        <f t="shared" si="895"/>
        <v>0.514918310088748</v>
      </c>
    </row>
    <row r="634" spans="1:66" x14ac:dyDescent="0.25">
      <c r="A634" t="s">
        <v>154</v>
      </c>
      <c r="B634" t="s">
        <v>151</v>
      </c>
      <c r="C634" t="s">
        <v>160</v>
      </c>
      <c r="D634" t="s">
        <v>527</v>
      </c>
      <c r="E634">
        <f>VLOOKUP(A634,home!$A$2:$E$405,3,FALSE)</f>
        <v>1.3447</v>
      </c>
      <c r="F634">
        <f>VLOOKUP(B634,home!$B$2:$E$405,3,FALSE)</f>
        <v>0.8286</v>
      </c>
      <c r="G634">
        <f>VLOOKUP(C634,away!$B$2:$E$405,4,FALSE)</f>
        <v>1.1741999999999999</v>
      </c>
      <c r="H634">
        <f>VLOOKUP(A634,away!$A$2:$E$405,3,FALSE)</f>
        <v>1.05</v>
      </c>
      <c r="I634">
        <f>VLOOKUP(C634,away!$B$2:$E$405,3,FALSE)</f>
        <v>0.85209999999999997</v>
      </c>
      <c r="J634">
        <f>VLOOKUP(B634,home!$B$2:$E$405,4,FALSE)</f>
        <v>1.5057</v>
      </c>
      <c r="K634" s="3">
        <f t="shared" si="840"/>
        <v>1.3083152687640001</v>
      </c>
      <c r="L634" s="3">
        <f t="shared" si="841"/>
        <v>1.3471573185000001</v>
      </c>
      <c r="M634" s="5">
        <f t="shared" si="842"/>
        <v>7.0265624178391176E-2</v>
      </c>
      <c r="N634" s="5">
        <f t="shared" si="843"/>
        <v>9.1929588981822061E-2</v>
      </c>
      <c r="O634" s="5">
        <f t="shared" si="844"/>
        <v>9.4658849850890237E-2</v>
      </c>
      <c r="P634" s="5">
        <f t="shared" si="845"/>
        <v>0.12384361858355859</v>
      </c>
      <c r="Q634" s="5">
        <f t="shared" si="846"/>
        <v>6.0136442458058298E-2</v>
      </c>
      <c r="R634" s="5">
        <f t="shared" si="847"/>
        <v>6.3760181168709712E-2</v>
      </c>
      <c r="S634" s="5">
        <f t="shared" si="848"/>
        <v>5.4568795350524356E-2</v>
      </c>
      <c r="T634" s="5">
        <f t="shared" si="849"/>
        <v>8.1013248565927384E-2</v>
      </c>
      <c r="U634" s="5">
        <f t="shared" si="850"/>
        <v>8.3418418562181781E-2</v>
      </c>
      <c r="V634" s="5">
        <f t="shared" si="851"/>
        <v>1.0686428434917392E-2</v>
      </c>
      <c r="W634" s="5">
        <f t="shared" si="852"/>
        <v>2.622580862567513E-2</v>
      </c>
      <c r="X634" s="5">
        <f t="shared" si="853"/>
        <v>3.5330290023658686E-2</v>
      </c>
      <c r="Y634" s="5">
        <f t="shared" si="854"/>
        <v>2.3797729385049669E-2</v>
      </c>
      <c r="Z634" s="5">
        <f t="shared" si="855"/>
        <v>2.8631664896771065E-2</v>
      </c>
      <c r="AA634" s="5">
        <f t="shared" si="856"/>
        <v>3.745924435457982E-2</v>
      </c>
      <c r="AB634" s="5">
        <f t="shared" si="857"/>
        <v>2.4504250672729225E-2</v>
      </c>
      <c r="AC634" s="5">
        <f t="shared" si="858"/>
        <v>1.1771812164459183E-3</v>
      </c>
      <c r="AD634" s="5">
        <f t="shared" si="859"/>
        <v>8.5779064651633485E-3</v>
      </c>
      <c r="AE634" s="5">
        <f t="shared" si="860"/>
        <v>1.1555789471953272E-2</v>
      </c>
      <c r="AF634" s="5">
        <f t="shared" si="861"/>
        <v>7.7837331790935518E-3</v>
      </c>
      <c r="AG634" s="5">
        <f t="shared" si="862"/>
        <v>3.4953043724890503E-3</v>
      </c>
      <c r="AH634" s="5">
        <f t="shared" si="863"/>
        <v>9.642839226631169E-3</v>
      </c>
      <c r="AI634" s="5">
        <f t="shared" si="864"/>
        <v>1.2615873794438001E-2</v>
      </c>
      <c r="AJ634" s="5">
        <f t="shared" si="865"/>
        <v>8.2527701570314291E-3</v>
      </c>
      <c r="AK634" s="5">
        <f t="shared" si="866"/>
        <v>3.5990750686813655E-3</v>
      </c>
      <c r="AL634" s="5">
        <f t="shared" si="867"/>
        <v>8.2991581318986795E-5</v>
      </c>
      <c r="AM634" s="5">
        <f t="shared" si="868"/>
        <v>2.2445212004805286E-3</v>
      </c>
      <c r="AN634" s="5">
        <f t="shared" si="869"/>
        <v>3.023723161755751E-3</v>
      </c>
      <c r="AO634" s="5">
        <f t="shared" si="870"/>
        <v>2.0367153932386098E-3</v>
      </c>
      <c r="AP634" s="5">
        <f t="shared" si="871"/>
        <v>9.1459201590099958E-4</v>
      </c>
      <c r="AQ634" s="5">
        <f t="shared" si="872"/>
        <v>3.0802483191567492E-4</v>
      </c>
      <c r="AR634" s="5">
        <f t="shared" si="873"/>
        <v>2.5980842870550126E-3</v>
      </c>
      <c r="AS634" s="5">
        <f t="shared" si="874"/>
        <v>3.3991133422899044E-3</v>
      </c>
      <c r="AT634" s="5">
        <f t="shared" si="875"/>
        <v>2.2235559429886575E-3</v>
      </c>
      <c r="AU634" s="5">
        <f t="shared" si="876"/>
        <v>9.6970406372099858E-4</v>
      </c>
      <c r="AV634" s="5">
        <f t="shared" si="877"/>
        <v>3.1716965818717036E-4</v>
      </c>
      <c r="AW634" s="5">
        <f t="shared" si="878"/>
        <v>4.0631444618167476E-6</v>
      </c>
      <c r="AX634" s="5">
        <f t="shared" si="879"/>
        <v>4.8942355960886251E-4</v>
      </c>
      <c r="AY634" s="5">
        <f t="shared" si="880"/>
        <v>6.5933053017340026E-4</v>
      </c>
      <c r="AZ634" s="5">
        <f t="shared" si="881"/>
        <v>4.4411097451679062E-4</v>
      </c>
      <c r="BA634" s="5">
        <f t="shared" si="882"/>
        <v>1.9942911651548719E-4</v>
      </c>
      <c r="BB634" s="5">
        <f t="shared" si="883"/>
        <v>6.7165598458956936E-5</v>
      </c>
      <c r="BC634" s="5">
        <f t="shared" si="884"/>
        <v>1.8096525503083239E-5</v>
      </c>
      <c r="BD634" s="5">
        <f t="shared" si="885"/>
        <v>5.8333804356433604E-4</v>
      </c>
      <c r="BE634" s="5">
        <f t="shared" si="886"/>
        <v>7.6319006924614025E-4</v>
      </c>
      <c r="BF634" s="5">
        <f t="shared" si="887"/>
        <v>4.9924661028188998E-4</v>
      </c>
      <c r="BG634" s="5">
        <f t="shared" si="888"/>
        <v>2.17723987703489E-4</v>
      </c>
      <c r="BH634" s="5">
        <f t="shared" si="889"/>
        <v>7.1212904372165028E-5</v>
      </c>
      <c r="BI634" s="5">
        <f t="shared" si="890"/>
        <v>1.8633786024626832E-5</v>
      </c>
      <c r="BJ634" s="8">
        <f t="shared" si="891"/>
        <v>0.36025097443695858</v>
      </c>
      <c r="BK634" s="8">
        <f t="shared" si="892"/>
        <v>0.26128396987532987</v>
      </c>
      <c r="BL634" s="8">
        <f t="shared" si="893"/>
        <v>0.3495724755513071</v>
      </c>
      <c r="BM634" s="8">
        <f t="shared" si="894"/>
        <v>0.49448951215322495</v>
      </c>
      <c r="BN634" s="8">
        <f t="shared" si="895"/>
        <v>0.50459430522143012</v>
      </c>
    </row>
    <row r="635" spans="1:66" s="10" customFormat="1" x14ac:dyDescent="0.25">
      <c r="A635" t="s">
        <v>154</v>
      </c>
      <c r="B635" t="s">
        <v>155</v>
      </c>
      <c r="C635" t="s">
        <v>173</v>
      </c>
      <c r="D635" t="s">
        <v>527</v>
      </c>
      <c r="E635">
        <f>VLOOKUP(A635,home!$A$2:$E$405,3,FALSE)</f>
        <v>1.3447</v>
      </c>
      <c r="F635">
        <f>VLOOKUP(B635,home!$B$2:$E$405,3,FALSE)</f>
        <v>1.7222</v>
      </c>
      <c r="G635">
        <f>VLOOKUP(C635,away!$B$2:$E$405,4,FALSE)</f>
        <v>1.409</v>
      </c>
      <c r="H635">
        <f>VLOOKUP(A635,away!$A$2:$E$405,3,FALSE)</f>
        <v>1.05</v>
      </c>
      <c r="I635">
        <f>VLOOKUP(C635,away!$B$2:$E$405,3,FALSE)</f>
        <v>1.3032999999999999</v>
      </c>
      <c r="J635">
        <f>VLOOKUP(B635,home!$B$2:$E$405,4,FALSE)</f>
        <v>0.90229999999999999</v>
      </c>
      <c r="K635" s="3">
        <f t="shared" si="840"/>
        <v>3.26302185706</v>
      </c>
      <c r="L635" s="3">
        <f t="shared" si="841"/>
        <v>1.2347659694999999</v>
      </c>
      <c r="M635" s="5">
        <f t="shared" si="842"/>
        <v>1.1133598767495301E-2</v>
      </c>
      <c r="N635" s="5">
        <f t="shared" si="843"/>
        <v>3.6329176126073448E-2</v>
      </c>
      <c r="O635" s="5">
        <f t="shared" si="844"/>
        <v>1.3747388876170339E-2</v>
      </c>
      <c r="P635" s="5">
        <f t="shared" si="845"/>
        <v>4.4858030380447327E-2</v>
      </c>
      <c r="Q635" s="5">
        <f t="shared" si="846"/>
        <v>5.9271447874179997E-2</v>
      </c>
      <c r="R635" s="5">
        <f t="shared" si="847"/>
        <v>8.4874039768889943E-3</v>
      </c>
      <c r="S635" s="5">
        <f t="shared" si="848"/>
        <v>4.5184017576776425E-2</v>
      </c>
      <c r="T635" s="5">
        <f t="shared" si="849"/>
        <v>7.3186366798030561E-2</v>
      </c>
      <c r="U635" s="5">
        <f t="shared" si="850"/>
        <v>2.7694584686286754E-2</v>
      </c>
      <c r="V635" s="5">
        <f t="shared" si="851"/>
        <v>2.0227721666811981E-2</v>
      </c>
      <c r="W635" s="5">
        <f t="shared" si="852"/>
        <v>6.4468009971013943E-2</v>
      </c>
      <c r="X635" s="5">
        <f t="shared" si="853"/>
        <v>7.9602904833594695E-2</v>
      </c>
      <c r="Y635" s="5">
        <f t="shared" si="854"/>
        <v>4.9145478980934902E-2</v>
      </c>
      <c r="Z635" s="5">
        <f t="shared" si="855"/>
        <v>3.4933192000204975E-3</v>
      </c>
      <c r="AA635" s="5">
        <f t="shared" si="856"/>
        <v>1.1398776903354236E-2</v>
      </c>
      <c r="AB635" s="5">
        <f t="shared" si="857"/>
        <v>1.8597229089697791E-2</v>
      </c>
      <c r="AC635" s="5">
        <f t="shared" si="858"/>
        <v>5.0936795685179838E-3</v>
      </c>
      <c r="AD635" s="5">
        <f t="shared" si="859"/>
        <v>5.2590131404145132E-2</v>
      </c>
      <c r="AE635" s="5">
        <f t="shared" si="860"/>
        <v>6.4936504589371655E-2</v>
      </c>
      <c r="AF635" s="5">
        <f t="shared" si="861"/>
        <v>4.0090693022618355E-2</v>
      </c>
      <c r="AG635" s="5">
        <f t="shared" si="862"/>
        <v>1.6500874479333408E-2</v>
      </c>
      <c r="AH635" s="5">
        <f t="shared" si="863"/>
        <v>1.0783579171965692E-3</v>
      </c>
      <c r="AI635" s="5">
        <f t="shared" si="864"/>
        <v>3.5187054535461026E-3</v>
      </c>
      <c r="AJ635" s="5">
        <f t="shared" si="865"/>
        <v>5.7408064017385766E-3</v>
      </c>
      <c r="AK635" s="5">
        <f t="shared" si="866"/>
        <v>6.2441255886743164E-3</v>
      </c>
      <c r="AL635" s="5">
        <f t="shared" si="867"/>
        <v>8.2091132473690405E-4</v>
      </c>
      <c r="AM635" s="5">
        <f t="shared" si="868"/>
        <v>3.4320549647476606E-2</v>
      </c>
      <c r="AN635" s="5">
        <f t="shared" si="869"/>
        <v>4.2377846759239328E-2</v>
      </c>
      <c r="AO635" s="5">
        <f t="shared" si="870"/>
        <v>2.6163361519497299E-2</v>
      </c>
      <c r="AP635" s="5">
        <f t="shared" si="871"/>
        <v>1.0768542817333689E-2</v>
      </c>
      <c r="AQ635" s="5">
        <f t="shared" si="872"/>
        <v>3.3241575529868255E-3</v>
      </c>
      <c r="AR635" s="5">
        <f t="shared" si="873"/>
        <v>2.6630393181904414E-4</v>
      </c>
      <c r="AS635" s="5">
        <f t="shared" si="874"/>
        <v>8.6895555014655703E-4</v>
      </c>
      <c r="AT635" s="5">
        <f t="shared" si="875"/>
        <v>1.4177104764709063E-3</v>
      </c>
      <c r="AU635" s="5">
        <f t="shared" si="876"/>
        <v>1.5420067572358383E-3</v>
      </c>
      <c r="AV635" s="5">
        <f t="shared" si="877"/>
        <v>1.2579004381486885E-3</v>
      </c>
      <c r="AW635" s="5">
        <f t="shared" si="878"/>
        <v>9.1875217612602672E-5</v>
      </c>
      <c r="AX635" s="5">
        <f t="shared" si="879"/>
        <v>1.8664783941004837E-2</v>
      </c>
      <c r="AY635" s="5">
        <f t="shared" si="880"/>
        <v>2.3046640038422866E-2</v>
      </c>
      <c r="AZ635" s="5">
        <f t="shared" si="881"/>
        <v>1.4228603415380368E-2</v>
      </c>
      <c r="BA635" s="5">
        <f t="shared" si="882"/>
        <v>5.8563317636077155E-3</v>
      </c>
      <c r="BB635" s="5">
        <f t="shared" si="883"/>
        <v>1.8077997919511825E-3</v>
      </c>
      <c r="BC635" s="5">
        <f t="shared" si="884"/>
        <v>4.4644193255409948E-4</v>
      </c>
      <c r="BD635" s="5">
        <f t="shared" si="885"/>
        <v>5.4803838759033972E-5</v>
      </c>
      <c r="BE635" s="5">
        <f t="shared" si="886"/>
        <v>1.7882612372151983E-4</v>
      </c>
      <c r="BF635" s="5">
        <f t="shared" si="887"/>
        <v>2.9175677515831747E-4</v>
      </c>
      <c r="BG635" s="5">
        <f t="shared" si="888"/>
        <v>3.1733624476231007E-4</v>
      </c>
      <c r="BH635" s="5">
        <f t="shared" si="889"/>
        <v>2.5886877567418991E-4</v>
      </c>
      <c r="BI635" s="5">
        <f t="shared" si="890"/>
        <v>1.6893889462704873E-4</v>
      </c>
      <c r="BJ635" s="8">
        <f t="shared" si="891"/>
        <v>0.71712664725875075</v>
      </c>
      <c r="BK635" s="8">
        <f t="shared" si="892"/>
        <v>0.15036459932320878</v>
      </c>
      <c r="BL635" s="8">
        <f t="shared" si="893"/>
        <v>0.10313078670007715</v>
      </c>
      <c r="BM635" s="8">
        <f t="shared" si="894"/>
        <v>0.77733354165999136</v>
      </c>
      <c r="BN635" s="8">
        <f t="shared" si="895"/>
        <v>0.1738270460012554</v>
      </c>
    </row>
    <row r="636" spans="1:66" x14ac:dyDescent="0.25">
      <c r="A636" t="s">
        <v>154</v>
      </c>
      <c r="B636" t="s">
        <v>497</v>
      </c>
      <c r="C636" t="s">
        <v>162</v>
      </c>
      <c r="D636" t="s">
        <v>527</v>
      </c>
      <c r="E636">
        <f>VLOOKUP(A636,home!$A$2:$E$405,3,FALSE)</f>
        <v>1.3447</v>
      </c>
      <c r="F636" t="e">
        <f>VLOOKUP(B636,home!$B$2:$E$405,3,FALSE)</f>
        <v>#N/A</v>
      </c>
      <c r="G636">
        <f>VLOOKUP(C636,away!$B$2:$E$405,4,FALSE)</f>
        <v>0.97850000000000004</v>
      </c>
      <c r="H636">
        <f>VLOOKUP(A636,away!$A$2:$E$405,3,FALSE)</f>
        <v>1.05</v>
      </c>
      <c r="I636">
        <f>VLOOKUP(C636,away!$B$2:$E$405,3,FALSE)</f>
        <v>1.1028</v>
      </c>
      <c r="J636" t="e">
        <f>VLOOKUP(B636,home!$B$2:$E$405,4,FALSE)</f>
        <v>#N/A</v>
      </c>
      <c r="K636" s="3" t="e">
        <f t="shared" si="840"/>
        <v>#N/A</v>
      </c>
      <c r="L636" s="3" t="e">
        <f t="shared" si="841"/>
        <v>#N/A</v>
      </c>
      <c r="M636" s="5" t="e">
        <f t="shared" si="842"/>
        <v>#N/A</v>
      </c>
      <c r="N636" s="5" t="e">
        <f t="shared" si="843"/>
        <v>#N/A</v>
      </c>
      <c r="O636" s="5" t="e">
        <f t="shared" si="844"/>
        <v>#N/A</v>
      </c>
      <c r="P636" s="5" t="e">
        <f t="shared" si="845"/>
        <v>#N/A</v>
      </c>
      <c r="Q636" s="5" t="e">
        <f t="shared" si="846"/>
        <v>#N/A</v>
      </c>
      <c r="R636" s="5" t="e">
        <f t="shared" si="847"/>
        <v>#N/A</v>
      </c>
      <c r="S636" s="5" t="e">
        <f t="shared" si="848"/>
        <v>#N/A</v>
      </c>
      <c r="T636" s="5" t="e">
        <f t="shared" si="849"/>
        <v>#N/A</v>
      </c>
      <c r="U636" s="5" t="e">
        <f t="shared" si="850"/>
        <v>#N/A</v>
      </c>
      <c r="V636" s="5" t="e">
        <f t="shared" si="851"/>
        <v>#N/A</v>
      </c>
      <c r="W636" s="5" t="e">
        <f t="shared" si="852"/>
        <v>#N/A</v>
      </c>
      <c r="X636" s="5" t="e">
        <f t="shared" si="853"/>
        <v>#N/A</v>
      </c>
      <c r="Y636" s="5" t="e">
        <f t="shared" si="854"/>
        <v>#N/A</v>
      </c>
      <c r="Z636" s="5" t="e">
        <f t="shared" si="855"/>
        <v>#N/A</v>
      </c>
      <c r="AA636" s="5" t="e">
        <f t="shared" si="856"/>
        <v>#N/A</v>
      </c>
      <c r="AB636" s="5" t="e">
        <f t="shared" si="857"/>
        <v>#N/A</v>
      </c>
      <c r="AC636" s="5" t="e">
        <f t="shared" si="858"/>
        <v>#N/A</v>
      </c>
      <c r="AD636" s="5" t="e">
        <f t="shared" si="859"/>
        <v>#N/A</v>
      </c>
      <c r="AE636" s="5" t="e">
        <f t="shared" si="860"/>
        <v>#N/A</v>
      </c>
      <c r="AF636" s="5" t="e">
        <f t="shared" si="861"/>
        <v>#N/A</v>
      </c>
      <c r="AG636" s="5" t="e">
        <f t="shared" si="862"/>
        <v>#N/A</v>
      </c>
      <c r="AH636" s="5" t="e">
        <f t="shared" si="863"/>
        <v>#N/A</v>
      </c>
      <c r="AI636" s="5" t="e">
        <f t="shared" si="864"/>
        <v>#N/A</v>
      </c>
      <c r="AJ636" s="5" t="e">
        <f t="shared" si="865"/>
        <v>#N/A</v>
      </c>
      <c r="AK636" s="5" t="e">
        <f t="shared" si="866"/>
        <v>#N/A</v>
      </c>
      <c r="AL636" s="5" t="e">
        <f t="shared" si="867"/>
        <v>#N/A</v>
      </c>
      <c r="AM636" s="5" t="e">
        <f t="shared" si="868"/>
        <v>#N/A</v>
      </c>
      <c r="AN636" s="5" t="e">
        <f t="shared" si="869"/>
        <v>#N/A</v>
      </c>
      <c r="AO636" s="5" t="e">
        <f t="shared" si="870"/>
        <v>#N/A</v>
      </c>
      <c r="AP636" s="5" t="e">
        <f t="shared" si="871"/>
        <v>#N/A</v>
      </c>
      <c r="AQ636" s="5" t="e">
        <f t="shared" si="872"/>
        <v>#N/A</v>
      </c>
      <c r="AR636" s="5" t="e">
        <f t="shared" si="873"/>
        <v>#N/A</v>
      </c>
      <c r="AS636" s="5" t="e">
        <f t="shared" si="874"/>
        <v>#N/A</v>
      </c>
      <c r="AT636" s="5" t="e">
        <f t="shared" si="875"/>
        <v>#N/A</v>
      </c>
      <c r="AU636" s="5" t="e">
        <f t="shared" si="876"/>
        <v>#N/A</v>
      </c>
      <c r="AV636" s="5" t="e">
        <f t="shared" si="877"/>
        <v>#N/A</v>
      </c>
      <c r="AW636" s="5" t="e">
        <f t="shared" si="878"/>
        <v>#N/A</v>
      </c>
      <c r="AX636" s="5" t="e">
        <f t="shared" si="879"/>
        <v>#N/A</v>
      </c>
      <c r="AY636" s="5" t="e">
        <f t="shared" si="880"/>
        <v>#N/A</v>
      </c>
      <c r="AZ636" s="5" t="e">
        <f t="shared" si="881"/>
        <v>#N/A</v>
      </c>
      <c r="BA636" s="5" t="e">
        <f t="shared" si="882"/>
        <v>#N/A</v>
      </c>
      <c r="BB636" s="5" t="e">
        <f t="shared" si="883"/>
        <v>#N/A</v>
      </c>
      <c r="BC636" s="5" t="e">
        <f t="shared" si="884"/>
        <v>#N/A</v>
      </c>
      <c r="BD636" s="5" t="e">
        <f t="shared" si="885"/>
        <v>#N/A</v>
      </c>
      <c r="BE636" s="5" t="e">
        <f t="shared" si="886"/>
        <v>#N/A</v>
      </c>
      <c r="BF636" s="5" t="e">
        <f t="shared" si="887"/>
        <v>#N/A</v>
      </c>
      <c r="BG636" s="5" t="e">
        <f t="shared" si="888"/>
        <v>#N/A</v>
      </c>
      <c r="BH636" s="5" t="e">
        <f t="shared" si="889"/>
        <v>#N/A</v>
      </c>
      <c r="BI636" s="5" t="e">
        <f t="shared" si="890"/>
        <v>#N/A</v>
      </c>
      <c r="BJ636" s="8" t="e">
        <f t="shared" si="891"/>
        <v>#N/A</v>
      </c>
      <c r="BK636" s="8" t="e">
        <f t="shared" si="892"/>
        <v>#N/A</v>
      </c>
      <c r="BL636" s="8" t="e">
        <f t="shared" si="893"/>
        <v>#N/A</v>
      </c>
      <c r="BM636" s="8" t="e">
        <f t="shared" si="894"/>
        <v>#N/A</v>
      </c>
      <c r="BN636" s="8" t="e">
        <f t="shared" si="895"/>
        <v>#N/A</v>
      </c>
    </row>
    <row r="637" spans="1:66" x14ac:dyDescent="0.25">
      <c r="A637" t="s">
        <v>154</v>
      </c>
      <c r="B637" t="s">
        <v>169</v>
      </c>
      <c r="C637" t="s">
        <v>159</v>
      </c>
      <c r="D637" t="s">
        <v>527</v>
      </c>
      <c r="E637">
        <f>VLOOKUP(A637,home!$A$2:$E$405,3,FALSE)</f>
        <v>1.3447</v>
      </c>
      <c r="F637">
        <f>VLOOKUP(B637,home!$B$2:$E$405,3,FALSE)</f>
        <v>0.74370000000000003</v>
      </c>
      <c r="G637">
        <f>VLOOKUP(C637,away!$B$2:$E$405,4,FALSE)</f>
        <v>1.0176000000000001</v>
      </c>
      <c r="H637">
        <f>VLOOKUP(A637,away!$A$2:$E$405,3,FALSE)</f>
        <v>1.05</v>
      </c>
      <c r="I637">
        <f>VLOOKUP(C637,away!$B$2:$E$405,3,FALSE)</f>
        <v>0.65159999999999996</v>
      </c>
      <c r="J637">
        <f>VLOOKUP(B637,home!$B$2:$E$405,4,FALSE)</f>
        <v>1.1529</v>
      </c>
      <c r="K637" s="3">
        <f t="shared" si="840"/>
        <v>1.0176543296640002</v>
      </c>
      <c r="L637" s="3">
        <f t="shared" si="841"/>
        <v>0.78879112200000001</v>
      </c>
      <c r="M637" s="5">
        <f t="shared" si="842"/>
        <v>0.164236888438204</v>
      </c>
      <c r="N637" s="5">
        <f t="shared" si="843"/>
        <v>0.16713638060968167</v>
      </c>
      <c r="O637" s="5">
        <f t="shared" si="844"/>
        <v>0.12954859950495975</v>
      </c>
      <c r="P637" s="5">
        <f t="shared" si="845"/>
        <v>0.13183569318812985</v>
      </c>
      <c r="Q637" s="5">
        <f t="shared" si="846"/>
        <v>8.5043530685906393E-2</v>
      </c>
      <c r="R637" s="5">
        <f t="shared" si="847"/>
        <v>5.1093392578522918E-2</v>
      </c>
      <c r="S637" s="5">
        <f t="shared" si="848"/>
        <v>2.6456678161152526E-2</v>
      </c>
      <c r="T637" s="5">
        <f t="shared" si="849"/>
        <v>6.7081581988577527E-2</v>
      </c>
      <c r="U637" s="5">
        <f t="shared" si="850"/>
        <v>5.1995412174756339E-2</v>
      </c>
      <c r="V637" s="5">
        <f t="shared" si="851"/>
        <v>2.3596908222013281E-3</v>
      </c>
      <c r="W637" s="5">
        <f t="shared" si="852"/>
        <v>2.8848305737475301E-2</v>
      </c>
      <c r="X637" s="5">
        <f t="shared" si="853"/>
        <v>2.275528745046218E-2</v>
      </c>
      <c r="Y637" s="5">
        <f t="shared" si="854"/>
        <v>8.9745843597412896E-3</v>
      </c>
      <c r="Z637" s="5">
        <f t="shared" si="855"/>
        <v>1.3434004819599854E-2</v>
      </c>
      <c r="AA637" s="5">
        <f t="shared" si="856"/>
        <v>1.3671173169392838E-2</v>
      </c>
      <c r="AB637" s="5">
        <f t="shared" si="857"/>
        <v>6.9562642837094667E-3</v>
      </c>
      <c r="AC637" s="5">
        <f t="shared" si="858"/>
        <v>1.183852019379129E-4</v>
      </c>
      <c r="AD637" s="5">
        <f t="shared" si="859"/>
        <v>7.3394008093031369E-3</v>
      </c>
      <c r="AE637" s="5">
        <f t="shared" si="860"/>
        <v>5.7892541991779291E-3</v>
      </c>
      <c r="AF637" s="5">
        <f t="shared" si="861"/>
        <v>2.2832561576563849E-3</v>
      </c>
      <c r="AG637" s="5">
        <f t="shared" si="862"/>
        <v>6.0033739547039617E-4</v>
      </c>
      <c r="AH637" s="5">
        <f t="shared" si="863"/>
        <v>2.6491559336513943E-3</v>
      </c>
      <c r="AI637" s="5">
        <f t="shared" si="864"/>
        <v>2.6959250058354186E-3</v>
      </c>
      <c r="AJ637" s="5">
        <f t="shared" si="865"/>
        <v>1.3717598773189293E-3</v>
      </c>
      <c r="AK637" s="5">
        <f t="shared" si="866"/>
        <v>4.6532579280432202E-4</v>
      </c>
      <c r="AL637" s="5">
        <f t="shared" si="867"/>
        <v>3.8011911475232198E-6</v>
      </c>
      <c r="AM637" s="5">
        <f t="shared" si="868"/>
        <v>1.4937946021453615E-3</v>
      </c>
      <c r="AN637" s="5">
        <f t="shared" si="869"/>
        <v>1.1782919202637833E-3</v>
      </c>
      <c r="AO637" s="5">
        <f t="shared" si="870"/>
        <v>4.6471310291420202E-4</v>
      </c>
      <c r="AP637" s="5">
        <f t="shared" si="871"/>
        <v>1.2218718995193163E-4</v>
      </c>
      <c r="AQ637" s="5">
        <f t="shared" si="872"/>
        <v>2.4095042664052821E-5</v>
      </c>
      <c r="AR637" s="5">
        <f t="shared" si="873"/>
        <v>4.1792613625156835E-4</v>
      </c>
      <c r="AS637" s="5">
        <f t="shared" si="874"/>
        <v>4.2530434203615536E-4</v>
      </c>
      <c r="AT637" s="5">
        <f t="shared" si="875"/>
        <v>2.1640640254899616E-4</v>
      </c>
      <c r="AU637" s="5">
        <f t="shared" si="876"/>
        <v>7.3408970840332171E-5</v>
      </c>
      <c r="AV637" s="5">
        <f t="shared" si="877"/>
        <v>1.8676239252960585E-5</v>
      </c>
      <c r="AW637" s="5">
        <f t="shared" si="878"/>
        <v>8.4757767109005079E-8</v>
      </c>
      <c r="AX637" s="5">
        <f t="shared" si="879"/>
        <v>2.5336109075032318E-4</v>
      </c>
      <c r="AY637" s="5">
        <f t="shared" si="880"/>
        <v>1.9984897904409122E-4</v>
      </c>
      <c r="AZ637" s="5">
        <f t="shared" si="881"/>
        <v>7.8819550205371585E-5</v>
      </c>
      <c r="BA637" s="5">
        <f t="shared" si="882"/>
        <v>2.072405381401013E-5</v>
      </c>
      <c r="BB637" s="5">
        <f t="shared" si="883"/>
        <v>4.0867374150853573E-6</v>
      </c>
      <c r="BC637" s="5">
        <f t="shared" si="884"/>
        <v>6.4471643819291203E-7</v>
      </c>
      <c r="BD637" s="5">
        <f t="shared" si="885"/>
        <v>5.4942737654499878E-5</v>
      </c>
      <c r="BE637" s="5">
        <f t="shared" si="886"/>
        <v>5.5912714857695096E-5</v>
      </c>
      <c r="BF637" s="5">
        <f t="shared" si="887"/>
        <v>2.8449908179101043E-5</v>
      </c>
      <c r="BG637" s="5">
        <f t="shared" si="888"/>
        <v>9.6507240790018105E-6</v>
      </c>
      <c r="BH637" s="5">
        <f t="shared" si="889"/>
        <v>2.455275285847202E-6</v>
      </c>
      <c r="BI637" s="5">
        <f t="shared" si="890"/>
        <v>4.9972430503188436E-7</v>
      </c>
      <c r="BJ637" s="8">
        <f t="shared" si="891"/>
        <v>0.39969248637905858</v>
      </c>
      <c r="BK637" s="8">
        <f t="shared" si="892"/>
        <v>0.32521098598181725</v>
      </c>
      <c r="BL637" s="8">
        <f t="shared" si="893"/>
        <v>0.26175064149624261</v>
      </c>
      <c r="BM637" s="8">
        <f t="shared" si="894"/>
        <v>0.27099386945003673</v>
      </c>
      <c r="BN637" s="8">
        <f t="shared" si="895"/>
        <v>0.72889448500540466</v>
      </c>
    </row>
    <row r="638" spans="1:66" s="10" customFormat="1" x14ac:dyDescent="0.25">
      <c r="A638" t="s">
        <v>154</v>
      </c>
      <c r="B638" t="s">
        <v>170</v>
      </c>
      <c r="C638" t="s">
        <v>163</v>
      </c>
      <c r="D638" t="s">
        <v>527</v>
      </c>
      <c r="E638">
        <f>VLOOKUP(A638,home!$A$2:$E$405,3,FALSE)</f>
        <v>1.3447</v>
      </c>
      <c r="F638">
        <f>VLOOKUP(B638,home!$B$2:$E$405,3,FALSE)</f>
        <v>1.0959000000000001</v>
      </c>
      <c r="G638">
        <f>VLOOKUP(C638,away!$B$2:$E$405,4,FALSE)</f>
        <v>0.97850000000000004</v>
      </c>
      <c r="H638">
        <f>VLOOKUP(A638,away!$A$2:$E$405,3,FALSE)</f>
        <v>1.05</v>
      </c>
      <c r="I638">
        <f>VLOOKUP(C638,away!$B$2:$E$405,3,FALSE)</f>
        <v>1.3032999999999999</v>
      </c>
      <c r="J638">
        <f>VLOOKUP(B638,home!$B$2:$E$405,4,FALSE)</f>
        <v>1.4035</v>
      </c>
      <c r="K638" s="3">
        <f t="shared" si="840"/>
        <v>1.4419731103050002</v>
      </c>
      <c r="L638" s="3">
        <f t="shared" si="841"/>
        <v>1.9206406275000001</v>
      </c>
      <c r="M638" s="5">
        <f t="shared" si="842"/>
        <v>3.4644588631100294E-2</v>
      </c>
      <c r="N638" s="5">
        <f t="shared" si="843"/>
        <v>4.9956565223624932E-2</v>
      </c>
      <c r="O638" s="5">
        <f t="shared" si="844"/>
        <v>6.6539804447915823E-2</v>
      </c>
      <c r="P638" s="5">
        <f t="shared" si="845"/>
        <v>9.5948608778847658E-2</v>
      </c>
      <c r="Q638" s="5">
        <f t="shared" si="846"/>
        <v>3.6018011867832531E-2</v>
      </c>
      <c r="R638" s="5">
        <f t="shared" si="847"/>
        <v>6.3899525884286185E-2</v>
      </c>
      <c r="S638" s="5">
        <f t="shared" si="848"/>
        <v>6.6432709193233574E-2</v>
      </c>
      <c r="T638" s="5">
        <f t="shared" si="849"/>
        <v>6.9177656915136318E-2</v>
      </c>
      <c r="U638" s="5">
        <f t="shared" si="850"/>
        <v>9.2141398086379014E-2</v>
      </c>
      <c r="V638" s="5">
        <f t="shared" si="851"/>
        <v>2.0442910507204651E-2</v>
      </c>
      <c r="W638" s="5">
        <f t="shared" si="852"/>
        <v>1.731233486668696E-2</v>
      </c>
      <c r="X638" s="5">
        <f t="shared" si="853"/>
        <v>3.3250773701843768E-2</v>
      </c>
      <c r="Y638" s="5">
        <f t="shared" si="854"/>
        <v>3.1931393433784871E-2</v>
      </c>
      <c r="Z638" s="5">
        <f t="shared" si="855"/>
        <v>4.0909341830449308E-2</v>
      </c>
      <c r="AA638" s="5">
        <f t="shared" si="856"/>
        <v>5.8990170879783435E-2</v>
      </c>
      <c r="AB638" s="5">
        <f t="shared" si="857"/>
        <v>4.2531120090472392E-2</v>
      </c>
      <c r="AC638" s="5">
        <f t="shared" si="858"/>
        <v>3.5385555509164935E-3</v>
      </c>
      <c r="AD638" s="5">
        <f t="shared" si="859"/>
        <v>6.2409803385895749E-3</v>
      </c>
      <c r="AE638" s="5">
        <f t="shared" si="860"/>
        <v>1.1986680393723843E-2</v>
      </c>
      <c r="AF638" s="5">
        <f t="shared" si="861"/>
        <v>1.1511052676521857E-2</v>
      </c>
      <c r="AG638" s="5">
        <f t="shared" si="862"/>
        <v>7.3695318119401656E-3</v>
      </c>
      <c r="AH638" s="5">
        <f t="shared" si="863"/>
        <v>1.9643035990961545E-2</v>
      </c>
      <c r="AI638" s="5">
        <f t="shared" si="864"/>
        <v>2.8324729703719877E-2</v>
      </c>
      <c r="AJ638" s="5">
        <f t="shared" si="865"/>
        <v>2.0421749294710693E-2</v>
      </c>
      <c r="AK638" s="5">
        <f t="shared" si="866"/>
        <v>9.8158711161209725E-3</v>
      </c>
      <c r="AL638" s="5">
        <f t="shared" si="867"/>
        <v>3.9200290217020607E-4</v>
      </c>
      <c r="AM638" s="5">
        <f t="shared" si="868"/>
        <v>1.7998651660376718E-3</v>
      </c>
      <c r="AN638" s="5">
        <f t="shared" si="869"/>
        <v>3.4568941619139851E-3</v>
      </c>
      <c r="AO638" s="5">
        <f t="shared" si="870"/>
        <v>3.3197256861697828E-3</v>
      </c>
      <c r="AP638" s="5">
        <f t="shared" si="871"/>
        <v>2.1253333416710002E-3</v>
      </c>
      <c r="AQ638" s="5">
        <f t="shared" si="872"/>
        <v>1.0205003907484155E-3</v>
      </c>
      <c r="AR638" s="5">
        <f t="shared" si="873"/>
        <v>7.5454425943370859E-3</v>
      </c>
      <c r="AS638" s="5">
        <f t="shared" si="874"/>
        <v>1.0880325326384077E-2</v>
      </c>
      <c r="AT638" s="5">
        <f t="shared" si="875"/>
        <v>7.8445682760081587E-3</v>
      </c>
      <c r="AU638" s="5">
        <f t="shared" si="876"/>
        <v>3.7705521719851387E-3</v>
      </c>
      <c r="AV638" s="5">
        <f t="shared" si="877"/>
        <v>1.3592587107511714E-3</v>
      </c>
      <c r="AW638" s="5">
        <f t="shared" si="878"/>
        <v>3.0157133229056381E-5</v>
      </c>
      <c r="AX638" s="5">
        <f t="shared" si="879"/>
        <v>4.3255952860016099E-4</v>
      </c>
      <c r="AY638" s="5">
        <f t="shared" si="880"/>
        <v>8.307914044417172E-4</v>
      </c>
      <c r="AZ638" s="5">
        <f t="shared" si="881"/>
        <v>7.9782586217427333E-4</v>
      </c>
      <c r="BA638" s="5">
        <f t="shared" si="882"/>
        <v>5.107789215207083E-4</v>
      </c>
      <c r="BB638" s="5">
        <f t="shared" si="883"/>
        <v>2.4525568708582665E-4</v>
      </c>
      <c r="BC638" s="5">
        <f t="shared" si="884"/>
        <v>9.4209607348493064E-5</v>
      </c>
      <c r="BD638" s="5">
        <f t="shared" si="885"/>
        <v>2.4153472665254675E-3</v>
      </c>
      <c r="BE638" s="5">
        <f t="shared" si="886"/>
        <v>3.4828658103784084E-3</v>
      </c>
      <c r="BF638" s="5">
        <f t="shared" si="887"/>
        <v>2.5110994226831499E-3</v>
      </c>
      <c r="BG638" s="5">
        <f t="shared" si="888"/>
        <v>1.2069792816038372E-3</v>
      </c>
      <c r="BH638" s="5">
        <f t="shared" si="889"/>
        <v>4.3510791719199499E-4</v>
      </c>
      <c r="BI638" s="5">
        <f t="shared" si="890"/>
        <v>1.2548278333433425E-4</v>
      </c>
      <c r="BJ638" s="8">
        <f t="shared" si="891"/>
        <v>0.28938872098739682</v>
      </c>
      <c r="BK638" s="8">
        <f t="shared" si="892"/>
        <v>0.22223016696791462</v>
      </c>
      <c r="BL638" s="8">
        <f t="shared" si="893"/>
        <v>0.44388443505553271</v>
      </c>
      <c r="BM638" s="8">
        <f t="shared" si="894"/>
        <v>0.64860492573647344</v>
      </c>
      <c r="BN638" s="8">
        <f t="shared" si="895"/>
        <v>0.34700710483360742</v>
      </c>
    </row>
    <row r="639" spans="1:66" x14ac:dyDescent="0.25">
      <c r="A639" t="s">
        <v>154</v>
      </c>
      <c r="B639" t="s">
        <v>166</v>
      </c>
      <c r="C639" t="s">
        <v>161</v>
      </c>
      <c r="D639" t="s">
        <v>527</v>
      </c>
      <c r="E639">
        <f>VLOOKUP(A639,home!$A$2:$E$405,3,FALSE)</f>
        <v>1.3447</v>
      </c>
      <c r="F639">
        <f>VLOOKUP(B639,home!$B$2:$E$405,3,FALSE)</f>
        <v>0.66539999999999999</v>
      </c>
      <c r="G639">
        <f>VLOOKUP(C639,away!$B$2:$E$405,4,FALSE)</f>
        <v>1.0959000000000001</v>
      </c>
      <c r="H639">
        <f>VLOOKUP(A639,away!$A$2:$E$405,3,FALSE)</f>
        <v>1.05</v>
      </c>
      <c r="I639">
        <f>VLOOKUP(C639,away!$B$2:$E$405,3,FALSE)</f>
        <v>0.95240000000000002</v>
      </c>
      <c r="J639">
        <f>VLOOKUP(B639,home!$B$2:$E$405,4,FALSE)</f>
        <v>1.2531000000000001</v>
      </c>
      <c r="K639" s="3">
        <f t="shared" si="840"/>
        <v>0.98057118814200006</v>
      </c>
      <c r="L639" s="3">
        <f t="shared" si="841"/>
        <v>1.2531250620000003</v>
      </c>
      <c r="M639" s="5">
        <f t="shared" si="842"/>
        <v>0.10713171179741622</v>
      </c>
      <c r="N639" s="5">
        <f t="shared" si="843"/>
        <v>0.10505026992487874</v>
      </c>
      <c r="O639" s="5">
        <f t="shared" si="844"/>
        <v>0.13424943298830333</v>
      </c>
      <c r="P639" s="5">
        <f t="shared" si="845"/>
        <v>0.13164112601273043</v>
      </c>
      <c r="Q639" s="5">
        <f t="shared" si="846"/>
        <v>5.1504633997438078E-2</v>
      </c>
      <c r="R639" s="5">
        <f t="shared" si="847"/>
        <v>8.411566451846629E-2</v>
      </c>
      <c r="S639" s="5">
        <f t="shared" si="848"/>
        <v>4.0439440776109961E-2</v>
      </c>
      <c r="T639" s="5">
        <f t="shared" si="849"/>
        <v>6.4541747671326893E-2</v>
      </c>
      <c r="U639" s="5">
        <f t="shared" si="850"/>
        <v>8.2481397098226369E-2</v>
      </c>
      <c r="V639" s="5">
        <f t="shared" si="851"/>
        <v>5.5212342823164296E-3</v>
      </c>
      <c r="W639" s="5">
        <f t="shared" si="852"/>
        <v>1.6834653384562238E-2</v>
      </c>
      <c r="X639" s="5">
        <f t="shared" si="853"/>
        <v>2.1095926066278067E-2</v>
      </c>
      <c r="Y639" s="5">
        <f t="shared" si="854"/>
        <v>1.3217916829876069E-2</v>
      </c>
      <c r="Z639" s="5">
        <f t="shared" si="855"/>
        <v>3.5135815771624751E-2</v>
      </c>
      <c r="AA639" s="5">
        <f t="shared" si="856"/>
        <v>3.4453168617520506E-2</v>
      </c>
      <c r="AB639" s="5">
        <f t="shared" si="857"/>
        <v>1.6891892243269372E-2</v>
      </c>
      <c r="AC639" s="5">
        <f t="shared" si="858"/>
        <v>4.2402331538316396E-4</v>
      </c>
      <c r="AD639" s="5">
        <f t="shared" si="859"/>
        <v>4.1268940178147331E-3</v>
      </c>
      <c r="AE639" s="5">
        <f t="shared" si="860"/>
        <v>5.1715143219415172E-3</v>
      </c>
      <c r="AF639" s="5">
        <f t="shared" si="861"/>
        <v>3.2402771026584279E-3</v>
      </c>
      <c r="AG639" s="5">
        <f t="shared" si="862"/>
        <v>1.3534908150553409E-3</v>
      </c>
      <c r="AH639" s="5">
        <f t="shared" si="863"/>
        <v>1.100739282930947E-2</v>
      </c>
      <c r="AI639" s="5">
        <f t="shared" si="864"/>
        <v>1.0793532264981719E-2</v>
      </c>
      <c r="AJ639" s="5">
        <f t="shared" si="865"/>
        <v>5.2919133786610674E-3</v>
      </c>
      <c r="AK639" s="5">
        <f t="shared" si="866"/>
        <v>1.7296992630860767E-3</v>
      </c>
      <c r="AL639" s="5">
        <f t="shared" si="867"/>
        <v>2.0841226470176518E-5</v>
      </c>
      <c r="AM639" s="5">
        <f t="shared" si="868"/>
        <v>8.093426740769414E-4</v>
      </c>
      <c r="AN639" s="5">
        <f t="shared" si="869"/>
        <v>1.014207588631913E-3</v>
      </c>
      <c r="AO639" s="5">
        <f t="shared" si="870"/>
        <v>6.3546447369261863E-4</v>
      </c>
      <c r="AP639" s="5">
        <f t="shared" si="871"/>
        <v>2.6543881933162002E-4</v>
      </c>
      <c r="AQ639" s="5">
        <f t="shared" si="872"/>
        <v>8.3157009233035848E-5</v>
      </c>
      <c r="AR639" s="5">
        <f t="shared" si="873"/>
        <v>2.7587279643373559E-3</v>
      </c>
      <c r="AS639" s="5">
        <f t="shared" si="874"/>
        <v>2.7051291577508425E-3</v>
      </c>
      <c r="AT639" s="5">
        <f t="shared" si="875"/>
        <v>1.3262858561466555E-3</v>
      </c>
      <c r="AU639" s="5">
        <f t="shared" si="876"/>
        <v>4.3350589925921868E-4</v>
      </c>
      <c r="AV639" s="5">
        <f t="shared" si="877"/>
        <v>1.0627084867579454E-4</v>
      </c>
      <c r="AW639" s="5">
        <f t="shared" si="878"/>
        <v>7.1136798546332416E-7</v>
      </c>
      <c r="AX639" s="5">
        <f t="shared" si="879"/>
        <v>1.322696845889416E-4</v>
      </c>
      <c r="AY639" s="5">
        <f t="shared" si="880"/>
        <v>1.6575045670123788E-4</v>
      </c>
      <c r="AZ639" s="5">
        <f t="shared" si="881"/>
        <v>1.0385302566513359E-4</v>
      </c>
      <c r="BA639" s="5">
        <f t="shared" si="882"/>
        <v>4.3380276408502703E-5</v>
      </c>
      <c r="BB639" s="5">
        <f t="shared" si="883"/>
        <v>1.3590227890995532E-5</v>
      </c>
      <c r="BC639" s="5">
        <f t="shared" si="884"/>
        <v>3.4060510336995798E-6</v>
      </c>
      <c r="BD639" s="5">
        <f t="shared" si="885"/>
        <v>5.7617185855856311E-4</v>
      </c>
      <c r="BE639" s="5">
        <f t="shared" si="886"/>
        <v>5.6497752392075469E-4</v>
      </c>
      <c r="BF639" s="5">
        <f t="shared" si="887"/>
        <v>2.7700034095224979E-4</v>
      </c>
      <c r="BG639" s="5">
        <f t="shared" si="888"/>
        <v>9.0539517814428917E-5</v>
      </c>
      <c r="BH639" s="5">
        <f t="shared" si="889"/>
        <v>2.2195110639274581E-5</v>
      </c>
      <c r="BI639" s="5">
        <f t="shared" si="890"/>
        <v>4.3527772020993258E-6</v>
      </c>
      <c r="BJ639" s="8">
        <f t="shared" si="891"/>
        <v>0.28940718441908481</v>
      </c>
      <c r="BK639" s="8">
        <f t="shared" si="892"/>
        <v>0.28534412786712759</v>
      </c>
      <c r="BL639" s="8">
        <f t="shared" si="893"/>
        <v>0.38987925005708146</v>
      </c>
      <c r="BM639" s="8">
        <f t="shared" si="894"/>
        <v>0.38590849978696973</v>
      </c>
      <c r="BN639" s="8">
        <f t="shared" si="895"/>
        <v>0.61369283923923312</v>
      </c>
    </row>
    <row r="640" spans="1:66" x14ac:dyDescent="0.25">
      <c r="A640" t="s">
        <v>154</v>
      </c>
      <c r="B640" t="s">
        <v>172</v>
      </c>
      <c r="C640" t="s">
        <v>372</v>
      </c>
      <c r="D640" t="s">
        <v>527</v>
      </c>
      <c r="E640">
        <f>VLOOKUP(A640,home!$A$2:$E$405,3,FALSE)</f>
        <v>1.3447</v>
      </c>
      <c r="F640">
        <f>VLOOKUP(B640,home!$B$2:$E$405,3,FALSE)</f>
        <v>1.0176000000000001</v>
      </c>
      <c r="G640">
        <f>VLOOKUP(C640,away!$B$2:$E$405,4,FALSE)</f>
        <v>1.5819000000000001</v>
      </c>
      <c r="H640">
        <f>VLOOKUP(A640,away!$A$2:$E$405,3,FALSE)</f>
        <v>1.05</v>
      </c>
      <c r="I640">
        <f>VLOOKUP(C640,away!$B$2:$E$405,3,FALSE)</f>
        <v>0.65639999999999998</v>
      </c>
      <c r="J640">
        <f>VLOOKUP(B640,home!$B$2:$E$405,4,FALSE)</f>
        <v>0.95240000000000002</v>
      </c>
      <c r="K640" s="3">
        <f t="shared" si="840"/>
        <v>2.1646193143680001</v>
      </c>
      <c r="L640" s="3">
        <f t="shared" si="841"/>
        <v>0.65641312800000007</v>
      </c>
      <c r="M640" s="5">
        <f t="shared" si="842"/>
        <v>5.9544434765469084E-2</v>
      </c>
      <c r="N640" s="5">
        <f t="shared" si="843"/>
        <v>0.12889103355645981</v>
      </c>
      <c r="O640" s="5">
        <f t="shared" si="844"/>
        <v>3.9085748679393517E-2</v>
      </c>
      <c r="P640" s="5">
        <f t="shared" si="845"/>
        <v>8.4605766507948765E-2</v>
      </c>
      <c r="Q640" s="5">
        <f t="shared" si="846"/>
        <v>0.13950001034258352</v>
      </c>
      <c r="R640" s="5">
        <f t="shared" si="847"/>
        <v>1.2828199275431284E-2</v>
      </c>
      <c r="S640" s="5">
        <f t="shared" si="848"/>
        <v>3.0053756302296283E-2</v>
      </c>
      <c r="T640" s="5">
        <f t="shared" si="849"/>
        <v>9.1569638145007612E-2</v>
      </c>
      <c r="U640" s="5">
        <f t="shared" si="850"/>
        <v>2.7768167920160142E-2</v>
      </c>
      <c r="V640" s="5">
        <f t="shared" si="851"/>
        <v>4.7447686167556612E-3</v>
      </c>
      <c r="W640" s="5">
        <f t="shared" si="852"/>
        <v>0.10065480558069732</v>
      </c>
      <c r="X640" s="5">
        <f t="shared" si="853"/>
        <v>6.6071135779457404E-2</v>
      </c>
      <c r="Y640" s="5">
        <f t="shared" si="854"/>
        <v>2.1684980453753177E-2</v>
      </c>
      <c r="Z640" s="5">
        <f t="shared" si="855"/>
        <v>2.8068661376643945E-3</v>
      </c>
      <c r="AA640" s="5">
        <f t="shared" si="856"/>
        <v>6.0757966544338592E-3</v>
      </c>
      <c r="AB640" s="5">
        <f t="shared" si="857"/>
        <v>6.5758933941800065E-3</v>
      </c>
      <c r="AC640" s="5">
        <f t="shared" si="858"/>
        <v>4.2136052187814196E-4</v>
      </c>
      <c r="AD640" s="5">
        <f t="shared" si="859"/>
        <v>5.4469834060983359E-2</v>
      </c>
      <c r="AE640" s="5">
        <f t="shared" si="860"/>
        <v>3.5754714157611035E-2</v>
      </c>
      <c r="AF640" s="5">
        <f t="shared" si="861"/>
        <v>1.1734931880471674E-2</v>
      </c>
      <c r="AG640" s="5">
        <f t="shared" si="862"/>
        <v>2.5676544475091113E-3</v>
      </c>
      <c r="AH640" s="5">
        <f t="shared" si="863"/>
        <v>4.6061594532539104E-4</v>
      </c>
      <c r="AI640" s="5">
        <f t="shared" si="864"/>
        <v>9.9705817175721619E-4</v>
      </c>
      <c r="AJ640" s="5">
        <f t="shared" si="865"/>
        <v>1.0791256880670588E-3</v>
      </c>
      <c r="AK640" s="5">
        <f t="shared" si="866"/>
        <v>7.7863210234020426E-4</v>
      </c>
      <c r="AL640" s="5">
        <f t="shared" si="867"/>
        <v>2.394818596908628E-5</v>
      </c>
      <c r="AM640" s="5">
        <f t="shared" si="868"/>
        <v>2.3581290971764896E-2</v>
      </c>
      <c r="AN640" s="5">
        <f t="shared" si="869"/>
        <v>1.5479068969054358E-2</v>
      </c>
      <c r="AO640" s="5">
        <f t="shared" si="870"/>
        <v>5.0803320402523534E-3</v>
      </c>
      <c r="AP640" s="5">
        <f t="shared" si="871"/>
        <v>1.1115988819402232E-3</v>
      </c>
      <c r="AQ640" s="5">
        <f t="shared" si="872"/>
        <v>1.8241702479392119E-4</v>
      </c>
      <c r="AR640" s="5">
        <f t="shared" si="873"/>
        <v>6.0470870695543404E-5</v>
      </c>
      <c r="AS640" s="5">
        <f t="shared" si="874"/>
        <v>1.3089641466422315E-4</v>
      </c>
      <c r="AT640" s="5">
        <f t="shared" si="875"/>
        <v>1.4167045368185013E-4</v>
      </c>
      <c r="AU640" s="5">
        <f t="shared" si="876"/>
        <v>1.0222086677166996E-4</v>
      </c>
      <c r="AV640" s="5">
        <f t="shared" si="877"/>
        <v>5.5317315636348742E-5</v>
      </c>
      <c r="AW640" s="5">
        <f t="shared" si="878"/>
        <v>9.4521130795942279E-7</v>
      </c>
      <c r="AX640" s="5">
        <f t="shared" si="879"/>
        <v>8.5074196492023451E-3</v>
      </c>
      <c r="AY640" s="5">
        <f t="shared" si="880"/>
        <v>5.5843819431415746E-3</v>
      </c>
      <c r="AZ640" s="5">
        <f t="shared" si="881"/>
        <v>1.8328308096221396E-3</v>
      </c>
      <c r="BA640" s="5">
        <f t="shared" si="882"/>
        <v>4.010314016129471E-4</v>
      </c>
      <c r="BB640" s="5">
        <f t="shared" si="883"/>
        <v>6.581056918974473E-5</v>
      </c>
      <c r="BC640" s="5">
        <f t="shared" si="884"/>
        <v>8.6397843154601547E-6</v>
      </c>
      <c r="BD640" s="5">
        <f t="shared" si="885"/>
        <v>6.6156455643575279E-6</v>
      </c>
      <c r="BE640" s="5">
        <f t="shared" si="886"/>
        <v>1.4320354165621293E-5</v>
      </c>
      <c r="BF640" s="5">
        <f t="shared" si="887"/>
        <v>1.5499057607747052E-5</v>
      </c>
      <c r="BG640" s="5">
        <f t="shared" si="888"/>
        <v>1.1183186484077185E-5</v>
      </c>
      <c r="BH640" s="5">
        <f t="shared" si="889"/>
        <v>6.0518353649031618E-6</v>
      </c>
      <c r="BI640" s="5">
        <f t="shared" si="890"/>
        <v>2.6199839436489384E-6</v>
      </c>
      <c r="BJ640" s="8">
        <f t="shared" si="891"/>
        <v>0.71473356044942404</v>
      </c>
      <c r="BK640" s="8">
        <f t="shared" si="892"/>
        <v>0.18497841684345859</v>
      </c>
      <c r="BL640" s="8">
        <f t="shared" si="893"/>
        <v>9.6196103815668663E-2</v>
      </c>
      <c r="BM640" s="8">
        <f t="shared" si="894"/>
        <v>0.52867631738709631</v>
      </c>
      <c r="BN640" s="8">
        <f t="shared" si="895"/>
        <v>0.46445519312728595</v>
      </c>
    </row>
    <row r="641" spans="1:66" x14ac:dyDescent="0.25">
      <c r="A641" t="s">
        <v>154</v>
      </c>
      <c r="B641" t="s">
        <v>498</v>
      </c>
      <c r="C641" t="s">
        <v>174</v>
      </c>
      <c r="D641" t="s">
        <v>527</v>
      </c>
      <c r="E641">
        <f>VLOOKUP(A641,home!$A$2:$E$405,3,FALSE)</f>
        <v>1.3447</v>
      </c>
      <c r="F641" t="e">
        <f>VLOOKUP(B641,home!$B$2:$E$405,3,FALSE)</f>
        <v>#N/A</v>
      </c>
      <c r="G641">
        <f>VLOOKUP(C641,away!$B$2:$E$405,4,FALSE)</f>
        <v>0.74370000000000003</v>
      </c>
      <c r="H641">
        <f>VLOOKUP(A641,away!$A$2:$E$405,3,FALSE)</f>
        <v>1.05</v>
      </c>
      <c r="I641">
        <f>VLOOKUP(C641,away!$B$2:$E$405,3,FALSE)</f>
        <v>1.1028</v>
      </c>
      <c r="J641" t="e">
        <f>VLOOKUP(B641,home!$B$2:$E$405,4,FALSE)</f>
        <v>#N/A</v>
      </c>
      <c r="K641" s="3" t="e">
        <f t="shared" si="840"/>
        <v>#N/A</v>
      </c>
      <c r="L641" s="3" t="e">
        <f t="shared" si="841"/>
        <v>#N/A</v>
      </c>
      <c r="M641" s="5" t="e">
        <f t="shared" si="842"/>
        <v>#N/A</v>
      </c>
      <c r="N641" s="5" t="e">
        <f t="shared" si="843"/>
        <v>#N/A</v>
      </c>
      <c r="O641" s="5" t="e">
        <f t="shared" si="844"/>
        <v>#N/A</v>
      </c>
      <c r="P641" s="5" t="e">
        <f t="shared" si="845"/>
        <v>#N/A</v>
      </c>
      <c r="Q641" s="5" t="e">
        <f t="shared" si="846"/>
        <v>#N/A</v>
      </c>
      <c r="R641" s="5" t="e">
        <f t="shared" si="847"/>
        <v>#N/A</v>
      </c>
      <c r="S641" s="5" t="e">
        <f t="shared" si="848"/>
        <v>#N/A</v>
      </c>
      <c r="T641" s="5" t="e">
        <f t="shared" si="849"/>
        <v>#N/A</v>
      </c>
      <c r="U641" s="5" t="e">
        <f t="shared" si="850"/>
        <v>#N/A</v>
      </c>
      <c r="V641" s="5" t="e">
        <f t="shared" si="851"/>
        <v>#N/A</v>
      </c>
      <c r="W641" s="5" t="e">
        <f t="shared" si="852"/>
        <v>#N/A</v>
      </c>
      <c r="X641" s="5" t="e">
        <f t="shared" si="853"/>
        <v>#N/A</v>
      </c>
      <c r="Y641" s="5" t="e">
        <f t="shared" si="854"/>
        <v>#N/A</v>
      </c>
      <c r="Z641" s="5" t="e">
        <f t="shared" si="855"/>
        <v>#N/A</v>
      </c>
      <c r="AA641" s="5" t="e">
        <f t="shared" si="856"/>
        <v>#N/A</v>
      </c>
      <c r="AB641" s="5" t="e">
        <f t="shared" si="857"/>
        <v>#N/A</v>
      </c>
      <c r="AC641" s="5" t="e">
        <f t="shared" si="858"/>
        <v>#N/A</v>
      </c>
      <c r="AD641" s="5" t="e">
        <f t="shared" si="859"/>
        <v>#N/A</v>
      </c>
      <c r="AE641" s="5" t="e">
        <f t="shared" si="860"/>
        <v>#N/A</v>
      </c>
      <c r="AF641" s="5" t="e">
        <f t="shared" si="861"/>
        <v>#N/A</v>
      </c>
      <c r="AG641" s="5" t="e">
        <f t="shared" si="862"/>
        <v>#N/A</v>
      </c>
      <c r="AH641" s="5" t="e">
        <f t="shared" si="863"/>
        <v>#N/A</v>
      </c>
      <c r="AI641" s="5" t="e">
        <f t="shared" si="864"/>
        <v>#N/A</v>
      </c>
      <c r="AJ641" s="5" t="e">
        <f t="shared" si="865"/>
        <v>#N/A</v>
      </c>
      <c r="AK641" s="5" t="e">
        <f t="shared" si="866"/>
        <v>#N/A</v>
      </c>
      <c r="AL641" s="5" t="e">
        <f t="shared" si="867"/>
        <v>#N/A</v>
      </c>
      <c r="AM641" s="5" t="e">
        <f t="shared" si="868"/>
        <v>#N/A</v>
      </c>
      <c r="AN641" s="5" t="e">
        <f t="shared" si="869"/>
        <v>#N/A</v>
      </c>
      <c r="AO641" s="5" t="e">
        <f t="shared" si="870"/>
        <v>#N/A</v>
      </c>
      <c r="AP641" s="5" t="e">
        <f t="shared" si="871"/>
        <v>#N/A</v>
      </c>
      <c r="AQ641" s="5" t="e">
        <f t="shared" si="872"/>
        <v>#N/A</v>
      </c>
      <c r="AR641" s="5" t="e">
        <f t="shared" si="873"/>
        <v>#N/A</v>
      </c>
      <c r="AS641" s="5" t="e">
        <f t="shared" si="874"/>
        <v>#N/A</v>
      </c>
      <c r="AT641" s="5" t="e">
        <f t="shared" si="875"/>
        <v>#N/A</v>
      </c>
      <c r="AU641" s="5" t="e">
        <f t="shared" si="876"/>
        <v>#N/A</v>
      </c>
      <c r="AV641" s="5" t="e">
        <f t="shared" si="877"/>
        <v>#N/A</v>
      </c>
      <c r="AW641" s="5" t="e">
        <f t="shared" si="878"/>
        <v>#N/A</v>
      </c>
      <c r="AX641" s="5" t="e">
        <f t="shared" si="879"/>
        <v>#N/A</v>
      </c>
      <c r="AY641" s="5" t="e">
        <f t="shared" si="880"/>
        <v>#N/A</v>
      </c>
      <c r="AZ641" s="5" t="e">
        <f t="shared" si="881"/>
        <v>#N/A</v>
      </c>
      <c r="BA641" s="5" t="e">
        <f t="shared" si="882"/>
        <v>#N/A</v>
      </c>
      <c r="BB641" s="5" t="e">
        <f t="shared" si="883"/>
        <v>#N/A</v>
      </c>
      <c r="BC641" s="5" t="e">
        <f t="shared" si="884"/>
        <v>#N/A</v>
      </c>
      <c r="BD641" s="5" t="e">
        <f t="shared" si="885"/>
        <v>#N/A</v>
      </c>
      <c r="BE641" s="5" t="e">
        <f t="shared" si="886"/>
        <v>#N/A</v>
      </c>
      <c r="BF641" s="5" t="e">
        <f t="shared" si="887"/>
        <v>#N/A</v>
      </c>
      <c r="BG641" s="5" t="e">
        <f t="shared" si="888"/>
        <v>#N/A</v>
      </c>
      <c r="BH641" s="5" t="e">
        <f t="shared" si="889"/>
        <v>#N/A</v>
      </c>
      <c r="BI641" s="5" t="e">
        <f t="shared" si="890"/>
        <v>#N/A</v>
      </c>
      <c r="BJ641" s="8" t="e">
        <f t="shared" si="891"/>
        <v>#N/A</v>
      </c>
      <c r="BK641" s="8" t="e">
        <f t="shared" si="892"/>
        <v>#N/A</v>
      </c>
      <c r="BL641" s="8" t="e">
        <f t="shared" si="893"/>
        <v>#N/A</v>
      </c>
      <c r="BM641" s="8" t="e">
        <f t="shared" si="894"/>
        <v>#N/A</v>
      </c>
      <c r="BN641" s="8" t="e">
        <f t="shared" si="895"/>
        <v>#N/A</v>
      </c>
    </row>
    <row r="642" spans="1:66" x14ac:dyDescent="0.25">
      <c r="A642" t="s">
        <v>154</v>
      </c>
      <c r="B642" t="s">
        <v>171</v>
      </c>
      <c r="C642" t="s">
        <v>168</v>
      </c>
      <c r="D642" t="s">
        <v>527</v>
      </c>
      <c r="E642">
        <f>VLOOKUP(A642,home!$A$2:$E$405,3,FALSE)</f>
        <v>1.3447</v>
      </c>
      <c r="F642">
        <f>VLOOKUP(B642,home!$B$2:$E$405,3,FALSE)</f>
        <v>0.9002</v>
      </c>
      <c r="G642">
        <f>VLOOKUP(C642,away!$B$2:$E$405,4,FALSE)</f>
        <v>1.1351</v>
      </c>
      <c r="H642">
        <f>VLOOKUP(A642,away!$A$2:$E$405,3,FALSE)</f>
        <v>1.05</v>
      </c>
      <c r="I642">
        <f>VLOOKUP(C642,away!$B$2:$E$405,3,FALSE)</f>
        <v>0.60150000000000003</v>
      </c>
      <c r="J642">
        <f>VLOOKUP(B642,home!$B$2:$E$405,4,FALSE)</f>
        <v>1.0024999999999999</v>
      </c>
      <c r="K642" s="3">
        <f t="shared" si="840"/>
        <v>1.3740373467939999</v>
      </c>
      <c r="L642" s="3">
        <f t="shared" si="841"/>
        <v>0.63315393750000004</v>
      </c>
      <c r="M642" s="5">
        <f t="shared" si="842"/>
        <v>0.13436553976948332</v>
      </c>
      <c r="N642" s="5">
        <f t="shared" si="843"/>
        <v>0.18462326976540452</v>
      </c>
      <c r="O642" s="5">
        <f t="shared" si="844"/>
        <v>8.5074070569361199E-2</v>
      </c>
      <c r="P642" s="5">
        <f t="shared" si="845"/>
        <v>0.11689495020609057</v>
      </c>
      <c r="Q642" s="5">
        <f t="shared" si="846"/>
        <v>0.12683963387244471</v>
      </c>
      <c r="R642" s="5">
        <f t="shared" si="847"/>
        <v>2.6932491380071959E-2</v>
      </c>
      <c r="S642" s="5">
        <f t="shared" si="848"/>
        <v>2.5423984094297931E-2</v>
      </c>
      <c r="T642" s="5">
        <f t="shared" si="849"/>
        <v>8.030901361739673E-2</v>
      </c>
      <c r="U642" s="5">
        <f t="shared" si="850"/>
        <v>3.700624899842634E-2</v>
      </c>
      <c r="V642" s="5">
        <f t="shared" si="851"/>
        <v>2.4575872651756369E-3</v>
      </c>
      <c r="W642" s="5">
        <f t="shared" si="852"/>
        <v>5.8094131331472072E-2</v>
      </c>
      <c r="X642" s="5">
        <f t="shared" si="853"/>
        <v>3.6782527998163658E-2</v>
      </c>
      <c r="Y642" s="5">
        <f t="shared" si="854"/>
        <v>1.1644501216620657E-2</v>
      </c>
      <c r="Z642" s="5">
        <f t="shared" si="855"/>
        <v>5.6841376546591244E-3</v>
      </c>
      <c r="AA642" s="5">
        <f t="shared" si="856"/>
        <v>7.8102174218196915E-3</v>
      </c>
      <c r="AB642" s="5">
        <f t="shared" si="857"/>
        <v>5.3657652120807026E-3</v>
      </c>
      <c r="AC642" s="5">
        <f t="shared" si="858"/>
        <v>1.3362779878432903E-4</v>
      </c>
      <c r="AD642" s="5">
        <f t="shared" si="859"/>
        <v>1.9955876519749519E-2</v>
      </c>
      <c r="AE642" s="5">
        <f t="shared" si="860"/>
        <v>1.2635141794743204E-2</v>
      </c>
      <c r="AF642" s="5">
        <f t="shared" si="861"/>
        <v>3.9999948891062389E-3</v>
      </c>
      <c r="AG642" s="5">
        <f t="shared" si="862"/>
        <v>8.4420417133916376E-4</v>
      </c>
      <c r="AH642" s="5">
        <f t="shared" si="863"/>
        <v>8.9973353433485989E-4</v>
      </c>
      <c r="AI642" s="5">
        <f t="shared" si="864"/>
        <v>1.236267478339059E-3</v>
      </c>
      <c r="AJ642" s="5">
        <f t="shared" si="865"/>
        <v>8.4933884293235482E-4</v>
      </c>
      <c r="AK642" s="5">
        <f t="shared" si="866"/>
        <v>3.8900776342395277E-4</v>
      </c>
      <c r="AL642" s="5">
        <f t="shared" si="867"/>
        <v>4.6501252960668123E-6</v>
      </c>
      <c r="AM642" s="5">
        <f t="shared" si="868"/>
        <v>5.4840239252290602E-3</v>
      </c>
      <c r="AN642" s="5">
        <f t="shared" si="869"/>
        <v>3.4722313416029852E-3</v>
      </c>
      <c r="AO642" s="5">
        <f t="shared" si="870"/>
        <v>1.0992284729234188E-3</v>
      </c>
      <c r="AP642" s="5">
        <f t="shared" si="871"/>
        <v>2.319936119478583E-4</v>
      </c>
      <c r="AQ642" s="5">
        <f t="shared" si="872"/>
        <v>3.6721917219908379E-5</v>
      </c>
      <c r="AR642" s="5">
        <f t="shared" si="873"/>
        <v>1.1393396599298167E-4</v>
      </c>
      <c r="AS642" s="5">
        <f t="shared" si="874"/>
        <v>1.5654952434271434E-4</v>
      </c>
      <c r="AT642" s="5">
        <f t="shared" si="875"/>
        <v>1.0755244653486299E-4</v>
      </c>
      <c r="AU642" s="5">
        <f t="shared" si="876"/>
        <v>4.9260359425988876E-5</v>
      </c>
      <c r="AV642" s="5">
        <f t="shared" si="877"/>
        <v>1.6921393391951142E-5</v>
      </c>
      <c r="AW642" s="5">
        <f t="shared" si="878"/>
        <v>1.1237507727642053E-7</v>
      </c>
      <c r="AX642" s="5">
        <f t="shared" si="879"/>
        <v>1.255875613996091E-3</v>
      </c>
      <c r="AY642" s="5">
        <f t="shared" si="880"/>
        <v>7.9516259001185499E-4</v>
      </c>
      <c r="AZ642" s="5">
        <f t="shared" si="881"/>
        <v>2.5173016240935211E-4</v>
      </c>
      <c r="BA642" s="5">
        <f t="shared" si="882"/>
        <v>5.3127981172331935E-5</v>
      </c>
      <c r="BB642" s="5">
        <f t="shared" si="883"/>
        <v>8.4095476176719563E-6</v>
      </c>
      <c r="BC642" s="5">
        <f t="shared" si="884"/>
        <v>1.0649076373445495E-6</v>
      </c>
      <c r="BD642" s="5">
        <f t="shared" si="885"/>
        <v>1.2022956530574567E-5</v>
      </c>
      <c r="BE642" s="5">
        <f t="shared" si="886"/>
        <v>1.6519991291890271E-5</v>
      </c>
      <c r="BF642" s="5">
        <f t="shared" si="887"/>
        <v>1.1349542501884448E-5</v>
      </c>
      <c r="BG642" s="5">
        <f t="shared" si="888"/>
        <v>5.1982317555383459E-6</v>
      </c>
      <c r="BH642" s="5">
        <f t="shared" si="889"/>
        <v>1.7856411423500565E-6</v>
      </c>
      <c r="BI642" s="5">
        <f t="shared" si="890"/>
        <v>4.9070752351217562E-7</v>
      </c>
      <c r="BJ642" s="8">
        <f t="shared" si="891"/>
        <v>0.54841786524820824</v>
      </c>
      <c r="BK642" s="8">
        <f t="shared" si="892"/>
        <v>0.28007550184913965</v>
      </c>
      <c r="BL642" s="8">
        <f t="shared" si="893"/>
        <v>0.16605472596122442</v>
      </c>
      <c r="BM642" s="8">
        <f t="shared" si="894"/>
        <v>0.32470722493544069</v>
      </c>
      <c r="BN642" s="8">
        <f t="shared" si="895"/>
        <v>0.6747299555628562</v>
      </c>
    </row>
    <row r="643" spans="1:66" x14ac:dyDescent="0.25">
      <c r="A643" t="s">
        <v>154</v>
      </c>
      <c r="B643" t="s">
        <v>158</v>
      </c>
      <c r="C643" t="s">
        <v>156</v>
      </c>
      <c r="D643" t="s">
        <v>527</v>
      </c>
      <c r="E643">
        <f>VLOOKUP(A643,home!$A$2:$E$405,3,FALSE)</f>
        <v>1.3447</v>
      </c>
      <c r="F643">
        <f>VLOOKUP(B643,home!$B$2:$E$405,3,FALSE)</f>
        <v>0.93940000000000001</v>
      </c>
      <c r="G643">
        <f>VLOOKUP(C643,away!$B$2:$E$405,4,FALSE)</f>
        <v>0.82189999999999996</v>
      </c>
      <c r="H643">
        <f>VLOOKUP(A643,away!$A$2:$E$405,3,FALSE)</f>
        <v>1.05</v>
      </c>
      <c r="I643">
        <f>VLOOKUP(C643,away!$B$2:$E$405,3,FALSE)</f>
        <v>0.80200000000000005</v>
      </c>
      <c r="J643">
        <f>VLOOKUP(B643,home!$B$2:$E$405,4,FALSE)</f>
        <v>1.1028</v>
      </c>
      <c r="K643" s="3">
        <f t="shared" si="840"/>
        <v>1.038233268842</v>
      </c>
      <c r="L643" s="3">
        <f t="shared" si="841"/>
        <v>0.92866788000000011</v>
      </c>
      <c r="M643" s="5">
        <f t="shared" si="842"/>
        <v>0.13988968254124023</v>
      </c>
      <c r="N643" s="5">
        <f t="shared" si="843"/>
        <v>0.14523812238206149</v>
      </c>
      <c r="O643" s="5">
        <f t="shared" si="844"/>
        <v>0.12991105491944657</v>
      </c>
      <c r="P643" s="5">
        <f t="shared" si="845"/>
        <v>0.13487797920772959</v>
      </c>
      <c r="Q643" s="5">
        <f t="shared" si="846"/>
        <v>7.5395525280601047E-2</v>
      </c>
      <c r="R643" s="5">
        <f t="shared" si="847"/>
        <v>6.032211198030301E-2</v>
      </c>
      <c r="S643" s="5">
        <f t="shared" si="848"/>
        <v>3.2511456428885692E-2</v>
      </c>
      <c r="T643" s="5">
        <f t="shared" si="849"/>
        <v>7.0017402623822195E-2</v>
      </c>
      <c r="U643" s="5">
        <f t="shared" si="850"/>
        <v>6.262842350476315E-2</v>
      </c>
      <c r="V643" s="5">
        <f t="shared" si="851"/>
        <v>3.4829663747801233E-3</v>
      </c>
      <c r="W643" s="5">
        <f t="shared" si="852"/>
        <v>2.6092714222712692E-2</v>
      </c>
      <c r="X643" s="5">
        <f t="shared" si="853"/>
        <v>2.4231465600652445E-2</v>
      </c>
      <c r="Y643" s="5">
        <f t="shared" si="854"/>
        <v>1.1251491894325415E-2</v>
      </c>
      <c r="Z643" s="5">
        <f t="shared" si="855"/>
        <v>1.8673069283290204E-2</v>
      </c>
      <c r="AA643" s="5">
        <f t="shared" si="856"/>
        <v>1.9387001761303528E-2</v>
      </c>
      <c r="AB643" s="5">
        <f t="shared" si="857"/>
        <v>1.0064115105841884E-2</v>
      </c>
      <c r="AC643" s="5">
        <f t="shared" si="858"/>
        <v>2.0988657711600825E-4</v>
      </c>
      <c r="AD643" s="5">
        <f t="shared" si="859"/>
        <v>6.772580995101786E-3</v>
      </c>
      <c r="AE643" s="5">
        <f t="shared" si="860"/>
        <v>6.2894784348494666E-3</v>
      </c>
      <c r="AF643" s="5">
        <f t="shared" si="861"/>
        <v>2.9204183021986859E-3</v>
      </c>
      <c r="AG643" s="5">
        <f t="shared" si="862"/>
        <v>9.0403289113868458E-4</v>
      </c>
      <c r="AH643" s="5">
        <f t="shared" si="863"/>
        <v>4.3352699161015584E-3</v>
      </c>
      <c r="AI643" s="5">
        <f t="shared" si="864"/>
        <v>4.5010214563065039E-3</v>
      </c>
      <c r="AJ643" s="5">
        <f t="shared" si="865"/>
        <v>2.3365551098545401E-3</v>
      </c>
      <c r="AK643" s="5">
        <f t="shared" si="866"/>
        <v>8.0862974984458578E-4</v>
      </c>
      <c r="AL643" s="5">
        <f t="shared" si="867"/>
        <v>8.0946862899310251E-6</v>
      </c>
      <c r="AM643" s="5">
        <f t="shared" si="868"/>
        <v>1.4063037810083468E-3</v>
      </c>
      <c r="AN643" s="5">
        <f t="shared" si="869"/>
        <v>1.3059891509450059E-3</v>
      </c>
      <c r="AO643" s="5">
        <f t="shared" si="870"/>
        <v>6.0641508805554919E-4</v>
      </c>
      <c r="AP643" s="5">
        <f t="shared" si="871"/>
        <v>1.8771940474152012E-4</v>
      </c>
      <c r="AQ643" s="5">
        <f t="shared" si="872"/>
        <v>4.3582245409042362E-5</v>
      </c>
      <c r="AR643" s="5">
        <f t="shared" si="873"/>
        <v>8.0520518444276285E-4</v>
      </c>
      <c r="AS643" s="5">
        <f t="shared" si="874"/>
        <v>8.3599081073253514E-4</v>
      </c>
      <c r="AT643" s="5">
        <f t="shared" si="875"/>
        <v>4.3397673607435677E-4</v>
      </c>
      <c r="AU643" s="5">
        <f t="shared" si="876"/>
        <v>1.5018969509862043E-4</v>
      </c>
      <c r="AV643" s="5">
        <f t="shared" si="877"/>
        <v>3.8982984522156E-5</v>
      </c>
      <c r="AW643" s="5">
        <f t="shared" si="878"/>
        <v>2.1679680994830865E-7</v>
      </c>
      <c r="AX643" s="5">
        <f t="shared" si="879"/>
        <v>2.433452285901932E-4</v>
      </c>
      <c r="AY643" s="5">
        <f t="shared" si="880"/>
        <v>2.2598689754297014E-4</v>
      </c>
      <c r="AZ643" s="5">
        <f t="shared" si="881"/>
        <v>1.0493338652450363E-4</v>
      </c>
      <c r="BA643" s="5">
        <f t="shared" si="882"/>
        <v>3.2482755201643793E-5</v>
      </c>
      <c r="BB643" s="5">
        <f t="shared" si="883"/>
        <v>7.5414228524173795E-6</v>
      </c>
      <c r="BC643" s="5">
        <f t="shared" si="884"/>
        <v>1.4006954345076007E-6</v>
      </c>
      <c r="BD643" s="5">
        <f t="shared" si="885"/>
        <v>1.246280319335782E-4</v>
      </c>
      <c r="BE643" s="5">
        <f t="shared" si="886"/>
        <v>1.2939296898374406E-4</v>
      </c>
      <c r="BF643" s="5">
        <f t="shared" si="887"/>
        <v>6.717004257658204E-5</v>
      </c>
      <c r="BG643" s="5">
        <f t="shared" si="888"/>
        <v>2.3246057624180361E-5</v>
      </c>
      <c r="BH643" s="5">
        <f t="shared" si="889"/>
        <v>6.0337075987105685E-6</v>
      </c>
      <c r="BI643" s="5">
        <f t="shared" si="890"/>
        <v>1.2528791926892178E-6</v>
      </c>
      <c r="BJ643" s="8">
        <f t="shared" si="891"/>
        <v>0.3732789326837696</v>
      </c>
      <c r="BK643" s="8">
        <f t="shared" si="892"/>
        <v>0.31120605271358459</v>
      </c>
      <c r="BL643" s="8">
        <f t="shared" si="893"/>
        <v>0.29691025260254517</v>
      </c>
      <c r="BM643" s="8">
        <f t="shared" si="894"/>
        <v>0.31420806087107461</v>
      </c>
      <c r="BN643" s="8">
        <f t="shared" si="895"/>
        <v>0.68563447631138186</v>
      </c>
    </row>
    <row r="644" spans="1:66" x14ac:dyDescent="0.25">
      <c r="A644" t="s">
        <v>24</v>
      </c>
      <c r="B644" t="s">
        <v>292</v>
      </c>
      <c r="C644" t="s">
        <v>180</v>
      </c>
      <c r="D644" t="s">
        <v>527</v>
      </c>
      <c r="E644">
        <f>VLOOKUP(A644,home!$A$2:$E$405,3,FALSE)</f>
        <v>1.6263000000000001</v>
      </c>
      <c r="F644">
        <f>VLOOKUP(B644,home!$B$2:$E$405,3,FALSE)</f>
        <v>1.5858000000000001</v>
      </c>
      <c r="G644">
        <f>VLOOKUP(C644,away!$B$2:$E$405,4,FALSE)</f>
        <v>1.0356000000000001</v>
      </c>
      <c r="H644">
        <f>VLOOKUP(A644,away!$A$2:$E$405,3,FALSE)</f>
        <v>1.4262999999999999</v>
      </c>
      <c r="I644">
        <f>VLOOKUP(C644,away!$B$2:$E$405,3,FALSE)</f>
        <v>0.66420000000000001</v>
      </c>
      <c r="J644">
        <f>VLOOKUP(B644,home!$B$2:$E$405,4,FALSE)</f>
        <v>0.88560000000000005</v>
      </c>
      <c r="K644" s="3">
        <f t="shared" si="840"/>
        <v>2.6707984608240003</v>
      </c>
      <c r="L644" s="3">
        <f t="shared" si="841"/>
        <v>0.83897179617600004</v>
      </c>
      <c r="M644" s="5">
        <f t="shared" si="842"/>
        <v>2.9903783832807382E-2</v>
      </c>
      <c r="N644" s="5">
        <f t="shared" si="843"/>
        <v>7.9866979833475571E-2</v>
      </c>
      <c r="O644" s="5">
        <f t="shared" si="844"/>
        <v>2.508843123466924E-2</v>
      </c>
      <c r="P644" s="5">
        <f t="shared" si="845"/>
        <v>6.700614352604338E-2</v>
      </c>
      <c r="Q644" s="5">
        <f t="shared" si="846"/>
        <v>0.10665430340495403</v>
      </c>
      <c r="R644" s="5">
        <f t="shared" si="847"/>
        <v>1.0524243108094257E-2</v>
      </c>
      <c r="S644" s="5">
        <f t="shared" si="848"/>
        <v>3.753557823430817E-2</v>
      </c>
      <c r="T644" s="5">
        <f t="shared" si="849"/>
        <v>8.947995249755436E-2</v>
      </c>
      <c r="U644" s="5">
        <f t="shared" si="850"/>
        <v>2.810813229443573E-2</v>
      </c>
      <c r="V644" s="5">
        <f t="shared" si="851"/>
        <v>9.3452103161672535E-3</v>
      </c>
      <c r="W644" s="5">
        <f t="shared" si="852"/>
        <v>9.4950716458069059E-2</v>
      </c>
      <c r="X644" s="5">
        <f t="shared" si="853"/>
        <v>7.9660973135024293E-2</v>
      </c>
      <c r="Y644" s="5">
        <f t="shared" si="854"/>
        <v>3.3416654858109705E-2</v>
      </c>
      <c r="Z644" s="5">
        <f t="shared" si="855"/>
        <v>2.9431810479302431E-3</v>
      </c>
      <c r="AA644" s="5">
        <f t="shared" si="856"/>
        <v>7.8606434127384602E-3</v>
      </c>
      <c r="AB644" s="5">
        <f t="shared" si="857"/>
        <v>1.04970971639141E-2</v>
      </c>
      <c r="AC644" s="5">
        <f t="shared" si="858"/>
        <v>1.3087526549047787E-3</v>
      </c>
      <c r="AD644" s="5">
        <f t="shared" si="859"/>
        <v>6.3398556842586745E-2</v>
      </c>
      <c r="AE644" s="5">
        <f t="shared" si="860"/>
        <v>5.3189601109191235E-2</v>
      </c>
      <c r="AF644" s="5">
        <f t="shared" si="861"/>
        <v>2.2312287590231565E-2</v>
      </c>
      <c r="AG644" s="5">
        <f t="shared" si="862"/>
        <v>6.2397933321240188E-3</v>
      </c>
      <c r="AH644" s="5">
        <f t="shared" si="863"/>
        <v>6.1731147256329931E-4</v>
      </c>
      <c r="AI644" s="5">
        <f t="shared" si="864"/>
        <v>1.6487145307710568E-3</v>
      </c>
      <c r="AJ644" s="5">
        <f t="shared" si="865"/>
        <v>2.2016921155607514E-3</v>
      </c>
      <c r="AK644" s="5">
        <f t="shared" si="866"/>
        <v>1.9600919711493308E-3</v>
      </c>
      <c r="AL644" s="5">
        <f t="shared" si="867"/>
        <v>1.1730216981896508E-4</v>
      </c>
      <c r="AM644" s="5">
        <f t="shared" si="868"/>
        <v>3.3864953606728677E-2</v>
      </c>
      <c r="AN644" s="5">
        <f t="shared" si="869"/>
        <v>2.8411740954854069E-2</v>
      </c>
      <c r="AO644" s="5">
        <f t="shared" si="870"/>
        <v>1.191832467069057E-2</v>
      </c>
      <c r="AP644" s="5">
        <f t="shared" si="871"/>
        <v>3.3330460854593342E-3</v>
      </c>
      <c r="AQ644" s="5">
        <f t="shared" si="872"/>
        <v>6.9908291526380069E-4</v>
      </c>
      <c r="AR644" s="5">
        <f t="shared" si="873"/>
        <v>1.0358138298729659E-4</v>
      </c>
      <c r="AS644" s="5">
        <f t="shared" si="874"/>
        <v>2.7664499825249297E-4</v>
      </c>
      <c r="AT644" s="5">
        <f t="shared" si="875"/>
        <v>3.6943151776370835E-4</v>
      </c>
      <c r="AU644" s="5">
        <f t="shared" si="876"/>
        <v>3.2889237634106222E-4</v>
      </c>
      <c r="AV644" s="5">
        <f t="shared" si="877"/>
        <v>2.1960131312711423E-4</v>
      </c>
      <c r="AW644" s="5">
        <f t="shared" si="878"/>
        <v>7.3011626506597772E-6</v>
      </c>
      <c r="AX644" s="5">
        <f t="shared" si="879"/>
        <v>1.5074410994787861E-2</v>
      </c>
      <c r="AY644" s="5">
        <f t="shared" si="880"/>
        <v>1.2647005668592417E-2</v>
      </c>
      <c r="AZ644" s="5">
        <f t="shared" si="881"/>
        <v>5.3052405310135163E-3</v>
      </c>
      <c r="BA644" s="5">
        <f t="shared" si="882"/>
        <v>1.4836490591500421E-3</v>
      </c>
      <c r="BB644" s="5">
        <f t="shared" si="883"/>
        <v>3.111849290124858E-4</v>
      </c>
      <c r="BC644" s="5">
        <f t="shared" si="884"/>
        <v>5.2215075767301268E-5</v>
      </c>
      <c r="BD644" s="5">
        <f t="shared" si="885"/>
        <v>1.4483643155874395E-5</v>
      </c>
      <c r="BE644" s="5">
        <f t="shared" si="886"/>
        <v>3.8682891847833397E-5</v>
      </c>
      <c r="BF644" s="5">
        <f t="shared" si="887"/>
        <v>5.1657104003707363E-5</v>
      </c>
      <c r="BG644" s="5">
        <f t="shared" si="888"/>
        <v>4.5988571287908975E-5</v>
      </c>
      <c r="BH644" s="5">
        <f t="shared" si="889"/>
        <v>3.0706551352810535E-5</v>
      </c>
      <c r="BI644" s="5">
        <f t="shared" si="890"/>
        <v>1.6402202018059883E-5</v>
      </c>
      <c r="BJ644" s="8">
        <f t="shared" si="891"/>
        <v>0.74227067355264065</v>
      </c>
      <c r="BK644" s="8">
        <f t="shared" si="892"/>
        <v>0.15786377640264235</v>
      </c>
      <c r="BL644" s="8">
        <f t="shared" si="893"/>
        <v>9.0002429856034072E-2</v>
      </c>
      <c r="BM644" s="8">
        <f t="shared" si="894"/>
        <v>0.66139647141326174</v>
      </c>
      <c r="BN644" s="8">
        <f t="shared" si="895"/>
        <v>0.31904388494004382</v>
      </c>
    </row>
    <row r="645" spans="1:66" x14ac:dyDescent="0.25">
      <c r="A645" t="s">
        <v>24</v>
      </c>
      <c r="B645" t="s">
        <v>25</v>
      </c>
      <c r="C645" t="s">
        <v>183</v>
      </c>
      <c r="D645" t="s">
        <v>527</v>
      </c>
      <c r="E645">
        <f>VLOOKUP(A645,home!$A$2:$E$405,3,FALSE)</f>
        <v>1.6263000000000001</v>
      </c>
      <c r="F645">
        <f>VLOOKUP(B645,home!$B$2:$E$405,3,FALSE)</f>
        <v>1.1651</v>
      </c>
      <c r="G645">
        <f>VLOOKUP(C645,away!$B$2:$E$405,4,FALSE)</f>
        <v>1.2621</v>
      </c>
      <c r="H645">
        <f>VLOOKUP(A645,away!$A$2:$E$405,3,FALSE)</f>
        <v>1.4262999999999999</v>
      </c>
      <c r="I645">
        <f>VLOOKUP(C645,away!$B$2:$E$405,3,FALSE)</f>
        <v>0.88560000000000005</v>
      </c>
      <c r="J645">
        <f>VLOOKUP(B645,home!$B$2:$E$405,4,FALSE)</f>
        <v>0.84870000000000001</v>
      </c>
      <c r="K645" s="3">
        <f t="shared" si="840"/>
        <v>2.3914297682730004</v>
      </c>
      <c r="L645" s="3">
        <f t="shared" si="841"/>
        <v>1.0720195173360001</v>
      </c>
      <c r="M645" s="5">
        <f t="shared" si="842"/>
        <v>3.1321538546674861E-2</v>
      </c>
      <c r="N645" s="5">
        <f t="shared" si="843"/>
        <v>7.49032596686285E-2</v>
      </c>
      <c r="O645" s="5">
        <f t="shared" si="844"/>
        <v>3.3577300635027306E-2</v>
      </c>
      <c r="P645" s="5">
        <f t="shared" si="845"/>
        <v>8.0297756276856203E-2</v>
      </c>
      <c r="Q645" s="5">
        <f t="shared" si="846"/>
        <v>8.9562942456120342E-2</v>
      </c>
      <c r="R645" s="5">
        <f t="shared" si="847"/>
        <v>1.7997760810103871E-2</v>
      </c>
      <c r="S645" s="5">
        <f t="shared" si="848"/>
        <v>5.1464024137009567E-2</v>
      </c>
      <c r="T645" s="5">
        <f t="shared" si="849"/>
        <v>9.601322234300208E-2</v>
      </c>
      <c r="U645" s="5">
        <f t="shared" si="850"/>
        <v>4.3040380963539578E-2</v>
      </c>
      <c r="V645" s="5">
        <f t="shared" si="851"/>
        <v>1.4659580946268493E-2</v>
      </c>
      <c r="W645" s="5">
        <f t="shared" si="852"/>
        <v>7.1394495574562636E-2</v>
      </c>
      <c r="X645" s="5">
        <f t="shared" si="853"/>
        <v>7.6536292686289822E-2</v>
      </c>
      <c r="Y645" s="5">
        <f t="shared" si="854"/>
        <v>4.1024199772121628E-2</v>
      </c>
      <c r="Z645" s="5">
        <f t="shared" si="855"/>
        <v>6.4313169522587773E-3</v>
      </c>
      <c r="AA645" s="5">
        <f t="shared" si="856"/>
        <v>1.5380042808830425E-2</v>
      </c>
      <c r="AB645" s="5">
        <f t="shared" si="857"/>
        <v>1.839014610517509E-2</v>
      </c>
      <c r="AC645" s="5">
        <f t="shared" si="858"/>
        <v>2.3488857679160816E-3</v>
      </c>
      <c r="AD645" s="5">
        <f t="shared" si="859"/>
        <v>4.2683730501961024E-2</v>
      </c>
      <c r="AE645" s="5">
        <f t="shared" si="860"/>
        <v>4.5757792170812155E-2</v>
      </c>
      <c r="AF645" s="5">
        <f t="shared" si="861"/>
        <v>2.4526623138657527E-2</v>
      </c>
      <c r="AG645" s="5">
        <f t="shared" si="862"/>
        <v>8.7643395663285391E-3</v>
      </c>
      <c r="AH645" s="5">
        <f t="shared" si="863"/>
        <v>1.723624323748822E-3</v>
      </c>
      <c r="AI645" s="5">
        <f t="shared" si="864"/>
        <v>4.1219265171323523E-3</v>
      </c>
      <c r="AJ645" s="5">
        <f t="shared" si="865"/>
        <v>4.9286488878520799E-3</v>
      </c>
      <c r="AK645" s="5">
        <f t="shared" si="866"/>
        <v>3.9288392225916924E-3</v>
      </c>
      <c r="AL645" s="5">
        <f t="shared" si="867"/>
        <v>2.4086972181553326E-4</v>
      </c>
      <c r="AM645" s="5">
        <f t="shared" si="868"/>
        <v>2.0415028748666377E-2</v>
      </c>
      <c r="AN645" s="5">
        <f t="shared" si="869"/>
        <v>2.1885309265545893E-2</v>
      </c>
      <c r="AO645" s="5">
        <f t="shared" si="870"/>
        <v>1.1730739337799799E-2</v>
      </c>
      <c r="AP645" s="5">
        <f t="shared" si="871"/>
        <v>4.1918605076341903E-3</v>
      </c>
      <c r="AQ645" s="5">
        <f t="shared" si="872"/>
        <v>1.1234390695334612E-3</v>
      </c>
      <c r="AR645" s="5">
        <f t="shared" si="873"/>
        <v>3.6955178312276046E-4</v>
      </c>
      <c r="AS645" s="5">
        <f t="shared" si="874"/>
        <v>8.8375713507813703E-4</v>
      </c>
      <c r="AT645" s="5">
        <f t="shared" si="875"/>
        <v>1.0567215603747603E-3</v>
      </c>
      <c r="AU645" s="5">
        <f t="shared" si="876"/>
        <v>8.4235846541869856E-4</v>
      </c>
      <c r="AV645" s="5">
        <f t="shared" si="877"/>
        <v>5.0361027743975968E-4</v>
      </c>
      <c r="AW645" s="5">
        <f t="shared" si="878"/>
        <v>1.7152997864389115E-5</v>
      </c>
      <c r="AX645" s="5">
        <f t="shared" si="879"/>
        <v>8.1368512449516393E-3</v>
      </c>
      <c r="AY645" s="5">
        <f t="shared" si="880"/>
        <v>8.722863344247888E-3</v>
      </c>
      <c r="AZ645" s="5">
        <f t="shared" si="881"/>
        <v>4.6755398760442539E-3</v>
      </c>
      <c r="BA645" s="5">
        <f t="shared" si="882"/>
        <v>1.6707566670673946E-3</v>
      </c>
      <c r="BB645" s="5">
        <f t="shared" si="883"/>
        <v>4.4777093895387304E-4</v>
      </c>
      <c r="BC645" s="5">
        <f t="shared" si="884"/>
        <v>9.6003837170883732E-5</v>
      </c>
      <c r="BD645" s="5">
        <f t="shared" si="885"/>
        <v>6.6027787362319952E-5</v>
      </c>
      <c r="BE645" s="5">
        <f t="shared" si="886"/>
        <v>1.5790081623145175E-4</v>
      </c>
      <c r="BF645" s="5">
        <f t="shared" si="887"/>
        <v>1.8880435618524917E-4</v>
      </c>
      <c r="BG645" s="5">
        <f t="shared" si="888"/>
        <v>1.5050411925367446E-4</v>
      </c>
      <c r="BH645" s="5">
        <f t="shared" si="889"/>
        <v>8.9980007757736689E-5</v>
      </c>
      <c r="BI645" s="5">
        <f t="shared" si="890"/>
        <v>4.3036173820257422E-5</v>
      </c>
      <c r="BJ645" s="8">
        <f t="shared" si="891"/>
        <v>0.65426306071609985</v>
      </c>
      <c r="BK645" s="8">
        <f t="shared" si="892"/>
        <v>0.1890555187407886</v>
      </c>
      <c r="BL645" s="8">
        <f t="shared" si="893"/>
        <v>0.14744092275604601</v>
      </c>
      <c r="BM645" s="8">
        <f t="shared" si="894"/>
        <v>0.66082455042539889</v>
      </c>
      <c r="BN645" s="8">
        <f t="shared" si="895"/>
        <v>0.32766055839341107</v>
      </c>
    </row>
    <row r="646" spans="1:66" x14ac:dyDescent="0.25">
      <c r="A646" t="s">
        <v>24</v>
      </c>
      <c r="B646" t="s">
        <v>287</v>
      </c>
      <c r="C646" t="s">
        <v>182</v>
      </c>
      <c r="D646" t="s">
        <v>527</v>
      </c>
      <c r="E646">
        <f>VLOOKUP(A646,home!$A$2:$E$405,3,FALSE)</f>
        <v>1.6263000000000001</v>
      </c>
      <c r="F646">
        <f>VLOOKUP(B646,home!$B$2:$E$405,3,FALSE)</f>
        <v>0.80910000000000004</v>
      </c>
      <c r="G646">
        <f>VLOOKUP(C646,away!$B$2:$E$405,4,FALSE)</f>
        <v>1.0680000000000001</v>
      </c>
      <c r="H646">
        <f>VLOOKUP(A646,away!$A$2:$E$405,3,FALSE)</f>
        <v>1.4262999999999999</v>
      </c>
      <c r="I646">
        <f>VLOOKUP(C646,away!$B$2:$E$405,3,FALSE)</f>
        <v>0.92249999999999999</v>
      </c>
      <c r="J646">
        <f>VLOOKUP(B646,home!$B$2:$E$405,4,FALSE)</f>
        <v>0.92249999999999999</v>
      </c>
      <c r="K646" s="3">
        <f t="shared" si="840"/>
        <v>1.4053164044400004</v>
      </c>
      <c r="L646" s="3">
        <f t="shared" si="841"/>
        <v>1.2137902143749999</v>
      </c>
      <c r="M646" s="5">
        <f t="shared" si="842"/>
        <v>7.2867932597025828E-2</v>
      </c>
      <c r="N646" s="5">
        <f t="shared" si="843"/>
        <v>0.10240250103622864</v>
      </c>
      <c r="O646" s="5">
        <f t="shared" si="844"/>
        <v>8.8446383528007017E-2</v>
      </c>
      <c r="P646" s="5">
        <f t="shared" si="845"/>
        <v>0.1242951536853001</v>
      </c>
      <c r="Q646" s="5">
        <f t="shared" si="846"/>
        <v>7.1953957280948139E-2</v>
      </c>
      <c r="R646" s="5">
        <f t="shared" si="847"/>
        <v>5.3677677411576551E-2</v>
      </c>
      <c r="S646" s="5">
        <f t="shared" si="848"/>
        <v>5.3004403580001358E-2</v>
      </c>
      <c r="T646" s="5">
        <f t="shared" si="849"/>
        <v>8.7337009233171614E-2</v>
      </c>
      <c r="U646" s="5">
        <f t="shared" si="850"/>
        <v>7.543412061872698E-2</v>
      </c>
      <c r="V646" s="5">
        <f t="shared" si="851"/>
        <v>1.0045861593051804E-2</v>
      </c>
      <c r="W646" s="5">
        <f t="shared" si="852"/>
        <v>3.3706025510430476E-2</v>
      </c>
      <c r="X646" s="5">
        <f t="shared" si="853"/>
        <v>4.0912043930034621E-2</v>
      </c>
      <c r="Y646" s="5">
        <f t="shared" si="854"/>
        <v>2.482931928617807E-2</v>
      </c>
      <c r="Z646" s="5">
        <f t="shared" si="855"/>
        <v>2.171781319084987E-2</v>
      </c>
      <c r="AA646" s="5">
        <f t="shared" si="856"/>
        <v>3.0520399145664751E-2</v>
      </c>
      <c r="AB646" s="5">
        <f t="shared" si="857"/>
        <v>2.1445408794729628E-2</v>
      </c>
      <c r="AC646" s="5">
        <f t="shared" si="858"/>
        <v>1.0709888648094701E-3</v>
      </c>
      <c r="AD646" s="5">
        <f t="shared" si="859"/>
        <v>1.1841907644570264E-2</v>
      </c>
      <c r="AE646" s="5">
        <f t="shared" si="860"/>
        <v>1.4373591618511891E-2</v>
      </c>
      <c r="AF646" s="5">
        <f t="shared" si="861"/>
        <v>8.7232624259861256E-3</v>
      </c>
      <c r="AG646" s="5">
        <f t="shared" si="862"/>
        <v>3.5294035233623612E-3</v>
      </c>
      <c r="AH646" s="5">
        <f t="shared" si="863"/>
        <v>6.5902172821694664E-3</v>
      </c>
      <c r="AI646" s="5">
        <f t="shared" si="864"/>
        <v>9.2613404554567451E-3</v>
      </c>
      <c r="AJ646" s="5">
        <f t="shared" si="865"/>
        <v>6.5075568345785957E-3</v>
      </c>
      <c r="AK646" s="5">
        <f t="shared" si="866"/>
        <v>3.0483921241529818E-3</v>
      </c>
      <c r="AL646" s="5">
        <f t="shared" si="867"/>
        <v>7.3073968645665451E-5</v>
      </c>
      <c r="AM646" s="5">
        <f t="shared" si="868"/>
        <v>3.3283254145556091E-3</v>
      </c>
      <c r="AN646" s="5">
        <f t="shared" si="869"/>
        <v>4.0398888184432127E-3</v>
      </c>
      <c r="AO646" s="5">
        <f t="shared" si="870"/>
        <v>2.4517887574946762E-3</v>
      </c>
      <c r="AP646" s="5">
        <f t="shared" si="871"/>
        <v>9.9198573385389293E-4</v>
      </c>
      <c r="AQ646" s="5">
        <f t="shared" si="872"/>
        <v>3.0101564413786454E-4</v>
      </c>
      <c r="AR646" s="5">
        <f t="shared" si="873"/>
        <v>1.599828249540461E-3</v>
      </c>
      <c r="AS646" s="5">
        <f t="shared" si="874"/>
        <v>2.2482648833657402E-3</v>
      </c>
      <c r="AT646" s="5">
        <f t="shared" si="875"/>
        <v>1.5797617610601297E-3</v>
      </c>
      <c r="AU646" s="5">
        <f t="shared" si="876"/>
        <v>7.400217059749417E-4</v>
      </c>
      <c r="AV646" s="5">
        <f t="shared" si="877"/>
        <v>2.599911607620649E-4</v>
      </c>
      <c r="AW646" s="5">
        <f t="shared" si="878"/>
        <v>3.4624055997600907E-6</v>
      </c>
      <c r="AX646" s="5">
        <f t="shared" si="879"/>
        <v>7.7955838406492718E-4</v>
      </c>
      <c r="AY646" s="5">
        <f t="shared" si="880"/>
        <v>9.4622033811199641E-4</v>
      </c>
      <c r="AZ646" s="5">
        <f t="shared" si="881"/>
        <v>5.7425649352147248E-4</v>
      </c>
      <c r="BA646" s="5">
        <f t="shared" si="882"/>
        <v>2.3234230412588801E-4</v>
      </c>
      <c r="BB646" s="5">
        <f t="shared" si="883"/>
        <v>7.0503703783335767E-5</v>
      </c>
      <c r="BC646" s="5">
        <f t="shared" si="884"/>
        <v>1.7115341145881321E-5</v>
      </c>
      <c r="BD646" s="5">
        <f t="shared" si="885"/>
        <v>3.2364264566214952E-4</v>
      </c>
      <c r="BE646" s="5">
        <f t="shared" si="886"/>
        <v>4.5482031912538105E-4</v>
      </c>
      <c r="BF646" s="5">
        <f t="shared" si="887"/>
        <v>3.195832277697671E-4</v>
      </c>
      <c r="BG646" s="5">
        <f t="shared" si="888"/>
        <v>1.4970518418957961E-4</v>
      </c>
      <c r="BH646" s="5">
        <f t="shared" si="889"/>
        <v>5.2595787792831973E-5</v>
      </c>
      <c r="BI646" s="5">
        <f t="shared" si="890"/>
        <v>1.4782744677942383E-5</v>
      </c>
      <c r="BJ646" s="8">
        <f t="shared" si="891"/>
        <v>0.41334202242266094</v>
      </c>
      <c r="BK646" s="8">
        <f t="shared" si="892"/>
        <v>0.26230363462694622</v>
      </c>
      <c r="BL646" s="8">
        <f t="shared" si="893"/>
        <v>0.30267449386498357</v>
      </c>
      <c r="BM646" s="8">
        <f t="shared" si="894"/>
        <v>0.48545160063384213</v>
      </c>
      <c r="BN646" s="8">
        <f t="shared" si="895"/>
        <v>0.51364360553908628</v>
      </c>
    </row>
    <row r="647" spans="1:66" x14ac:dyDescent="0.25">
      <c r="A647" t="s">
        <v>24</v>
      </c>
      <c r="B647" t="s">
        <v>295</v>
      </c>
      <c r="C647" t="s">
        <v>298</v>
      </c>
      <c r="D647" t="s">
        <v>527</v>
      </c>
      <c r="E647">
        <f>VLOOKUP(A647,home!$A$2:$E$405,3,FALSE)</f>
        <v>1.6263000000000001</v>
      </c>
      <c r="F647">
        <f>VLOOKUP(B647,home!$B$2:$E$405,3,FALSE)</f>
        <v>1.2945</v>
      </c>
      <c r="G647">
        <f>VLOOKUP(C647,away!$B$2:$E$405,4,FALSE)</f>
        <v>0.80810000000000004</v>
      </c>
      <c r="H647">
        <f>VLOOKUP(A647,away!$A$2:$E$405,3,FALSE)</f>
        <v>1.4262999999999999</v>
      </c>
      <c r="I647">
        <f>VLOOKUP(C647,away!$B$2:$E$405,3,FALSE)</f>
        <v>1.4354</v>
      </c>
      <c r="J647">
        <f>VLOOKUP(B647,home!$B$2:$E$405,4,FALSE)</f>
        <v>0.66420000000000001</v>
      </c>
      <c r="K647" s="3">
        <f t="shared" si="840"/>
        <v>1.7012487673350001</v>
      </c>
      <c r="L647" s="3">
        <f t="shared" si="841"/>
        <v>1.3598239794839999</v>
      </c>
      <c r="M647" s="5">
        <f t="shared" si="842"/>
        <v>4.6837423563291902E-2</v>
      </c>
      <c r="N647" s="5">
        <f t="shared" si="843"/>
        <v>7.9682109102197626E-2</v>
      </c>
      <c r="O647" s="5">
        <f t="shared" si="844"/>
        <v>6.3690651698613265E-2</v>
      </c>
      <c r="P647" s="5">
        <f t="shared" si="845"/>
        <v>0.10835364269302865</v>
      </c>
      <c r="Q647" s="5">
        <f t="shared" si="846"/>
        <v>6.7779544944383374E-2</v>
      </c>
      <c r="R647" s="5">
        <f t="shared" si="847"/>
        <v>4.3304037724368839E-2</v>
      </c>
      <c r="S647" s="5">
        <f t="shared" si="848"/>
        <v>6.2666298611533611E-2</v>
      </c>
      <c r="T647" s="5">
        <f t="shared" si="849"/>
        <v>9.2168250533886026E-2</v>
      </c>
      <c r="U647" s="5">
        <f t="shared" si="850"/>
        <v>7.3670940799210827E-2</v>
      </c>
      <c r="V647" s="5">
        <f t="shared" si="851"/>
        <v>1.6108016036158648E-2</v>
      </c>
      <c r="W647" s="5">
        <f t="shared" si="852"/>
        <v>3.8436622429053137E-2</v>
      </c>
      <c r="X647" s="5">
        <f t="shared" si="853"/>
        <v>5.2267040869399012E-2</v>
      </c>
      <c r="Y647" s="5">
        <f t="shared" si="854"/>
        <v>3.5536987755439516E-2</v>
      </c>
      <c r="Z647" s="5">
        <f t="shared" si="855"/>
        <v>1.9628622968692166E-2</v>
      </c>
      <c r="AA647" s="5">
        <f t="shared" si="856"/>
        <v>3.339317062997102E-2</v>
      </c>
      <c r="AB647" s="5">
        <f t="shared" si="857"/>
        <v>2.8405045185822764E-2</v>
      </c>
      <c r="AC647" s="5">
        <f t="shared" si="858"/>
        <v>2.3290166298816908E-3</v>
      </c>
      <c r="AD647" s="5">
        <f t="shared" si="859"/>
        <v>1.6347564131986871E-2</v>
      </c>
      <c r="AE647" s="5">
        <f t="shared" si="860"/>
        <v>2.2229809712828293E-2</v>
      </c>
      <c r="AF647" s="5">
        <f t="shared" si="861"/>
        <v>1.5114314153435121E-2</v>
      </c>
      <c r="AG647" s="5">
        <f t="shared" si="862"/>
        <v>6.8509356064318308E-3</v>
      </c>
      <c r="AH647" s="5">
        <f t="shared" si="863"/>
        <v>6.6728680492695062E-3</v>
      </c>
      <c r="AI647" s="5">
        <f t="shared" si="864"/>
        <v>1.1352208543408855E-2</v>
      </c>
      <c r="AJ647" s="5">
        <f t="shared" si="865"/>
        <v>9.6564653955020872E-3</v>
      </c>
      <c r="AK647" s="5">
        <f t="shared" si="866"/>
        <v>5.4760166169703353E-3</v>
      </c>
      <c r="AL647" s="5">
        <f t="shared" si="867"/>
        <v>2.1551777748774685E-4</v>
      </c>
      <c r="AM647" s="5">
        <f t="shared" si="868"/>
        <v>5.5622546656945064E-3</v>
      </c>
      <c r="AN647" s="5">
        <f t="shared" si="869"/>
        <v>7.5636872744081511E-3</v>
      </c>
      <c r="AO647" s="5">
        <f t="shared" si="870"/>
        <v>5.1426416645290905E-3</v>
      </c>
      <c r="AP647" s="5">
        <f t="shared" si="871"/>
        <v>2.3310291511067231E-3</v>
      </c>
      <c r="AQ647" s="5">
        <f t="shared" si="872"/>
        <v>7.9244733413778867E-4</v>
      </c>
      <c r="AR647" s="5">
        <f t="shared" si="873"/>
        <v>1.8147851970658582E-3</v>
      </c>
      <c r="AS647" s="5">
        <f t="shared" si="874"/>
        <v>3.0874010794860966E-3</v>
      </c>
      <c r="AT647" s="5">
        <f t="shared" si="875"/>
        <v>2.6262186403722357E-3</v>
      </c>
      <c r="AU647" s="5">
        <f t="shared" si="876"/>
        <v>1.4892837415618216E-3</v>
      </c>
      <c r="AV647" s="5">
        <f t="shared" si="877"/>
        <v>6.3341053238602659E-4</v>
      </c>
      <c r="AW647" s="5">
        <f t="shared" si="878"/>
        <v>1.3849405074049477E-5</v>
      </c>
      <c r="AX647" s="5">
        <f t="shared" si="879"/>
        <v>1.5771298156026859E-3</v>
      </c>
      <c r="AY647" s="5">
        <f t="shared" si="880"/>
        <v>2.1446189420157116E-3</v>
      </c>
      <c r="AZ647" s="5">
        <f t="shared" si="881"/>
        <v>1.4581521321042855E-3</v>
      </c>
      <c r="BA647" s="5">
        <f t="shared" si="882"/>
        <v>6.6094341165704297E-4</v>
      </c>
      <c r="BB647" s="5">
        <f t="shared" si="883"/>
        <v>2.2469167506330293E-4</v>
      </c>
      <c r="BC647" s="5">
        <f t="shared" si="884"/>
        <v>6.1108225548301253E-5</v>
      </c>
      <c r="BD647" s="5">
        <f t="shared" si="885"/>
        <v>4.1129807143045849E-4</v>
      </c>
      <c r="BE647" s="5">
        <f t="shared" si="886"/>
        <v>6.997203370283303E-4</v>
      </c>
      <c r="BF647" s="5">
        <f t="shared" si="887"/>
        <v>5.9519918042433902E-4</v>
      </c>
      <c r="BG647" s="5">
        <f t="shared" si="888"/>
        <v>3.3752729067190295E-4</v>
      </c>
      <c r="BH647" s="5">
        <f t="shared" si="889"/>
        <v>1.4355447179937431E-4</v>
      </c>
      <c r="BI647" s="5">
        <f t="shared" si="890"/>
        <v>4.8844373638822534E-5</v>
      </c>
      <c r="BJ647" s="8">
        <f t="shared" si="891"/>
        <v>0.45393188353090841</v>
      </c>
      <c r="BK647" s="8">
        <f t="shared" si="892"/>
        <v>0.23865453425339794</v>
      </c>
      <c r="BL647" s="8">
        <f t="shared" si="893"/>
        <v>0.28750864755900268</v>
      </c>
      <c r="BM647" s="8">
        <f t="shared" si="894"/>
        <v>0.58794550904917608</v>
      </c>
      <c r="BN647" s="8">
        <f t="shared" si="895"/>
        <v>0.4096474097258837</v>
      </c>
    </row>
    <row r="648" spans="1:66" x14ac:dyDescent="0.25">
      <c r="A648" t="s">
        <v>27</v>
      </c>
      <c r="B648" t="s">
        <v>30</v>
      </c>
      <c r="C648" t="s">
        <v>31</v>
      </c>
      <c r="D648" t="s">
        <v>527</v>
      </c>
      <c r="E648">
        <f>VLOOKUP(A648,home!$A$2:$E$405,3,FALSE)</f>
        <v>1.3026</v>
      </c>
      <c r="F648">
        <f>VLOOKUP(B648,home!$B$2:$E$405,3,FALSE)</f>
        <v>0.88890000000000002</v>
      </c>
      <c r="G648">
        <f>VLOOKUP(C648,away!$B$2:$E$405,4,FALSE)</f>
        <v>0.84850000000000003</v>
      </c>
      <c r="H648">
        <f>VLOOKUP(A648,away!$A$2:$E$405,3,FALSE)</f>
        <v>1.1000000000000001</v>
      </c>
      <c r="I648">
        <f>VLOOKUP(C648,away!$B$2:$E$405,3,FALSE)</f>
        <v>1.0526</v>
      </c>
      <c r="J648">
        <f>VLOOKUP(B648,home!$B$2:$E$405,4,FALSE)</f>
        <v>1.1483000000000001</v>
      </c>
      <c r="K648" s="3">
        <f t="shared" si="840"/>
        <v>0.98246214729000003</v>
      </c>
      <c r="L648" s="3">
        <f t="shared" si="841"/>
        <v>1.3295706380000003</v>
      </c>
      <c r="M648" s="5">
        <f t="shared" si="842"/>
        <v>9.9059679693182232E-2</v>
      </c>
      <c r="N648" s="5">
        <f t="shared" si="843"/>
        <v>9.7322385621223431E-2</v>
      </c>
      <c r="O648" s="5">
        <f t="shared" si="844"/>
        <v>0.13170684152973997</v>
      </c>
      <c r="P648" s="5">
        <f t="shared" si="845"/>
        <v>0.1293969863420921</v>
      </c>
      <c r="Q648" s="5">
        <f t="shared" si="846"/>
        <v>4.7807779978406295E-2</v>
      </c>
      <c r="R648" s="5">
        <f t="shared" si="847"/>
        <v>8.7556774660830672E-2</v>
      </c>
      <c r="S648" s="5">
        <f t="shared" si="848"/>
        <v>4.2256294706068849E-2</v>
      </c>
      <c r="T648" s="5">
        <f t="shared" si="849"/>
        <v>6.3563820527253304E-2</v>
      </c>
      <c r="U648" s="5">
        <f t="shared" si="850"/>
        <v>8.6021216843066364E-2</v>
      </c>
      <c r="V648" s="5">
        <f t="shared" si="851"/>
        <v>6.1330449212077167E-3</v>
      </c>
      <c r="W648" s="5">
        <f t="shared" si="852"/>
        <v>1.5656444724917642E-2</v>
      </c>
      <c r="X648" s="5">
        <f t="shared" si="853"/>
        <v>2.0816349201720489E-2</v>
      </c>
      <c r="Y648" s="5">
        <f t="shared" si="854"/>
        <v>1.3838403344481155E-2</v>
      </c>
      <c r="Z648" s="5">
        <f t="shared" si="855"/>
        <v>3.8804305582340964E-2</v>
      </c>
      <c r="AA648" s="5">
        <f t="shared" si="856"/>
        <v>3.8123761386524041E-2</v>
      </c>
      <c r="AB648" s="5">
        <f t="shared" si="857"/>
        <v>1.8727576237288001E-2</v>
      </c>
      <c r="AC648" s="5">
        <f t="shared" si="858"/>
        <v>5.007067029964684E-4</v>
      </c>
      <c r="AD648" s="5">
        <f t="shared" si="859"/>
        <v>3.8454660758424439E-3</v>
      </c>
      <c r="AE648" s="5">
        <f t="shared" si="860"/>
        <v>5.1128187838651957E-3</v>
      </c>
      <c r="AF648" s="5">
        <f t="shared" si="861"/>
        <v>3.3989268662210173E-3</v>
      </c>
      <c r="AG648" s="5">
        <f t="shared" si="862"/>
        <v>1.50637112067894E-3</v>
      </c>
      <c r="AH648" s="5">
        <f t="shared" si="863"/>
        <v>1.2898266332565014E-2</v>
      </c>
      <c r="AI648" s="5">
        <f t="shared" si="864"/>
        <v>1.2672058437410138E-2</v>
      </c>
      <c r="AJ648" s="5">
        <f t="shared" si="865"/>
        <v>6.2249088715011633E-3</v>
      </c>
      <c r="AK648" s="5">
        <f t="shared" si="866"/>
        <v>2.0385791121932013E-3</v>
      </c>
      <c r="AL648" s="5">
        <f t="shared" si="867"/>
        <v>2.6161981791058495E-5</v>
      </c>
      <c r="AM648" s="5">
        <f t="shared" si="868"/>
        <v>7.5560497164060391E-4</v>
      </c>
      <c r="AN648" s="5">
        <f t="shared" si="869"/>
        <v>1.0046301842201698E-3</v>
      </c>
      <c r="AO648" s="5">
        <f t="shared" si="870"/>
        <v>6.678633974938346E-4</v>
      </c>
      <c r="AP648" s="5">
        <f t="shared" si="871"/>
        <v>2.9599052116757518E-4</v>
      </c>
      <c r="AQ648" s="5">
        <f t="shared" si="872"/>
        <v>9.8385076517681379E-5</v>
      </c>
      <c r="AR648" s="5">
        <f t="shared" si="873"/>
        <v>3.4298312393764778E-3</v>
      </c>
      <c r="AS648" s="5">
        <f t="shared" si="874"/>
        <v>3.3696793642801364E-3</v>
      </c>
      <c r="AT648" s="5">
        <f t="shared" si="875"/>
        <v>1.6552912119547326E-3</v>
      </c>
      <c r="AU648" s="5">
        <f t="shared" si="876"/>
        <v>5.4208698616243773E-4</v>
      </c>
      <c r="AV648" s="5">
        <f t="shared" si="877"/>
        <v>1.3314498611077824E-4</v>
      </c>
      <c r="AW648" s="5">
        <f t="shared" si="878"/>
        <v>9.492822943213229E-7</v>
      </c>
      <c r="AX648" s="5">
        <f t="shared" si="879"/>
        <v>1.2372554715683784E-4</v>
      </c>
      <c r="AY648" s="5">
        <f t="shared" si="880"/>
        <v>1.64501854670216E-4</v>
      </c>
      <c r="AZ648" s="5">
        <f t="shared" si="881"/>
        <v>1.0935841793303123E-4</v>
      </c>
      <c r="BA648" s="5">
        <f t="shared" si="882"/>
        <v>4.8466580500630339E-5</v>
      </c>
      <c r="BB648" s="5">
        <f t="shared" si="883"/>
        <v>1.6109935589475363E-5</v>
      </c>
      <c r="BC648" s="5">
        <f t="shared" si="884"/>
        <v>4.2838594679675338E-6</v>
      </c>
      <c r="BD648" s="5">
        <f t="shared" si="885"/>
        <v>7.6003381819501935E-4</v>
      </c>
      <c r="BE648" s="5">
        <f t="shared" si="886"/>
        <v>7.4670445703689623E-4</v>
      </c>
      <c r="BF648" s="5">
        <f t="shared" si="887"/>
        <v>3.6680443212574131E-4</v>
      </c>
      <c r="BG648" s="5">
        <f t="shared" si="888"/>
        <v>1.2012382334058164E-4</v>
      </c>
      <c r="BH648" s="5">
        <f t="shared" si="889"/>
        <v>2.9504277354968108E-5</v>
      </c>
      <c r="BI648" s="5">
        <f t="shared" si="890"/>
        <v>5.7973671368803399E-6</v>
      </c>
      <c r="BJ648" s="8">
        <f t="shared" si="891"/>
        <v>0.2761576865909679</v>
      </c>
      <c r="BK648" s="8">
        <f t="shared" si="892"/>
        <v>0.27753737620200858</v>
      </c>
      <c r="BL648" s="8">
        <f t="shared" si="893"/>
        <v>0.40712898537419318</v>
      </c>
      <c r="BM648" s="8">
        <f t="shared" si="894"/>
        <v>0.40661435335166018</v>
      </c>
      <c r="BN648" s="8">
        <f t="shared" si="895"/>
        <v>0.59285044782547469</v>
      </c>
    </row>
    <row r="649" spans="1:66" x14ac:dyDescent="0.25">
      <c r="A649" t="s">
        <v>27</v>
      </c>
      <c r="B649" t="s">
        <v>522</v>
      </c>
      <c r="C649" t="s">
        <v>187</v>
      </c>
      <c r="D649" t="s">
        <v>527</v>
      </c>
      <c r="E649">
        <f>VLOOKUP(A649,home!$A$2:$E$405,3,FALSE)</f>
        <v>1.3026</v>
      </c>
      <c r="F649" t="e">
        <f>VLOOKUP(B649,home!$B$2:$E$405,3,FALSE)</f>
        <v>#N/A</v>
      </c>
      <c r="G649">
        <f>VLOOKUP(C649,away!$B$2:$E$405,4,FALSE)</f>
        <v>1.1717</v>
      </c>
      <c r="H649">
        <f>VLOOKUP(A649,away!$A$2:$E$405,3,FALSE)</f>
        <v>1.1000000000000001</v>
      </c>
      <c r="I649">
        <f>VLOOKUP(C649,away!$B$2:$E$405,3,FALSE)</f>
        <v>0.90910000000000002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196</v>
      </c>
      <c r="B650" t="s">
        <v>518</v>
      </c>
      <c r="C650" t="s">
        <v>303</v>
      </c>
      <c r="D650" t="s">
        <v>527</v>
      </c>
      <c r="E650">
        <f>VLOOKUP(A650,home!$A$2:$E$405,3,FALSE)</f>
        <v>1.6077999999999999</v>
      </c>
      <c r="F650" t="e">
        <f>VLOOKUP(B650,home!$B$2:$E$405,3,FALSE)</f>
        <v>#N/A</v>
      </c>
      <c r="G650">
        <f>VLOOKUP(C650,away!$B$2:$E$405,4,FALSE)</f>
        <v>0.91469999999999996</v>
      </c>
      <c r="H650">
        <f>VLOOKUP(A650,away!$A$2:$E$405,3,FALSE)</f>
        <v>1.3987000000000001</v>
      </c>
      <c r="I650">
        <f>VLOOKUP(C650,away!$B$2:$E$405,3,FALSE)</f>
        <v>1.0513999999999999</v>
      </c>
      <c r="J650" t="e">
        <f>VLOOKUP(B650,home!$B$2:$E$405,4,FALSE)</f>
        <v>#N/A</v>
      </c>
      <c r="K650" s="3" t="e">
        <f t="shared" si="840"/>
        <v>#N/A</v>
      </c>
      <c r="L650" s="3" t="e">
        <f t="shared" si="841"/>
        <v>#N/A</v>
      </c>
      <c r="M650" s="5" t="e">
        <f t="shared" si="842"/>
        <v>#N/A</v>
      </c>
      <c r="N650" s="5" t="e">
        <f t="shared" si="843"/>
        <v>#N/A</v>
      </c>
      <c r="O650" s="5" t="e">
        <f t="shared" si="844"/>
        <v>#N/A</v>
      </c>
      <c r="P650" s="5" t="e">
        <f t="shared" si="845"/>
        <v>#N/A</v>
      </c>
      <c r="Q650" s="5" t="e">
        <f t="shared" si="846"/>
        <v>#N/A</v>
      </c>
      <c r="R650" s="5" t="e">
        <f t="shared" si="847"/>
        <v>#N/A</v>
      </c>
      <c r="S650" s="5" t="e">
        <f t="shared" si="848"/>
        <v>#N/A</v>
      </c>
      <c r="T650" s="5" t="e">
        <f t="shared" si="849"/>
        <v>#N/A</v>
      </c>
      <c r="U650" s="5" t="e">
        <f t="shared" si="850"/>
        <v>#N/A</v>
      </c>
      <c r="V650" s="5" t="e">
        <f t="shared" si="851"/>
        <v>#N/A</v>
      </c>
      <c r="W650" s="5" t="e">
        <f t="shared" si="852"/>
        <v>#N/A</v>
      </c>
      <c r="X650" s="5" t="e">
        <f t="shared" si="853"/>
        <v>#N/A</v>
      </c>
      <c r="Y650" s="5" t="e">
        <f t="shared" si="854"/>
        <v>#N/A</v>
      </c>
      <c r="Z650" s="5" t="e">
        <f t="shared" si="855"/>
        <v>#N/A</v>
      </c>
      <c r="AA650" s="5" t="e">
        <f t="shared" si="856"/>
        <v>#N/A</v>
      </c>
      <c r="AB650" s="5" t="e">
        <f t="shared" si="857"/>
        <v>#N/A</v>
      </c>
      <c r="AC650" s="5" t="e">
        <f t="shared" si="858"/>
        <v>#N/A</v>
      </c>
      <c r="AD650" s="5" t="e">
        <f t="shared" si="859"/>
        <v>#N/A</v>
      </c>
      <c r="AE650" s="5" t="e">
        <f t="shared" si="860"/>
        <v>#N/A</v>
      </c>
      <c r="AF650" s="5" t="e">
        <f t="shared" si="861"/>
        <v>#N/A</v>
      </c>
      <c r="AG650" s="5" t="e">
        <f t="shared" si="862"/>
        <v>#N/A</v>
      </c>
      <c r="AH650" s="5" t="e">
        <f t="shared" si="863"/>
        <v>#N/A</v>
      </c>
      <c r="AI650" s="5" t="e">
        <f t="shared" si="864"/>
        <v>#N/A</v>
      </c>
      <c r="AJ650" s="5" t="e">
        <f t="shared" si="865"/>
        <v>#N/A</v>
      </c>
      <c r="AK650" s="5" t="e">
        <f t="shared" si="866"/>
        <v>#N/A</v>
      </c>
      <c r="AL650" s="5" t="e">
        <f t="shared" si="867"/>
        <v>#N/A</v>
      </c>
      <c r="AM650" s="5" t="e">
        <f t="shared" si="868"/>
        <v>#N/A</v>
      </c>
      <c r="AN650" s="5" t="e">
        <f t="shared" si="869"/>
        <v>#N/A</v>
      </c>
      <c r="AO650" s="5" t="e">
        <f t="shared" si="870"/>
        <v>#N/A</v>
      </c>
      <c r="AP650" s="5" t="e">
        <f t="shared" si="871"/>
        <v>#N/A</v>
      </c>
      <c r="AQ650" s="5" t="e">
        <f t="shared" si="872"/>
        <v>#N/A</v>
      </c>
      <c r="AR650" s="5" t="e">
        <f t="shared" si="873"/>
        <v>#N/A</v>
      </c>
      <c r="AS650" s="5" t="e">
        <f t="shared" si="874"/>
        <v>#N/A</v>
      </c>
      <c r="AT650" s="5" t="e">
        <f t="shared" si="875"/>
        <v>#N/A</v>
      </c>
      <c r="AU650" s="5" t="e">
        <f t="shared" si="876"/>
        <v>#N/A</v>
      </c>
      <c r="AV650" s="5" t="e">
        <f t="shared" si="877"/>
        <v>#N/A</v>
      </c>
      <c r="AW650" s="5" t="e">
        <f t="shared" si="878"/>
        <v>#N/A</v>
      </c>
      <c r="AX650" s="5" t="e">
        <f t="shared" si="879"/>
        <v>#N/A</v>
      </c>
      <c r="AY650" s="5" t="e">
        <f t="shared" si="880"/>
        <v>#N/A</v>
      </c>
      <c r="AZ650" s="5" t="e">
        <f t="shared" si="881"/>
        <v>#N/A</v>
      </c>
      <c r="BA650" s="5" t="e">
        <f t="shared" si="882"/>
        <v>#N/A</v>
      </c>
      <c r="BB650" s="5" t="e">
        <f t="shared" si="883"/>
        <v>#N/A</v>
      </c>
      <c r="BC650" s="5" t="e">
        <f t="shared" si="884"/>
        <v>#N/A</v>
      </c>
      <c r="BD650" s="5" t="e">
        <f t="shared" si="885"/>
        <v>#N/A</v>
      </c>
      <c r="BE650" s="5" t="e">
        <f t="shared" si="886"/>
        <v>#N/A</v>
      </c>
      <c r="BF650" s="5" t="e">
        <f t="shared" si="887"/>
        <v>#N/A</v>
      </c>
      <c r="BG650" s="5" t="e">
        <f t="shared" si="888"/>
        <v>#N/A</v>
      </c>
      <c r="BH650" s="5" t="e">
        <f t="shared" si="889"/>
        <v>#N/A</v>
      </c>
      <c r="BI650" s="5" t="e">
        <f t="shared" si="890"/>
        <v>#N/A</v>
      </c>
      <c r="BJ650" s="8" t="e">
        <f t="shared" si="891"/>
        <v>#N/A</v>
      </c>
      <c r="BK650" s="8" t="e">
        <f t="shared" si="892"/>
        <v>#N/A</v>
      </c>
      <c r="BL650" s="8" t="e">
        <f t="shared" si="893"/>
        <v>#N/A</v>
      </c>
      <c r="BM650" s="8" t="e">
        <f t="shared" si="894"/>
        <v>#N/A</v>
      </c>
      <c r="BN650" s="8" t="e">
        <f t="shared" si="895"/>
        <v>#N/A</v>
      </c>
    </row>
    <row r="651" spans="1:66" x14ac:dyDescent="0.25">
      <c r="A651" t="s">
        <v>196</v>
      </c>
      <c r="B651" t="s">
        <v>511</v>
      </c>
      <c r="C651" t="s">
        <v>199</v>
      </c>
      <c r="D651" t="s">
        <v>527</v>
      </c>
      <c r="E651">
        <f>VLOOKUP(A651,home!$A$2:$E$405,3,FALSE)</f>
        <v>1.6077999999999999</v>
      </c>
      <c r="F651" t="e">
        <f>VLOOKUP(B651,home!$B$2:$E$405,3,FALSE)</f>
        <v>#N/A</v>
      </c>
      <c r="G651">
        <f>VLOOKUP(C651,away!$B$2:$E$405,4,FALSE)</f>
        <v>0.76829999999999998</v>
      </c>
      <c r="H651">
        <f>VLOOKUP(A651,away!$A$2:$E$405,3,FALSE)</f>
        <v>1.3987000000000001</v>
      </c>
      <c r="I651">
        <f>VLOOKUP(C651,away!$B$2:$E$405,3,FALSE)</f>
        <v>0.79910000000000003</v>
      </c>
      <c r="J651" t="e">
        <f>VLOOKUP(B651,home!$B$2:$E$405,4,FALSE)</f>
        <v>#N/A</v>
      </c>
      <c r="K651" s="3" t="e">
        <f t="shared" si="840"/>
        <v>#N/A</v>
      </c>
      <c r="L651" s="3" t="e">
        <f t="shared" si="841"/>
        <v>#N/A</v>
      </c>
      <c r="M651" s="5" t="e">
        <f t="shared" si="842"/>
        <v>#N/A</v>
      </c>
      <c r="N651" s="5" t="e">
        <f t="shared" si="843"/>
        <v>#N/A</v>
      </c>
      <c r="O651" s="5" t="e">
        <f t="shared" si="844"/>
        <v>#N/A</v>
      </c>
      <c r="P651" s="5" t="e">
        <f t="shared" si="845"/>
        <v>#N/A</v>
      </c>
      <c r="Q651" s="5" t="e">
        <f t="shared" si="846"/>
        <v>#N/A</v>
      </c>
      <c r="R651" s="5" t="e">
        <f t="shared" si="847"/>
        <v>#N/A</v>
      </c>
      <c r="S651" s="5" t="e">
        <f t="shared" si="848"/>
        <v>#N/A</v>
      </c>
      <c r="T651" s="5" t="e">
        <f t="shared" si="849"/>
        <v>#N/A</v>
      </c>
      <c r="U651" s="5" t="e">
        <f t="shared" si="850"/>
        <v>#N/A</v>
      </c>
      <c r="V651" s="5" t="e">
        <f t="shared" si="851"/>
        <v>#N/A</v>
      </c>
      <c r="W651" s="5" t="e">
        <f t="shared" si="852"/>
        <v>#N/A</v>
      </c>
      <c r="X651" s="5" t="e">
        <f t="shared" si="853"/>
        <v>#N/A</v>
      </c>
      <c r="Y651" s="5" t="e">
        <f t="shared" si="854"/>
        <v>#N/A</v>
      </c>
      <c r="Z651" s="5" t="e">
        <f t="shared" si="855"/>
        <v>#N/A</v>
      </c>
      <c r="AA651" s="5" t="e">
        <f t="shared" si="856"/>
        <v>#N/A</v>
      </c>
      <c r="AB651" s="5" t="e">
        <f t="shared" si="857"/>
        <v>#N/A</v>
      </c>
      <c r="AC651" s="5" t="e">
        <f t="shared" si="858"/>
        <v>#N/A</v>
      </c>
      <c r="AD651" s="5" t="e">
        <f t="shared" si="859"/>
        <v>#N/A</v>
      </c>
      <c r="AE651" s="5" t="e">
        <f t="shared" si="860"/>
        <v>#N/A</v>
      </c>
      <c r="AF651" s="5" t="e">
        <f t="shared" si="861"/>
        <v>#N/A</v>
      </c>
      <c r="AG651" s="5" t="e">
        <f t="shared" si="862"/>
        <v>#N/A</v>
      </c>
      <c r="AH651" s="5" t="e">
        <f t="shared" si="863"/>
        <v>#N/A</v>
      </c>
      <c r="AI651" s="5" t="e">
        <f t="shared" si="864"/>
        <v>#N/A</v>
      </c>
      <c r="AJ651" s="5" t="e">
        <f t="shared" si="865"/>
        <v>#N/A</v>
      </c>
      <c r="AK651" s="5" t="e">
        <f t="shared" si="866"/>
        <v>#N/A</v>
      </c>
      <c r="AL651" s="5" t="e">
        <f t="shared" si="867"/>
        <v>#N/A</v>
      </c>
      <c r="AM651" s="5" t="e">
        <f t="shared" si="868"/>
        <v>#N/A</v>
      </c>
      <c r="AN651" s="5" t="e">
        <f t="shared" si="869"/>
        <v>#N/A</v>
      </c>
      <c r="AO651" s="5" t="e">
        <f t="shared" si="870"/>
        <v>#N/A</v>
      </c>
      <c r="AP651" s="5" t="e">
        <f t="shared" si="871"/>
        <v>#N/A</v>
      </c>
      <c r="AQ651" s="5" t="e">
        <f t="shared" si="872"/>
        <v>#N/A</v>
      </c>
      <c r="AR651" s="5" t="e">
        <f t="shared" si="873"/>
        <v>#N/A</v>
      </c>
      <c r="AS651" s="5" t="e">
        <f t="shared" si="874"/>
        <v>#N/A</v>
      </c>
      <c r="AT651" s="5" t="e">
        <f t="shared" si="875"/>
        <v>#N/A</v>
      </c>
      <c r="AU651" s="5" t="e">
        <f t="shared" si="876"/>
        <v>#N/A</v>
      </c>
      <c r="AV651" s="5" t="e">
        <f t="shared" si="877"/>
        <v>#N/A</v>
      </c>
      <c r="AW651" s="5" t="e">
        <f t="shared" si="878"/>
        <v>#N/A</v>
      </c>
      <c r="AX651" s="5" t="e">
        <f t="shared" si="879"/>
        <v>#N/A</v>
      </c>
      <c r="AY651" s="5" t="e">
        <f t="shared" si="880"/>
        <v>#N/A</v>
      </c>
      <c r="AZ651" s="5" t="e">
        <f t="shared" si="881"/>
        <v>#N/A</v>
      </c>
      <c r="BA651" s="5" t="e">
        <f t="shared" si="882"/>
        <v>#N/A</v>
      </c>
      <c r="BB651" s="5" t="e">
        <f t="shared" si="883"/>
        <v>#N/A</v>
      </c>
      <c r="BC651" s="5" t="e">
        <f t="shared" si="884"/>
        <v>#N/A</v>
      </c>
      <c r="BD651" s="5" t="e">
        <f t="shared" si="885"/>
        <v>#N/A</v>
      </c>
      <c r="BE651" s="5" t="e">
        <f t="shared" si="886"/>
        <v>#N/A</v>
      </c>
      <c r="BF651" s="5" t="e">
        <f t="shared" si="887"/>
        <v>#N/A</v>
      </c>
      <c r="BG651" s="5" t="e">
        <f t="shared" si="888"/>
        <v>#N/A</v>
      </c>
      <c r="BH651" s="5" t="e">
        <f t="shared" si="889"/>
        <v>#N/A</v>
      </c>
      <c r="BI651" s="5" t="e">
        <f t="shared" si="890"/>
        <v>#N/A</v>
      </c>
      <c r="BJ651" s="8" t="e">
        <f t="shared" si="891"/>
        <v>#N/A</v>
      </c>
      <c r="BK651" s="8" t="e">
        <f t="shared" si="892"/>
        <v>#N/A</v>
      </c>
      <c r="BL651" s="8" t="e">
        <f t="shared" si="893"/>
        <v>#N/A</v>
      </c>
      <c r="BM651" s="8" t="e">
        <f t="shared" si="894"/>
        <v>#N/A</v>
      </c>
      <c r="BN651" s="8" t="e">
        <f t="shared" si="895"/>
        <v>#N/A</v>
      </c>
    </row>
    <row r="652" spans="1:66" x14ac:dyDescent="0.25">
      <c r="A652" t="s">
        <v>196</v>
      </c>
      <c r="B652" t="s">
        <v>200</v>
      </c>
      <c r="C652" t="s">
        <v>302</v>
      </c>
      <c r="D652" t="s">
        <v>527</v>
      </c>
      <c r="E652">
        <f>VLOOKUP(A652,home!$A$2:$E$405,3,FALSE)</f>
        <v>1.6077999999999999</v>
      </c>
      <c r="F652">
        <f>VLOOKUP(B652,home!$B$2:$E$405,3,FALSE)</f>
        <v>1.4269000000000001</v>
      </c>
      <c r="G652">
        <f>VLOOKUP(C652,away!$B$2:$E$405,4,FALSE)</f>
        <v>0.87809999999999999</v>
      </c>
      <c r="H652">
        <f>VLOOKUP(A652,away!$A$2:$E$405,3,FALSE)</f>
        <v>1.3987000000000001</v>
      </c>
      <c r="I652">
        <f>VLOOKUP(C652,away!$B$2:$E$405,3,FALSE)</f>
        <v>0.96730000000000005</v>
      </c>
      <c r="J652">
        <f>VLOOKUP(B652,home!$B$2:$E$405,4,FALSE)</f>
        <v>0.54669999999999996</v>
      </c>
      <c r="K652" s="3">
        <f t="shared" si="840"/>
        <v>2.0145105189420001</v>
      </c>
      <c r="L652" s="3">
        <f t="shared" si="841"/>
        <v>0.73966460421700009</v>
      </c>
      <c r="M652" s="5">
        <f t="shared" si="842"/>
        <v>6.3661510922408668E-2</v>
      </c>
      <c r="N652" s="5">
        <f t="shared" si="843"/>
        <v>0.12824678340493328</v>
      </c>
      <c r="O652" s="5">
        <f t="shared" si="844"/>
        <v>4.7088166280279641E-2</v>
      </c>
      <c r="P652" s="5">
        <f t="shared" si="845"/>
        <v>9.4859606289313322E-2</v>
      </c>
      <c r="Q652" s="5">
        <f t="shared" si="846"/>
        <v>0.12917724709485723</v>
      </c>
      <c r="R652" s="5">
        <f t="shared" si="847"/>
        <v>1.7414724937503661E-2</v>
      </c>
      <c r="S652" s="5">
        <f t="shared" si="848"/>
        <v>3.5336676647255552E-2</v>
      </c>
      <c r="T652" s="5">
        <f t="shared" si="849"/>
        <v>9.5547837346259212E-2</v>
      </c>
      <c r="U652" s="5">
        <f t="shared" si="850"/>
        <v>3.508214657108269E-2</v>
      </c>
      <c r="V652" s="5">
        <f t="shared" si="851"/>
        <v>5.8504270577361631E-3</v>
      </c>
      <c r="W652" s="5">
        <f t="shared" si="852"/>
        <v>8.6742974360186589E-2</v>
      </c>
      <c r="X652" s="5">
        <f t="shared" si="853"/>
        <v>6.41607077987328E-2</v>
      </c>
      <c r="Y652" s="5">
        <f t="shared" si="854"/>
        <v>2.3728702270116142E-2</v>
      </c>
      <c r="Z652" s="5">
        <f t="shared" si="855"/>
        <v>4.2936852094821896E-3</v>
      </c>
      <c r="AA652" s="5">
        <f t="shared" si="856"/>
        <v>8.6496740195275562E-3</v>
      </c>
      <c r="AB652" s="5">
        <f t="shared" si="857"/>
        <v>8.7124296488787969E-3</v>
      </c>
      <c r="AC652" s="5">
        <f t="shared" si="858"/>
        <v>5.4484373611317577E-4</v>
      </c>
      <c r="AD652" s="5">
        <f t="shared" si="859"/>
        <v>4.3686158573228037E-2</v>
      </c>
      <c r="AE652" s="5">
        <f t="shared" si="860"/>
        <v>3.2313105190827821E-2</v>
      </c>
      <c r="AF652" s="5">
        <f t="shared" si="861"/>
        <v>1.1950430080997974E-2</v>
      </c>
      <c r="AG652" s="5">
        <f t="shared" si="862"/>
        <v>2.9464367120280999E-3</v>
      </c>
      <c r="AH652" s="5">
        <f t="shared" si="863"/>
        <v>7.9397174277600756E-4</v>
      </c>
      <c r="AI652" s="5">
        <f t="shared" si="864"/>
        <v>1.5994644275649792E-3</v>
      </c>
      <c r="AJ652" s="5">
        <f t="shared" si="865"/>
        <v>1.6110689570015978E-3</v>
      </c>
      <c r="AK652" s="5">
        <f t="shared" si="866"/>
        <v>1.0818384535402116E-3</v>
      </c>
      <c r="AL652" s="5">
        <f t="shared" si="867"/>
        <v>3.2474040623941197E-5</v>
      </c>
      <c r="AM652" s="5">
        <f t="shared" si="868"/>
        <v>1.7601245195587218E-2</v>
      </c>
      <c r="AN652" s="5">
        <f t="shared" si="869"/>
        <v>1.3019018061320395E-2</v>
      </c>
      <c r="AO652" s="5">
        <f t="shared" si="870"/>
        <v>4.8148534208102617E-3</v>
      </c>
      <c r="AP652" s="5">
        <f t="shared" si="871"/>
        <v>1.1871255499554972E-3</v>
      </c>
      <c r="AQ652" s="5">
        <f t="shared" si="872"/>
        <v>2.1951868751593032E-4</v>
      </c>
      <c r="AR652" s="5">
        <f t="shared" si="873"/>
        <v>1.1745455897597953E-4</v>
      </c>
      <c r="AS652" s="5">
        <f t="shared" si="874"/>
        <v>2.3661344455480426E-4</v>
      </c>
      <c r="AT652" s="5">
        <f t="shared" si="875"/>
        <v>2.3833013648937647E-4</v>
      </c>
      <c r="AU652" s="5">
        <f t="shared" si="876"/>
        <v>1.6003952231291048E-4</v>
      </c>
      <c r="AV652" s="5">
        <f t="shared" si="877"/>
        <v>8.0600325286452783E-5</v>
      </c>
      <c r="AW652" s="5">
        <f t="shared" si="878"/>
        <v>1.3441205000462618E-6</v>
      </c>
      <c r="AX652" s="5">
        <f t="shared" si="879"/>
        <v>5.9096489321646302E-3</v>
      </c>
      <c r="AY652" s="5">
        <f t="shared" si="880"/>
        <v>4.3711581384709691E-3</v>
      </c>
      <c r="AZ652" s="5">
        <f t="shared" si="881"/>
        <v>1.6165954772310235E-3</v>
      </c>
      <c r="BA652" s="5">
        <f t="shared" si="882"/>
        <v>3.9857948461502593E-4</v>
      </c>
      <c r="BB652" s="5">
        <f t="shared" si="883"/>
        <v>7.3703784184197242E-5</v>
      </c>
      <c r="BC652" s="5">
        <f t="shared" si="884"/>
        <v>1.0903216071579891E-5</v>
      </c>
      <c r="BD652" s="5">
        <f t="shared" si="885"/>
        <v>1.4479496646408359E-5</v>
      </c>
      <c r="BE652" s="5">
        <f t="shared" si="886"/>
        <v>2.916909830317505E-5</v>
      </c>
      <c r="BF652" s="5">
        <f t="shared" si="887"/>
        <v>2.9380727679899698E-5</v>
      </c>
      <c r="BG652" s="5">
        <f t="shared" si="888"/>
        <v>1.9729261655109438E-5</v>
      </c>
      <c r="BH652" s="5">
        <f t="shared" si="889"/>
        <v>9.9362012837942564E-6</v>
      </c>
      <c r="BI652" s="5">
        <f t="shared" si="890"/>
        <v>4.0033164009057057E-6</v>
      </c>
      <c r="BJ652" s="8">
        <f t="shared" si="891"/>
        <v>0.66772273278009386</v>
      </c>
      <c r="BK652" s="8">
        <f t="shared" si="892"/>
        <v>0.20465669683192184</v>
      </c>
      <c r="BL652" s="8">
        <f t="shared" si="893"/>
        <v>0.12297322112774395</v>
      </c>
      <c r="BM652" s="8">
        <f t="shared" si="894"/>
        <v>0.51482848300197492</v>
      </c>
      <c r="BN652" s="8">
        <f t="shared" si="895"/>
        <v>0.48044803892929583</v>
      </c>
    </row>
    <row r="653" spans="1:66" x14ac:dyDescent="0.25">
      <c r="A653" t="s">
        <v>196</v>
      </c>
      <c r="B653" t="s">
        <v>301</v>
      </c>
      <c r="C653" t="s">
        <v>203</v>
      </c>
      <c r="D653" t="s">
        <v>527</v>
      </c>
      <c r="E653">
        <f>VLOOKUP(A653,home!$A$2:$E$405,3,FALSE)</f>
        <v>1.6077999999999999</v>
      </c>
      <c r="F653">
        <f>VLOOKUP(B653,home!$B$2:$E$405,3,FALSE)</f>
        <v>0.80489999999999995</v>
      </c>
      <c r="G653">
        <f>VLOOKUP(C653,away!$B$2:$E$405,4,FALSE)</f>
        <v>1.2805</v>
      </c>
      <c r="H653">
        <f>VLOOKUP(A653,away!$A$2:$E$405,3,FALSE)</f>
        <v>1.3987000000000001</v>
      </c>
      <c r="I653">
        <f>VLOOKUP(C653,away!$B$2:$E$405,3,FALSE)</f>
        <v>1.0513999999999999</v>
      </c>
      <c r="J653">
        <f>VLOOKUP(B653,home!$B$2:$E$405,4,FALSE)</f>
        <v>1.3877999999999999</v>
      </c>
      <c r="K653" s="3">
        <f t="shared" si="840"/>
        <v>1.6571183807099998</v>
      </c>
      <c r="L653" s="3">
        <f t="shared" si="841"/>
        <v>2.0408892152039995</v>
      </c>
      <c r="M653" s="5">
        <f t="shared" si="842"/>
        <v>2.4772834830276636E-2</v>
      </c>
      <c r="N653" s="5">
        <f t="shared" si="843"/>
        <v>4.1051519939544305E-2</v>
      </c>
      <c r="O653" s="5">
        <f t="shared" si="844"/>
        <v>5.05586114351416E-2</v>
      </c>
      <c r="P653" s="5">
        <f t="shared" si="845"/>
        <v>8.3781604312347921E-2</v>
      </c>
      <c r="Q653" s="5">
        <f t="shared" si="846"/>
        <v>3.4013614123950972E-2</v>
      </c>
      <c r="R653" s="5">
        <f t="shared" si="847"/>
        <v>5.1592262406835045E-2</v>
      </c>
      <c r="S653" s="5">
        <f t="shared" si="848"/>
        <v>7.0837242379018964E-2</v>
      </c>
      <c r="T653" s="5">
        <f t="shared" si="849"/>
        <v>6.9418018235681986E-2</v>
      </c>
      <c r="U653" s="5">
        <f t="shared" si="850"/>
        <v>8.549448633677989E-2</v>
      </c>
      <c r="V653" s="5">
        <f t="shared" si="851"/>
        <v>2.661902241905827E-2</v>
      </c>
      <c r="W653" s="5">
        <f t="shared" si="852"/>
        <v>1.8788195053058808E-2</v>
      </c>
      <c r="X653" s="5">
        <f t="shared" si="853"/>
        <v>3.834462465693686E-2</v>
      </c>
      <c r="Y653" s="5">
        <f t="shared" si="854"/>
        <v>3.9128565461693895E-2</v>
      </c>
      <c r="Z653" s="5">
        <f t="shared" si="855"/>
        <v>3.5098030644694807E-2</v>
      </c>
      <c r="AA653" s="5">
        <f t="shared" si="856"/>
        <v>5.8161591708046606E-2</v>
      </c>
      <c r="AB653" s="5">
        <f t="shared" si="857"/>
        <v>4.8190321335377186E-2</v>
      </c>
      <c r="AC653" s="5">
        <f t="shared" si="858"/>
        <v>5.6265875978023681E-3</v>
      </c>
      <c r="AD653" s="5">
        <f t="shared" si="859"/>
        <v>7.7835658406971058E-3</v>
      </c>
      <c r="AE653" s="5">
        <f t="shared" si="860"/>
        <v>1.5885395580108978E-2</v>
      </c>
      <c r="AF653" s="5">
        <f t="shared" si="861"/>
        <v>1.6210166259346848E-2</v>
      </c>
      <c r="AG653" s="5">
        <f t="shared" si="862"/>
        <v>1.1027717831788251E-2</v>
      </c>
      <c r="AH653" s="5">
        <f t="shared" si="863"/>
        <v>1.7907798054414278E-2</v>
      </c>
      <c r="AI653" s="5">
        <f t="shared" si="864"/>
        <v>2.9675341314012671E-2</v>
      </c>
      <c r="AJ653" s="5">
        <f t="shared" si="865"/>
        <v>2.4587776772646626E-2</v>
      </c>
      <c r="AK653" s="5">
        <f t="shared" si="866"/>
        <v>1.3581618943582374E-2</v>
      </c>
      <c r="AL653" s="5">
        <f t="shared" si="867"/>
        <v>7.6116365200433987E-4</v>
      </c>
      <c r="AM653" s="5">
        <f t="shared" si="868"/>
        <v>2.5796580044171306E-3</v>
      </c>
      <c r="AN653" s="5">
        <f t="shared" si="869"/>
        <v>5.2647962001295947E-3</v>
      </c>
      <c r="AO653" s="5">
        <f t="shared" si="870"/>
        <v>5.3724328925457429E-3</v>
      </c>
      <c r="AP653" s="5">
        <f t="shared" si="871"/>
        <v>3.654846783267946E-3</v>
      </c>
      <c r="AQ653" s="5">
        <f t="shared" si="872"/>
        <v>1.8647843457986451E-3</v>
      </c>
      <c r="AR653" s="5">
        <f t="shared" si="873"/>
        <v>7.3095663834610502E-3</v>
      </c>
      <c r="AS653" s="5">
        <f t="shared" si="874"/>
        <v>1.2112816809053226E-2</v>
      </c>
      <c r="AT653" s="5">
        <f t="shared" si="875"/>
        <v>1.0036185688227577E-2</v>
      </c>
      <c r="AU653" s="5">
        <f t="shared" si="876"/>
        <v>5.543715925393519E-3</v>
      </c>
      <c r="AV653" s="5">
        <f t="shared" si="877"/>
        <v>2.2966483893510858E-3</v>
      </c>
      <c r="AW653" s="5">
        <f t="shared" si="878"/>
        <v>7.1506991367851962E-5</v>
      </c>
      <c r="AX653" s="5">
        <f t="shared" si="879"/>
        <v>7.124664491775512E-4</v>
      </c>
      <c r="AY653" s="5">
        <f t="shared" si="880"/>
        <v>1.4540650923211529E-3</v>
      </c>
      <c r="AZ653" s="5">
        <f t="shared" si="881"/>
        <v>1.4837928825614244E-3</v>
      </c>
      <c r="BA653" s="5">
        <f t="shared" si="882"/>
        <v>1.0094189638720221E-3</v>
      </c>
      <c r="BB653" s="5">
        <f t="shared" si="883"/>
        <v>5.1502806924720145E-4</v>
      </c>
      <c r="BC653" s="5">
        <f t="shared" si="884"/>
        <v>2.1022304641079035E-4</v>
      </c>
      <c r="BD653" s="5">
        <f t="shared" si="885"/>
        <v>2.4863358666372261E-3</v>
      </c>
      <c r="BE653" s="5">
        <f t="shared" si="886"/>
        <v>4.1201528652230739E-3</v>
      </c>
      <c r="BF653" s="5">
        <f t="shared" si="887"/>
        <v>3.4137905221480642E-3</v>
      </c>
      <c r="BG653" s="5">
        <f t="shared" si="888"/>
        <v>1.8856850073817153E-3</v>
      </c>
      <c r="BH653" s="5">
        <f t="shared" si="889"/>
        <v>7.8120082149037758E-4</v>
      </c>
      <c r="BI653" s="5">
        <f t="shared" si="890"/>
        <v>2.5890844806349117E-4</v>
      </c>
      <c r="BJ653" s="8">
        <f t="shared" si="891"/>
        <v>0.31577289571255718</v>
      </c>
      <c r="BK653" s="8">
        <f t="shared" si="892"/>
        <v>0.21385252028282969</v>
      </c>
      <c r="BL653" s="8">
        <f t="shared" si="893"/>
        <v>0.42999481503326664</v>
      </c>
      <c r="BM653" s="8">
        <f t="shared" si="894"/>
        <v>0.70756525652429836</v>
      </c>
      <c r="BN653" s="8">
        <f t="shared" si="895"/>
        <v>0.28577044704809651</v>
      </c>
    </row>
    <row r="654" spans="1:66" x14ac:dyDescent="0.25">
      <c r="A654" t="s">
        <v>32</v>
      </c>
      <c r="B654" t="s">
        <v>508</v>
      </c>
      <c r="C654" t="s">
        <v>212</v>
      </c>
      <c r="D654" t="s">
        <v>527</v>
      </c>
      <c r="E654">
        <f>VLOOKUP(A654,home!$A$2:$E$405,3,FALSE)</f>
        <v>1.268</v>
      </c>
      <c r="F654" t="e">
        <f>VLOOKUP(B654,home!$B$2:$E$405,3,FALSE)</f>
        <v>#N/A</v>
      </c>
      <c r="G654">
        <f>VLOOKUP(C654,away!$B$2:$E$405,4,FALSE)</f>
        <v>1.2525999999999999</v>
      </c>
      <c r="H654">
        <f>VLOOKUP(A654,away!$A$2:$E$405,3,FALSE)</f>
        <v>1.1471</v>
      </c>
      <c r="I654">
        <f>VLOOKUP(C654,away!$B$2:$E$405,3,FALSE)</f>
        <v>1.1282000000000001</v>
      </c>
      <c r="J654" t="e">
        <f>VLOOKUP(B654,home!$B$2:$E$405,4,FALSE)</f>
        <v>#N/A</v>
      </c>
      <c r="K654" s="3" t="e">
        <f t="shared" si="840"/>
        <v>#N/A</v>
      </c>
      <c r="L654" s="3" t="e">
        <f t="shared" si="841"/>
        <v>#N/A</v>
      </c>
      <c r="M654" s="5" t="e">
        <f t="shared" si="842"/>
        <v>#N/A</v>
      </c>
      <c r="N654" s="5" t="e">
        <f t="shared" si="843"/>
        <v>#N/A</v>
      </c>
      <c r="O654" s="5" t="e">
        <f t="shared" si="844"/>
        <v>#N/A</v>
      </c>
      <c r="P654" s="5" t="e">
        <f t="shared" si="845"/>
        <v>#N/A</v>
      </c>
      <c r="Q654" s="5" t="e">
        <f t="shared" si="846"/>
        <v>#N/A</v>
      </c>
      <c r="R654" s="5" t="e">
        <f t="shared" si="847"/>
        <v>#N/A</v>
      </c>
      <c r="S654" s="5" t="e">
        <f t="shared" si="848"/>
        <v>#N/A</v>
      </c>
      <c r="T654" s="5" t="e">
        <f t="shared" si="849"/>
        <v>#N/A</v>
      </c>
      <c r="U654" s="5" t="e">
        <f t="shared" si="850"/>
        <v>#N/A</v>
      </c>
      <c r="V654" s="5" t="e">
        <f t="shared" si="851"/>
        <v>#N/A</v>
      </c>
      <c r="W654" s="5" t="e">
        <f t="shared" si="852"/>
        <v>#N/A</v>
      </c>
      <c r="X654" s="5" t="e">
        <f t="shared" si="853"/>
        <v>#N/A</v>
      </c>
      <c r="Y654" s="5" t="e">
        <f t="shared" si="854"/>
        <v>#N/A</v>
      </c>
      <c r="Z654" s="5" t="e">
        <f t="shared" si="855"/>
        <v>#N/A</v>
      </c>
      <c r="AA654" s="5" t="e">
        <f t="shared" si="856"/>
        <v>#N/A</v>
      </c>
      <c r="AB654" s="5" t="e">
        <f t="shared" si="857"/>
        <v>#N/A</v>
      </c>
      <c r="AC654" s="5" t="e">
        <f t="shared" si="858"/>
        <v>#N/A</v>
      </c>
      <c r="AD654" s="5" t="e">
        <f t="shared" si="859"/>
        <v>#N/A</v>
      </c>
      <c r="AE654" s="5" t="e">
        <f t="shared" si="860"/>
        <v>#N/A</v>
      </c>
      <c r="AF654" s="5" t="e">
        <f t="shared" si="861"/>
        <v>#N/A</v>
      </c>
      <c r="AG654" s="5" t="e">
        <f t="shared" si="862"/>
        <v>#N/A</v>
      </c>
      <c r="AH654" s="5" t="e">
        <f t="shared" si="863"/>
        <v>#N/A</v>
      </c>
      <c r="AI654" s="5" t="e">
        <f t="shared" si="864"/>
        <v>#N/A</v>
      </c>
      <c r="AJ654" s="5" t="e">
        <f t="shared" si="865"/>
        <v>#N/A</v>
      </c>
      <c r="AK654" s="5" t="e">
        <f t="shared" si="866"/>
        <v>#N/A</v>
      </c>
      <c r="AL654" s="5" t="e">
        <f t="shared" si="867"/>
        <v>#N/A</v>
      </c>
      <c r="AM654" s="5" t="e">
        <f t="shared" si="868"/>
        <v>#N/A</v>
      </c>
      <c r="AN654" s="5" t="e">
        <f t="shared" si="869"/>
        <v>#N/A</v>
      </c>
      <c r="AO654" s="5" t="e">
        <f t="shared" si="870"/>
        <v>#N/A</v>
      </c>
      <c r="AP654" s="5" t="e">
        <f t="shared" si="871"/>
        <v>#N/A</v>
      </c>
      <c r="AQ654" s="5" t="e">
        <f t="shared" si="872"/>
        <v>#N/A</v>
      </c>
      <c r="AR654" s="5" t="e">
        <f t="shared" si="873"/>
        <v>#N/A</v>
      </c>
      <c r="AS654" s="5" t="e">
        <f t="shared" si="874"/>
        <v>#N/A</v>
      </c>
      <c r="AT654" s="5" t="e">
        <f t="shared" si="875"/>
        <v>#N/A</v>
      </c>
      <c r="AU654" s="5" t="e">
        <f t="shared" si="876"/>
        <v>#N/A</v>
      </c>
      <c r="AV654" s="5" t="e">
        <f t="shared" si="877"/>
        <v>#N/A</v>
      </c>
      <c r="AW654" s="5" t="e">
        <f t="shared" si="878"/>
        <v>#N/A</v>
      </c>
      <c r="AX654" s="5" t="e">
        <f t="shared" si="879"/>
        <v>#N/A</v>
      </c>
      <c r="AY654" s="5" t="e">
        <f t="shared" si="880"/>
        <v>#N/A</v>
      </c>
      <c r="AZ654" s="5" t="e">
        <f t="shared" si="881"/>
        <v>#N/A</v>
      </c>
      <c r="BA654" s="5" t="e">
        <f t="shared" si="882"/>
        <v>#N/A</v>
      </c>
      <c r="BB654" s="5" t="e">
        <f t="shared" si="883"/>
        <v>#N/A</v>
      </c>
      <c r="BC654" s="5" t="e">
        <f t="shared" si="884"/>
        <v>#N/A</v>
      </c>
      <c r="BD654" s="5" t="e">
        <f t="shared" si="885"/>
        <v>#N/A</v>
      </c>
      <c r="BE654" s="5" t="e">
        <f t="shared" si="886"/>
        <v>#N/A</v>
      </c>
      <c r="BF654" s="5" t="e">
        <f t="shared" si="887"/>
        <v>#N/A</v>
      </c>
      <c r="BG654" s="5" t="e">
        <f t="shared" si="888"/>
        <v>#N/A</v>
      </c>
      <c r="BH654" s="5" t="e">
        <f t="shared" si="889"/>
        <v>#N/A</v>
      </c>
      <c r="BI654" s="5" t="e">
        <f t="shared" si="890"/>
        <v>#N/A</v>
      </c>
      <c r="BJ654" s="8" t="e">
        <f t="shared" si="891"/>
        <v>#N/A</v>
      </c>
      <c r="BK654" s="8" t="e">
        <f t="shared" si="892"/>
        <v>#N/A</v>
      </c>
      <c r="BL654" s="8" t="e">
        <f t="shared" si="893"/>
        <v>#N/A</v>
      </c>
      <c r="BM654" s="8" t="e">
        <f t="shared" si="894"/>
        <v>#N/A</v>
      </c>
      <c r="BN654" s="8" t="e">
        <f t="shared" si="895"/>
        <v>#N/A</v>
      </c>
    </row>
    <row r="655" spans="1:66" x14ac:dyDescent="0.25">
      <c r="A655" t="s">
        <v>32</v>
      </c>
      <c r="B655" t="s">
        <v>35</v>
      </c>
      <c r="C655" t="s">
        <v>509</v>
      </c>
      <c r="D655" t="s">
        <v>527</v>
      </c>
      <c r="E655">
        <f>VLOOKUP(A655,home!$A$2:$E$405,3,FALSE)</f>
        <v>1.268</v>
      </c>
      <c r="F655">
        <f>VLOOKUP(B655,home!$B$2:$E$405,3,FALSE)</f>
        <v>1.8555999999999999</v>
      </c>
      <c r="G655" t="e">
        <f>VLOOKUP(C655,away!$B$2:$E$405,4,FALSE)</f>
        <v>#N/A</v>
      </c>
      <c r="H655">
        <f>VLOOKUP(A655,away!$A$2:$E$405,3,FALSE)</f>
        <v>1.1471</v>
      </c>
      <c r="I655" t="e">
        <f>VLOOKUP(C655,away!$B$2:$E$405,3,FALSE)</f>
        <v>#N/A</v>
      </c>
      <c r="J655">
        <f>VLOOKUP(B655,home!$B$2:$E$405,4,FALSE)</f>
        <v>0.76919999999999999</v>
      </c>
      <c r="K655" s="3" t="e">
        <f t="shared" si="840"/>
        <v>#N/A</v>
      </c>
      <c r="L655" s="3" t="e">
        <f t="shared" si="841"/>
        <v>#N/A</v>
      </c>
      <c r="M655" s="5" t="e">
        <f t="shared" si="842"/>
        <v>#N/A</v>
      </c>
      <c r="N655" s="5" t="e">
        <f t="shared" si="843"/>
        <v>#N/A</v>
      </c>
      <c r="O655" s="5" t="e">
        <f t="shared" si="844"/>
        <v>#N/A</v>
      </c>
      <c r="P655" s="5" t="e">
        <f t="shared" si="845"/>
        <v>#N/A</v>
      </c>
      <c r="Q655" s="5" t="e">
        <f t="shared" si="846"/>
        <v>#N/A</v>
      </c>
      <c r="R655" s="5" t="e">
        <f t="shared" si="847"/>
        <v>#N/A</v>
      </c>
      <c r="S655" s="5" t="e">
        <f t="shared" si="848"/>
        <v>#N/A</v>
      </c>
      <c r="T655" s="5" t="e">
        <f t="shared" si="849"/>
        <v>#N/A</v>
      </c>
      <c r="U655" s="5" t="e">
        <f t="shared" si="850"/>
        <v>#N/A</v>
      </c>
      <c r="V655" s="5" t="e">
        <f t="shared" si="851"/>
        <v>#N/A</v>
      </c>
      <c r="W655" s="5" t="e">
        <f t="shared" si="852"/>
        <v>#N/A</v>
      </c>
      <c r="X655" s="5" t="e">
        <f t="shared" si="853"/>
        <v>#N/A</v>
      </c>
      <c r="Y655" s="5" t="e">
        <f t="shared" si="854"/>
        <v>#N/A</v>
      </c>
      <c r="Z655" s="5" t="e">
        <f t="shared" si="855"/>
        <v>#N/A</v>
      </c>
      <c r="AA655" s="5" t="e">
        <f t="shared" si="856"/>
        <v>#N/A</v>
      </c>
      <c r="AB655" s="5" t="e">
        <f t="shared" si="857"/>
        <v>#N/A</v>
      </c>
      <c r="AC655" s="5" t="e">
        <f t="shared" si="858"/>
        <v>#N/A</v>
      </c>
      <c r="AD655" s="5" t="e">
        <f t="shared" si="859"/>
        <v>#N/A</v>
      </c>
      <c r="AE655" s="5" t="e">
        <f t="shared" si="860"/>
        <v>#N/A</v>
      </c>
      <c r="AF655" s="5" t="e">
        <f t="shared" si="861"/>
        <v>#N/A</v>
      </c>
      <c r="AG655" s="5" t="e">
        <f t="shared" si="862"/>
        <v>#N/A</v>
      </c>
      <c r="AH655" s="5" t="e">
        <f t="shared" si="863"/>
        <v>#N/A</v>
      </c>
      <c r="AI655" s="5" t="e">
        <f t="shared" si="864"/>
        <v>#N/A</v>
      </c>
      <c r="AJ655" s="5" t="e">
        <f t="shared" si="865"/>
        <v>#N/A</v>
      </c>
      <c r="AK655" s="5" t="e">
        <f t="shared" si="866"/>
        <v>#N/A</v>
      </c>
      <c r="AL655" s="5" t="e">
        <f t="shared" si="867"/>
        <v>#N/A</v>
      </c>
      <c r="AM655" s="5" t="e">
        <f t="shared" si="868"/>
        <v>#N/A</v>
      </c>
      <c r="AN655" s="5" t="e">
        <f t="shared" si="869"/>
        <v>#N/A</v>
      </c>
      <c r="AO655" s="5" t="e">
        <f t="shared" si="870"/>
        <v>#N/A</v>
      </c>
      <c r="AP655" s="5" t="e">
        <f t="shared" si="871"/>
        <v>#N/A</v>
      </c>
      <c r="AQ655" s="5" t="e">
        <f t="shared" si="872"/>
        <v>#N/A</v>
      </c>
      <c r="AR655" s="5" t="e">
        <f t="shared" si="873"/>
        <v>#N/A</v>
      </c>
      <c r="AS655" s="5" t="e">
        <f t="shared" si="874"/>
        <v>#N/A</v>
      </c>
      <c r="AT655" s="5" t="e">
        <f t="shared" si="875"/>
        <v>#N/A</v>
      </c>
      <c r="AU655" s="5" t="e">
        <f t="shared" si="876"/>
        <v>#N/A</v>
      </c>
      <c r="AV655" s="5" t="e">
        <f t="shared" si="877"/>
        <v>#N/A</v>
      </c>
      <c r="AW655" s="5" t="e">
        <f t="shared" si="878"/>
        <v>#N/A</v>
      </c>
      <c r="AX655" s="5" t="e">
        <f t="shared" si="879"/>
        <v>#N/A</v>
      </c>
      <c r="AY655" s="5" t="e">
        <f t="shared" si="880"/>
        <v>#N/A</v>
      </c>
      <c r="AZ655" s="5" t="e">
        <f t="shared" si="881"/>
        <v>#N/A</v>
      </c>
      <c r="BA655" s="5" t="e">
        <f t="shared" si="882"/>
        <v>#N/A</v>
      </c>
      <c r="BB655" s="5" t="e">
        <f t="shared" si="883"/>
        <v>#N/A</v>
      </c>
      <c r="BC655" s="5" t="e">
        <f t="shared" si="884"/>
        <v>#N/A</v>
      </c>
      <c r="BD655" s="5" t="e">
        <f t="shared" si="885"/>
        <v>#N/A</v>
      </c>
      <c r="BE655" s="5" t="e">
        <f t="shared" si="886"/>
        <v>#N/A</v>
      </c>
      <c r="BF655" s="5" t="e">
        <f t="shared" si="887"/>
        <v>#N/A</v>
      </c>
      <c r="BG655" s="5" t="e">
        <f t="shared" si="888"/>
        <v>#N/A</v>
      </c>
      <c r="BH655" s="5" t="e">
        <f t="shared" si="889"/>
        <v>#N/A</v>
      </c>
      <c r="BI655" s="5" t="e">
        <f t="shared" si="890"/>
        <v>#N/A</v>
      </c>
      <c r="BJ655" s="8" t="e">
        <f t="shared" si="891"/>
        <v>#N/A</v>
      </c>
      <c r="BK655" s="8" t="e">
        <f t="shared" si="892"/>
        <v>#N/A</v>
      </c>
      <c r="BL655" s="8" t="e">
        <f t="shared" si="893"/>
        <v>#N/A</v>
      </c>
      <c r="BM655" s="8" t="e">
        <f t="shared" si="894"/>
        <v>#N/A</v>
      </c>
      <c r="BN655" s="8" t="e">
        <f t="shared" si="895"/>
        <v>#N/A</v>
      </c>
    </row>
    <row r="656" spans="1:66" x14ac:dyDescent="0.25">
      <c r="A656" t="s">
        <v>32</v>
      </c>
      <c r="B656" t="s">
        <v>311</v>
      </c>
      <c r="C656" t="s">
        <v>33</v>
      </c>
      <c r="D656" t="s">
        <v>527</v>
      </c>
      <c r="E656">
        <f>VLOOKUP(A656,home!$A$2:$E$405,3,FALSE)</f>
        <v>1.268</v>
      </c>
      <c r="F656">
        <f>VLOOKUP(B656,home!$B$2:$E$405,3,FALSE)</f>
        <v>0.88139999999999996</v>
      </c>
      <c r="G656">
        <f>VLOOKUP(C656,away!$B$2:$E$405,4,FALSE)</f>
        <v>0.46389999999999998</v>
      </c>
      <c r="H656">
        <f>VLOOKUP(A656,away!$A$2:$E$405,3,FALSE)</f>
        <v>1.1471</v>
      </c>
      <c r="I656">
        <f>VLOOKUP(C656,away!$B$2:$E$405,3,FALSE)</f>
        <v>1.5896999999999999</v>
      </c>
      <c r="J656">
        <f>VLOOKUP(B656,home!$B$2:$E$405,4,FALSE)</f>
        <v>1.2306999999999999</v>
      </c>
      <c r="K656" s="3">
        <f t="shared" si="840"/>
        <v>0.51846169127999997</v>
      </c>
      <c r="L656" s="3">
        <f t="shared" si="841"/>
        <v>2.2442366715089999</v>
      </c>
      <c r="M656" s="5">
        <f t="shared" si="842"/>
        <v>6.3121214418738789E-2</v>
      </c>
      <c r="N656" s="5">
        <f t="shared" si="843"/>
        <v>3.2725931583186832E-2</v>
      </c>
      <c r="O656" s="5">
        <f t="shared" si="844"/>
        <v>0.14165894414871621</v>
      </c>
      <c r="P656" s="5">
        <f t="shared" si="845"/>
        <v>7.3444735768282463E-2</v>
      </c>
      <c r="Q656" s="5">
        <f t="shared" si="846"/>
        <v>8.4835709186663055E-3</v>
      </c>
      <c r="R656" s="5">
        <f t="shared" si="847"/>
        <v>0.15895809865289715</v>
      </c>
      <c r="S656" s="5">
        <f t="shared" si="848"/>
        <v>2.1364169169373094E-2</v>
      </c>
      <c r="T656" s="5">
        <f t="shared" si="849"/>
        <v>1.9039140961018216E-2</v>
      </c>
      <c r="U656" s="5">
        <f t="shared" si="850"/>
        <v>8.2413684670234119E-2</v>
      </c>
      <c r="V656" s="5">
        <f t="shared" si="851"/>
        <v>2.7620327615378282E-3</v>
      </c>
      <c r="W656" s="5">
        <f t="shared" si="852"/>
        <v>1.4661355088618523E-3</v>
      </c>
      <c r="X656" s="5">
        <f t="shared" si="853"/>
        <v>3.2903550743892769E-3</v>
      </c>
      <c r="Y656" s="5">
        <f t="shared" si="854"/>
        <v>3.69216776011507E-3</v>
      </c>
      <c r="Z656" s="5">
        <f t="shared" si="855"/>
        <v>0.11891319807672569</v>
      </c>
      <c r="AA656" s="5">
        <f t="shared" si="856"/>
        <v>6.165193779037284E-2</v>
      </c>
      <c r="AB656" s="5">
        <f t="shared" si="857"/>
        <v>1.5982083968743024E-2</v>
      </c>
      <c r="AC656" s="5">
        <f t="shared" si="858"/>
        <v>2.0086032903371157E-4</v>
      </c>
      <c r="AD656" s="5">
        <f t="shared" si="859"/>
        <v>1.9003377389254479E-4</v>
      </c>
      <c r="AE656" s="5">
        <f t="shared" si="860"/>
        <v>4.2648076419489857E-4</v>
      </c>
      <c r="AF656" s="5">
        <f t="shared" si="861"/>
        <v>4.7856188534968702E-4</v>
      </c>
      <c r="AG656" s="5">
        <f t="shared" si="862"/>
        <v>3.5800204422941771E-4</v>
      </c>
      <c r="AH656" s="5">
        <f t="shared" si="863"/>
        <v>6.6717339962550332E-2</v>
      </c>
      <c r="AI656" s="5">
        <f t="shared" si="864"/>
        <v>3.4590384914686571E-2</v>
      </c>
      <c r="AJ656" s="5">
        <f t="shared" si="865"/>
        <v>8.9668947324472986E-3</v>
      </c>
      <c r="AK656" s="5">
        <f t="shared" si="866"/>
        <v>1.5496638028381169E-3</v>
      </c>
      <c r="AL656" s="5">
        <f t="shared" si="867"/>
        <v>9.3484473821097935E-6</v>
      </c>
      <c r="AM656" s="5">
        <f t="shared" si="868"/>
        <v>1.9705046362529987E-5</v>
      </c>
      <c r="AN656" s="5">
        <f t="shared" si="869"/>
        <v>4.4222787660574823E-5</v>
      </c>
      <c r="AO656" s="5">
        <f t="shared" si="870"/>
        <v>4.9623200892108866E-5</v>
      </c>
      <c r="AP656" s="5">
        <f t="shared" si="871"/>
        <v>3.7122069066576278E-5</v>
      </c>
      <c r="AQ656" s="5">
        <f t="shared" si="872"/>
        <v>2.0827677180375091E-5</v>
      </c>
      <c r="AR656" s="5">
        <f t="shared" si="873"/>
        <v>2.9945900193897684E-2</v>
      </c>
      <c r="AS656" s="5">
        <f t="shared" si="874"/>
        <v>1.5525802061430271E-2</v>
      </c>
      <c r="AT656" s="5">
        <f t="shared" si="875"/>
        <v>4.0247667976238237E-3</v>
      </c>
      <c r="AU656" s="5">
        <f t="shared" si="876"/>
        <v>6.9556246696787923E-4</v>
      </c>
      <c r="AV656" s="5">
        <f t="shared" si="877"/>
        <v>9.0155623253763926E-5</v>
      </c>
      <c r="AW656" s="5">
        <f t="shared" si="878"/>
        <v>3.0214980201424605E-7</v>
      </c>
      <c r="AX656" s="5">
        <f t="shared" si="879"/>
        <v>1.7027186106446835E-6</v>
      </c>
      <c r="AY656" s="5">
        <f t="shared" si="880"/>
        <v>3.8213035472696525E-6</v>
      </c>
      <c r="AZ656" s="5">
        <f t="shared" si="881"/>
        <v>4.2879547768749907E-6</v>
      </c>
      <c r="BA656" s="5">
        <f t="shared" si="882"/>
        <v>3.2077284520116819E-6</v>
      </c>
      <c r="BB656" s="5">
        <f t="shared" si="883"/>
        <v>1.7997254560618536E-6</v>
      </c>
      <c r="BC656" s="5">
        <f t="shared" si="884"/>
        <v>8.0780197342845465E-7</v>
      </c>
      <c r="BD656" s="5">
        <f t="shared" si="885"/>
        <v>1.1200947896082274E-2</v>
      </c>
      <c r="BE656" s="5">
        <f t="shared" si="886"/>
        <v>5.8072623901419722E-3</v>
      </c>
      <c r="BF656" s="5">
        <f t="shared" si="887"/>
        <v>1.5054215402498709E-3</v>
      </c>
      <c r="BG656" s="5">
        <f t="shared" si="888"/>
        <v>2.6016779928243029E-4</v>
      </c>
      <c r="BH656" s="5">
        <f t="shared" si="889"/>
        <v>3.3721759308141087E-5</v>
      </c>
      <c r="BI656" s="5">
        <f t="shared" si="890"/>
        <v>3.4966880727671843E-6</v>
      </c>
      <c r="BJ656" s="8">
        <f t="shared" si="891"/>
        <v>7.0337508287882544E-2</v>
      </c>
      <c r="BK656" s="8">
        <f t="shared" si="892"/>
        <v>0.16090618219789524</v>
      </c>
      <c r="BL656" s="8">
        <f t="shared" si="893"/>
        <v>0.64158223785979662</v>
      </c>
      <c r="BM656" s="8">
        <f t="shared" si="894"/>
        <v>0.51334311177806691</v>
      </c>
      <c r="BN656" s="8">
        <f t="shared" si="895"/>
        <v>0.47839249549048779</v>
      </c>
    </row>
    <row r="657" spans="1:66" s="15" customFormat="1" x14ac:dyDescent="0.25">
      <c r="A657" t="s">
        <v>213</v>
      </c>
      <c r="B657" t="s">
        <v>217</v>
      </c>
      <c r="C657" t="s">
        <v>225</v>
      </c>
      <c r="D657" t="s">
        <v>527</v>
      </c>
      <c r="E657">
        <f>VLOOKUP(A657,home!$A$2:$E$405,3,FALSE)</f>
        <v>1.2675000000000001</v>
      </c>
      <c r="F657">
        <f>VLOOKUP(B657,home!$B$2:$E$405,3,FALSE)</f>
        <v>0.872</v>
      </c>
      <c r="G657">
        <f>VLOOKUP(C657,away!$B$2:$E$405,4,FALSE)</f>
        <v>0.39750000000000002</v>
      </c>
      <c r="H657">
        <f>VLOOKUP(A657,away!$A$2:$E$405,3,FALSE)</f>
        <v>1.1535</v>
      </c>
      <c r="I657">
        <f>VLOOKUP(C657,away!$B$2:$E$405,3,FALSE)</f>
        <v>1.1537999999999999</v>
      </c>
      <c r="J657">
        <f>VLOOKUP(B657,home!$B$2:$E$405,4,FALSE)</f>
        <v>1.0951</v>
      </c>
      <c r="K657" s="3">
        <f t="shared" si="840"/>
        <v>0.43934085000000006</v>
      </c>
      <c r="L657" s="3">
        <f t="shared" si="841"/>
        <v>1.4574776793299999</v>
      </c>
      <c r="M657" s="5">
        <f t="shared" si="842"/>
        <v>0.15004522514972601</v>
      </c>
      <c r="N657" s="5">
        <f t="shared" si="843"/>
        <v>6.5920996755722008E-2</v>
      </c>
      <c r="O657" s="5">
        <f t="shared" si="844"/>
        <v>0.21868756654577007</v>
      </c>
      <c r="P657" s="5">
        <f t="shared" si="845"/>
        <v>9.6078381370650182E-2</v>
      </c>
      <c r="Q657" s="5">
        <f t="shared" si="846"/>
        <v>1.4480893373753077E-2</v>
      </c>
      <c r="R657" s="5">
        <f t="shared" si="847"/>
        <v>0.15936612349372697</v>
      </c>
      <c r="S657" s="5">
        <f t="shared" si="848"/>
        <v>1.5380455055455254E-2</v>
      </c>
      <c r="T657" s="5">
        <f t="shared" si="849"/>
        <v>2.1105578869002814E-2</v>
      </c>
      <c r="U657" s="5">
        <f t="shared" si="850"/>
        <v>7.0016048156938973E-2</v>
      </c>
      <c r="V657" s="5">
        <f t="shared" si="851"/>
        <v>1.0942843140182782E-3</v>
      </c>
      <c r="W657" s="5">
        <f t="shared" si="852"/>
        <v>2.1206826678613487E-3</v>
      </c>
      <c r="X657" s="5">
        <f t="shared" si="853"/>
        <v>3.0908476533499118E-3</v>
      </c>
      <c r="Y657" s="5">
        <f t="shared" si="854"/>
        <v>2.2524207324835033E-3</v>
      </c>
      <c r="Z657" s="5">
        <f t="shared" si="855"/>
        <v>7.7424189277818453E-2</v>
      </c>
      <c r="AA657" s="5">
        <f t="shared" si="856"/>
        <v>3.4015609127877648E-2</v>
      </c>
      <c r="AB657" s="5">
        <f t="shared" si="857"/>
        <v>7.4722233137547635E-3</v>
      </c>
      <c r="AC657" s="5">
        <f t="shared" si="858"/>
        <v>4.3793906780961813E-5</v>
      </c>
      <c r="AD657" s="5">
        <f t="shared" si="859"/>
        <v>2.3292563146961814E-4</v>
      </c>
      <c r="AE657" s="5">
        <f t="shared" si="860"/>
        <v>3.3948390881081389E-4</v>
      </c>
      <c r="AF657" s="5">
        <f t="shared" si="861"/>
        <v>2.4739510979173123E-4</v>
      </c>
      <c r="AG657" s="5">
        <f t="shared" si="862"/>
        <v>1.2019095016561433E-4</v>
      </c>
      <c r="AH657" s="5">
        <f t="shared" si="863"/>
        <v>2.8211006928160379E-2</v>
      </c>
      <c r="AI657" s="5">
        <f t="shared" si="864"/>
        <v>1.239424776317387E-2</v>
      </c>
      <c r="AJ657" s="5">
        <f t="shared" si="865"/>
        <v>2.7226496736917037E-3</v>
      </c>
      <c r="AK657" s="5">
        <f t="shared" si="866"/>
        <v>3.9872374063064527E-4</v>
      </c>
      <c r="AL657" s="5">
        <f t="shared" si="867"/>
        <v>1.1217011866157689E-6</v>
      </c>
      <c r="AM657" s="5">
        <f t="shared" si="868"/>
        <v>2.046674898332976E-5</v>
      </c>
      <c r="AN657" s="5">
        <f t="shared" si="869"/>
        <v>2.9829829811653102E-5</v>
      </c>
      <c r="AO657" s="5">
        <f t="shared" si="870"/>
        <v>2.173815556434851E-5</v>
      </c>
      <c r="AP657" s="5">
        <f t="shared" si="871"/>
        <v>1.056095884161373E-5</v>
      </c>
      <c r="AQ657" s="5">
        <f t="shared" si="872"/>
        <v>3.8480904459937065E-6</v>
      </c>
      <c r="AR657" s="5">
        <f t="shared" si="873"/>
        <v>8.2233825818435382E-3</v>
      </c>
      <c r="AS657" s="5">
        <f t="shared" si="874"/>
        <v>3.6128678933823343E-3</v>
      </c>
      <c r="AT657" s="5">
        <f t="shared" si="875"/>
        <v>7.9364022560815225E-4</v>
      </c>
      <c r="AU657" s="5">
        <f t="shared" si="876"/>
        <v>1.162261904376258E-4</v>
      </c>
      <c r="AV657" s="5">
        <f t="shared" si="877"/>
        <v>1.2765728324782099E-5</v>
      </c>
      <c r="AW657" s="5">
        <f t="shared" si="878"/>
        <v>1.9951620564925362E-8</v>
      </c>
      <c r="AX657" s="5">
        <f t="shared" si="879"/>
        <v>1.4986464825121218E-6</v>
      </c>
      <c r="AY657" s="5">
        <f t="shared" si="880"/>
        <v>2.1842437974678351E-6</v>
      </c>
      <c r="AZ657" s="5">
        <f t="shared" si="881"/>
        <v>1.5917432905121835E-6</v>
      </c>
      <c r="BA657" s="5">
        <f t="shared" si="882"/>
        <v>7.733101057149318E-7</v>
      </c>
      <c r="BB657" s="5">
        <f t="shared" si="883"/>
        <v>2.817705545699589E-7</v>
      </c>
      <c r="BC657" s="5">
        <f t="shared" si="884"/>
        <v>8.2134858795630066E-8</v>
      </c>
      <c r="BD657" s="5">
        <f t="shared" si="885"/>
        <v>1.9975660936046775E-3</v>
      </c>
      <c r="BE657" s="5">
        <f t="shared" si="886"/>
        <v>8.7761238549545863E-4</v>
      </c>
      <c r="BF657" s="5">
        <f t="shared" si="887"/>
        <v>1.9278548570705127E-4</v>
      </c>
      <c r="BG657" s="5">
        <f t="shared" si="888"/>
        <v>2.8232846386066258E-5</v>
      </c>
      <c r="BH657" s="5">
        <f t="shared" si="889"/>
        <v>3.1009606822934443E-6</v>
      </c>
      <c r="BI657" s="5">
        <f t="shared" si="890"/>
        <v>2.7247574039507641E-7</v>
      </c>
      <c r="BJ657" s="8">
        <f t="shared" si="891"/>
        <v>0.11000427128514696</v>
      </c>
      <c r="BK657" s="8">
        <f t="shared" si="892"/>
        <v>0.26264544574161469</v>
      </c>
      <c r="BL657" s="8">
        <f t="shared" si="893"/>
        <v>0.54914265161093745</v>
      </c>
      <c r="BM657" s="8">
        <f t="shared" si="894"/>
        <v>0.29463520693399231</v>
      </c>
      <c r="BN657" s="8">
        <f t="shared" si="895"/>
        <v>0.70457918668934827</v>
      </c>
    </row>
    <row r="658" spans="1:66" x14ac:dyDescent="0.25">
      <c r="A658" t="s">
        <v>213</v>
      </c>
      <c r="B658" t="s">
        <v>218</v>
      </c>
      <c r="C658" t="s">
        <v>215</v>
      </c>
      <c r="D658" t="s">
        <v>527</v>
      </c>
      <c r="E658">
        <f>VLOOKUP(A658,home!$A$2:$E$405,3,FALSE)</f>
        <v>1.2675000000000001</v>
      </c>
      <c r="F658">
        <f>VLOOKUP(B658,home!$B$2:$E$405,3,FALSE)</f>
        <v>0.872</v>
      </c>
      <c r="G658">
        <f>VLOOKUP(C658,away!$B$2:$E$405,4,FALSE)</f>
        <v>1.2041999999999999</v>
      </c>
      <c r="H658">
        <f>VLOOKUP(A658,away!$A$2:$E$405,3,FALSE)</f>
        <v>1.1535</v>
      </c>
      <c r="I658">
        <f>VLOOKUP(C658,away!$B$2:$E$405,3,FALSE)</f>
        <v>1.0038</v>
      </c>
      <c r="J658">
        <f>VLOOKUP(B658,home!$B$2:$E$405,4,FALSE)</f>
        <v>0.95820000000000005</v>
      </c>
      <c r="K658" s="3">
        <f t="shared" si="840"/>
        <v>1.330954092</v>
      </c>
      <c r="L658" s="3">
        <f t="shared" si="841"/>
        <v>1.10948377806</v>
      </c>
      <c r="M658" s="5">
        <f t="shared" si="842"/>
        <v>8.712269468918582E-2</v>
      </c>
      <c r="N658" s="5">
        <f t="shared" si="843"/>
        <v>0.11595630700263854</v>
      </c>
      <c r="O658" s="5">
        <f t="shared" si="844"/>
        <v>9.6661216458525781E-2</v>
      </c>
      <c r="P658" s="5">
        <f t="shared" si="845"/>
        <v>0.12865164158317266</v>
      </c>
      <c r="Q658" s="5">
        <f t="shared" si="846"/>
        <v>7.7166260649185039E-2</v>
      </c>
      <c r="R658" s="5">
        <f t="shared" si="847"/>
        <v>5.3622025814140335E-2</v>
      </c>
      <c r="S658" s="5">
        <f t="shared" si="848"/>
        <v>4.7494068397139357E-2</v>
      </c>
      <c r="T658" s="5">
        <f t="shared" si="849"/>
        <v>8.5614714403820527E-2</v>
      </c>
      <c r="U658" s="5">
        <f t="shared" si="850"/>
        <v>7.136845467865971E-2</v>
      </c>
      <c r="V658" s="5">
        <f t="shared" si="851"/>
        <v>7.7925733058977478E-3</v>
      </c>
      <c r="W658" s="5">
        <f t="shared" si="852"/>
        <v>3.4234916791790485E-2</v>
      </c>
      <c r="X658" s="5">
        <f t="shared" si="853"/>
        <v>3.7983084823725435E-2</v>
      </c>
      <c r="Y658" s="5">
        <f t="shared" si="854"/>
        <v>2.107080822630018E-2</v>
      </c>
      <c r="Z658" s="5">
        <f t="shared" si="855"/>
        <v>1.9830922595834414E-2</v>
      </c>
      <c r="AA658" s="5">
        <f t="shared" si="856"/>
        <v>2.6394047577061076E-2</v>
      </c>
      <c r="AB658" s="5">
        <f t="shared" si="857"/>
        <v>1.7564632813566069E-2</v>
      </c>
      <c r="AC658" s="5">
        <f t="shared" si="858"/>
        <v>7.1919216308787167E-4</v>
      </c>
      <c r="AD658" s="5">
        <f t="shared" si="859"/>
        <v>1.139127564832826E-2</v>
      </c>
      <c r="AE658" s="5">
        <f t="shared" si="860"/>
        <v>1.2638435543230115E-2</v>
      </c>
      <c r="AF658" s="5">
        <f t="shared" si="861"/>
        <v>7.01106960763537E-3</v>
      </c>
      <c r="AG658" s="5">
        <f t="shared" si="862"/>
        <v>2.5928893321736429E-3</v>
      </c>
      <c r="AH658" s="5">
        <f t="shared" si="863"/>
        <v>5.5005217310104531E-3</v>
      </c>
      <c r="AI658" s="5">
        <f t="shared" si="864"/>
        <v>7.320941906023286E-3</v>
      </c>
      <c r="AJ658" s="5">
        <f t="shared" si="865"/>
        <v>4.8719187935579869E-3</v>
      </c>
      <c r="AK658" s="5">
        <f t="shared" si="866"/>
        <v>2.1614334180592365E-3</v>
      </c>
      <c r="AL658" s="5">
        <f t="shared" si="867"/>
        <v>4.2480436458075769E-5</v>
      </c>
      <c r="AM658" s="5">
        <f t="shared" si="868"/>
        <v>3.0322529874484898E-3</v>
      </c>
      <c r="AN658" s="5">
        <f t="shared" si="869"/>
        <v>3.3642355005480723E-3</v>
      </c>
      <c r="AO658" s="5">
        <f t="shared" si="870"/>
        <v>1.8662823567158256E-3</v>
      </c>
      <c r="AP658" s="5">
        <f t="shared" si="871"/>
        <v>6.9020333335193136E-4</v>
      </c>
      <c r="AQ658" s="5">
        <f t="shared" si="872"/>
        <v>1.914423504792268E-4</v>
      </c>
      <c r="AR658" s="5">
        <f t="shared" si="873"/>
        <v>1.2205479262845196E-3</v>
      </c>
      <c r="AS658" s="5">
        <f t="shared" si="874"/>
        <v>1.624493256970496E-3</v>
      </c>
      <c r="AT658" s="5">
        <f t="shared" si="875"/>
        <v>1.0810629738956447E-3</v>
      </c>
      <c r="AU658" s="5">
        <f t="shared" si="876"/>
        <v>4.7961506293869941E-4</v>
      </c>
      <c r="AV658" s="5">
        <f t="shared" si="877"/>
        <v>1.5958640765077484E-4</v>
      </c>
      <c r="AW658" s="5">
        <f t="shared" si="878"/>
        <v>1.7424908327395744E-6</v>
      </c>
      <c r="AX658" s="5">
        <f t="shared" si="879"/>
        <v>6.7263158693729871E-4</v>
      </c>
      <c r="AY658" s="5">
        <f t="shared" si="880"/>
        <v>7.4627383431768752E-4</v>
      </c>
      <c r="AZ658" s="5">
        <f t="shared" si="881"/>
        <v>4.1398935658305532E-4</v>
      </c>
      <c r="BA658" s="5">
        <f t="shared" si="882"/>
        <v>1.5310482513946553E-4</v>
      </c>
      <c r="BB658" s="5">
        <f t="shared" si="883"/>
        <v>4.2466829958737515E-5</v>
      </c>
      <c r="BC658" s="5">
        <f t="shared" si="884"/>
        <v>9.4232517889703238E-6</v>
      </c>
      <c r="BD658" s="5">
        <f t="shared" si="885"/>
        <v>2.2569635409290783E-4</v>
      </c>
      <c r="BE658" s="5">
        <f t="shared" si="886"/>
        <v>3.0039148602943665E-4</v>
      </c>
      <c r="BF658" s="5">
        <f t="shared" si="887"/>
        <v>1.9990363876641983E-4</v>
      </c>
      <c r="BG658" s="5">
        <f t="shared" si="888"/>
        <v>8.8687522007285474E-5</v>
      </c>
      <c r="BH658" s="5">
        <f t="shared" si="889"/>
        <v>2.9509755081234156E-5</v>
      </c>
      <c r="BI658" s="5">
        <f t="shared" si="890"/>
        <v>7.8552258558572779E-6</v>
      </c>
      <c r="BJ658" s="8">
        <f t="shared" si="891"/>
        <v>0.41684206824209641</v>
      </c>
      <c r="BK658" s="8">
        <f t="shared" si="892"/>
        <v>0.27256892440925923</v>
      </c>
      <c r="BL658" s="8">
        <f t="shared" si="893"/>
        <v>0.29088254280017728</v>
      </c>
      <c r="BM658" s="8">
        <f t="shared" si="894"/>
        <v>0.44019978050703429</v>
      </c>
      <c r="BN658" s="8">
        <f t="shared" si="895"/>
        <v>0.55918014619684819</v>
      </c>
    </row>
    <row r="659" spans="1:66" x14ac:dyDescent="0.25">
      <c r="A659" t="s">
        <v>213</v>
      </c>
      <c r="B659" t="s">
        <v>314</v>
      </c>
      <c r="C659" t="s">
        <v>226</v>
      </c>
      <c r="D659" t="s">
        <v>527</v>
      </c>
      <c r="E659">
        <f>VLOOKUP(A659,home!$A$2:$E$405,3,FALSE)</f>
        <v>1.2675000000000001</v>
      </c>
      <c r="F659">
        <f>VLOOKUP(B659,home!$B$2:$E$405,3,FALSE)</f>
        <v>0.83050000000000002</v>
      </c>
      <c r="G659">
        <f>VLOOKUP(C659,away!$B$2:$E$405,4,FALSE)</f>
        <v>1.0611999999999999</v>
      </c>
      <c r="H659">
        <f>VLOOKUP(A659,away!$A$2:$E$405,3,FALSE)</f>
        <v>1.1535</v>
      </c>
      <c r="I659">
        <f>VLOOKUP(C659,away!$B$2:$E$405,3,FALSE)</f>
        <v>1.3532999999999999</v>
      </c>
      <c r="J659">
        <f>VLOOKUP(B659,home!$B$2:$E$405,4,FALSE)</f>
        <v>1.4145000000000001</v>
      </c>
      <c r="K659" s="3">
        <f t="shared" si="840"/>
        <v>1.1170814654999999</v>
      </c>
      <c r="L659" s="3">
        <f t="shared" si="841"/>
        <v>2.208079127475</v>
      </c>
      <c r="M659" s="5">
        <f t="shared" si="842"/>
        <v>3.5966742283467468E-2</v>
      </c>
      <c r="N659" s="5">
        <f t="shared" si="843"/>
        <v>4.0177781179276645E-2</v>
      </c>
      <c r="O659" s="5">
        <f t="shared" si="844"/>
        <v>7.9417412919397037E-2</v>
      </c>
      <c r="P659" s="5">
        <f t="shared" si="845"/>
        <v>8.8715720010218657E-2</v>
      </c>
      <c r="Q659" s="5">
        <f t="shared" si="846"/>
        <v>2.2440927340142341E-2</v>
      </c>
      <c r="R659" s="5">
        <f t="shared" si="847"/>
        <v>8.7679965912692018E-2</v>
      </c>
      <c r="S659" s="5">
        <f t="shared" si="848"/>
        <v>5.4706643396427869E-2</v>
      </c>
      <c r="T659" s="5">
        <f t="shared" si="849"/>
        <v>4.9551343260951376E-2</v>
      </c>
      <c r="U659" s="5">
        <f t="shared" si="850"/>
        <v>9.7945664816740011E-2</v>
      </c>
      <c r="V659" s="5">
        <f t="shared" si="851"/>
        <v>1.4993293341218688E-2</v>
      </c>
      <c r="W659" s="5">
        <f t="shared" si="852"/>
        <v>8.3561146667684074E-3</v>
      </c>
      <c r="X659" s="5">
        <f t="shared" si="853"/>
        <v>1.8450962382479036E-2</v>
      </c>
      <c r="Y659" s="5">
        <f t="shared" si="854"/>
        <v>2.0370592459289179E-2</v>
      </c>
      <c r="Z659" s="5">
        <f t="shared" si="855"/>
        <v>6.4534767543178231E-2</v>
      </c>
      <c r="AA659" s="5">
        <f t="shared" si="856"/>
        <v>7.2090592702835368E-2</v>
      </c>
      <c r="AB659" s="5">
        <f t="shared" si="857"/>
        <v>4.0265532472623475E-2</v>
      </c>
      <c r="AC659" s="5">
        <f t="shared" si="858"/>
        <v>2.311407583857767E-3</v>
      </c>
      <c r="AD659" s="5">
        <f t="shared" si="859"/>
        <v>2.3336152044599232E-3</v>
      </c>
      <c r="AE659" s="5">
        <f t="shared" si="860"/>
        <v>5.1528070245262609E-3</v>
      </c>
      <c r="AF659" s="5">
        <f t="shared" si="861"/>
        <v>5.6889028193814993E-3</v>
      </c>
      <c r="AG659" s="5">
        <f t="shared" si="862"/>
        <v>4.1871825245699892E-3</v>
      </c>
      <c r="AH659" s="5">
        <f t="shared" si="863"/>
        <v>3.5624468302135733E-2</v>
      </c>
      <c r="AI659" s="5">
        <f t="shared" si="864"/>
        <v>3.9795433258608071E-2</v>
      </c>
      <c r="AJ659" s="5">
        <f t="shared" si="865"/>
        <v>2.2227370452366679E-2</v>
      </c>
      <c r="AK659" s="5">
        <f t="shared" si="866"/>
        <v>8.2765945197137217E-3</v>
      </c>
      <c r="AL659" s="5">
        <f t="shared" si="867"/>
        <v>2.2805311242578562E-4</v>
      </c>
      <c r="AM659" s="5">
        <f t="shared" si="868"/>
        <v>5.2136765850223463E-4</v>
      </c>
      <c r="AN659" s="5">
        <f t="shared" si="869"/>
        <v>1.1512210444792979E-3</v>
      </c>
      <c r="AO659" s="5">
        <f t="shared" si="870"/>
        <v>1.2709935797123534E-3</v>
      </c>
      <c r="AP659" s="5">
        <f t="shared" si="871"/>
        <v>9.3548479817252665E-4</v>
      </c>
      <c r="AQ659" s="5">
        <f t="shared" si="872"/>
        <v>5.1640611422872974E-4</v>
      </c>
      <c r="AR659" s="5">
        <f t="shared" si="873"/>
        <v>1.5732328977068125E-2</v>
      </c>
      <c r="AS659" s="5">
        <f t="shared" si="874"/>
        <v>1.7574293109431371E-2</v>
      </c>
      <c r="AT659" s="5">
        <f t="shared" si="875"/>
        <v>9.8159585509050764E-3</v>
      </c>
      <c r="AU659" s="5">
        <f t="shared" si="876"/>
        <v>3.6550751211107662E-3</v>
      </c>
      <c r="AV659" s="5">
        <f t="shared" si="877"/>
        <v>1.0207541682007507E-3</v>
      </c>
      <c r="AW659" s="5">
        <f t="shared" si="878"/>
        <v>1.5625466121181312E-5</v>
      </c>
      <c r="AX659" s="5">
        <f t="shared" si="879"/>
        <v>9.7068358003996538E-5</v>
      </c>
      <c r="AY659" s="5">
        <f t="shared" si="880"/>
        <v>2.1433461524689561E-4</v>
      </c>
      <c r="AZ659" s="5">
        <f t="shared" si="881"/>
        <v>2.3663389511102757E-4</v>
      </c>
      <c r="BA659" s="5">
        <f t="shared" si="882"/>
        <v>1.7416878821592281E-4</v>
      </c>
      <c r="BB659" s="5">
        <f t="shared" si="883"/>
        <v>9.6144616479298199E-5</v>
      </c>
      <c r="BC659" s="5">
        <f t="shared" si="884"/>
        <v>4.2458984173405436E-5</v>
      </c>
      <c r="BD659" s="5">
        <f t="shared" si="885"/>
        <v>5.7897045401390391E-3</v>
      </c>
      <c r="BE659" s="5">
        <f t="shared" si="886"/>
        <v>6.4675716325105197E-3</v>
      </c>
      <c r="BF659" s="5">
        <f t="shared" si="887"/>
        <v>3.61240219873554E-3</v>
      </c>
      <c r="BG659" s="5">
        <f t="shared" si="888"/>
        <v>1.3451158473796396E-3</v>
      </c>
      <c r="BH659" s="5">
        <f t="shared" si="889"/>
        <v>3.756509955145304E-4</v>
      </c>
      <c r="BI659" s="5">
        <f t="shared" si="890"/>
        <v>8.3926552917181098E-5</v>
      </c>
      <c r="BJ659" s="8">
        <f t="shared" si="891"/>
        <v>0.18196651131417035</v>
      </c>
      <c r="BK659" s="8">
        <f t="shared" si="892"/>
        <v>0.19713619434286311</v>
      </c>
      <c r="BL659" s="8">
        <f t="shared" si="893"/>
        <v>0.54879581705102465</v>
      </c>
      <c r="BM659" s="8">
        <f t="shared" si="894"/>
        <v>0.6378360314569167</v>
      </c>
      <c r="BN659" s="8">
        <f t="shared" si="895"/>
        <v>0.35439854964519418</v>
      </c>
    </row>
    <row r="660" spans="1:66" x14ac:dyDescent="0.25">
      <c r="A660" t="s">
        <v>37</v>
      </c>
      <c r="B660" t="s">
        <v>39</v>
      </c>
      <c r="C660" t="s">
        <v>229</v>
      </c>
      <c r="D660" t="s">
        <v>527</v>
      </c>
      <c r="E660">
        <f>VLOOKUP(A660,home!$A$2:$E$405,3,FALSE)</f>
        <v>1.5481</v>
      </c>
      <c r="F660">
        <f>VLOOKUP(B660,home!$B$2:$E$405,3,FALSE)</f>
        <v>1.1073</v>
      </c>
      <c r="G660">
        <f>VLOOKUP(C660,away!$B$2:$E$405,4,FALSE)</f>
        <v>1.1428</v>
      </c>
      <c r="H660">
        <f>VLOOKUP(A660,away!$A$2:$E$405,3,FALSE)</f>
        <v>1.2666999999999999</v>
      </c>
      <c r="I660">
        <f>VLOOKUP(C660,away!$B$2:$E$405,3,FALSE)</f>
        <v>0.72870000000000001</v>
      </c>
      <c r="J660">
        <f>VLOOKUP(B660,home!$B$2:$E$405,4,FALSE)</f>
        <v>0.73309999999999997</v>
      </c>
      <c r="K660" s="3">
        <f t="shared" si="840"/>
        <v>1.9590004793640001</v>
      </c>
      <c r="L660" s="3">
        <f t="shared" si="841"/>
        <v>0.67668376899899996</v>
      </c>
      <c r="M660" s="5">
        <f t="shared" si="842"/>
        <v>7.1669912606609154E-2</v>
      </c>
      <c r="N660" s="5">
        <f t="shared" si="843"/>
        <v>0.14040139315232331</v>
      </c>
      <c r="O660" s="5">
        <f t="shared" si="844"/>
        <v>4.8497866586469221E-2</v>
      </c>
      <c r="P660" s="5">
        <f t="shared" si="845"/>
        <v>9.5007343891024512E-2</v>
      </c>
      <c r="Q660" s="5">
        <f t="shared" si="846"/>
        <v>0.13752319824438744</v>
      </c>
      <c r="R660" s="5">
        <f t="shared" si="847"/>
        <v>1.6408859575071325E-2</v>
      </c>
      <c r="S660" s="5">
        <f t="shared" si="848"/>
        <v>3.1485999720596194E-2</v>
      </c>
      <c r="T660" s="5">
        <f t="shared" si="849"/>
        <v>9.3059716112808749E-2</v>
      </c>
      <c r="U660" s="5">
        <f t="shared" si="850"/>
        <v>3.2144963773381288E-2</v>
      </c>
      <c r="V660" s="5">
        <f t="shared" si="851"/>
        <v>4.6376212748002769E-3</v>
      </c>
      <c r="W660" s="5">
        <f t="shared" si="852"/>
        <v>8.9802670428141787E-2</v>
      </c>
      <c r="X660" s="5">
        <f t="shared" si="853"/>
        <v>6.0768009491490027E-2</v>
      </c>
      <c r="Y660" s="5">
        <f t="shared" si="854"/>
        <v>2.0560362848634231E-2</v>
      </c>
      <c r="Z660" s="5">
        <f t="shared" si="855"/>
        <v>3.7012029807448653E-3</v>
      </c>
      <c r="AA660" s="5">
        <f t="shared" si="856"/>
        <v>7.2506584135026567E-3</v>
      </c>
      <c r="AB660" s="5">
        <f t="shared" si="857"/>
        <v>7.1020216538781652E-3</v>
      </c>
      <c r="AC660" s="5">
        <f t="shared" si="858"/>
        <v>3.8423382915030413E-4</v>
      </c>
      <c r="AD660" s="5">
        <f t="shared" si="859"/>
        <v>4.3980868604224274E-2</v>
      </c>
      <c r="AE660" s="5">
        <f t="shared" si="860"/>
        <v>2.9761139930956269E-2</v>
      </c>
      <c r="AF660" s="5">
        <f t="shared" si="861"/>
        <v>1.0069440169093061E-2</v>
      </c>
      <c r="AG660" s="5">
        <f t="shared" si="862"/>
        <v>2.2712755751106073E-3</v>
      </c>
      <c r="AH660" s="5">
        <f t="shared" si="863"/>
        <v>6.2613599571019203E-4</v>
      </c>
      <c r="AI660" s="5">
        <f t="shared" si="864"/>
        <v>1.2266007157433214E-3</v>
      </c>
      <c r="AJ660" s="5">
        <f t="shared" si="865"/>
        <v>1.2014556950646967E-3</v>
      </c>
      <c r="AK660" s="5">
        <f t="shared" si="866"/>
        <v>7.8455076085544935E-4</v>
      </c>
      <c r="AL660" s="5">
        <f t="shared" si="867"/>
        <v>2.0373980775459595E-5</v>
      </c>
      <c r="AM660" s="5">
        <f t="shared" si="868"/>
        <v>1.723170853570408E-2</v>
      </c>
      <c r="AN660" s="5">
        <f t="shared" si="869"/>
        <v>1.1660417478232477E-2</v>
      </c>
      <c r="AO660" s="5">
        <f t="shared" si="870"/>
        <v>3.9452076236360829E-3</v>
      </c>
      <c r="AP660" s="5">
        <f t="shared" si="871"/>
        <v>8.8988598808188441E-4</v>
      </c>
      <c r="AQ660" s="5">
        <f t="shared" si="872"/>
        <v>1.5054285109866215E-4</v>
      </c>
      <c r="AR660" s="5">
        <f t="shared" si="873"/>
        <v>8.4739213096622911E-5</v>
      </c>
      <c r="AS660" s="5">
        <f t="shared" si="874"/>
        <v>1.6600415907721243E-4</v>
      </c>
      <c r="AT660" s="5">
        <f t="shared" si="875"/>
        <v>1.6260111360433849E-4</v>
      </c>
      <c r="AU660" s="5">
        <f t="shared" si="876"/>
        <v>1.0617855316533976E-4</v>
      </c>
      <c r="AV660" s="5">
        <f t="shared" si="877"/>
        <v>5.2000959137269143E-5</v>
      </c>
      <c r="AW660" s="5">
        <f t="shared" si="878"/>
        <v>7.5022873289009586E-7</v>
      </c>
      <c r="AX660" s="5">
        <f t="shared" si="879"/>
        <v>5.6261542136175008E-3</v>
      </c>
      <c r="AY660" s="5">
        <f t="shared" si="880"/>
        <v>3.8071272382402955E-3</v>
      </c>
      <c r="AZ660" s="5">
        <f t="shared" si="881"/>
        <v>1.2881106043155981E-3</v>
      </c>
      <c r="BA660" s="5">
        <f t="shared" si="882"/>
        <v>2.9054784620528623E-4</v>
      </c>
      <c r="BB660" s="5">
        <f t="shared" si="883"/>
        <v>4.9152252911183701E-5</v>
      </c>
      <c r="BC660" s="5">
        <f t="shared" si="884"/>
        <v>6.6521063509463736E-6</v>
      </c>
      <c r="BD660" s="5">
        <f t="shared" si="885"/>
        <v>9.5569416833720317E-6</v>
      </c>
      <c r="BE660" s="5">
        <f t="shared" si="886"/>
        <v>1.87220533389796E-5</v>
      </c>
      <c r="BF660" s="5">
        <f t="shared" si="887"/>
        <v>1.8338255732869715E-5</v>
      </c>
      <c r="BG660" s="5">
        <f t="shared" si="888"/>
        <v>1.1974883923797129E-5</v>
      </c>
      <c r="BH660" s="5">
        <f t="shared" si="889"/>
        <v>5.8647008367617096E-6</v>
      </c>
      <c r="BI660" s="5">
        <f t="shared" si="890"/>
        <v>2.2977903501085271E-6</v>
      </c>
      <c r="BJ660" s="8">
        <f t="shared" si="891"/>
        <v>0.67314358129556362</v>
      </c>
      <c r="BK660" s="8">
        <f t="shared" si="892"/>
        <v>0.20701261254119616</v>
      </c>
      <c r="BL660" s="8">
        <f t="shared" si="893"/>
        <v>0.11588139179362296</v>
      </c>
      <c r="BM660" s="8">
        <f t="shared" si="894"/>
        <v>0.48642383754573543</v>
      </c>
      <c r="BN660" s="8">
        <f t="shared" si="895"/>
        <v>0.5095085740558849</v>
      </c>
    </row>
    <row r="661" spans="1:66" x14ac:dyDescent="0.25">
      <c r="A661" t="s">
        <v>37</v>
      </c>
      <c r="B661" t="s">
        <v>219</v>
      </c>
      <c r="C661" t="s">
        <v>231</v>
      </c>
      <c r="D661" t="s">
        <v>527</v>
      </c>
      <c r="E661">
        <f>VLOOKUP(A661,home!$A$2:$E$405,3,FALSE)</f>
        <v>1.5481</v>
      </c>
      <c r="F661">
        <f>VLOOKUP(B661,home!$B$2:$E$405,3,FALSE)</f>
        <v>1.2457</v>
      </c>
      <c r="G661">
        <f>VLOOKUP(C661,away!$B$2:$E$405,4,FALSE)</f>
        <v>0.83050000000000002</v>
      </c>
      <c r="H661">
        <f>VLOOKUP(A661,away!$A$2:$E$405,3,FALSE)</f>
        <v>1.2666999999999999</v>
      </c>
      <c r="I661">
        <f>VLOOKUP(C661,away!$B$2:$E$405,3,FALSE)</f>
        <v>1.1277999999999999</v>
      </c>
      <c r="J661">
        <f>VLOOKUP(B661,home!$B$2:$E$405,4,FALSE)</f>
        <v>1.2319</v>
      </c>
      <c r="K661" s="3">
        <f t="shared" si="840"/>
        <v>1.6015928151850001</v>
      </c>
      <c r="L661" s="3">
        <f t="shared" si="841"/>
        <v>1.7598729498939998</v>
      </c>
      <c r="M661" s="5">
        <f t="shared" si="842"/>
        <v>3.4684382510726371E-2</v>
      </c>
      <c r="N661" s="5">
        <f t="shared" si="843"/>
        <v>5.555025782830763E-2</v>
      </c>
      <c r="O661" s="5">
        <f t="shared" si="844"/>
        <v>6.1040106564403868E-2</v>
      </c>
      <c r="P661" s="5">
        <f t="shared" si="845"/>
        <v>9.7761396111675988E-2</v>
      </c>
      <c r="Q661" s="5">
        <f t="shared" si="846"/>
        <v>4.4484446909745907E-2</v>
      </c>
      <c r="R661" s="5">
        <f t="shared" si="847"/>
        <v>5.3711416200670777E-2</v>
      </c>
      <c r="S661" s="5">
        <f t="shared" si="848"/>
        <v>6.8887564646338786E-2</v>
      </c>
      <c r="T661" s="5">
        <f t="shared" si="849"/>
        <v>7.8286974807457554E-2</v>
      </c>
      <c r="U661" s="5">
        <f t="shared" si="850"/>
        <v>8.602381828040552E-2</v>
      </c>
      <c r="V661" s="5">
        <f t="shared" si="851"/>
        <v>2.1574053434173193E-2</v>
      </c>
      <c r="W661" s="5">
        <f t="shared" si="852"/>
        <v>2.3748656852709198E-2</v>
      </c>
      <c r="X661" s="5">
        <f t="shared" si="853"/>
        <v>4.1794618791397689E-2</v>
      </c>
      <c r="Y661" s="5">
        <f t="shared" si="854"/>
        <v>3.6776609531056131E-2</v>
      </c>
      <c r="Z661" s="5">
        <f t="shared" si="855"/>
        <v>3.1508422824019638E-2</v>
      </c>
      <c r="AA661" s="5">
        <f t="shared" si="856"/>
        <v>5.0463663612760917E-2</v>
      </c>
      <c r="AB661" s="5">
        <f t="shared" si="857"/>
        <v>4.0411120535055307E-2</v>
      </c>
      <c r="AC661" s="5">
        <f t="shared" si="858"/>
        <v>3.8005390157594956E-3</v>
      </c>
      <c r="AD661" s="5">
        <f t="shared" si="859"/>
        <v>9.5089195463982715E-3</v>
      </c>
      <c r="AE661" s="5">
        <f t="shared" si="860"/>
        <v>1.6734490292424638E-2</v>
      </c>
      <c r="AF661" s="5">
        <f t="shared" si="861"/>
        <v>1.4725288397950927E-2</v>
      </c>
      <c r="AG661" s="5">
        <f t="shared" si="862"/>
        <v>8.6382122436472683E-3</v>
      </c>
      <c r="AH661" s="5">
        <f t="shared" si="863"/>
        <v>1.3862705255453713E-2</v>
      </c>
      <c r="AI661" s="5">
        <f t="shared" si="864"/>
        <v>2.2202409136162008E-2</v>
      </c>
      <c r="AJ661" s="5">
        <f t="shared" si="865"/>
        <v>1.777960947613744E-2</v>
      </c>
      <c r="AK661" s="5">
        <f t="shared" si="866"/>
        <v>9.4918982645922859E-3</v>
      </c>
      <c r="AL661" s="5">
        <f t="shared" si="867"/>
        <v>4.2848795136270923E-4</v>
      </c>
      <c r="AM661" s="5">
        <f t="shared" si="868"/>
        <v>3.0458834451367353E-3</v>
      </c>
      <c r="AN661" s="5">
        <f t="shared" si="869"/>
        <v>5.3603678836260851E-3</v>
      </c>
      <c r="AO661" s="5">
        <f t="shared" si="870"/>
        <v>4.7167832199370473E-3</v>
      </c>
      <c r="AP661" s="5">
        <f t="shared" si="871"/>
        <v>2.7669797330937122E-3</v>
      </c>
      <c r="AQ661" s="5">
        <f t="shared" si="872"/>
        <v>1.2173831962941355E-3</v>
      </c>
      <c r="AR661" s="5">
        <f t="shared" si="873"/>
        <v>4.8793199982852756E-3</v>
      </c>
      <c r="AS661" s="5">
        <f t="shared" si="874"/>
        <v>7.8146838522421842E-3</v>
      </c>
      <c r="AT661" s="5">
        <f t="shared" si="875"/>
        <v>6.2579707553466618E-3</v>
      </c>
      <c r="AU661" s="5">
        <f t="shared" si="876"/>
        <v>3.3409069998003526E-3</v>
      </c>
      <c r="AV661" s="5">
        <f t="shared" si="877"/>
        <v>1.3376931617703801E-3</v>
      </c>
      <c r="AW661" s="5">
        <f t="shared" si="878"/>
        <v>3.3548224581814305E-5</v>
      </c>
      <c r="AX661" s="5">
        <f t="shared" si="879"/>
        <v>8.1304417360365496E-4</v>
      </c>
      <c r="AY661" s="5">
        <f t="shared" si="880"/>
        <v>1.4308544481939935E-3</v>
      </c>
      <c r="AZ661" s="5">
        <f t="shared" si="881"/>
        <v>1.2590610193060573E-3</v>
      </c>
      <c r="BA661" s="5">
        <f t="shared" si="882"/>
        <v>7.3859581004756634E-4</v>
      </c>
      <c r="BB661" s="5">
        <f t="shared" si="883"/>
        <v>3.2495869675193965E-4</v>
      </c>
      <c r="BC661" s="5">
        <f t="shared" si="884"/>
        <v>1.1437720404930914E-4</v>
      </c>
      <c r="BD661" s="5">
        <f t="shared" si="885"/>
        <v>1.4311638798098507E-3</v>
      </c>
      <c r="BE661" s="5">
        <f t="shared" si="886"/>
        <v>2.2921417872557455E-3</v>
      </c>
      <c r="BF661" s="5">
        <f t="shared" si="887"/>
        <v>1.8355389089270539E-3</v>
      </c>
      <c r="BG661" s="5">
        <f t="shared" si="888"/>
        <v>9.7992864284336093E-4</v>
      </c>
      <c r="BH661" s="5">
        <f t="shared" si="889"/>
        <v>3.9236166844297884E-4</v>
      </c>
      <c r="BI661" s="5">
        <f t="shared" si="890"/>
        <v>1.2568072582645477E-4</v>
      </c>
      <c r="BJ661" s="8">
        <f t="shared" si="891"/>
        <v>0.35203676403113554</v>
      </c>
      <c r="BK661" s="8">
        <f t="shared" si="892"/>
        <v>0.22856727811823052</v>
      </c>
      <c r="BL661" s="8">
        <f t="shared" si="893"/>
        <v>0.38567413770619219</v>
      </c>
      <c r="BM661" s="8">
        <f t="shared" si="894"/>
        <v>0.64915729033043512</v>
      </c>
      <c r="BN661" s="8">
        <f t="shared" si="895"/>
        <v>0.34723200612553051</v>
      </c>
    </row>
    <row r="662" spans="1:66" x14ac:dyDescent="0.25">
      <c r="A662" t="s">
        <v>37</v>
      </c>
      <c r="B662" t="s">
        <v>407</v>
      </c>
      <c r="C662" t="s">
        <v>38</v>
      </c>
      <c r="D662" t="s">
        <v>527</v>
      </c>
      <c r="E662">
        <f>VLOOKUP(A662,home!$A$2:$E$405,3,FALSE)</f>
        <v>1.5481</v>
      </c>
      <c r="F662">
        <f>VLOOKUP(B662,home!$B$2:$E$405,3,FALSE)</f>
        <v>1.4193</v>
      </c>
      <c r="G662">
        <f>VLOOKUP(C662,away!$B$2:$E$405,4,FALSE)</f>
        <v>0.74529999999999996</v>
      </c>
      <c r="H662">
        <f>VLOOKUP(A662,away!$A$2:$E$405,3,FALSE)</f>
        <v>1.2666999999999999</v>
      </c>
      <c r="I662">
        <f>VLOOKUP(C662,away!$B$2:$E$405,3,FALSE)</f>
        <v>0.48580000000000001</v>
      </c>
      <c r="J662">
        <f>VLOOKUP(B662,home!$B$2:$E$405,4,FALSE)</f>
        <v>0.56910000000000005</v>
      </c>
      <c r="K662" s="3">
        <f t="shared" si="840"/>
        <v>1.6375868213489999</v>
      </c>
      <c r="L662" s="3">
        <f t="shared" si="841"/>
        <v>0.35020300362599999</v>
      </c>
      <c r="M662" s="5">
        <f t="shared" si="842"/>
        <v>0.13699788037692193</v>
      </c>
      <c r="N662" s="5">
        <f t="shared" si="843"/>
        <v>0.22434592345799412</v>
      </c>
      <c r="O662" s="5">
        <f t="shared" si="844"/>
        <v>4.7977069198393507E-2</v>
      </c>
      <c r="P662" s="5">
        <f t="shared" si="845"/>
        <v>7.856661624623823E-2</v>
      </c>
      <c r="Q662" s="5">
        <f t="shared" si="846"/>
        <v>0.18369296383909134</v>
      </c>
      <c r="R662" s="5">
        <f t="shared" si="847"/>
        <v>8.4008568692249246E-3</v>
      </c>
      <c r="S662" s="5">
        <f t="shared" si="848"/>
        <v>1.1264249438386737E-2</v>
      </c>
      <c r="T662" s="5">
        <f t="shared" si="849"/>
        <v>6.4329827681411988E-2</v>
      </c>
      <c r="U662" s="5">
        <f t="shared" si="850"/>
        <v>1.3757132497081955E-2</v>
      </c>
      <c r="V662" s="5">
        <f t="shared" si="851"/>
        <v>7.1776776601924523E-4</v>
      </c>
      <c r="W662" s="5">
        <f t="shared" si="852"/>
        <v>0.10027105891914481</v>
      </c>
      <c r="X662" s="5">
        <f t="shared" si="853"/>
        <v>3.5115226010244131E-2</v>
      </c>
      <c r="Y662" s="5">
        <f t="shared" si="854"/>
        <v>6.1487288108966658E-3</v>
      </c>
      <c r="Z662" s="5">
        <f t="shared" si="855"/>
        <v>9.8066843621156109E-4</v>
      </c>
      <c r="AA662" s="5">
        <f t="shared" si="856"/>
        <v>1.6059297072529846E-3</v>
      </c>
      <c r="AB662" s="5">
        <f t="shared" si="857"/>
        <v>1.3149246623051728E-3</v>
      </c>
      <c r="AC662" s="5">
        <f t="shared" si="858"/>
        <v>2.5726942121112082E-5</v>
      </c>
      <c r="AD662" s="5">
        <f t="shared" si="859"/>
        <v>4.1050641162175133E-2</v>
      </c>
      <c r="AE662" s="5">
        <f t="shared" si="860"/>
        <v>1.4376057835766844E-2</v>
      </c>
      <c r="AF662" s="5">
        <f t="shared" si="861"/>
        <v>2.5172693171933202E-3</v>
      </c>
      <c r="AG662" s="5">
        <f t="shared" si="862"/>
        <v>2.9385175860555693E-4</v>
      </c>
      <c r="AH662" s="5">
        <f t="shared" si="863"/>
        <v>8.5858257980625256E-5</v>
      </c>
      <c r="AI662" s="5">
        <f t="shared" si="864"/>
        <v>1.4060035177305451E-4</v>
      </c>
      <c r="AJ662" s="5">
        <f t="shared" si="865"/>
        <v>1.1512264157029381E-4</v>
      </c>
      <c r="AK662" s="5">
        <f t="shared" si="866"/>
        <v>6.2841106891465911E-5</v>
      </c>
      <c r="AL662" s="5">
        <f t="shared" si="867"/>
        <v>5.9016352172966679E-7</v>
      </c>
      <c r="AM662" s="5">
        <f t="shared" si="868"/>
        <v>1.3444797795020962E-2</v>
      </c>
      <c r="AN662" s="5">
        <f t="shared" si="869"/>
        <v>4.7084085709605625E-3</v>
      </c>
      <c r="AO662" s="5">
        <f t="shared" si="870"/>
        <v>8.2444941192439552E-4</v>
      </c>
      <c r="AP662" s="5">
        <f t="shared" si="871"/>
        <v>9.6241553464537536E-5</v>
      </c>
      <c r="AQ662" s="5">
        <f t="shared" si="872"/>
        <v>8.4260202742283278E-6</v>
      </c>
      <c r="AR662" s="5">
        <f t="shared" si="873"/>
        <v>6.0135639661821937E-6</v>
      </c>
      <c r="AS662" s="5">
        <f t="shared" si="874"/>
        <v>9.8477331003591834E-6</v>
      </c>
      <c r="AT662" s="5">
        <f t="shared" si="875"/>
        <v>8.0632589726552649E-6</v>
      </c>
      <c r="AU662" s="5">
        <f t="shared" si="876"/>
        <v>4.4014288769147804E-6</v>
      </c>
      <c r="AV662" s="5">
        <f t="shared" si="877"/>
        <v>1.8019304809851422E-6</v>
      </c>
      <c r="AW662" s="5">
        <f t="shared" si="878"/>
        <v>9.4014331557323096E-9</v>
      </c>
      <c r="AX662" s="5">
        <f t="shared" si="879"/>
        <v>3.6695039474714014E-3</v>
      </c>
      <c r="AY662" s="5">
        <f t="shared" si="880"/>
        <v>1.2850713042219485E-3</v>
      </c>
      <c r="AZ662" s="5">
        <f t="shared" si="881"/>
        <v>2.2501791530605373E-4</v>
      </c>
      <c r="BA662" s="5">
        <f t="shared" si="882"/>
        <v>2.6267316603280296E-5</v>
      </c>
      <c r="BB662" s="5">
        <f t="shared" si="883"/>
        <v>2.2997232929159649E-6</v>
      </c>
      <c r="BC662" s="5">
        <f t="shared" si="884"/>
        <v>1.6107400093756934E-7</v>
      </c>
      <c r="BD662" s="5">
        <f t="shared" si="885"/>
        <v>3.5099469390901381E-7</v>
      </c>
      <c r="BE662" s="5">
        <f t="shared" si="886"/>
        <v>5.7478428510882716E-7</v>
      </c>
      <c r="BF662" s="5">
        <f t="shared" si="887"/>
        <v>4.7062958520636084E-7</v>
      </c>
      <c r="BG662" s="5">
        <f t="shared" si="888"/>
        <v>2.5689893549029431E-7</v>
      </c>
      <c r="BH662" s="5">
        <f t="shared" si="889"/>
        <v>1.0517357779437315E-7</v>
      </c>
      <c r="BI662" s="5">
        <f t="shared" si="890"/>
        <v>3.4446172990037862E-8</v>
      </c>
      <c r="BJ662" s="8">
        <f t="shared" si="891"/>
        <v>0.69643219342506513</v>
      </c>
      <c r="BK662" s="8">
        <f t="shared" si="892"/>
        <v>0.22885790223743094</v>
      </c>
      <c r="BL662" s="8">
        <f t="shared" si="893"/>
        <v>7.3492256135121573E-2</v>
      </c>
      <c r="BM662" s="8">
        <f t="shared" si="894"/>
        <v>0.31849664834317637</v>
      </c>
      <c r="BN662" s="8">
        <f t="shared" si="895"/>
        <v>0.67998130998786399</v>
      </c>
    </row>
    <row r="663" spans="1:66" x14ac:dyDescent="0.25">
      <c r="A663" t="s">
        <v>37</v>
      </c>
      <c r="B663" t="s">
        <v>228</v>
      </c>
      <c r="C663" t="s">
        <v>216</v>
      </c>
      <c r="D663" t="s">
        <v>527</v>
      </c>
      <c r="E663">
        <f>VLOOKUP(A663,home!$A$2:$E$405,3,FALSE)</f>
        <v>1.5481</v>
      </c>
      <c r="F663">
        <f>VLOOKUP(B663,home!$B$2:$E$405,3,FALSE)</f>
        <v>0.84470000000000001</v>
      </c>
      <c r="G663">
        <f>VLOOKUP(C663,away!$B$2:$E$405,4,FALSE)</f>
        <v>1.5779000000000001</v>
      </c>
      <c r="H663">
        <f>VLOOKUP(A663,away!$A$2:$E$405,3,FALSE)</f>
        <v>1.2666999999999999</v>
      </c>
      <c r="I663">
        <f>VLOOKUP(C663,away!$B$2:$E$405,3,FALSE)</f>
        <v>0.95820000000000005</v>
      </c>
      <c r="J663">
        <f>VLOOKUP(B663,home!$B$2:$E$405,4,FALSE)</f>
        <v>1.4575</v>
      </c>
      <c r="K663" s="3">
        <f t="shared" si="840"/>
        <v>2.0633883824530002</v>
      </c>
      <c r="L663" s="3">
        <f t="shared" si="841"/>
        <v>1.7690434525500001</v>
      </c>
      <c r="M663" s="5">
        <f t="shared" si="842"/>
        <v>2.165688556804957E-2</v>
      </c>
      <c r="N663" s="5">
        <f t="shared" si="843"/>
        <v>4.4686566081227522E-2</v>
      </c>
      <c r="O663" s="5">
        <f t="shared" si="844"/>
        <v>3.8311971616782674E-2</v>
      </c>
      <c r="P663" s="5">
        <f t="shared" si="845"/>
        <v>7.9052477142938449E-2</v>
      </c>
      <c r="Q663" s="5">
        <f t="shared" si="846"/>
        <v>4.610287065186159E-2</v>
      </c>
      <c r="R663" s="5">
        <f t="shared" si="847"/>
        <v>3.3887771271475423E-2</v>
      </c>
      <c r="S663" s="5">
        <f t="shared" si="848"/>
        <v>7.2139806561733896E-2</v>
      </c>
      <c r="T663" s="5">
        <f t="shared" si="849"/>
        <v>8.1557981470435276E-2</v>
      </c>
      <c r="U663" s="5">
        <f t="shared" si="850"/>
        <v>6.9923633548786918E-2</v>
      </c>
      <c r="V663" s="5">
        <f t="shared" si="851"/>
        <v>2.9258492467278775E-2</v>
      </c>
      <c r="W663" s="5">
        <f t="shared" si="852"/>
        <v>3.1709375900261523E-2</v>
      </c>
      <c r="X663" s="5">
        <f t="shared" si="853"/>
        <v>5.6095263820804403E-2</v>
      </c>
      <c r="Y663" s="5">
        <f t="shared" si="854"/>
        <v>4.9617479590629475E-2</v>
      </c>
      <c r="Z663" s="5">
        <f t="shared" si="855"/>
        <v>1.9982979963105198E-2</v>
      </c>
      <c r="AA663" s="5">
        <f t="shared" si="856"/>
        <v>4.1232648702662335E-2</v>
      </c>
      <c r="AB663" s="5">
        <f t="shared" si="857"/>
        <v>4.2539484155419631E-2</v>
      </c>
      <c r="AC663" s="5">
        <f t="shared" si="858"/>
        <v>6.6750026791095388E-3</v>
      </c>
      <c r="AD663" s="5">
        <f t="shared" si="859"/>
        <v>1.6357189461858691E-2</v>
      </c>
      <c r="AE663" s="5">
        <f t="shared" si="860"/>
        <v>2.8936578919620974E-2</v>
      </c>
      <c r="AF663" s="5">
        <f t="shared" si="861"/>
        <v>2.5595032738475926E-2</v>
      </c>
      <c r="AG663" s="5">
        <f t="shared" si="862"/>
        <v>1.5092908361267912E-2</v>
      </c>
      <c r="AH663" s="5">
        <f t="shared" si="863"/>
        <v>8.8376899665422743E-3</v>
      </c>
      <c r="AI663" s="5">
        <f t="shared" si="864"/>
        <v>1.8235586804684768E-2</v>
      </c>
      <c r="AJ663" s="5">
        <f t="shared" si="865"/>
        <v>1.8813548979999893E-2</v>
      </c>
      <c r="AK663" s="5">
        <f t="shared" si="866"/>
        <v>1.2939886132680756E-2</v>
      </c>
      <c r="AL663" s="5">
        <f t="shared" si="867"/>
        <v>9.7461012122230498E-4</v>
      </c>
      <c r="AM663" s="5">
        <f t="shared" si="868"/>
        <v>6.7502469410363718E-3</v>
      </c>
      <c r="AN663" s="5">
        <f t="shared" si="869"/>
        <v>1.1941480154136059E-2</v>
      </c>
      <c r="AO663" s="5">
        <f t="shared" si="870"/>
        <v>1.0562498640215082E-2</v>
      </c>
      <c r="AP663" s="5">
        <f t="shared" si="871"/>
        <v>6.2285063540135901E-3</v>
      </c>
      <c r="AQ663" s="5">
        <f t="shared" si="872"/>
        <v>2.754624596183454E-3</v>
      </c>
      <c r="AR663" s="5">
        <f t="shared" si="873"/>
        <v>3.1268515141956864E-3</v>
      </c>
      <c r="AS663" s="5">
        <f t="shared" si="874"/>
        <v>6.4519090880469504E-3</v>
      </c>
      <c r="AT663" s="5">
        <f t="shared" si="875"/>
        <v>6.6563971284595057E-3</v>
      </c>
      <c r="AU663" s="5">
        <f t="shared" si="876"/>
        <v>4.5782441679522844E-3</v>
      </c>
      <c r="AV663" s="5">
        <f t="shared" si="877"/>
        <v>2.3616739570464867E-3</v>
      </c>
      <c r="AW663" s="5">
        <f t="shared" si="878"/>
        <v>9.8820693627429222E-5</v>
      </c>
      <c r="AX663" s="5">
        <f t="shared" si="879"/>
        <v>2.3213968528038912E-3</v>
      </c>
      <c r="AY663" s="5">
        <f t="shared" si="880"/>
        <v>4.1066519032228995E-3</v>
      </c>
      <c r="AZ663" s="5">
        <f t="shared" si="881"/>
        <v>3.632422830649234E-3</v>
      </c>
      <c r="BA663" s="5">
        <f t="shared" si="882"/>
        <v>2.141971275151055E-3</v>
      </c>
      <c r="BB663" s="5">
        <f t="shared" si="883"/>
        <v>9.4731006496403722E-4</v>
      </c>
      <c r="BC663" s="5">
        <f t="shared" si="884"/>
        <v>3.351665335918689E-4</v>
      </c>
      <c r="BD663" s="5">
        <f t="shared" si="885"/>
        <v>9.2192269971398861E-4</v>
      </c>
      <c r="BE663" s="5">
        <f t="shared" si="886"/>
        <v>1.9022845881095497E-3</v>
      </c>
      <c r="BF663" s="5">
        <f t="shared" si="887"/>
        <v>1.9625759596123183E-3</v>
      </c>
      <c r="BG663" s="5">
        <f t="shared" si="888"/>
        <v>1.3498521449152019E-3</v>
      </c>
      <c r="BH663" s="5">
        <f t="shared" si="889"/>
        <v>6.9631730846182282E-4</v>
      </c>
      <c r="BI663" s="5">
        <f t="shared" si="890"/>
        <v>2.8735460895621339E-4</v>
      </c>
      <c r="BJ663" s="8">
        <f t="shared" si="891"/>
        <v>0.44747352314241079</v>
      </c>
      <c r="BK663" s="8">
        <f t="shared" si="892"/>
        <v>0.21386392644355542</v>
      </c>
      <c r="BL663" s="8">
        <f t="shared" si="893"/>
        <v>0.3150176043445046</v>
      </c>
      <c r="BM663" s="8">
        <f t="shared" si="894"/>
        <v>0.72863166035164573</v>
      </c>
      <c r="BN663" s="8">
        <f t="shared" si="895"/>
        <v>0.2636985423323352</v>
      </c>
    </row>
    <row r="664" spans="1:66" x14ac:dyDescent="0.25">
      <c r="A664" t="s">
        <v>337</v>
      </c>
      <c r="B664" t="s">
        <v>367</v>
      </c>
      <c r="C664" t="s">
        <v>368</v>
      </c>
      <c r="D664" t="s">
        <v>527</v>
      </c>
      <c r="E664">
        <f>VLOOKUP(A664,home!$A$2:$E$405,3,FALSE)</f>
        <v>1.4091</v>
      </c>
      <c r="F664">
        <f>VLOOKUP(B664,home!$B$2:$E$405,3,FALSE)</f>
        <v>0.9677</v>
      </c>
      <c r="G664">
        <f>VLOOKUP(C664,away!$B$2:$E$405,4,FALSE)</f>
        <v>0.5161</v>
      </c>
      <c r="H664">
        <f>VLOOKUP(A664,away!$A$2:$E$405,3,FALSE)</f>
        <v>1.1182000000000001</v>
      </c>
      <c r="I664">
        <f>VLOOKUP(C664,away!$B$2:$E$405,3,FALSE)</f>
        <v>0.81299999999999994</v>
      </c>
      <c r="J664">
        <f>VLOOKUP(B664,home!$B$2:$E$405,4,FALSE)</f>
        <v>1.3821000000000001</v>
      </c>
      <c r="K664" s="3">
        <f t="shared" si="840"/>
        <v>0.70374677072699998</v>
      </c>
      <c r="L664" s="3">
        <f t="shared" si="841"/>
        <v>1.2564624108600002</v>
      </c>
      <c r="M664" s="5">
        <f t="shared" si="842"/>
        <v>0.14082895901456599</v>
      </c>
      <c r="N664" s="5">
        <f t="shared" si="843"/>
        <v>9.910792513134585E-2</v>
      </c>
      <c r="O664" s="5">
        <f t="shared" si="844"/>
        <v>0.17694629336234574</v>
      </c>
      <c r="P664" s="5">
        <f t="shared" si="845"/>
        <v>0.12452538254586319</v>
      </c>
      <c r="Q664" s="5">
        <f t="shared" si="846"/>
        <v>3.4873441132318959E-2</v>
      </c>
      <c r="R664" s="5">
        <f t="shared" si="847"/>
        <v>0.11116318317539692</v>
      </c>
      <c r="S664" s="5">
        <f t="shared" si="848"/>
        <v>2.7527312220971763E-2</v>
      </c>
      <c r="T664" s="5">
        <f t="shared" si="849"/>
        <v>4.3817167920097773E-2</v>
      </c>
      <c r="U664" s="5">
        <f t="shared" si="850"/>
        <v>7.8230731183419555E-2</v>
      </c>
      <c r="V664" s="5">
        <f t="shared" si="851"/>
        <v>2.704501426381093E-3</v>
      </c>
      <c r="W664" s="5">
        <f t="shared" si="852"/>
        <v>8.1806905270025362E-3</v>
      </c>
      <c r="X664" s="5">
        <f t="shared" si="853"/>
        <v>1.0278730142057171E-2</v>
      </c>
      <c r="Y664" s="5">
        <f t="shared" si="854"/>
        <v>6.4574190274342544E-3</v>
      </c>
      <c r="Z664" s="5">
        <f t="shared" si="855"/>
        <v>4.6557453710477002E-2</v>
      </c>
      <c r="AA664" s="5">
        <f t="shared" si="856"/>
        <v>3.2764657702019973E-2</v>
      </c>
      <c r="AB664" s="5">
        <f t="shared" si="857"/>
        <v>1.152901102588604E-2</v>
      </c>
      <c r="AC664" s="5">
        <f t="shared" si="858"/>
        <v>1.4946281160516906E-4</v>
      </c>
      <c r="AD664" s="5">
        <f t="shared" si="859"/>
        <v>1.4392836351737482E-3</v>
      </c>
      <c r="AE664" s="5">
        <f t="shared" si="860"/>
        <v>1.8084057861617526E-3</v>
      </c>
      <c r="AF664" s="5">
        <f t="shared" si="861"/>
        <v>1.1360969469469851E-3</v>
      </c>
      <c r="AG664" s="5">
        <f t="shared" si="862"/>
        <v>4.7582103631056477E-4</v>
      </c>
      <c r="AH664" s="5">
        <f t="shared" si="863"/>
        <v>1.4624422633142207E-2</v>
      </c>
      <c r="AI664" s="5">
        <f t="shared" si="864"/>
        <v>1.0291890201820676E-2</v>
      </c>
      <c r="AJ664" s="5">
        <f t="shared" si="865"/>
        <v>3.6214422471040767E-3</v>
      </c>
      <c r="AK664" s="5">
        <f t="shared" si="866"/>
        <v>8.4952609559127488E-4</v>
      </c>
      <c r="AL664" s="5">
        <f t="shared" si="867"/>
        <v>5.2863882320081421E-6</v>
      </c>
      <c r="AM664" s="5">
        <f t="shared" si="868"/>
        <v>2.0257824208274862E-4</v>
      </c>
      <c r="AN664" s="5">
        <f t="shared" si="869"/>
        <v>2.5453194643507111E-4</v>
      </c>
      <c r="AO664" s="5">
        <f t="shared" si="870"/>
        <v>1.5990491152934896E-4</v>
      </c>
      <c r="AP664" s="5">
        <f t="shared" si="871"/>
        <v>6.6971503549506935E-5</v>
      </c>
      <c r="AQ664" s="5">
        <f t="shared" si="872"/>
        <v>2.1036794202183148E-5</v>
      </c>
      <c r="AR664" s="5">
        <f t="shared" si="873"/>
        <v>3.6750074638146816E-3</v>
      </c>
      <c r="AS664" s="5">
        <f t="shared" si="874"/>
        <v>2.5862746350572043E-3</v>
      </c>
      <c r="AT664" s="5">
        <f t="shared" si="875"/>
        <v>9.1004121131732887E-4</v>
      </c>
      <c r="AU664" s="5">
        <f t="shared" si="876"/>
        <v>2.1347952123101921E-4</v>
      </c>
      <c r="AV664" s="5">
        <f t="shared" si="877"/>
        <v>3.7558880920668946E-5</v>
      </c>
      <c r="AW664" s="5">
        <f t="shared" si="878"/>
        <v>1.2984417438853666E-7</v>
      </c>
      <c r="AX664" s="5">
        <f t="shared" si="879"/>
        <v>2.3760630614214462E-5</v>
      </c>
      <c r="AY664" s="5">
        <f t="shared" si="880"/>
        <v>2.985433922508983E-5</v>
      </c>
      <c r="AZ664" s="5">
        <f t="shared" si="881"/>
        <v>1.8755427518694324E-5</v>
      </c>
      <c r="BA664" s="5">
        <f t="shared" si="882"/>
        <v>7.8551632256162187E-6</v>
      </c>
      <c r="BB664" s="5">
        <f t="shared" si="883"/>
        <v>2.467429331039144E-6</v>
      </c>
      <c r="BC664" s="5">
        <f t="shared" si="884"/>
        <v>6.2004644118082396E-7</v>
      </c>
      <c r="BD664" s="5">
        <f t="shared" si="885"/>
        <v>7.6958478965218026E-4</v>
      </c>
      <c r="BE664" s="5">
        <f t="shared" si="886"/>
        <v>5.4159281051833932E-4</v>
      </c>
      <c r="BF664" s="5">
        <f t="shared" si="887"/>
        <v>1.9057209572562064E-4</v>
      </c>
      <c r="BG664" s="5">
        <f t="shared" si="888"/>
        <v>4.4704832319194087E-5</v>
      </c>
      <c r="BH664" s="5">
        <f t="shared" si="889"/>
        <v>7.8652203451312131E-6</v>
      </c>
      <c r="BI664" s="5">
        <f t="shared" si="890"/>
        <v>1.1070246837884786E-6</v>
      </c>
      <c r="BJ664" s="8">
        <f t="shared" si="891"/>
        <v>0.20836331771900429</v>
      </c>
      <c r="BK664" s="8">
        <f t="shared" si="892"/>
        <v>0.29577075874684428</v>
      </c>
      <c r="BL664" s="8">
        <f t="shared" si="893"/>
        <v>0.44899894611231173</v>
      </c>
      <c r="BM664" s="8">
        <f t="shared" si="894"/>
        <v>0.31221556743174989</v>
      </c>
      <c r="BN664" s="8">
        <f t="shared" si="895"/>
        <v>0.68744518436183655</v>
      </c>
    </row>
    <row r="665" spans="1:66" x14ac:dyDescent="0.25">
      <c r="A665" t="s">
        <v>337</v>
      </c>
      <c r="B665" t="s">
        <v>374</v>
      </c>
      <c r="C665" t="s">
        <v>408</v>
      </c>
      <c r="D665" t="s">
        <v>527</v>
      </c>
      <c r="E665">
        <f>VLOOKUP(A665,home!$A$2:$E$405,3,FALSE)</f>
        <v>1.4091</v>
      </c>
      <c r="F665">
        <f>VLOOKUP(B665,home!$B$2:$E$405,3,FALSE)</f>
        <v>1.1613</v>
      </c>
      <c r="G665">
        <f>VLOOKUP(C665,away!$B$2:$E$405,4,FALSE)</f>
        <v>0.9677</v>
      </c>
      <c r="H665">
        <f>VLOOKUP(A665,away!$A$2:$E$405,3,FALSE)</f>
        <v>1.1182000000000001</v>
      </c>
      <c r="I665">
        <f>VLOOKUP(C665,away!$B$2:$E$405,3,FALSE)</f>
        <v>1.1382000000000001</v>
      </c>
      <c r="J665">
        <f>VLOOKUP(B665,home!$B$2:$E$405,4,FALSE)</f>
        <v>0.89429999999999998</v>
      </c>
      <c r="K665" s="3">
        <f t="shared" si="840"/>
        <v>1.5835325030910001</v>
      </c>
      <c r="L665" s="3">
        <f t="shared" si="841"/>
        <v>1.1382071251320003</v>
      </c>
      <c r="M665" s="5">
        <f t="shared" si="842"/>
        <v>6.5760256465237421E-2</v>
      </c>
      <c r="N665" s="5">
        <f t="shared" si="843"/>
        <v>0.10413350352430353</v>
      </c>
      <c r="O665" s="5">
        <f t="shared" si="844"/>
        <v>7.484879245924092E-2</v>
      </c>
      <c r="P665" s="5">
        <f t="shared" si="845"/>
        <v>0.11852549567632054</v>
      </c>
      <c r="Q665" s="5">
        <f t="shared" si="846"/>
        <v>8.2449393745737939E-2</v>
      </c>
      <c r="R665" s="5">
        <f t="shared" si="847"/>
        <v>4.2596714442317184E-2</v>
      </c>
      <c r="S665" s="5">
        <f t="shared" si="848"/>
        <v>5.3407232120299658E-2</v>
      </c>
      <c r="T665" s="5">
        <f t="shared" si="849"/>
        <v>9.3844487424212697E-2</v>
      </c>
      <c r="U665" s="5">
        <f t="shared" si="850"/>
        <v>6.7453281844295082E-2</v>
      </c>
      <c r="V665" s="5">
        <f t="shared" si="851"/>
        <v>1.0695617011816063E-2</v>
      </c>
      <c r="W665" s="5">
        <f t="shared" si="852"/>
        <v>4.3520431618841289E-2</v>
      </c>
      <c r="X665" s="5">
        <f t="shared" si="853"/>
        <v>4.9535265357385151E-2</v>
      </c>
      <c r="Y665" s="5">
        <f t="shared" si="854"/>
        <v>2.8190695987540065E-2</v>
      </c>
      <c r="Z665" s="5">
        <f t="shared" si="855"/>
        <v>1.61612946284862E-2</v>
      </c>
      <c r="AA665" s="5">
        <f t="shared" si="856"/>
        <v>2.5591935336237881E-2</v>
      </c>
      <c r="AB665" s="5">
        <f t="shared" si="857"/>
        <v>2.0262830710967898E-2</v>
      </c>
      <c r="AC665" s="5">
        <f t="shared" si="858"/>
        <v>1.204853219892519E-3</v>
      </c>
      <c r="AD665" s="5">
        <f t="shared" si="859"/>
        <v>1.7229004504246123E-2</v>
      </c>
      <c r="AE665" s="5">
        <f t="shared" si="860"/>
        <v>1.9610175685664262E-2</v>
      </c>
      <c r="AF665" s="5">
        <f t="shared" si="861"/>
        <v>1.116022084525669E-2</v>
      </c>
      <c r="AG665" s="5">
        <f t="shared" si="862"/>
        <v>4.2342142947059454E-3</v>
      </c>
      <c r="AH665" s="5">
        <f t="shared" si="863"/>
        <v>4.5987251743751303E-3</v>
      </c>
      <c r="AI665" s="5">
        <f t="shared" si="864"/>
        <v>7.2822307864058447E-3</v>
      </c>
      <c r="AJ665" s="5">
        <f t="shared" si="865"/>
        <v>5.7658245726417961E-3</v>
      </c>
      <c r="AK665" s="5">
        <f t="shared" si="866"/>
        <v>3.04345687263302E-3</v>
      </c>
      <c r="AL665" s="5">
        <f t="shared" si="867"/>
        <v>8.6864518346556297E-5</v>
      </c>
      <c r="AM665" s="5">
        <f t="shared" si="868"/>
        <v>5.4565377256749941E-3</v>
      </c>
      <c r="AN665" s="5">
        <f t="shared" si="869"/>
        <v>6.2106701179148373E-3</v>
      </c>
      <c r="AO665" s="5">
        <f t="shared" si="870"/>
        <v>3.5345144900275349E-3</v>
      </c>
      <c r="AP665" s="5">
        <f t="shared" si="871"/>
        <v>1.3410031921438795E-3</v>
      </c>
      <c r="AQ665" s="5">
        <f t="shared" si="872"/>
        <v>3.8158484703073025E-4</v>
      </c>
      <c r="AR665" s="5">
        <f t="shared" si="873"/>
        <v>1.0468603519995345E-3</v>
      </c>
      <c r="AS665" s="5">
        <f t="shared" si="874"/>
        <v>1.6577373935885481E-3</v>
      </c>
      <c r="AT665" s="5">
        <f t="shared" si="875"/>
        <v>1.3125405221684123E-3</v>
      </c>
      <c r="AU665" s="5">
        <f t="shared" si="876"/>
        <v>6.9281685949257159E-4</v>
      </c>
      <c r="AV665" s="5">
        <f t="shared" si="877"/>
        <v>2.742745039239795E-4</v>
      </c>
      <c r="AW665" s="5">
        <f t="shared" si="878"/>
        <v>4.348987877044012E-6</v>
      </c>
      <c r="AX665" s="5">
        <f t="shared" si="879"/>
        <v>1.4401008071580981E-3</v>
      </c>
      <c r="AY665" s="5">
        <f t="shared" si="880"/>
        <v>1.6391329996156918E-3</v>
      </c>
      <c r="AZ665" s="5">
        <f t="shared" si="881"/>
        <v>9.3283642960078456E-4</v>
      </c>
      <c r="BA665" s="5">
        <f t="shared" si="882"/>
        <v>3.5392035691810285E-4</v>
      </c>
      <c r="BB665" s="5">
        <f t="shared" si="883"/>
        <v>1.0070866799336135E-4</v>
      </c>
      <c r="BC665" s="5">
        <f t="shared" si="884"/>
        <v>2.2925464694519377E-5</v>
      </c>
      <c r="BD665" s="5">
        <f t="shared" si="885"/>
        <v>1.9859065194401067E-4</v>
      </c>
      <c r="BE665" s="5">
        <f t="shared" si="886"/>
        <v>3.1447475216337279E-4</v>
      </c>
      <c r="BF665" s="5">
        <f t="shared" si="887"/>
        <v>2.4899049572609384E-4</v>
      </c>
      <c r="BG665" s="5">
        <f t="shared" si="888"/>
        <v>1.3142818098100346E-4</v>
      </c>
      <c r="BH665" s="5">
        <f t="shared" si="889"/>
        <v>5.203019910138638E-5</v>
      </c>
      <c r="BI665" s="5">
        <f t="shared" si="890"/>
        <v>1.6478302283868289E-5</v>
      </c>
      <c r="BJ665" s="8">
        <f t="shared" si="891"/>
        <v>0.47532132808666633</v>
      </c>
      <c r="BK665" s="8">
        <f t="shared" si="892"/>
        <v>0.25131945201152844</v>
      </c>
      <c r="BL665" s="8">
        <f t="shared" si="893"/>
        <v>0.25739001441248749</v>
      </c>
      <c r="BM665" s="8">
        <f t="shared" si="894"/>
        <v>0.51024314881427224</v>
      </c>
      <c r="BN665" s="8">
        <f t="shared" si="895"/>
        <v>0.4883141563131575</v>
      </c>
    </row>
    <row r="666" spans="1:66" x14ac:dyDescent="0.25">
      <c r="A666" t="s">
        <v>337</v>
      </c>
      <c r="B666" t="s">
        <v>382</v>
      </c>
      <c r="C666" t="s">
        <v>411</v>
      </c>
      <c r="D666" t="s">
        <v>527</v>
      </c>
      <c r="E666">
        <f>VLOOKUP(A666,home!$A$2:$E$405,3,FALSE)</f>
        <v>1.4091</v>
      </c>
      <c r="F666">
        <f>VLOOKUP(B666,home!$B$2:$E$405,3,FALSE)</f>
        <v>0.9032</v>
      </c>
      <c r="G666">
        <f>VLOOKUP(C666,away!$B$2:$E$405,4,FALSE)</f>
        <v>0.55559999999999998</v>
      </c>
      <c r="H666">
        <f>VLOOKUP(A666,away!$A$2:$E$405,3,FALSE)</f>
        <v>1.1182000000000001</v>
      </c>
      <c r="I666">
        <f>VLOOKUP(C666,away!$B$2:$E$405,3,FALSE)</f>
        <v>1.4765999999999999</v>
      </c>
      <c r="J666">
        <f>VLOOKUP(B666,home!$B$2:$E$405,4,FALSE)</f>
        <v>0.73170000000000002</v>
      </c>
      <c r="K666" s="3">
        <f t="shared" si="840"/>
        <v>0.70711163107199992</v>
      </c>
      <c r="L666" s="3">
        <f t="shared" si="841"/>
        <v>1.208134835604</v>
      </c>
      <c r="M666" s="5">
        <f t="shared" si="842"/>
        <v>0.14730552220928145</v>
      </c>
      <c r="N666" s="5">
        <f t="shared" si="843"/>
        <v>0.10416144807531771</v>
      </c>
      <c r="O666" s="5">
        <f t="shared" si="844"/>
        <v>0.17796493285787163</v>
      </c>
      <c r="P666" s="5">
        <f t="shared" si="845"/>
        <v>0.12584107394674854</v>
      </c>
      <c r="Q666" s="5">
        <f t="shared" si="846"/>
        <v>3.6826885721679664E-2</v>
      </c>
      <c r="R666" s="5">
        <f t="shared" si="847"/>
        <v>0.10750281745076085</v>
      </c>
      <c r="S666" s="5">
        <f t="shared" si="848"/>
        <v>2.6876073032707469E-2</v>
      </c>
      <c r="T666" s="5">
        <f t="shared" si="849"/>
        <v>4.4491843527168756E-2</v>
      </c>
      <c r="U666" s="5">
        <f t="shared" si="850"/>
        <v>7.6016492592442961E-2</v>
      </c>
      <c r="V666" s="5">
        <f t="shared" si="851"/>
        <v>2.5510953494496543E-3</v>
      </c>
      <c r="W666" s="5">
        <f t="shared" si="852"/>
        <v>8.6802397433196864E-3</v>
      </c>
      <c r="X666" s="5">
        <f t="shared" si="853"/>
        <v>1.0486900015298837E-2</v>
      </c>
      <c r="Y666" s="5">
        <f t="shared" si="854"/>
        <v>6.3347946129893246E-3</v>
      </c>
      <c r="Z666" s="5">
        <f t="shared" si="855"/>
        <v>4.3292632895947265E-2</v>
      </c>
      <c r="AA666" s="5">
        <f t="shared" si="856"/>
        <v>3.0612724260454589E-2</v>
      </c>
      <c r="AB666" s="5">
        <f t="shared" si="857"/>
        <v>1.0823306691683713E-2</v>
      </c>
      <c r="AC666" s="5">
        <f t="shared" si="858"/>
        <v>1.3621034606360494E-4</v>
      </c>
      <c r="AD666" s="5">
        <f t="shared" si="859"/>
        <v>1.5344746207486949E-3</v>
      </c>
      <c r="AE666" s="5">
        <f t="shared" si="860"/>
        <v>1.8538522436767348E-3</v>
      </c>
      <c r="AF666" s="5">
        <f t="shared" si="861"/>
        <v>1.1198517378242497E-3</v>
      </c>
      <c r="AG666" s="5">
        <f t="shared" si="862"/>
        <v>4.5097729839238456E-4</v>
      </c>
      <c r="AH666" s="5">
        <f t="shared" si="863"/>
        <v>1.3075834481652397E-2</v>
      </c>
      <c r="AI666" s="5">
        <f t="shared" si="864"/>
        <v>9.2460746479487241E-3</v>
      </c>
      <c r="AJ666" s="5">
        <f t="shared" si="865"/>
        <v>3.2690034626622448E-3</v>
      </c>
      <c r="AK666" s="5">
        <f t="shared" si="866"/>
        <v>7.7051679015437201E-4</v>
      </c>
      <c r="AL666" s="5">
        <f t="shared" si="867"/>
        <v>4.6545047257494617E-6</v>
      </c>
      <c r="AM666" s="5">
        <f t="shared" si="868"/>
        <v>2.170089703832397E-4</v>
      </c>
      <c r="AN666" s="5">
        <f t="shared" si="869"/>
        <v>2.6217609675854858E-4</v>
      </c>
      <c r="AO666" s="5">
        <f t="shared" si="870"/>
        <v>1.5837203777834382E-4</v>
      </c>
      <c r="AP666" s="5">
        <f t="shared" si="871"/>
        <v>6.3778258608536629E-5</v>
      </c>
      <c r="AQ666" s="5">
        <f t="shared" si="872"/>
        <v>1.9263183994783454E-5</v>
      </c>
      <c r="AR666" s="5">
        <f t="shared" si="873"/>
        <v>3.159474228375246E-3</v>
      </c>
      <c r="AS666" s="5">
        <f t="shared" si="874"/>
        <v>2.2341009749563684E-3</v>
      </c>
      <c r="AT666" s="5">
        <f t="shared" si="875"/>
        <v>7.8987939219047135E-4</v>
      </c>
      <c r="AU666" s="5">
        <f t="shared" si="876"/>
        <v>1.8617763512065476E-4</v>
      </c>
      <c r="AV666" s="5">
        <f t="shared" si="877"/>
        <v>3.2912092809823452E-5</v>
      </c>
      <c r="AW666" s="5">
        <f t="shared" si="878"/>
        <v>1.1045219799596879E-7</v>
      </c>
      <c r="AX666" s="5">
        <f t="shared" si="879"/>
        <v>2.5574927834157984E-5</v>
      </c>
      <c r="AY666" s="5">
        <f t="shared" si="880"/>
        <v>3.0897961234504617E-5</v>
      </c>
      <c r="AZ666" s="5">
        <f t="shared" si="881"/>
        <v>1.8664451658273508E-5</v>
      </c>
      <c r="BA666" s="5">
        <f t="shared" si="882"/>
        <v>7.5163914119356911E-6</v>
      </c>
      <c r="BB666" s="5">
        <f t="shared" si="883"/>
        <v>2.2702035756985614E-6</v>
      </c>
      <c r="BC666" s="5">
        <f t="shared" si="884"/>
        <v>5.4854240474283879E-7</v>
      </c>
      <c r="BD666" s="5">
        <f t="shared" si="885"/>
        <v>6.3617847958220071E-4</v>
      </c>
      <c r="BE666" s="5">
        <f t="shared" si="886"/>
        <v>4.4984920235027493E-4</v>
      </c>
      <c r="BF666" s="5">
        <f t="shared" si="887"/>
        <v>1.5904680160517052E-4</v>
      </c>
      <c r="BG666" s="5">
        <f t="shared" si="888"/>
        <v>3.7487947766605643E-5</v>
      </c>
      <c r="BH666" s="5">
        <f t="shared" si="889"/>
        <v>6.6270409726966111E-6</v>
      </c>
      <c r="BI666" s="5">
        <f t="shared" si="890"/>
        <v>9.3721155027689504E-7</v>
      </c>
      <c r="BJ666" s="8">
        <f t="shared" si="891"/>
        <v>0.21674733862205886</v>
      </c>
      <c r="BK666" s="8">
        <f t="shared" si="892"/>
        <v>0.30274552735021093</v>
      </c>
      <c r="BL666" s="8">
        <f t="shared" si="893"/>
        <v>0.43697437424291119</v>
      </c>
      <c r="BM666" s="8">
        <f t="shared" si="894"/>
        <v>0.30012640534043195</v>
      </c>
      <c r="BN666" s="8">
        <f t="shared" si="895"/>
        <v>0.69960268026165984</v>
      </c>
    </row>
    <row r="667" spans="1:66" x14ac:dyDescent="0.25">
      <c r="A667" t="s">
        <v>337</v>
      </c>
      <c r="B667" t="s">
        <v>403</v>
      </c>
      <c r="C667" t="s">
        <v>373</v>
      </c>
      <c r="D667" t="s">
        <v>527</v>
      </c>
      <c r="E667">
        <f>VLOOKUP(A667,home!$A$2:$E$405,3,FALSE)</f>
        <v>1.4091</v>
      </c>
      <c r="F667">
        <f>VLOOKUP(B667,home!$B$2:$E$405,3,FALSE)</f>
        <v>1.2258</v>
      </c>
      <c r="G667">
        <f>VLOOKUP(C667,away!$B$2:$E$405,4,FALSE)</f>
        <v>0.8387</v>
      </c>
      <c r="H667">
        <f>VLOOKUP(A667,away!$A$2:$E$405,3,FALSE)</f>
        <v>1.1182000000000001</v>
      </c>
      <c r="I667">
        <f>VLOOKUP(C667,away!$B$2:$E$405,3,FALSE)</f>
        <v>0.48780000000000001</v>
      </c>
      <c r="J667">
        <f>VLOOKUP(B667,home!$B$2:$E$405,4,FALSE)</f>
        <v>1.1382000000000001</v>
      </c>
      <c r="K667" s="3">
        <f t="shared" si="840"/>
        <v>1.448665357986</v>
      </c>
      <c r="L667" s="3">
        <f t="shared" si="841"/>
        <v>0.62084025007200005</v>
      </c>
      <c r="M667" s="5">
        <f t="shared" si="842"/>
        <v>0.1262481823626288</v>
      </c>
      <c r="N667" s="5">
        <f t="shared" si="843"/>
        <v>0.18289136829743946</v>
      </c>
      <c r="O667" s="5">
        <f t="shared" si="844"/>
        <v>7.8379953109149927E-2</v>
      </c>
      <c r="P667" s="5">
        <f t="shared" si="845"/>
        <v>0.11354632282979257</v>
      </c>
      <c r="Q667" s="5">
        <f t="shared" si="846"/>
        <v>0.1324741947635798</v>
      </c>
      <c r="R667" s="5">
        <f t="shared" si="847"/>
        <v>2.4330714844458142E-2</v>
      </c>
      <c r="S667" s="5">
        <f t="shared" si="848"/>
        <v>2.55306000983344E-2</v>
      </c>
      <c r="T667" s="5">
        <f t="shared" si="849"/>
        <v>8.2245312205107723E-2</v>
      </c>
      <c r="U667" s="5">
        <f t="shared" si="850"/>
        <v>3.5247063730202234E-2</v>
      </c>
      <c r="V667" s="5">
        <f t="shared" si="851"/>
        <v>2.5513289305356254E-3</v>
      </c>
      <c r="W667" s="5">
        <f t="shared" si="852"/>
        <v>6.3970258927029455E-2</v>
      </c>
      <c r="X667" s="5">
        <f t="shared" si="853"/>
        <v>3.9715311549427562E-2</v>
      </c>
      <c r="Y667" s="5">
        <f t="shared" si="854"/>
        <v>1.2328431977016999E-2</v>
      </c>
      <c r="Z667" s="5">
        <f t="shared" si="855"/>
        <v>5.0351623628213053E-3</v>
      </c>
      <c r="AA667" s="5">
        <f t="shared" si="856"/>
        <v>7.2942652868541596E-3</v>
      </c>
      <c r="AB667" s="5">
        <f t="shared" si="857"/>
        <v>5.2834747165127188E-3</v>
      </c>
      <c r="AC667" s="5">
        <f t="shared" si="858"/>
        <v>1.4341494515515354E-4</v>
      </c>
      <c r="AD667" s="5">
        <f t="shared" si="859"/>
        <v>2.3167874512245577E-2</v>
      </c>
      <c r="AE667" s="5">
        <f t="shared" si="860"/>
        <v>1.4383549005819261E-2</v>
      </c>
      <c r="AF667" s="5">
        <f t="shared" si="861"/>
        <v>4.4649430808478491E-3</v>
      </c>
      <c r="AG667" s="5">
        <f t="shared" si="862"/>
        <v>9.2400545962360837E-4</v>
      </c>
      <c r="AH667" s="5">
        <f t="shared" si="863"/>
        <v>7.8150786512177529E-4</v>
      </c>
      <c r="AI667" s="5">
        <f t="shared" si="864"/>
        <v>1.1321433711955111E-3</v>
      </c>
      <c r="AJ667" s="5">
        <f t="shared" si="865"/>
        <v>8.2004844106221136E-4</v>
      </c>
      <c r="AK667" s="5">
        <f t="shared" si="866"/>
        <v>3.9599192281241643E-4</v>
      </c>
      <c r="AL667" s="5">
        <f t="shared" si="867"/>
        <v>5.1594373420537775E-6</v>
      </c>
      <c r="AM667" s="5">
        <f t="shared" si="868"/>
        <v>6.7124994448113894E-3</v>
      </c>
      <c r="AN667" s="5">
        <f t="shared" si="869"/>
        <v>4.1673898339248646E-3</v>
      </c>
      <c r="AO667" s="5">
        <f t="shared" si="870"/>
        <v>1.2936416733207118E-3</v>
      </c>
      <c r="AP667" s="5">
        <f t="shared" si="871"/>
        <v>2.6771493998933046E-4</v>
      </c>
      <c r="AQ667" s="5">
        <f t="shared" si="872"/>
        <v>4.1552052572746589E-5</v>
      </c>
      <c r="AR667" s="5">
        <f t="shared" si="873"/>
        <v>9.7038307683087587E-5</v>
      </c>
      <c r="AS667" s="5">
        <f t="shared" si="874"/>
        <v>1.4057603473807567E-4</v>
      </c>
      <c r="AT667" s="5">
        <f t="shared" si="875"/>
        <v>1.0182381584404342E-4</v>
      </c>
      <c r="AU667" s="5">
        <f t="shared" si="876"/>
        <v>4.9169544877070556E-5</v>
      </c>
      <c r="AV667" s="5">
        <f t="shared" si="877"/>
        <v>1.7807554082837542E-5</v>
      </c>
      <c r="AW667" s="5">
        <f t="shared" si="878"/>
        <v>1.2889847580322244E-7</v>
      </c>
      <c r="AX667" s="5">
        <f t="shared" si="879"/>
        <v>1.6206942351997514E-3</v>
      </c>
      <c r="AY667" s="5">
        <f t="shared" si="880"/>
        <v>1.0061922142716624E-3</v>
      </c>
      <c r="AZ667" s="5">
        <f t="shared" si="881"/>
        <v>3.1234231296445921E-4</v>
      </c>
      <c r="BA667" s="5">
        <f t="shared" si="882"/>
        <v>6.4638226562973921E-5</v>
      </c>
      <c r="BB667" s="5">
        <f t="shared" si="883"/>
        <v>1.0032503185891828E-5</v>
      </c>
      <c r="BC667" s="5">
        <f t="shared" si="884"/>
        <v>1.2457163573554442E-6</v>
      </c>
      <c r="BD667" s="5">
        <f t="shared" si="885"/>
        <v>1.004088120142196E-5</v>
      </c>
      <c r="BE667" s="5">
        <f t="shared" si="886"/>
        <v>1.4545876760152841E-5</v>
      </c>
      <c r="BF667" s="5">
        <f t="shared" si="887"/>
        <v>1.0536053881983531E-5</v>
      </c>
      <c r="BG667" s="5">
        <f t="shared" si="888"/>
        <v>5.0877387562344841E-6</v>
      </c>
      <c r="BH667" s="5">
        <f t="shared" si="889"/>
        <v>1.8426077216599203E-6</v>
      </c>
      <c r="BI667" s="5">
        <f t="shared" si="890"/>
        <v>5.3386439494524694E-7</v>
      </c>
      <c r="BJ667" s="8">
        <f t="shared" si="891"/>
        <v>0.57206319293129848</v>
      </c>
      <c r="BK667" s="8">
        <f t="shared" si="892"/>
        <v>0.2690312008180602</v>
      </c>
      <c r="BL667" s="8">
        <f t="shared" si="893"/>
        <v>0.15411416556731064</v>
      </c>
      <c r="BM667" s="8">
        <f t="shared" si="894"/>
        <v>0.34136692215664582</v>
      </c>
      <c r="BN667" s="8">
        <f t="shared" si="895"/>
        <v>0.65787073620704872</v>
      </c>
    </row>
    <row r="668" spans="1:66" x14ac:dyDescent="0.25">
      <c r="A668" t="s">
        <v>344</v>
      </c>
      <c r="B668" t="s">
        <v>370</v>
      </c>
      <c r="C668" t="s">
        <v>350</v>
      </c>
      <c r="D668" t="s">
        <v>527</v>
      </c>
      <c r="E668">
        <f>VLOOKUP(A668,home!$A$2:$E$405,3,FALSE)</f>
        <v>1.3090999999999999</v>
      </c>
      <c r="F668">
        <f>VLOOKUP(B668,home!$B$2:$E$405,3,FALSE)</f>
        <v>0.625</v>
      </c>
      <c r="G668">
        <f>VLOOKUP(C668,away!$B$2:$E$405,4,FALSE)</f>
        <v>0.625</v>
      </c>
      <c r="H668">
        <f>VLOOKUP(A668,away!$A$2:$E$405,3,FALSE)</f>
        <v>1.3545</v>
      </c>
      <c r="I668">
        <f>VLOOKUP(C668,away!$B$2:$E$405,3,FALSE)</f>
        <v>0.67120000000000002</v>
      </c>
      <c r="J668">
        <f>VLOOKUP(B668,home!$B$2:$E$405,4,FALSE)</f>
        <v>1.2751999999999999</v>
      </c>
      <c r="K668" s="3">
        <f t="shared" si="840"/>
        <v>0.51136718749999999</v>
      </c>
      <c r="L668" s="3">
        <f t="shared" si="841"/>
        <v>1.1593358380800001</v>
      </c>
      <c r="M668" s="5">
        <f t="shared" si="842"/>
        <v>0.18811476964542539</v>
      </c>
      <c r="N668" s="5">
        <f t="shared" si="843"/>
        <v>9.619572068079156E-2</v>
      </c>
      <c r="O668" s="5">
        <f t="shared" si="844"/>
        <v>0.21808819412210539</v>
      </c>
      <c r="P668" s="5">
        <f t="shared" si="845"/>
        <v>0.11152314645517507</v>
      </c>
      <c r="Q668" s="5">
        <f t="shared" si="846"/>
        <v>2.4595667567035979E-2</v>
      </c>
      <c r="R668" s="5">
        <f t="shared" si="847"/>
        <v>0.12641872965395243</v>
      </c>
      <c r="S668" s="5">
        <f t="shared" si="848"/>
        <v>1.6529021377090052E-2</v>
      </c>
      <c r="T668" s="5">
        <f t="shared" si="849"/>
        <v>2.8514638871966733E-2</v>
      </c>
      <c r="U668" s="5">
        <f t="shared" si="850"/>
        <v>6.4646390230464493E-2</v>
      </c>
      <c r="V668" s="5">
        <f t="shared" si="851"/>
        <v>1.0887965866514303E-3</v>
      </c>
      <c r="W668" s="5">
        <f t="shared" si="852"/>
        <v>4.1924724494800522E-3</v>
      </c>
      <c r="X668" s="5">
        <f t="shared" si="853"/>
        <v>4.8604835608452674E-3</v>
      </c>
      <c r="Y668" s="5">
        <f t="shared" si="854"/>
        <v>2.8174663912433058E-3</v>
      </c>
      <c r="Z668" s="5">
        <f t="shared" si="855"/>
        <v>4.8853921297457956E-2</v>
      </c>
      <c r="AA668" s="5">
        <f t="shared" si="856"/>
        <v>2.4982292332227426E-2</v>
      </c>
      <c r="AB668" s="5">
        <f t="shared" si="857"/>
        <v>6.3875622836169765E-3</v>
      </c>
      <c r="AC668" s="5">
        <f t="shared" si="858"/>
        <v>4.034306470921191E-5</v>
      </c>
      <c r="AD668" s="5">
        <f t="shared" si="859"/>
        <v>5.3597321129046247E-4</v>
      </c>
      <c r="AE668" s="5">
        <f t="shared" si="860"/>
        <v>6.2137295209985731E-4</v>
      </c>
      <c r="AF668" s="5">
        <f t="shared" si="861"/>
        <v>3.601899660914659E-4</v>
      </c>
      <c r="AG668" s="5">
        <f t="shared" si="862"/>
        <v>1.3919371206888546E-4</v>
      </c>
      <c r="AH668" s="5">
        <f t="shared" si="863"/>
        <v>1.4159525447720703E-2</v>
      </c>
      <c r="AI668" s="5">
        <f t="shared" si="864"/>
        <v>7.2407167045356142E-3</v>
      </c>
      <c r="AJ668" s="5">
        <f t="shared" si="865"/>
        <v>1.8513324683413226E-3</v>
      </c>
      <c r="AK668" s="5">
        <f t="shared" si="866"/>
        <v>3.1557022582104501E-4</v>
      </c>
      <c r="AL668" s="5">
        <f t="shared" si="867"/>
        <v>9.5668947685426092E-7</v>
      </c>
      <c r="AM668" s="5">
        <f t="shared" si="868"/>
        <v>5.4815822726589434E-5</v>
      </c>
      <c r="AN668" s="5">
        <f t="shared" si="869"/>
        <v>6.3549947780775274E-5</v>
      </c>
      <c r="AO668" s="5">
        <f t="shared" si="870"/>
        <v>3.6837865985182679E-5</v>
      </c>
      <c r="AP668" s="5">
        <f t="shared" si="871"/>
        <v>1.4235819411670161E-5</v>
      </c>
      <c r="AQ668" s="5">
        <f t="shared" si="872"/>
        <v>4.1260239070960421E-6</v>
      </c>
      <c r="AR668" s="5">
        <f t="shared" si="873"/>
        <v>3.2831290603496728E-3</v>
      </c>
      <c r="AS668" s="5">
        <f t="shared" si="874"/>
        <v>1.6788844737905301E-3</v>
      </c>
      <c r="AT668" s="5">
        <f t="shared" si="875"/>
        <v>4.2926321574984034E-4</v>
      </c>
      <c r="AU668" s="5">
        <f t="shared" si="876"/>
        <v>7.317037444506719E-5</v>
      </c>
      <c r="AV668" s="5">
        <f t="shared" si="877"/>
        <v>9.3542321470739697E-6</v>
      </c>
      <c r="AW668" s="5">
        <f t="shared" si="878"/>
        <v>1.5754717310850881E-8</v>
      </c>
      <c r="AX668" s="5">
        <f t="shared" si="879"/>
        <v>4.6718355163657679E-6</v>
      </c>
      <c r="AY668" s="5">
        <f t="shared" si="880"/>
        <v>5.4162263437378177E-6</v>
      </c>
      <c r="AZ668" s="5">
        <f t="shared" si="881"/>
        <v>3.1396126537241289E-6</v>
      </c>
      <c r="BA668" s="5">
        <f t="shared" si="882"/>
        <v>1.2132884890506119E-6</v>
      </c>
      <c r="BB668" s="5">
        <f t="shared" si="883"/>
        <v>3.5165220682157718E-7</v>
      </c>
      <c r="BC668" s="5">
        <f t="shared" si="884"/>
        <v>8.1536601181634919E-8</v>
      </c>
      <c r="BD668" s="5">
        <f t="shared" si="885"/>
        <v>6.3437486345088083E-4</v>
      </c>
      <c r="BE668" s="5">
        <f t="shared" si="886"/>
        <v>3.2439848974357349E-4</v>
      </c>
      <c r="BF668" s="5">
        <f t="shared" si="887"/>
        <v>8.294337166470938E-5</v>
      </c>
      <c r="BG668" s="5">
        <f t="shared" si="888"/>
        <v>1.4138172896649877E-5</v>
      </c>
      <c r="BH668" s="5">
        <f t="shared" si="889"/>
        <v>1.8074494276371438E-6</v>
      </c>
      <c r="BI668" s="5">
        <f t="shared" si="890"/>
        <v>1.8485406607185827E-7</v>
      </c>
      <c r="BJ668" s="8">
        <f t="shared" si="891"/>
        <v>0.16302161899453571</v>
      </c>
      <c r="BK668" s="8">
        <f t="shared" si="892"/>
        <v>0.31730245004487184</v>
      </c>
      <c r="BL668" s="8">
        <f t="shared" si="893"/>
        <v>0.47062196202651713</v>
      </c>
      <c r="BM668" s="8">
        <f t="shared" si="894"/>
        <v>0.23485832376727028</v>
      </c>
      <c r="BN668" s="8">
        <f t="shared" si="895"/>
        <v>0.76493622812448581</v>
      </c>
    </row>
    <row r="669" spans="1:66" x14ac:dyDescent="0.25">
      <c r="A669" t="s">
        <v>344</v>
      </c>
      <c r="B669" t="s">
        <v>383</v>
      </c>
      <c r="C669" t="s">
        <v>424</v>
      </c>
      <c r="D669" t="s">
        <v>527</v>
      </c>
      <c r="E669">
        <f>VLOOKUP(A669,home!$A$2:$E$405,3,FALSE)</f>
        <v>1.3090999999999999</v>
      </c>
      <c r="F669">
        <f>VLOOKUP(B669,home!$B$2:$E$405,3,FALSE)</f>
        <v>0.6452</v>
      </c>
      <c r="G669">
        <f>VLOOKUP(C669,away!$B$2:$E$405,4,FALSE)</f>
        <v>0.83330000000000004</v>
      </c>
      <c r="H669">
        <f>VLOOKUP(A669,away!$A$2:$E$405,3,FALSE)</f>
        <v>1.3545</v>
      </c>
      <c r="I669">
        <f>VLOOKUP(C669,away!$B$2:$E$405,3,FALSE)</f>
        <v>1.0739000000000001</v>
      </c>
      <c r="J669">
        <f>VLOOKUP(B669,home!$B$2:$E$405,4,FALSE)</f>
        <v>1.7073</v>
      </c>
      <c r="K669" s="3">
        <f t="shared" si="840"/>
        <v>0.70383127895599995</v>
      </c>
      <c r="L669" s="3">
        <f t="shared" si="841"/>
        <v>2.4834343971150004</v>
      </c>
      <c r="M669" s="5">
        <f t="shared" si="842"/>
        <v>4.1284602222664724E-2</v>
      </c>
      <c r="N669" s="5">
        <f t="shared" si="843"/>
        <v>2.9057394383567831E-2</v>
      </c>
      <c r="O669" s="5">
        <f t="shared" si="844"/>
        <v>0.10252760123097596</v>
      </c>
      <c r="P669" s="5">
        <f t="shared" si="845"/>
        <v>7.2162132702688564E-2</v>
      </c>
      <c r="Q669" s="5">
        <f t="shared" si="846"/>
        <v>1.0225751526057718E-2</v>
      </c>
      <c r="R669" s="5">
        <f t="shared" si="847"/>
        <v>0.12731028577534803</v>
      </c>
      <c r="S669" s="5">
        <f t="shared" si="848"/>
        <v>3.1533387242748186E-2</v>
      </c>
      <c r="T669" s="5">
        <f t="shared" si="849"/>
        <v>2.539498307616294E-2</v>
      </c>
      <c r="U669" s="5">
        <f t="shared" si="850"/>
        <v>8.9604961261517041E-2</v>
      </c>
      <c r="V669" s="5">
        <f t="shared" si="851"/>
        <v>6.1242000710194072E-3</v>
      </c>
      <c r="W669" s="5">
        <f t="shared" si="852"/>
        <v>2.3990679249571581E-3</v>
      </c>
      <c r="X669" s="5">
        <f t="shared" si="853"/>
        <v>5.957927805853914E-3</v>
      </c>
      <c r="Y669" s="5">
        <f t="shared" si="854"/>
        <v>7.3980614242927581E-3</v>
      </c>
      <c r="Z669" s="5">
        <f t="shared" si="855"/>
        <v>0.10538891426701325</v>
      </c>
      <c r="AA669" s="5">
        <f t="shared" si="856"/>
        <v>7.4176014316336164E-2</v>
      </c>
      <c r="AB669" s="5">
        <f t="shared" si="857"/>
        <v>2.610369951206272E-2</v>
      </c>
      <c r="AC669" s="5">
        <f t="shared" si="858"/>
        <v>6.6903778047681592E-4</v>
      </c>
      <c r="AD669" s="5">
        <f t="shared" si="859"/>
        <v>4.2213476148122823E-4</v>
      </c>
      <c r="AE669" s="5">
        <f t="shared" si="860"/>
        <v>1.0483439868804185E-3</v>
      </c>
      <c r="AF669" s="5">
        <f t="shared" si="861"/>
        <v>1.3017467585137543E-3</v>
      </c>
      <c r="AG669" s="5">
        <f t="shared" si="862"/>
        <v>1.0776008921420035E-3</v>
      </c>
      <c r="AH669" s="5">
        <f t="shared" si="863"/>
        <v>6.5431613691326135E-2</v>
      </c>
      <c r="AI669" s="5">
        <f t="shared" si="864"/>
        <v>4.6052816348520993E-2</v>
      </c>
      <c r="AJ669" s="5">
        <f t="shared" si="865"/>
        <v>1.6206706315052655E-2</v>
      </c>
      <c r="AK669" s="5">
        <f t="shared" si="866"/>
        <v>3.8022622777959319E-3</v>
      </c>
      <c r="AL669" s="5">
        <f t="shared" si="867"/>
        <v>4.6776948788306907E-5</v>
      </c>
      <c r="AM669" s="5">
        <f t="shared" si="868"/>
        <v>5.9422329813023783E-5</v>
      </c>
      <c r="AN669" s="5">
        <f t="shared" si="869"/>
        <v>1.4757145781437543E-4</v>
      </c>
      <c r="AO669" s="5">
        <f t="shared" si="870"/>
        <v>1.8324201718431261E-4</v>
      </c>
      <c r="AP669" s="5">
        <f t="shared" si="871"/>
        <v>1.5168984282408661E-4</v>
      </c>
      <c r="AQ669" s="5">
        <f t="shared" si="872"/>
        <v>9.4177943340576189E-5</v>
      </c>
      <c r="AR669" s="5">
        <f t="shared" si="873"/>
        <v>3.2499024019956031E-2</v>
      </c>
      <c r="AS669" s="5">
        <f t="shared" si="874"/>
        <v>2.2873829640787414E-2</v>
      </c>
      <c r="AT669" s="5">
        <f t="shared" si="875"/>
        <v>8.0496583853485338E-3</v>
      </c>
      <c r="AU669" s="5">
        <f t="shared" si="876"/>
        <v>1.8885337855062499E-3</v>
      </c>
      <c r="AV669" s="5">
        <f t="shared" si="877"/>
        <v>3.3230228740111986E-4</v>
      </c>
      <c r="AW669" s="5">
        <f t="shared" si="878"/>
        <v>2.2711752379004306E-6</v>
      </c>
      <c r="AX669" s="5">
        <f t="shared" si="879"/>
        <v>6.9705490651409624E-6</v>
      </c>
      <c r="AY669" s="5">
        <f t="shared" si="880"/>
        <v>1.7310901315148874E-5</v>
      </c>
      <c r="AZ669" s="5">
        <f t="shared" si="881"/>
        <v>2.1495243885552013E-5</v>
      </c>
      <c r="BA669" s="5">
        <f t="shared" si="882"/>
        <v>1.7794009346585249E-5</v>
      </c>
      <c r="BB669" s="5">
        <f t="shared" si="883"/>
        <v>1.1047563718473906E-5</v>
      </c>
      <c r="BC669" s="5">
        <f t="shared" si="884"/>
        <v>5.4871799485555599E-6</v>
      </c>
      <c r="BD669" s="5">
        <f t="shared" si="885"/>
        <v>1.3451532353970891E-2</v>
      </c>
      <c r="BE669" s="5">
        <f t="shared" si="886"/>
        <v>9.4676092206133437E-3</v>
      </c>
      <c r="BF669" s="5">
        <f t="shared" si="887"/>
        <v>3.3317997531999541E-3</v>
      </c>
      <c r="BG669" s="5">
        <f t="shared" si="888"/>
        <v>7.8167496050666975E-4</v>
      </c>
      <c r="BH669" s="5">
        <f t="shared" si="889"/>
        <v>1.375418217953225E-4</v>
      </c>
      <c r="BI669" s="5">
        <f t="shared" si="890"/>
        <v>1.9361247268828016E-5</v>
      </c>
      <c r="BJ669" s="8">
        <f t="shared" si="891"/>
        <v>8.4999221578165529E-2</v>
      </c>
      <c r="BK669" s="8">
        <f t="shared" si="892"/>
        <v>0.15183744786970113</v>
      </c>
      <c r="BL669" s="8">
        <f t="shared" si="893"/>
        <v>0.64404882820528997</v>
      </c>
      <c r="BM669" s="8">
        <f t="shared" si="894"/>
        <v>0.60369160435278979</v>
      </c>
      <c r="BN669" s="8">
        <f t="shared" si="895"/>
        <v>0.38256776784130281</v>
      </c>
    </row>
    <row r="670" spans="1:66" x14ac:dyDescent="0.25">
      <c r="A670" t="s">
        <v>344</v>
      </c>
      <c r="B670" t="s">
        <v>421</v>
      </c>
      <c r="C670" t="s">
        <v>505</v>
      </c>
      <c r="D670" t="s">
        <v>527</v>
      </c>
      <c r="E670">
        <f>VLOOKUP(A670,home!$A$2:$E$405,3,FALSE)</f>
        <v>1.3090999999999999</v>
      </c>
      <c r="F670">
        <f>VLOOKUP(B670,home!$B$2:$E$405,3,FALSE)</f>
        <v>1.0417000000000001</v>
      </c>
      <c r="G670" t="e">
        <f>VLOOKUP(C670,away!$B$2:$E$405,4,FALSE)</f>
        <v>#N/A</v>
      </c>
      <c r="H670">
        <f>VLOOKUP(A670,away!$A$2:$E$405,3,FALSE)</f>
        <v>1.3545</v>
      </c>
      <c r="I670" t="e">
        <f>VLOOKUP(C670,away!$B$2:$E$405,3,FALSE)</f>
        <v>#N/A</v>
      </c>
      <c r="J670">
        <f>VLOOKUP(B670,home!$B$2:$E$405,4,FALSE)</f>
        <v>0.87250000000000005</v>
      </c>
      <c r="K670" s="3" t="e">
        <f t="shared" si="840"/>
        <v>#N/A</v>
      </c>
      <c r="L670" s="3" t="e">
        <f t="shared" si="841"/>
        <v>#N/A</v>
      </c>
      <c r="M670" s="5" t="e">
        <f t="shared" si="842"/>
        <v>#N/A</v>
      </c>
      <c r="N670" s="5" t="e">
        <f t="shared" si="843"/>
        <v>#N/A</v>
      </c>
      <c r="O670" s="5" t="e">
        <f t="shared" si="844"/>
        <v>#N/A</v>
      </c>
      <c r="P670" s="5" t="e">
        <f t="shared" si="845"/>
        <v>#N/A</v>
      </c>
      <c r="Q670" s="5" t="e">
        <f t="shared" si="846"/>
        <v>#N/A</v>
      </c>
      <c r="R670" s="5" t="e">
        <f t="shared" si="847"/>
        <v>#N/A</v>
      </c>
      <c r="S670" s="5" t="e">
        <f t="shared" si="848"/>
        <v>#N/A</v>
      </c>
      <c r="T670" s="5" t="e">
        <f t="shared" si="849"/>
        <v>#N/A</v>
      </c>
      <c r="U670" s="5" t="e">
        <f t="shared" si="850"/>
        <v>#N/A</v>
      </c>
      <c r="V670" s="5" t="e">
        <f t="shared" si="851"/>
        <v>#N/A</v>
      </c>
      <c r="W670" s="5" t="e">
        <f t="shared" si="852"/>
        <v>#N/A</v>
      </c>
      <c r="X670" s="5" t="e">
        <f t="shared" si="853"/>
        <v>#N/A</v>
      </c>
      <c r="Y670" s="5" t="e">
        <f t="shared" si="854"/>
        <v>#N/A</v>
      </c>
      <c r="Z670" s="5" t="e">
        <f t="shared" si="855"/>
        <v>#N/A</v>
      </c>
      <c r="AA670" s="5" t="e">
        <f t="shared" si="856"/>
        <v>#N/A</v>
      </c>
      <c r="AB670" s="5" t="e">
        <f t="shared" si="857"/>
        <v>#N/A</v>
      </c>
      <c r="AC670" s="5" t="e">
        <f t="shared" si="858"/>
        <v>#N/A</v>
      </c>
      <c r="AD670" s="5" t="e">
        <f t="shared" si="859"/>
        <v>#N/A</v>
      </c>
      <c r="AE670" s="5" t="e">
        <f t="shared" si="860"/>
        <v>#N/A</v>
      </c>
      <c r="AF670" s="5" t="e">
        <f t="shared" si="861"/>
        <v>#N/A</v>
      </c>
      <c r="AG670" s="5" t="e">
        <f t="shared" si="862"/>
        <v>#N/A</v>
      </c>
      <c r="AH670" s="5" t="e">
        <f t="shared" si="863"/>
        <v>#N/A</v>
      </c>
      <c r="AI670" s="5" t="e">
        <f t="shared" si="864"/>
        <v>#N/A</v>
      </c>
      <c r="AJ670" s="5" t="e">
        <f t="shared" si="865"/>
        <v>#N/A</v>
      </c>
      <c r="AK670" s="5" t="e">
        <f t="shared" si="866"/>
        <v>#N/A</v>
      </c>
      <c r="AL670" s="5" t="e">
        <f t="shared" si="867"/>
        <v>#N/A</v>
      </c>
      <c r="AM670" s="5" t="e">
        <f t="shared" si="868"/>
        <v>#N/A</v>
      </c>
      <c r="AN670" s="5" t="e">
        <f t="shared" si="869"/>
        <v>#N/A</v>
      </c>
      <c r="AO670" s="5" t="e">
        <f t="shared" si="870"/>
        <v>#N/A</v>
      </c>
      <c r="AP670" s="5" t="e">
        <f t="shared" si="871"/>
        <v>#N/A</v>
      </c>
      <c r="AQ670" s="5" t="e">
        <f t="shared" si="872"/>
        <v>#N/A</v>
      </c>
      <c r="AR670" s="5" t="e">
        <f t="shared" si="873"/>
        <v>#N/A</v>
      </c>
      <c r="AS670" s="5" t="e">
        <f t="shared" si="874"/>
        <v>#N/A</v>
      </c>
      <c r="AT670" s="5" t="e">
        <f t="shared" si="875"/>
        <v>#N/A</v>
      </c>
      <c r="AU670" s="5" t="e">
        <f t="shared" si="876"/>
        <v>#N/A</v>
      </c>
      <c r="AV670" s="5" t="e">
        <f t="shared" si="877"/>
        <v>#N/A</v>
      </c>
      <c r="AW670" s="5" t="e">
        <f t="shared" si="878"/>
        <v>#N/A</v>
      </c>
      <c r="AX670" s="5" t="e">
        <f t="shared" si="879"/>
        <v>#N/A</v>
      </c>
      <c r="AY670" s="5" t="e">
        <f t="shared" si="880"/>
        <v>#N/A</v>
      </c>
      <c r="AZ670" s="5" t="e">
        <f t="shared" si="881"/>
        <v>#N/A</v>
      </c>
      <c r="BA670" s="5" t="e">
        <f t="shared" si="882"/>
        <v>#N/A</v>
      </c>
      <c r="BB670" s="5" t="e">
        <f t="shared" si="883"/>
        <v>#N/A</v>
      </c>
      <c r="BC670" s="5" t="e">
        <f t="shared" si="884"/>
        <v>#N/A</v>
      </c>
      <c r="BD670" s="5" t="e">
        <f t="shared" si="885"/>
        <v>#N/A</v>
      </c>
      <c r="BE670" s="5" t="e">
        <f t="shared" si="886"/>
        <v>#N/A</v>
      </c>
      <c r="BF670" s="5" t="e">
        <f t="shared" si="887"/>
        <v>#N/A</v>
      </c>
      <c r="BG670" s="5" t="e">
        <f t="shared" si="888"/>
        <v>#N/A</v>
      </c>
      <c r="BH670" s="5" t="e">
        <f t="shared" si="889"/>
        <v>#N/A</v>
      </c>
      <c r="BI670" s="5" t="e">
        <f t="shared" si="890"/>
        <v>#N/A</v>
      </c>
      <c r="BJ670" s="8" t="e">
        <f t="shared" si="891"/>
        <v>#N/A</v>
      </c>
      <c r="BK670" s="8" t="e">
        <f t="shared" si="892"/>
        <v>#N/A</v>
      </c>
      <c r="BL670" s="8" t="e">
        <f t="shared" si="893"/>
        <v>#N/A</v>
      </c>
      <c r="BM670" s="8" t="e">
        <f t="shared" si="894"/>
        <v>#N/A</v>
      </c>
      <c r="BN670" s="8" t="e">
        <f t="shared" si="895"/>
        <v>#N/A</v>
      </c>
    </row>
    <row r="671" spans="1:66" x14ac:dyDescent="0.25">
      <c r="A671" t="s">
        <v>344</v>
      </c>
      <c r="B671" t="s">
        <v>422</v>
      </c>
      <c r="C671" t="s">
        <v>345</v>
      </c>
      <c r="D671" t="s">
        <v>527</v>
      </c>
      <c r="E671">
        <f>VLOOKUP(A671,home!$A$2:$E$405,3,FALSE)</f>
        <v>1.3090999999999999</v>
      </c>
      <c r="F671">
        <f>VLOOKUP(B671,home!$B$2:$E$405,3,FALSE)</f>
        <v>0.625</v>
      </c>
      <c r="G671">
        <f>VLOOKUP(C671,away!$B$2:$E$405,4,FALSE)</f>
        <v>1.5278</v>
      </c>
      <c r="H671">
        <f>VLOOKUP(A671,away!$A$2:$E$405,3,FALSE)</f>
        <v>1.3545</v>
      </c>
      <c r="I671">
        <f>VLOOKUP(C671,away!$B$2:$E$405,3,FALSE)</f>
        <v>1.141</v>
      </c>
      <c r="J671">
        <f>VLOOKUP(B671,home!$B$2:$E$405,4,FALSE)</f>
        <v>0.60399999999999998</v>
      </c>
      <c r="K671" s="3">
        <f t="shared" si="840"/>
        <v>1.2500268624999999</v>
      </c>
      <c r="L671" s="3">
        <f t="shared" si="841"/>
        <v>0.93347263800000002</v>
      </c>
      <c r="M671" s="5">
        <f t="shared" si="842"/>
        <v>0.11264663312249301</v>
      </c>
      <c r="N671" s="5">
        <f t="shared" si="843"/>
        <v>0.14081131737329855</v>
      </c>
      <c r="O671" s="5">
        <f t="shared" si="844"/>
        <v>0.10515254978267174</v>
      </c>
      <c r="P671" s="5">
        <f t="shared" si="845"/>
        <v>0.13144351188870823</v>
      </c>
      <c r="Q671" s="5">
        <f t="shared" si="846"/>
        <v>8.8008964630318071E-2</v>
      </c>
      <c r="R671" s="5">
        <f t="shared" si="847"/>
        <v>4.9078514019028456E-2</v>
      </c>
      <c r="S671" s="5">
        <f t="shared" si="848"/>
        <v>3.8344237059551915E-2</v>
      </c>
      <c r="T671" s="5">
        <f t="shared" si="849"/>
        <v>8.215396038111171E-2</v>
      </c>
      <c r="U671" s="5">
        <f t="shared" si="850"/>
        <v>6.1349460895368413E-2</v>
      </c>
      <c r="V671" s="5">
        <f t="shared" si="851"/>
        <v>4.9713979608348455E-3</v>
      </c>
      <c r="W671" s="5">
        <f t="shared" si="852"/>
        <v>3.6671189976236633E-2</v>
      </c>
      <c r="X671" s="5">
        <f t="shared" si="853"/>
        <v>3.4231552445716767E-2</v>
      </c>
      <c r="Y671" s="5">
        <f t="shared" si="854"/>
        <v>1.5977108782169291E-2</v>
      </c>
      <c r="Z671" s="5">
        <f t="shared" si="855"/>
        <v>1.5271149983487494E-2</v>
      </c>
      <c r="AA671" s="5">
        <f t="shared" si="856"/>
        <v>1.90893477006258E-2</v>
      </c>
      <c r="AB671" s="5">
        <f t="shared" si="857"/>
        <v>1.193109870669243E-2</v>
      </c>
      <c r="AC671" s="5">
        <f t="shared" si="858"/>
        <v>3.6255966382164244E-4</v>
      </c>
      <c r="AD671" s="5">
        <f t="shared" si="859"/>
        <v>1.1459993137534144E-2</v>
      </c>
      <c r="AE671" s="5">
        <f t="shared" si="860"/>
        <v>1.0697590025555896E-2</v>
      </c>
      <c r="AF671" s="5">
        <f t="shared" si="861"/>
        <v>4.9929537906990744E-3</v>
      </c>
      <c r="AG671" s="5">
        <f t="shared" si="862"/>
        <v>1.5535952488053217E-3</v>
      </c>
      <c r="AH671" s="5">
        <f t="shared" si="863"/>
        <v>3.563800165094931E-3</v>
      </c>
      <c r="AI671" s="5">
        <f t="shared" si="864"/>
        <v>4.4548459389505994E-3</v>
      </c>
      <c r="AJ671" s="5">
        <f t="shared" si="865"/>
        <v>2.7843385459936426E-3</v>
      </c>
      <c r="AK671" s="5">
        <f t="shared" si="866"/>
        <v>1.1601659922620808E-3</v>
      </c>
      <c r="AL671" s="5">
        <f t="shared" si="867"/>
        <v>1.6922339944269564E-5</v>
      </c>
      <c r="AM671" s="5">
        <f t="shared" si="868"/>
        <v>2.8650598531966632E-3</v>
      </c>
      <c r="AN671" s="5">
        <f t="shared" si="869"/>
        <v>2.6744549791913822E-3</v>
      </c>
      <c r="AO671" s="5">
        <f t="shared" si="870"/>
        <v>1.2482652723190073E-3</v>
      </c>
      <c r="AP671" s="5">
        <f t="shared" si="871"/>
        <v>3.8840715889180408E-4</v>
      </c>
      <c r="AQ671" s="5">
        <f t="shared" si="872"/>
        <v>9.0641863807204356E-5</v>
      </c>
      <c r="AR671" s="5">
        <f t="shared" si="873"/>
        <v>6.6534198828320057E-4</v>
      </c>
      <c r="AS671" s="5">
        <f t="shared" si="874"/>
        <v>8.3169535810316108E-4</v>
      </c>
      <c r="AT671" s="5">
        <f t="shared" si="875"/>
        <v>5.1982076952275416E-4</v>
      </c>
      <c r="AU671" s="5">
        <f t="shared" si="876"/>
        <v>2.1659664186295455E-4</v>
      </c>
      <c r="AV671" s="5">
        <f t="shared" si="877"/>
        <v>6.7687905163996387E-5</v>
      </c>
      <c r="AW671" s="5">
        <f t="shared" si="878"/>
        <v>5.4850280474245839E-7</v>
      </c>
      <c r="AX671" s="5">
        <f t="shared" si="879"/>
        <v>5.9690029652768927E-4</v>
      </c>
      <c r="AY671" s="5">
        <f t="shared" si="880"/>
        <v>5.5719009442268435E-4</v>
      </c>
      <c r="AZ671" s="5">
        <f t="shared" si="881"/>
        <v>2.6006085365410612E-4</v>
      </c>
      <c r="BA671" s="5">
        <f t="shared" si="882"/>
        <v>8.0919897033676806E-5</v>
      </c>
      <c r="BB671" s="5">
        <f t="shared" si="883"/>
        <v>1.8884127437678663E-5</v>
      </c>
      <c r="BC671" s="5">
        <f t="shared" si="884"/>
        <v>3.5255632511156183E-6</v>
      </c>
      <c r="BD671" s="5">
        <f t="shared" si="885"/>
        <v>1.0351309016248064E-4</v>
      </c>
      <c r="BE671" s="5">
        <f t="shared" si="886"/>
        <v>1.2939414332348531E-4</v>
      </c>
      <c r="BF671" s="5">
        <f t="shared" si="887"/>
        <v>8.0873077502265845E-5</v>
      </c>
      <c r="BG671" s="5">
        <f t="shared" si="888"/>
        <v>3.3697839776958882E-5</v>
      </c>
      <c r="BH671" s="5">
        <f t="shared" si="889"/>
        <v>1.0530801232354914E-5</v>
      </c>
      <c r="BI671" s="5">
        <f t="shared" si="890"/>
        <v>2.6327568848183455E-6</v>
      </c>
      <c r="BJ671" s="8">
        <f t="shared" si="891"/>
        <v>0.43534253575117854</v>
      </c>
      <c r="BK671" s="8">
        <f t="shared" si="892"/>
        <v>0.28834245212977661</v>
      </c>
      <c r="BL671" s="8">
        <f t="shared" si="893"/>
        <v>0.2612259061185066</v>
      </c>
      <c r="BM671" s="8">
        <f t="shared" si="894"/>
        <v>0.37248391157481325</v>
      </c>
      <c r="BN671" s="8">
        <f t="shared" si="895"/>
        <v>0.62714149081651804</v>
      </c>
    </row>
    <row r="672" spans="1:66" x14ac:dyDescent="0.25">
      <c r="A672" t="s">
        <v>340</v>
      </c>
      <c r="B672" t="s">
        <v>365</v>
      </c>
      <c r="C672" t="s">
        <v>352</v>
      </c>
      <c r="D672" t="s">
        <v>527</v>
      </c>
      <c r="E672">
        <f>VLOOKUP(A672,home!$A$2:$E$405,3,FALSE)</f>
        <v>1.3684000000000001</v>
      </c>
      <c r="F672">
        <f>VLOOKUP(B672,home!$B$2:$E$405,3,FALSE)</f>
        <v>1.1538999999999999</v>
      </c>
      <c r="G672">
        <f>VLOOKUP(C672,away!$B$2:$E$405,4,FALSE)</f>
        <v>0.88460000000000005</v>
      </c>
      <c r="H672">
        <f>VLOOKUP(A672,away!$A$2:$E$405,3,FALSE)</f>
        <v>1.1395</v>
      </c>
      <c r="I672">
        <f>VLOOKUP(C672,away!$B$2:$E$405,3,FALSE)</f>
        <v>0.78520000000000001</v>
      </c>
      <c r="J672">
        <f>VLOOKUP(B672,home!$B$2:$E$405,4,FALSE)</f>
        <v>1.3855999999999999</v>
      </c>
      <c r="K672" s="3">
        <f t="shared" si="840"/>
        <v>1.396780533896</v>
      </c>
      <c r="L672" s="3">
        <f t="shared" si="841"/>
        <v>1.2397453702399999</v>
      </c>
      <c r="M672" s="5">
        <f t="shared" si="842"/>
        <v>7.1609616588718575E-2</v>
      </c>
      <c r="N672" s="5">
        <f t="shared" si="843"/>
        <v>0.10002291849087819</v>
      </c>
      <c r="O672" s="5">
        <f t="shared" si="844"/>
        <v>8.8777690630525347E-2</v>
      </c>
      <c r="P672" s="5">
        <f t="shared" si="845"/>
        <v>0.1240029501169591</v>
      </c>
      <c r="Q672" s="5">
        <f t="shared" si="846"/>
        <v>6.9855032745762477E-2</v>
      </c>
      <c r="R672" s="5">
        <f t="shared" si="847"/>
        <v>5.5030865469896412E-2</v>
      </c>
      <c r="S672" s="5">
        <f t="shared" si="848"/>
        <v>5.3682495348437304E-2</v>
      </c>
      <c r="T672" s="5">
        <f t="shared" si="849"/>
        <v>8.6602453434522608E-2</v>
      </c>
      <c r="U672" s="5">
        <f t="shared" si="850"/>
        <v>7.6866041651800859E-2</v>
      </c>
      <c r="V672" s="5">
        <f t="shared" si="851"/>
        <v>1.0328823464340981E-2</v>
      </c>
      <c r="W672" s="5">
        <f t="shared" si="852"/>
        <v>3.2524049977982895E-2</v>
      </c>
      <c r="X672" s="5">
        <f t="shared" si="853"/>
        <v>4.0321540381658666E-2</v>
      </c>
      <c r="Y672" s="5">
        <f t="shared" si="854"/>
        <v>2.4994221504553268E-2</v>
      </c>
      <c r="Z672" s="5">
        <f t="shared" si="855"/>
        <v>2.2741420228868107E-2</v>
      </c>
      <c r="AA672" s="5">
        <f t="shared" si="856"/>
        <v>3.1764773088831688E-2</v>
      </c>
      <c r="AB672" s="5">
        <f t="shared" si="857"/>
        <v>2.2184208357051816E-2</v>
      </c>
      <c r="AC672" s="5">
        <f t="shared" si="858"/>
        <v>1.1178706173045371E-3</v>
      </c>
      <c r="AD672" s="5">
        <f t="shared" si="859"/>
        <v>1.1357239973176791E-2</v>
      </c>
      <c r="AE672" s="5">
        <f t="shared" si="860"/>
        <v>1.4080085675450585E-2</v>
      </c>
      <c r="AF672" s="5">
        <f t="shared" si="861"/>
        <v>8.7278605143612034E-3</v>
      </c>
      <c r="AG672" s="5">
        <f t="shared" si="862"/>
        <v>3.6067748882599336E-3</v>
      </c>
      <c r="AH672" s="5">
        <f t="shared" si="863"/>
        <v>7.0483926103553831E-3</v>
      </c>
      <c r="AI672" s="5">
        <f t="shared" si="864"/>
        <v>9.8450575934008119E-3</v>
      </c>
      <c r="AJ672" s="5">
        <f t="shared" si="865"/>
        <v>6.8756924007736288E-3</v>
      </c>
      <c r="AK672" s="5">
        <f t="shared" si="866"/>
        <v>3.201277767485754E-3</v>
      </c>
      <c r="AL672" s="5">
        <f t="shared" si="867"/>
        <v>7.743052455704214E-5</v>
      </c>
      <c r="AM672" s="5">
        <f t="shared" si="868"/>
        <v>3.1727143426637703E-3</v>
      </c>
      <c r="AN672" s="5">
        <f t="shared" si="869"/>
        <v>3.9333579174114534E-3</v>
      </c>
      <c r="AO672" s="5">
        <f t="shared" si="870"/>
        <v>2.4381811338038488E-3</v>
      </c>
      <c r="AP672" s="5">
        <f t="shared" si="871"/>
        <v>1.0075745908132781E-3</v>
      </c>
      <c r="AQ672" s="5">
        <f t="shared" si="872"/>
        <v>3.1228398353305611E-4</v>
      </c>
      <c r="AR672" s="5">
        <f t="shared" si="873"/>
        <v>1.7476424212643827E-3</v>
      </c>
      <c r="AS672" s="5">
        <f t="shared" si="874"/>
        <v>2.4410729142329626E-3</v>
      </c>
      <c r="AT672" s="5">
        <f t="shared" si="875"/>
        <v>1.7048215642106914E-3</v>
      </c>
      <c r="AU672" s="5">
        <f t="shared" si="876"/>
        <v>7.9375385821854128E-4</v>
      </c>
      <c r="AV672" s="5">
        <f t="shared" si="877"/>
        <v>2.7717498446612612E-4</v>
      </c>
      <c r="AW672" s="5">
        <f t="shared" si="878"/>
        <v>3.7245205057531294E-6</v>
      </c>
      <c r="AX672" s="5">
        <f t="shared" si="879"/>
        <v>7.3859760557423281E-4</v>
      </c>
      <c r="AY672" s="5">
        <f t="shared" si="880"/>
        <v>9.1567296198100459E-4</v>
      </c>
      <c r="AZ672" s="5">
        <f t="shared" si="881"/>
        <v>5.6760065763494902E-4</v>
      </c>
      <c r="BA672" s="5">
        <f t="shared" si="882"/>
        <v>2.3456009581603567E-4</v>
      </c>
      <c r="BB672" s="5">
        <f t="shared" si="883"/>
        <v>7.2698698207745283E-5</v>
      </c>
      <c r="BC672" s="5">
        <f t="shared" si="884"/>
        <v>1.8025574905105443E-5</v>
      </c>
      <c r="BD672" s="5">
        <f t="shared" si="885"/>
        <v>3.6110526676625667E-4</v>
      </c>
      <c r="BE672" s="5">
        <f t="shared" si="886"/>
        <v>5.0438480730642958E-4</v>
      </c>
      <c r="BF672" s="5">
        <f t="shared" si="887"/>
        <v>3.5225744021925295E-4</v>
      </c>
      <c r="BG672" s="5">
        <f t="shared" si="888"/>
        <v>1.6400877847276216E-4</v>
      </c>
      <c r="BH672" s="5">
        <f t="shared" si="889"/>
        <v>5.7271067289703907E-5</v>
      </c>
      <c r="BI672" s="5">
        <f t="shared" si="890"/>
        <v>1.5999022389141255E-5</v>
      </c>
      <c r="BJ672" s="8">
        <f t="shared" si="891"/>
        <v>0.40550344514895109</v>
      </c>
      <c r="BK672" s="8">
        <f t="shared" si="892"/>
        <v>0.26173485962229859</v>
      </c>
      <c r="BL672" s="8">
        <f t="shared" si="893"/>
        <v>0.31001349169495795</v>
      </c>
      <c r="BM672" s="8">
        <f t="shared" si="894"/>
        <v>0.48978219421086039</v>
      </c>
      <c r="BN672" s="8">
        <f t="shared" si="895"/>
        <v>0.50929907404274011</v>
      </c>
    </row>
    <row r="673" spans="1:66" x14ac:dyDescent="0.25">
      <c r="A673" t="s">
        <v>340</v>
      </c>
      <c r="B673" t="s">
        <v>378</v>
      </c>
      <c r="C673" t="s">
        <v>415</v>
      </c>
      <c r="D673" t="s">
        <v>527</v>
      </c>
      <c r="E673">
        <f>VLOOKUP(A673,home!$A$2:$E$405,3,FALSE)</f>
        <v>1.3684000000000001</v>
      </c>
      <c r="F673">
        <f>VLOOKUP(B673,home!$B$2:$E$405,3,FALSE)</f>
        <v>0.69230000000000003</v>
      </c>
      <c r="G673">
        <f>VLOOKUP(C673,away!$B$2:$E$405,4,FALSE)</f>
        <v>0.84619999999999995</v>
      </c>
      <c r="H673">
        <f>VLOOKUP(A673,away!$A$2:$E$405,3,FALSE)</f>
        <v>1.1395</v>
      </c>
      <c r="I673">
        <f>VLOOKUP(C673,away!$B$2:$E$405,3,FALSE)</f>
        <v>1.2009000000000001</v>
      </c>
      <c r="J673">
        <f>VLOOKUP(B673,home!$B$2:$E$405,4,FALSE)</f>
        <v>1.0623</v>
      </c>
      <c r="K673" s="3">
        <f t="shared" si="840"/>
        <v>0.80164191738400004</v>
      </c>
      <c r="L673" s="3">
        <f t="shared" si="841"/>
        <v>1.453678461765</v>
      </c>
      <c r="M673" s="5">
        <f t="shared" si="842"/>
        <v>0.10483994982127433</v>
      </c>
      <c r="N673" s="5">
        <f t="shared" si="843"/>
        <v>8.4044098393168704E-2</v>
      </c>
      <c r="O673" s="5">
        <f t="shared" si="844"/>
        <v>0.15240357698770987</v>
      </c>
      <c r="P673" s="5">
        <f t="shared" si="845"/>
        <v>0.12217309567260781</v>
      </c>
      <c r="Q673" s="5">
        <f t="shared" si="846"/>
        <v>3.368663609035466E-2</v>
      </c>
      <c r="R673" s="5">
        <f t="shared" si="847"/>
        <v>0.11077289868148894</v>
      </c>
      <c r="S673" s="5">
        <f t="shared" si="848"/>
        <v>3.5592980852417654E-2</v>
      </c>
      <c r="T673" s="5">
        <f t="shared" si="849"/>
        <v>4.8969537333864097E-2</v>
      </c>
      <c r="U673" s="5">
        <f t="shared" si="850"/>
        <v>8.8800198893212362E-2</v>
      </c>
      <c r="V673" s="5">
        <f t="shared" si="851"/>
        <v>4.608617084495433E-3</v>
      </c>
      <c r="W673" s="5">
        <f t="shared" si="852"/>
        <v>9.0015398485629883E-3</v>
      </c>
      <c r="X673" s="5">
        <f t="shared" si="853"/>
        <v>1.3085344600575399E-2</v>
      </c>
      <c r="Y673" s="5">
        <f t="shared" si="854"/>
        <v>9.5109418053146971E-3</v>
      </c>
      <c r="Z673" s="5">
        <f t="shared" si="855"/>
        <v>5.3676058986852335E-2</v>
      </c>
      <c r="AA673" s="5">
        <f t="shared" si="856"/>
        <v>4.3028978843836989E-2</v>
      </c>
      <c r="AB673" s="5">
        <f t="shared" si="857"/>
        <v>1.7246916551724528E-2</v>
      </c>
      <c r="AC673" s="5">
        <f t="shared" si="858"/>
        <v>3.3565986590889974E-4</v>
      </c>
      <c r="AD673" s="5">
        <f t="shared" si="859"/>
        <v>1.8040029159026283E-3</v>
      </c>
      <c r="AE673" s="5">
        <f t="shared" si="860"/>
        <v>2.622440183808908E-3</v>
      </c>
      <c r="AF673" s="5">
        <f t="shared" si="861"/>
        <v>1.9060924062350288E-3</v>
      </c>
      <c r="AG673" s="5">
        <f t="shared" si="862"/>
        <v>9.2361515902589458E-4</v>
      </c>
      <c r="AH673" s="5">
        <f t="shared" si="863"/>
        <v>1.9506932715403737E-2</v>
      </c>
      <c r="AI673" s="5">
        <f t="shared" si="864"/>
        <v>1.5637574944256931E-2</v>
      </c>
      <c r="AJ673" s="5">
        <f t="shared" si="865"/>
        <v>6.2678677807750608E-3</v>
      </c>
      <c r="AK673" s="5">
        <f t="shared" si="866"/>
        <v>1.6748618485633059E-3</v>
      </c>
      <c r="AL673" s="5">
        <f t="shared" si="867"/>
        <v>1.5646174948023935E-5</v>
      </c>
      <c r="AM673" s="5">
        <f t="shared" si="868"/>
        <v>2.8923287129410208E-4</v>
      </c>
      <c r="AN673" s="5">
        <f t="shared" si="869"/>
        <v>4.2045159543468459E-4</v>
      </c>
      <c r="AO673" s="5">
        <f t="shared" si="870"/>
        <v>3.056007142490662E-4</v>
      </c>
      <c r="AP673" s="5">
        <f t="shared" si="871"/>
        <v>1.4808172540128927E-4</v>
      </c>
      <c r="AQ673" s="5">
        <f t="shared" si="872"/>
        <v>5.3815803699213361E-5</v>
      </c>
      <c r="AR673" s="5">
        <f t="shared" si="873"/>
        <v>5.671361588696292E-3</v>
      </c>
      <c r="AS673" s="5">
        <f t="shared" si="874"/>
        <v>4.5464011781404636E-3</v>
      </c>
      <c r="AT673" s="5">
        <f t="shared" si="875"/>
        <v>1.822292878820699E-3</v>
      </c>
      <c r="AU673" s="5">
        <f t="shared" si="876"/>
        <v>4.8694211913767821E-4</v>
      </c>
      <c r="AV673" s="5">
        <f t="shared" si="877"/>
        <v>9.7588303510139101E-5</v>
      </c>
      <c r="AW673" s="5">
        <f t="shared" si="878"/>
        <v>5.0647085075181117E-7</v>
      </c>
      <c r="AX673" s="5">
        <f t="shared" si="879"/>
        <v>3.8643532252447265E-5</v>
      </c>
      <c r="AY673" s="5">
        <f t="shared" si="880"/>
        <v>5.617527052190371E-5</v>
      </c>
      <c r="AZ673" s="5">
        <f t="shared" si="881"/>
        <v>4.0830390420756868E-5</v>
      </c>
      <c r="BA673" s="5">
        <f t="shared" si="882"/>
        <v>1.978475304670341E-5</v>
      </c>
      <c r="BB673" s="5">
        <f t="shared" si="883"/>
        <v>7.1901673438330561E-6</v>
      </c>
      <c r="BC673" s="5">
        <f t="shared" si="884"/>
        <v>2.0904382808432347E-6</v>
      </c>
      <c r="BD673" s="5">
        <f t="shared" si="885"/>
        <v>1.37405603172819E-3</v>
      </c>
      <c r="BE673" s="5">
        <f t="shared" si="886"/>
        <v>1.1015009118676366E-3</v>
      </c>
      <c r="BF673" s="5">
        <f t="shared" si="887"/>
        <v>4.4150465149489829E-4</v>
      </c>
      <c r="BG673" s="5">
        <f t="shared" si="888"/>
        <v>1.1797621178610834E-4</v>
      </c>
      <c r="BH673" s="5">
        <f t="shared" si="889"/>
        <v>2.3643669155479183E-5</v>
      </c>
      <c r="BI673" s="5">
        <f t="shared" si="890"/>
        <v>3.7907512551582555E-6</v>
      </c>
      <c r="BJ673" s="8">
        <f t="shared" si="891"/>
        <v>0.20693614599875781</v>
      </c>
      <c r="BK673" s="8">
        <f t="shared" si="892"/>
        <v>0.26762212474217406</v>
      </c>
      <c r="BL673" s="8">
        <f t="shared" si="893"/>
        <v>0.47102686554256451</v>
      </c>
      <c r="BM673" s="8">
        <f t="shared" si="894"/>
        <v>0.39128527082407327</v>
      </c>
      <c r="BN673" s="8">
        <f t="shared" si="895"/>
        <v>0.60792025564660435</v>
      </c>
    </row>
    <row r="674" spans="1:66" x14ac:dyDescent="0.25">
      <c r="A674" t="s">
        <v>340</v>
      </c>
      <c r="B674" t="s">
        <v>418</v>
      </c>
      <c r="C674" t="s">
        <v>394</v>
      </c>
      <c r="D674" t="s">
        <v>527</v>
      </c>
      <c r="E674">
        <f>VLOOKUP(A674,home!$A$2:$E$405,3,FALSE)</f>
        <v>1.3684000000000001</v>
      </c>
      <c r="F674">
        <f>VLOOKUP(B674,home!$B$2:$E$405,3,FALSE)</f>
        <v>1.3077000000000001</v>
      </c>
      <c r="G674">
        <f>VLOOKUP(C674,away!$B$2:$E$405,4,FALSE)</f>
        <v>1.0385</v>
      </c>
      <c r="H674">
        <f>VLOOKUP(A674,away!$A$2:$E$405,3,FALSE)</f>
        <v>1.1395</v>
      </c>
      <c r="I674">
        <f>VLOOKUP(C674,away!$B$2:$E$405,3,FALSE)</f>
        <v>0.87760000000000005</v>
      </c>
      <c r="J674">
        <f>VLOOKUP(B674,home!$B$2:$E$405,4,FALSE)</f>
        <v>0.97</v>
      </c>
      <c r="K674" s="3">
        <f t="shared" ref="K674:K736" si="896">E674*F674*G674</f>
        <v>1.8583507621800002</v>
      </c>
      <c r="L674" s="3">
        <f t="shared" ref="L674:L736" si="897">H674*I674*J674</f>
        <v>0.97002444399999999</v>
      </c>
      <c r="M674" s="5">
        <f t="shared" ref="M674:M736" si="898">_xlfn.POISSON.DIST(0,K674,FALSE) * _xlfn.POISSON.DIST(0,L674,FALSE)</f>
        <v>5.9108815327233569E-2</v>
      </c>
      <c r="N674" s="5">
        <f t="shared" ref="N674:N736" si="899">_xlfn.POISSON.DIST(1,K674,FALSE) * _xlfn.POISSON.DIST(0,L674,FALSE)</f>
        <v>0.10984491201492137</v>
      </c>
      <c r="O674" s="5">
        <f t="shared" ref="O674:O736" si="900">_xlfn.POISSON.DIST(0,K674,FALSE) * _xlfn.POISSON.DIST(1,L674,FALSE)</f>
        <v>5.7336995723298423E-2</v>
      </c>
      <c r="P674" s="5">
        <f t="shared" ref="P674:P736" si="901">_xlfn.POISSON.DIST(1,K674,FALSE) * _xlfn.POISSON.DIST(1,L674,FALSE)</f>
        <v>0.10655224970350304</v>
      </c>
      <c r="Q674" s="5">
        <f t="shared" ref="Q674:Q736" si="902">_xlfn.POISSON.DIST(2,K674,FALSE) * _xlfn.POISSON.DIST(0,L674,FALSE)</f>
        <v>0.10206518798226212</v>
      </c>
      <c r="R674" s="5">
        <f t="shared" ref="R674:R736" si="903">_xlfn.POISSON.DIST(0,K674,FALSE) * _xlfn.POISSON.DIST(2,L674,FALSE)</f>
        <v>2.7809143698561467E-2</v>
      </c>
      <c r="S674" s="5">
        <f t="shared" ref="S674:S736" si="904">_xlfn.POISSON.DIST(2,K674,FALSE) * _xlfn.POISSON.DIST(2,L674,FALSE)</f>
        <v>4.8018987751759043E-2</v>
      </c>
      <c r="T674" s="5">
        <f t="shared" ref="T674:T736" si="905">_xlfn.POISSON.DIST(2,K674,FALSE) * _xlfn.POISSON.DIST(1,L674,FALSE)</f>
        <v>9.9005727224249301E-2</v>
      </c>
      <c r="U674" s="5">
        <f t="shared" ref="U674:U736" si="906">_xlfn.POISSON.DIST(1,K674,FALSE) * _xlfn.POISSON.DIST(2,L674,FALSE)</f>
        <v>5.1679143387794842E-2</v>
      </c>
      <c r="V674" s="5">
        <f t="shared" ref="V674:V736" si="907">_xlfn.POISSON.DIST(3,K674,FALSE) * _xlfn.POISSON.DIST(3,L674,FALSE)</f>
        <v>9.6179133445270914E-3</v>
      </c>
      <c r="W674" s="5">
        <f t="shared" ref="W674:W736" si="908">_xlfn.POISSON.DIST(3,K674,FALSE) * _xlfn.POISSON.DIST(0,L674,FALSE)</f>
        <v>6.3224306626293955E-2</v>
      </c>
      <c r="X674" s="5">
        <f t="shared" ref="X674:X736" si="909">_xlfn.POISSON.DIST(3,K674,FALSE) * _xlfn.POISSON.DIST(1,L674,FALSE)</f>
        <v>6.1329122882456309E-2</v>
      </c>
      <c r="Y674" s="5">
        <f t="shared" ref="Y674:Y736" si="910">_xlfn.POISSON.DIST(3,K674,FALSE) * _xlfn.POISSON.DIST(2,L674,FALSE)</f>
        <v>2.9745374162531181E-2</v>
      </c>
      <c r="Z674" s="5">
        <f t="shared" ref="Z674:Z736" si="911">_xlfn.POISSON.DIST(0,K674,FALSE) * _xlfn.POISSON.DIST(3,L674,FALSE)</f>
        <v>8.9918497181043968E-3</v>
      </c>
      <c r="AA674" s="5">
        <f t="shared" ref="AA674:AA736" si="912">_xlfn.POISSON.DIST(1,K674,FALSE) * _xlfn.POISSON.DIST(3,L674,FALSE)</f>
        <v>1.6710010777047323E-2</v>
      </c>
      <c r="AB674" s="5">
        <f t="shared" ref="AB674:AB736" si="913">_xlfn.POISSON.DIST(2,K674,FALSE) * _xlfn.POISSON.DIST(3,L674,FALSE)</f>
        <v>1.5526530631780959E-2</v>
      </c>
      <c r="AC674" s="5">
        <f t="shared" ref="AC674:AC736" si="914">_xlfn.POISSON.DIST(4,K674,FALSE) * _xlfn.POISSON.DIST(4,L674,FALSE)</f>
        <v>1.0836056122077876E-3</v>
      </c>
      <c r="AD674" s="5">
        <f t="shared" ref="AD674:AD736" si="915">_xlfn.POISSON.DIST(4,K674,FALSE) * _xlfn.POISSON.DIST(0,L674,FALSE)</f>
        <v>2.9373234601818839E-2</v>
      </c>
      <c r="AE674" s="5">
        <f t="shared" ref="AE674:AE736" si="916">_xlfn.POISSON.DIST(4,K674,FALSE) * _xlfn.POISSON.DIST(1,L674,FALSE)</f>
        <v>2.8492755563110882E-2</v>
      </c>
      <c r="AF674" s="5">
        <f t="shared" ref="AF674:AF736" si="917">_xlfn.POISSON.DIST(4,K674,FALSE) * _xlfn.POISSON.DIST(2,L674,FALSE)</f>
        <v>1.3819334686567269E-2</v>
      </c>
      <c r="AG674" s="5">
        <f t="shared" ref="AG674:AG736" si="918">_xlfn.POISSON.DIST(4,K674,FALSE) * _xlfn.POISSON.DIST(3,L674,FALSE)</f>
        <v>4.468364148595777E-3</v>
      </c>
      <c r="AH674" s="5">
        <f t="shared" ref="AH674:AH736" si="919">_xlfn.POISSON.DIST(0,K674,FALSE) * _xlfn.POISSON.DIST(4,L674,FALSE)</f>
        <v>2.1805785058339432E-3</v>
      </c>
      <c r="AI674" s="5">
        <f t="shared" ref="AI674:AI736" si="920">_xlfn.POISSON.DIST(1,K674,FALSE) * _xlfn.POISSON.DIST(4,L674,FALSE)</f>
        <v>4.0522797283098332E-3</v>
      </c>
      <c r="AJ674" s="5">
        <f t="shared" ref="AJ674:AJ736" si="921">_xlfn.POISSON.DIST(2,K674,FALSE) * _xlfn.POISSON.DIST(4,L674,FALSE)</f>
        <v>3.7652785608355724E-3</v>
      </c>
      <c r="AK674" s="5">
        <f t="shared" ref="AK674:AK736" si="922">_xlfn.POISSON.DIST(3,K674,FALSE) * _xlfn.POISSON.DIST(4,L674,FALSE)</f>
        <v>2.3324027611162676E-3</v>
      </c>
      <c r="AL674" s="5">
        <f t="shared" ref="AL674:AL736" si="923">_xlfn.POISSON.DIST(5,K674,FALSE) * _xlfn.POISSON.DIST(5,L674,FALSE)</f>
        <v>7.8134278369733888E-5</v>
      </c>
      <c r="AM674" s="5">
        <f t="shared" ref="AM674:AM736" si="924">_xlfn.POISSON.DIST(5,K674,FALSE) * _xlfn.POISSON.DIST(0,L674,FALSE)</f>
        <v>1.0917154581996399E-2</v>
      </c>
      <c r="AN674" s="5">
        <f t="shared" ref="AN674:AN736" si="925">_xlfn.POISSON.DIST(5,K674,FALSE) * _xlfn.POISSON.DIST(1,L674,FALSE)</f>
        <v>1.058990680346311E-2</v>
      </c>
      <c r="AO674" s="5">
        <f t="shared" ref="AO674:AO736" si="926">_xlfn.POISSON.DIST(5,K674,FALSE) * _xlfn.POISSON.DIST(2,L674,FALSE)</f>
        <v>5.1362342295205596E-3</v>
      </c>
      <c r="AP674" s="5">
        <f t="shared" ref="AP674:AP736" si="927">_xlfn.POISSON.DIST(5,K674,FALSE) * _xlfn.POISSON.DIST(3,L674,FALSE)</f>
        <v>1.66075758424815E-3</v>
      </c>
      <c r="AQ674" s="5">
        <f t="shared" ref="AQ674:AQ736" si="928">_xlfn.POISSON.DIST(5,K674,FALSE) * _xlfn.POISSON.DIST(4,L674,FALSE)</f>
        <v>4.0274386306977358E-4</v>
      </c>
      <c r="AR674" s="5">
        <f t="shared" ref="AR674:AR736" si="929">_xlfn.POISSON.DIST(0,K674,FALSE) * _xlfn.POISSON.DIST(5,L674,FALSE)</f>
        <v>4.2304289054398441E-4</v>
      </c>
      <c r="AS674" s="5">
        <f t="shared" ref="AS674:AS736" si="930">_xlfn.POISSON.DIST(1,K674,FALSE) * _xlfn.POISSON.DIST(5,L674,FALSE)</f>
        <v>7.8616207807724375E-4</v>
      </c>
      <c r="AT674" s="5">
        <f t="shared" ref="AT674:AT736" si="931">_xlfn.POISSON.DIST(2,K674,FALSE) * _xlfn.POISSON.DIST(5,L674,FALSE)</f>
        <v>7.3048244849592959E-4</v>
      </c>
      <c r="AU674" s="5">
        <f t="shared" ref="AU674:AU736" si="932">_xlfn.POISSON.DIST(3,K674,FALSE) * _xlfn.POISSON.DIST(5,L674,FALSE)</f>
        <v>4.5249753830717461E-4</v>
      </c>
      <c r="AV674" s="5">
        <f t="shared" ref="AV674:AV736" si="933">_xlfn.POISSON.DIST(4,K674,FALSE) * _xlfn.POISSON.DIST(5,L674,FALSE)</f>
        <v>2.1022478629942784E-4</v>
      </c>
      <c r="AW674" s="5">
        <f t="shared" ref="AW674:AW736" si="934">_xlfn.POISSON.DIST(6,K674,FALSE) * _xlfn.POISSON.DIST(6,L674,FALSE)</f>
        <v>3.9124560605181077E-6</v>
      </c>
      <c r="AX674" s="5">
        <f t="shared" ref="AX674:AX736" si="935">_xlfn.POISSON.DIST(6,K674,FALSE) * _xlfn.POISSON.DIST(0,L674,FALSE)</f>
        <v>3.3813170897149833E-3</v>
      </c>
      <c r="AY674" s="5">
        <f t="shared" ref="AY674:AY736" si="936">_xlfn.POISSON.DIST(6,K674,FALSE) * _xlfn.POISSON.DIST(1,L674,FALSE)</f>
        <v>3.2799602299384747E-3</v>
      </c>
      <c r="AZ674" s="5">
        <f t="shared" ref="AZ674:AZ736" si="937">_xlfn.POISSON.DIST(6,K674,FALSE) * _xlfn.POISSON.DIST(2,L674,FALSE)</f>
        <v>1.5908207991940906E-3</v>
      </c>
      <c r="BA674" s="5">
        <f t="shared" ref="BA674:BA736" si="938">_xlfn.POISSON.DIST(6,K674,FALSE) * _xlfn.POISSON.DIST(3,L674,FALSE)</f>
        <v>5.1437835374729449E-4</v>
      </c>
      <c r="BB674" s="5">
        <f t="shared" ref="BB674:BB736" si="939">_xlfn.POISSON.DIST(6,K674,FALSE) * _xlfn.POISSON.DIST(4,L674,FALSE)</f>
        <v>1.2473989414983863E-4</v>
      </c>
      <c r="BC674" s="5">
        <f t="shared" ref="BC674:BC736" si="940">_xlfn.POISSON.DIST(6,K674,FALSE) * _xlfn.POISSON.DIST(5,L674,FALSE)</f>
        <v>2.4200149293463224E-5</v>
      </c>
      <c r="BD674" s="5">
        <f t="shared" ref="BD674:BD736" si="941">_xlfn.POISSON.DIST(0,K674,FALSE) * _xlfn.POISSON.DIST(6,L674,FALSE)</f>
        <v>6.8393657448013532E-5</v>
      </c>
      <c r="BE674" s="5">
        <f t="shared" ref="BE674:BE736" si="942">_xlfn.POISSON.DIST(1,K674,FALSE) * _xlfn.POISSON.DIST(6,L674,FALSE)</f>
        <v>1.2709940544679377E-4</v>
      </c>
      <c r="BF674" s="5">
        <f t="shared" ref="BF674:BF736" si="943">_xlfn.POISSON.DIST(2,K674,FALSE) * _xlfn.POISSON.DIST(6,L674,FALSE)</f>
        <v>1.1809763849233706E-4</v>
      </c>
      <c r="BG674" s="5">
        <f t="shared" ref="BG674:BG736" si="944">_xlfn.POISSON.DIST(3,K674,FALSE) * _xlfn.POISSON.DIST(6,L674,FALSE)</f>
        <v>7.3155612167964269E-5</v>
      </c>
      <c r="BH674" s="5">
        <f t="shared" ref="BH674:BH736" si="945">_xlfn.POISSON.DIST(4,K674,FALSE) * _xlfn.POISSON.DIST(6,L674,FALSE)</f>
        <v>3.3987196907520208E-5</v>
      </c>
      <c r="BI674" s="5">
        <f t="shared" ref="BI674:BI736" si="946">_xlfn.POISSON.DIST(5,K674,FALSE) * _xlfn.POISSON.DIST(6,L674,FALSE)</f>
        <v>1.2632026655490385E-5</v>
      </c>
      <c r="BJ674" s="8">
        <f t="shared" ref="BJ674:BJ736" si="947">SUM(N674,Q674,T674,W674,X674,Y674,AD674,AE674,AF674,AG674,AM674,AN674,AO674,AP674,AQ674,AX674,AY674,AZ674,BA674,BB674,BC674)</f>
        <v>0.57899053347114315</v>
      </c>
      <c r="BK674" s="8">
        <f t="shared" ref="BK674:BK736" si="948">SUM(M674,P674,S674,V674,AC674,AL674,AY674)</f>
        <v>0.22773966624753872</v>
      </c>
      <c r="BL674" s="8">
        <f t="shared" ref="BL674:BL736" si="949">SUM(O674,R674,U674,AA674,AB674,AH674,AI674,AJ674,AK674,AR674,AS674,AT674,AU674,AV674,BD674,BE674,BF674,BG674,BH674,BI674)</f>
        <v>0.18442813905342054</v>
      </c>
      <c r="BM674" s="8">
        <f t="shared" ref="BM674:BM736" si="950">SUM(S674:BI674)</f>
        <v>0.53415683626654886</v>
      </c>
      <c r="BN674" s="8">
        <f t="shared" ref="BN674:BN736" si="951">SUM(M674:R674)</f>
        <v>0.46271730444977999</v>
      </c>
    </row>
    <row r="675" spans="1:66" x14ac:dyDescent="0.25">
      <c r="A675" t="s">
        <v>340</v>
      </c>
      <c r="B675" t="s">
        <v>356</v>
      </c>
      <c r="C675" t="s">
        <v>413</v>
      </c>
      <c r="D675" t="s">
        <v>527</v>
      </c>
      <c r="E675">
        <f>VLOOKUP(A675,home!$A$2:$E$405,3,FALSE)</f>
        <v>1.3684000000000001</v>
      </c>
      <c r="F675">
        <f>VLOOKUP(B675,home!$B$2:$E$405,3,FALSE)</f>
        <v>1.0385</v>
      </c>
      <c r="G675">
        <f>VLOOKUP(C675,away!$B$2:$E$405,4,FALSE)</f>
        <v>0.57689999999999997</v>
      </c>
      <c r="H675">
        <f>VLOOKUP(A675,away!$A$2:$E$405,3,FALSE)</f>
        <v>1.1395</v>
      </c>
      <c r="I675">
        <f>VLOOKUP(C675,away!$B$2:$E$405,3,FALSE)</f>
        <v>1.5704</v>
      </c>
      <c r="J675">
        <f>VLOOKUP(B675,home!$B$2:$E$405,4,FALSE)</f>
        <v>0.97</v>
      </c>
      <c r="K675" s="3">
        <f t="shared" si="896"/>
        <v>0.81982301345999997</v>
      </c>
      <c r="L675" s="3">
        <f t="shared" si="897"/>
        <v>1.7357866759999998</v>
      </c>
      <c r="M675" s="5">
        <f t="shared" si="898"/>
        <v>7.7644878369279233E-2</v>
      </c>
      <c r="N675" s="5">
        <f t="shared" si="899"/>
        <v>6.3655058164437672E-2</v>
      </c>
      <c r="O675" s="5">
        <f t="shared" si="900"/>
        <v>0.1347749453330355</v>
      </c>
      <c r="P675" s="5">
        <f t="shared" si="901"/>
        <v>0.11049160182183591</v>
      </c>
      <c r="Q675" s="5">
        <f t="shared" si="902"/>
        <v>2.6092940803170431E-2</v>
      </c>
      <c r="R675" s="5">
        <f t="shared" si="903"/>
        <v>0.11697027718385569</v>
      </c>
      <c r="S675" s="5">
        <f t="shared" si="904"/>
        <v>3.9308433246208405E-2</v>
      </c>
      <c r="T675" s="5">
        <f t="shared" si="905"/>
        <v>4.529177898379997E-2</v>
      </c>
      <c r="U675" s="5">
        <f t="shared" si="906"/>
        <v>9.5894925126120051E-2</v>
      </c>
      <c r="V675" s="5">
        <f t="shared" si="907"/>
        <v>6.2152654291042593E-3</v>
      </c>
      <c r="W675" s="5">
        <f t="shared" si="908"/>
        <v>7.1305311197628583E-3</v>
      </c>
      <c r="X675" s="5">
        <f t="shared" si="909"/>
        <v>1.2377080910487729E-2</v>
      </c>
      <c r="Y675" s="5">
        <f t="shared" si="910"/>
        <v>1.0741986066099274E-2</v>
      </c>
      <c r="Z675" s="5">
        <f t="shared" si="911"/>
        <v>6.7678482874587845E-2</v>
      </c>
      <c r="AA675" s="5">
        <f t="shared" si="912"/>
        <v>5.5484377776645603E-2</v>
      </c>
      <c r="AB675" s="5">
        <f t="shared" si="913"/>
        <v>2.2743684894401327E-2</v>
      </c>
      <c r="AC675" s="5">
        <f t="shared" si="914"/>
        <v>5.527848773098545E-4</v>
      </c>
      <c r="AD675" s="5">
        <f t="shared" si="915"/>
        <v>1.4614433775435734E-3</v>
      </c>
      <c r="AE675" s="5">
        <f t="shared" si="916"/>
        <v>2.536753942468572E-3</v>
      </c>
      <c r="AF675" s="5">
        <f t="shared" si="917"/>
        <v>2.2016318468137089E-3</v>
      </c>
      <c r="AG675" s="5">
        <f t="shared" si="918"/>
        <v>1.2738544083855032E-3</v>
      </c>
      <c r="AH675" s="5">
        <f t="shared" si="919"/>
        <v>2.9368852206400925E-2</v>
      </c>
      <c r="AI675" s="5">
        <f t="shared" si="920"/>
        <v>2.4077260917712975E-2</v>
      </c>
      <c r="AJ675" s="5">
        <f t="shared" si="921"/>
        <v>9.869546300711067E-3</v>
      </c>
      <c r="AK675" s="5">
        <f t="shared" si="922"/>
        <v>2.6970937299106478E-3</v>
      </c>
      <c r="AL675" s="5">
        <f t="shared" si="923"/>
        <v>3.1465352430003358E-5</v>
      </c>
      <c r="AM675" s="5">
        <f t="shared" si="924"/>
        <v>2.3962498275578663E-4</v>
      </c>
      <c r="AN675" s="5">
        <f t="shared" si="925"/>
        <v>4.1593785230422417E-4</v>
      </c>
      <c r="AO675" s="5">
        <f t="shared" si="926"/>
        <v>3.6098969103686411E-4</v>
      </c>
      <c r="AP675" s="5">
        <f t="shared" si="927"/>
        <v>2.0886703195838177E-4</v>
      </c>
      <c r="AQ675" s="5">
        <f t="shared" si="928"/>
        <v>9.0637152782256281E-5</v>
      </c>
      <c r="AR675" s="5">
        <f t="shared" si="929"/>
        <v>1.0195612469856785E-2</v>
      </c>
      <c r="AS675" s="5">
        <f t="shared" si="930"/>
        <v>8.3585977391083428E-3</v>
      </c>
      <c r="AT675" s="5">
        <f t="shared" si="931"/>
        <v>3.4262853933878725E-3</v>
      </c>
      <c r="AU675" s="5">
        <f t="shared" si="932"/>
        <v>9.3631587206040908E-4</v>
      </c>
      <c r="AV675" s="5">
        <f t="shared" si="933"/>
        <v>1.9190332494574804E-4</v>
      </c>
      <c r="AW675" s="5">
        <f t="shared" si="934"/>
        <v>1.2437885526234059E-6</v>
      </c>
      <c r="AX675" s="5">
        <f t="shared" si="935"/>
        <v>3.2741679243858239E-5</v>
      </c>
      <c r="AY675" s="5">
        <f t="shared" si="936"/>
        <v>5.6832570581354883E-5</v>
      </c>
      <c r="AZ675" s="5">
        <f t="shared" si="937"/>
        <v>4.9324609388972691E-5</v>
      </c>
      <c r="BA675" s="5">
        <f t="shared" si="938"/>
        <v>2.8538999925427767E-5</v>
      </c>
      <c r="BB675" s="5">
        <f t="shared" si="939"/>
        <v>1.2384403954230623E-5</v>
      </c>
      <c r="BC675" s="5">
        <f t="shared" si="940"/>
        <v>4.2993366747910461E-6</v>
      </c>
      <c r="BD675" s="5">
        <f t="shared" si="941"/>
        <v>2.949568046472807E-3</v>
      </c>
      <c r="BE675" s="5">
        <f t="shared" si="942"/>
        <v>2.4181237642646623E-3</v>
      </c>
      <c r="BF675" s="5">
        <f t="shared" si="943"/>
        <v>9.9121675566934682E-4</v>
      </c>
      <c r="BG675" s="5">
        <f t="shared" si="944"/>
        <v>2.7087410254162953E-4</v>
      </c>
      <c r="BH675" s="5">
        <f t="shared" si="945"/>
        <v>5.5517205753487928E-5</v>
      </c>
      <c r="BI675" s="5">
        <f t="shared" si="946"/>
        <v>9.1028565839406668E-6</v>
      </c>
      <c r="BJ675" s="8">
        <f t="shared" si="947"/>
        <v>0.17426323793357548</v>
      </c>
      <c r="BK675" s="8">
        <f t="shared" si="948"/>
        <v>0.23430126166674903</v>
      </c>
      <c r="BL675" s="8">
        <f t="shared" si="949"/>
        <v>0.52168408099943886</v>
      </c>
      <c r="BM675" s="8">
        <f t="shared" si="950"/>
        <v>0.46824177301670766</v>
      </c>
      <c r="BN675" s="8">
        <f t="shared" si="951"/>
        <v>0.52962970167561452</v>
      </c>
    </row>
    <row r="676" spans="1:66" x14ac:dyDescent="0.25">
      <c r="A676" t="s">
        <v>342</v>
      </c>
      <c r="B676" t="s">
        <v>420</v>
      </c>
      <c r="C676" t="s">
        <v>402</v>
      </c>
      <c r="D676" t="s">
        <v>527</v>
      </c>
      <c r="E676">
        <f>VLOOKUP(A676,home!$A$2:$E$405,3,FALSE)</f>
        <v>1.1741999999999999</v>
      </c>
      <c r="F676">
        <f>VLOOKUP(B676,home!$B$2:$E$405,3,FALSE)</f>
        <v>0.93679999999999997</v>
      </c>
      <c r="G676">
        <f>VLOOKUP(C676,away!$B$2:$E$405,4,FALSE)</f>
        <v>0.93679999999999997</v>
      </c>
      <c r="H676">
        <f>VLOOKUP(A676,away!$A$2:$E$405,3,FALSE)</f>
        <v>0.85970000000000002</v>
      </c>
      <c r="I676">
        <f>VLOOKUP(C676,away!$B$2:$E$405,3,FALSE)</f>
        <v>1.0468999999999999</v>
      </c>
      <c r="J676">
        <f>VLOOKUP(B676,home!$B$2:$E$405,4,FALSE)</f>
        <v>0.58160000000000001</v>
      </c>
      <c r="K676" s="3">
        <f t="shared" si="896"/>
        <v>1.0304711566079998</v>
      </c>
      <c r="L676" s="3">
        <f t="shared" si="897"/>
        <v>0.52345159128800001</v>
      </c>
      <c r="M676" s="5">
        <f t="shared" si="898"/>
        <v>0.21141700943147027</v>
      </c>
      <c r="N676" s="5">
        <f t="shared" si="899"/>
        <v>0.21785913023545159</v>
      </c>
      <c r="O676" s="5">
        <f t="shared" si="900"/>
        <v>0.1106665700122532</v>
      </c>
      <c r="P676" s="5">
        <f t="shared" si="901"/>
        <v>0.11403870839836674</v>
      </c>
      <c r="Q676" s="5">
        <f t="shared" si="902"/>
        <v>0.1122487749556693</v>
      </c>
      <c r="R676" s="5">
        <f t="shared" si="903"/>
        <v>2.8964296087649402E-2</v>
      </c>
      <c r="S676" s="5">
        <f t="shared" si="904"/>
        <v>1.5378170195647349E-2</v>
      </c>
      <c r="T676" s="5">
        <f t="shared" si="905"/>
        <v>5.8756799870673691E-2</v>
      </c>
      <c r="U676" s="5">
        <f t="shared" si="906"/>
        <v>2.9846871689776643E-2</v>
      </c>
      <c r="V676" s="5">
        <f t="shared" si="907"/>
        <v>9.2166801913213267E-4</v>
      </c>
      <c r="W676" s="5">
        <f t="shared" si="908"/>
        <v>3.855637498546656E-2</v>
      </c>
      <c r="X676" s="5">
        <f t="shared" si="909"/>
        <v>2.0182395840439304E-2</v>
      </c>
      <c r="Y676" s="5">
        <f t="shared" si="910"/>
        <v>5.2822536093411329E-3</v>
      </c>
      <c r="Z676" s="5">
        <f t="shared" si="911"/>
        <v>5.0538022925389579E-3</v>
      </c>
      <c r="AA676" s="5">
        <f t="shared" si="912"/>
        <v>5.2077974936607816E-3</v>
      </c>
      <c r="AB676" s="5">
        <f t="shared" si="913"/>
        <v>2.6832425533364337E-3</v>
      </c>
      <c r="AC676" s="5">
        <f t="shared" si="914"/>
        <v>3.107183486458638E-5</v>
      </c>
      <c r="AD676" s="5">
        <f t="shared" si="915"/>
        <v>9.9328080814713657E-3</v>
      </c>
      <c r="AE676" s="5">
        <f t="shared" si="916"/>
        <v>5.1993441962044917E-3</v>
      </c>
      <c r="AF676" s="5">
        <f t="shared" si="917"/>
        <v>1.3608024965786343E-3</v>
      </c>
      <c r="AG676" s="5">
        <f t="shared" si="918"/>
        <v>2.3743807742092316E-4</v>
      </c>
      <c r="AH676" s="5">
        <f t="shared" si="919"/>
        <v>6.6135521302111483E-4</v>
      </c>
      <c r="AI676" s="5">
        <f t="shared" si="920"/>
        <v>6.8150747129059827E-4</v>
      </c>
      <c r="AJ676" s="5">
        <f t="shared" si="921"/>
        <v>3.5113689608890798E-4</v>
      </c>
      <c r="AK676" s="5">
        <f t="shared" si="922"/>
        <v>1.2061214781349338E-4</v>
      </c>
      <c r="AL676" s="5">
        <f t="shared" si="923"/>
        <v>6.7040810482627623E-7</v>
      </c>
      <c r="AM676" s="5">
        <f t="shared" si="924"/>
        <v>2.0470944464158177E-3</v>
      </c>
      <c r="AN676" s="5">
        <f t="shared" si="925"/>
        <v>1.0715548454931871E-3</v>
      </c>
      <c r="AO676" s="5">
        <f t="shared" si="926"/>
        <v>2.8045354451288791E-4</v>
      </c>
      <c r="AP676" s="5">
        <f t="shared" si="927"/>
        <v>4.893461805254371E-5</v>
      </c>
      <c r="AQ676" s="5">
        <f t="shared" si="928"/>
        <v>6.4037259221686222E-6</v>
      </c>
      <c r="AR676" s="5">
        <f t="shared" si="929"/>
        <v>6.9237487732503366E-5</v>
      </c>
      <c r="AS676" s="5">
        <f t="shared" si="930"/>
        <v>7.1347234064344939E-5</v>
      </c>
      <c r="AT676" s="5">
        <f t="shared" si="931"/>
        <v>3.6760633403533603E-5</v>
      </c>
      <c r="AU676" s="5">
        <f t="shared" si="932"/>
        <v>1.262692414032732E-5</v>
      </c>
      <c r="AV676" s="5">
        <f t="shared" si="933"/>
        <v>3.2529202808211405E-6</v>
      </c>
      <c r="AW676" s="5">
        <f t="shared" si="934"/>
        <v>1.0044981004311061E-8</v>
      </c>
      <c r="AX676" s="5">
        <f t="shared" si="935"/>
        <v>3.5157863031398667E-4</v>
      </c>
      <c r="AY676" s="5">
        <f t="shared" si="936"/>
        <v>1.8403439350071177E-4</v>
      </c>
      <c r="AZ676" s="5">
        <f t="shared" si="937"/>
        <v>4.8166548064834766E-5</v>
      </c>
      <c r="BA676" s="5">
        <f t="shared" si="938"/>
        <v>8.4042854104625668E-6</v>
      </c>
      <c r="BB676" s="5">
        <f t="shared" si="939"/>
        <v>1.0998091429362879E-6</v>
      </c>
      <c r="BC676" s="5">
        <f t="shared" si="940"/>
        <v>1.151393691966183E-7</v>
      </c>
      <c r="BD676" s="5">
        <f t="shared" si="941"/>
        <v>6.0404121883937098E-6</v>
      </c>
      <c r="BE676" s="5">
        <f t="shared" si="942"/>
        <v>6.2244705341631253E-6</v>
      </c>
      <c r="BF676" s="5">
        <f t="shared" si="943"/>
        <v>3.2070686753057447E-6</v>
      </c>
      <c r="BG676" s="5">
        <f t="shared" si="944"/>
        <v>1.1015972557211993E-6</v>
      </c>
      <c r="BH676" s="5">
        <f t="shared" si="945"/>
        <v>2.837910495548056E-7</v>
      </c>
      <c r="BI676" s="5">
        <f t="shared" si="946"/>
        <v>5.8487698213947754E-8</v>
      </c>
      <c r="BJ676" s="8">
        <f t="shared" si="947"/>
        <v>0.4736639623349157</v>
      </c>
      <c r="BK676" s="8">
        <f t="shared" si="948"/>
        <v>0.34197133268108659</v>
      </c>
      <c r="BL676" s="8">
        <f t="shared" si="949"/>
        <v>0.17939353059191346</v>
      </c>
      <c r="BM676" s="8">
        <f t="shared" si="950"/>
        <v>0.20470411443107453</v>
      </c>
      <c r="BN676" s="8">
        <f t="shared" si="951"/>
        <v>0.79519448912086044</v>
      </c>
    </row>
    <row r="677" spans="1:66" x14ac:dyDescent="0.25">
      <c r="A677" t="s">
        <v>342</v>
      </c>
      <c r="B677" t="s">
        <v>393</v>
      </c>
      <c r="C677" t="s">
        <v>512</v>
      </c>
      <c r="D677" t="s">
        <v>527</v>
      </c>
      <c r="E677">
        <f>VLOOKUP(A677,home!$A$2:$E$405,3,FALSE)</f>
        <v>1.1741999999999999</v>
      </c>
      <c r="F677">
        <f>VLOOKUP(B677,home!$B$2:$E$405,3,FALSE)</f>
        <v>1.1496999999999999</v>
      </c>
      <c r="G677" t="e">
        <f>VLOOKUP(C677,away!$B$2:$E$405,4,FALSE)</f>
        <v>#N/A</v>
      </c>
      <c r="H677">
        <f>VLOOKUP(A677,away!$A$2:$E$405,3,FALSE)</f>
        <v>0.85970000000000002</v>
      </c>
      <c r="I677" t="e">
        <f>VLOOKUP(C677,away!$B$2:$E$405,3,FALSE)</f>
        <v>#N/A</v>
      </c>
      <c r="J677">
        <f>VLOOKUP(B677,home!$B$2:$E$405,4,FALSE)</f>
        <v>0.69789999999999996</v>
      </c>
      <c r="K677" s="3" t="e">
        <f t="shared" si="896"/>
        <v>#N/A</v>
      </c>
      <c r="L677" s="3" t="e">
        <f t="shared" si="897"/>
        <v>#N/A</v>
      </c>
      <c r="M677" s="5" t="e">
        <f t="shared" si="898"/>
        <v>#N/A</v>
      </c>
      <c r="N677" s="5" t="e">
        <f t="shared" si="899"/>
        <v>#N/A</v>
      </c>
      <c r="O677" s="5" t="e">
        <f t="shared" si="900"/>
        <v>#N/A</v>
      </c>
      <c r="P677" s="5" t="e">
        <f t="shared" si="901"/>
        <v>#N/A</v>
      </c>
      <c r="Q677" s="5" t="e">
        <f t="shared" si="902"/>
        <v>#N/A</v>
      </c>
      <c r="R677" s="5" t="e">
        <f t="shared" si="903"/>
        <v>#N/A</v>
      </c>
      <c r="S677" s="5" t="e">
        <f t="shared" si="904"/>
        <v>#N/A</v>
      </c>
      <c r="T677" s="5" t="e">
        <f t="shared" si="905"/>
        <v>#N/A</v>
      </c>
      <c r="U677" s="5" t="e">
        <f t="shared" si="906"/>
        <v>#N/A</v>
      </c>
      <c r="V677" s="5" t="e">
        <f t="shared" si="907"/>
        <v>#N/A</v>
      </c>
      <c r="W677" s="5" t="e">
        <f t="shared" si="908"/>
        <v>#N/A</v>
      </c>
      <c r="X677" s="5" t="e">
        <f t="shared" si="909"/>
        <v>#N/A</v>
      </c>
      <c r="Y677" s="5" t="e">
        <f t="shared" si="910"/>
        <v>#N/A</v>
      </c>
      <c r="Z677" s="5" t="e">
        <f t="shared" si="911"/>
        <v>#N/A</v>
      </c>
      <c r="AA677" s="5" t="e">
        <f t="shared" si="912"/>
        <v>#N/A</v>
      </c>
      <c r="AB677" s="5" t="e">
        <f t="shared" si="913"/>
        <v>#N/A</v>
      </c>
      <c r="AC677" s="5" t="e">
        <f t="shared" si="914"/>
        <v>#N/A</v>
      </c>
      <c r="AD677" s="5" t="e">
        <f t="shared" si="915"/>
        <v>#N/A</v>
      </c>
      <c r="AE677" s="5" t="e">
        <f t="shared" si="916"/>
        <v>#N/A</v>
      </c>
      <c r="AF677" s="5" t="e">
        <f t="shared" si="917"/>
        <v>#N/A</v>
      </c>
      <c r="AG677" s="5" t="e">
        <f t="shared" si="918"/>
        <v>#N/A</v>
      </c>
      <c r="AH677" s="5" t="e">
        <f t="shared" si="919"/>
        <v>#N/A</v>
      </c>
      <c r="AI677" s="5" t="e">
        <f t="shared" si="920"/>
        <v>#N/A</v>
      </c>
      <c r="AJ677" s="5" t="e">
        <f t="shared" si="921"/>
        <v>#N/A</v>
      </c>
      <c r="AK677" s="5" t="e">
        <f t="shared" si="922"/>
        <v>#N/A</v>
      </c>
      <c r="AL677" s="5" t="e">
        <f t="shared" si="923"/>
        <v>#N/A</v>
      </c>
      <c r="AM677" s="5" t="e">
        <f t="shared" si="924"/>
        <v>#N/A</v>
      </c>
      <c r="AN677" s="5" t="e">
        <f t="shared" si="925"/>
        <v>#N/A</v>
      </c>
      <c r="AO677" s="5" t="e">
        <f t="shared" si="926"/>
        <v>#N/A</v>
      </c>
      <c r="AP677" s="5" t="e">
        <f t="shared" si="927"/>
        <v>#N/A</v>
      </c>
      <c r="AQ677" s="5" t="e">
        <f t="shared" si="928"/>
        <v>#N/A</v>
      </c>
      <c r="AR677" s="5" t="e">
        <f t="shared" si="929"/>
        <v>#N/A</v>
      </c>
      <c r="AS677" s="5" t="e">
        <f t="shared" si="930"/>
        <v>#N/A</v>
      </c>
      <c r="AT677" s="5" t="e">
        <f t="shared" si="931"/>
        <v>#N/A</v>
      </c>
      <c r="AU677" s="5" t="e">
        <f t="shared" si="932"/>
        <v>#N/A</v>
      </c>
      <c r="AV677" s="5" t="e">
        <f t="shared" si="933"/>
        <v>#N/A</v>
      </c>
      <c r="AW677" s="5" t="e">
        <f t="shared" si="934"/>
        <v>#N/A</v>
      </c>
      <c r="AX677" s="5" t="e">
        <f t="shared" si="935"/>
        <v>#N/A</v>
      </c>
      <c r="AY677" s="5" t="e">
        <f t="shared" si="936"/>
        <v>#N/A</v>
      </c>
      <c r="AZ677" s="5" t="e">
        <f t="shared" si="937"/>
        <v>#N/A</v>
      </c>
      <c r="BA677" s="5" t="e">
        <f t="shared" si="938"/>
        <v>#N/A</v>
      </c>
      <c r="BB677" s="5" t="e">
        <f t="shared" si="939"/>
        <v>#N/A</v>
      </c>
      <c r="BC677" s="5" t="e">
        <f t="shared" si="940"/>
        <v>#N/A</v>
      </c>
      <c r="BD677" s="5" t="e">
        <f t="shared" si="941"/>
        <v>#N/A</v>
      </c>
      <c r="BE677" s="5" t="e">
        <f t="shared" si="942"/>
        <v>#N/A</v>
      </c>
      <c r="BF677" s="5" t="e">
        <f t="shared" si="943"/>
        <v>#N/A</v>
      </c>
      <c r="BG677" s="5" t="e">
        <f t="shared" si="944"/>
        <v>#N/A</v>
      </c>
      <c r="BH677" s="5" t="e">
        <f t="shared" si="945"/>
        <v>#N/A</v>
      </c>
      <c r="BI677" s="5" t="e">
        <f t="shared" si="946"/>
        <v>#N/A</v>
      </c>
      <c r="BJ677" s="8" t="e">
        <f t="shared" si="947"/>
        <v>#N/A</v>
      </c>
      <c r="BK677" s="8" t="e">
        <f t="shared" si="948"/>
        <v>#N/A</v>
      </c>
      <c r="BL677" s="8" t="e">
        <f t="shared" si="949"/>
        <v>#N/A</v>
      </c>
      <c r="BM677" s="8" t="e">
        <f t="shared" si="950"/>
        <v>#N/A</v>
      </c>
      <c r="BN677" s="8" t="e">
        <f t="shared" si="951"/>
        <v>#N/A</v>
      </c>
    </row>
    <row r="678" spans="1:66" x14ac:dyDescent="0.25">
      <c r="A678" t="s">
        <v>342</v>
      </c>
      <c r="B678" t="s">
        <v>406</v>
      </c>
      <c r="C678" t="s">
        <v>426</v>
      </c>
      <c r="D678" t="s">
        <v>527</v>
      </c>
      <c r="E678">
        <f>VLOOKUP(A678,home!$A$2:$E$405,3,FALSE)</f>
        <v>1.1741999999999999</v>
      </c>
      <c r="F678">
        <f>VLOOKUP(B678,home!$B$2:$E$405,3,FALSE)</f>
        <v>1.0646</v>
      </c>
      <c r="G678">
        <f>VLOOKUP(C678,away!$B$2:$E$405,4,FALSE)</f>
        <v>0.89219999999999999</v>
      </c>
      <c r="H678">
        <f>VLOOKUP(A678,away!$A$2:$E$405,3,FALSE)</f>
        <v>0.85970000000000002</v>
      </c>
      <c r="I678">
        <f>VLOOKUP(C678,away!$B$2:$E$405,3,FALSE)</f>
        <v>0.66469999999999996</v>
      </c>
      <c r="J678">
        <f>VLOOKUP(B678,home!$B$2:$E$405,4,FALSE)</f>
        <v>1.2214</v>
      </c>
      <c r="K678" s="3">
        <f t="shared" si="896"/>
        <v>1.1152975721039999</v>
      </c>
      <c r="L678" s="3">
        <f t="shared" si="897"/>
        <v>0.69795997942599997</v>
      </c>
      <c r="M678" s="5">
        <f t="shared" si="898"/>
        <v>0.1631218923964271</v>
      </c>
      <c r="N678" s="5">
        <f t="shared" si="899"/>
        <v>0.18192945054674509</v>
      </c>
      <c r="O678" s="5">
        <f t="shared" si="900"/>
        <v>0.11385255266094045</v>
      </c>
      <c r="P678" s="5">
        <f t="shared" si="901"/>
        <v>0.12697947556058969</v>
      </c>
      <c r="Q678" s="5">
        <f t="shared" si="902"/>
        <v>0.10145273724449975</v>
      </c>
      <c r="R678" s="5">
        <f t="shared" si="903"/>
        <v>3.9732262656413782E-2</v>
      </c>
      <c r="S678" s="5">
        <f t="shared" si="904"/>
        <v>2.4711255762129007E-2</v>
      </c>
      <c r="T678" s="5">
        <f t="shared" si="905"/>
        <v>7.0809950399882443E-2</v>
      </c>
      <c r="U678" s="5">
        <f t="shared" si="906"/>
        <v>4.4313296074896716E-2</v>
      </c>
      <c r="V678" s="5">
        <f t="shared" si="907"/>
        <v>2.1373398553689105E-3</v>
      </c>
      <c r="W678" s="5">
        <f t="shared" si="908"/>
        <v>3.7716663844031884E-2</v>
      </c>
      <c r="X678" s="5">
        <f t="shared" si="909"/>
        <v>2.6324721920597854E-2</v>
      </c>
      <c r="Y678" s="5">
        <f t="shared" si="910"/>
        <v>9.1868011850478222E-3</v>
      </c>
      <c r="Z678" s="5">
        <f t="shared" si="911"/>
        <v>9.2438430754063321E-3</v>
      </c>
      <c r="AA678" s="5">
        <f t="shared" si="912"/>
        <v>1.0309635738911055E-2</v>
      </c>
      <c r="AB678" s="5">
        <f t="shared" si="913"/>
        <v>5.7491558544420628E-3</v>
      </c>
      <c r="AC678" s="5">
        <f t="shared" si="914"/>
        <v>1.0398600164207457E-4</v>
      </c>
      <c r="AD678" s="5">
        <f t="shared" si="915"/>
        <v>1.0516325903277874E-2</v>
      </c>
      <c r="AE678" s="5">
        <f t="shared" si="916"/>
        <v>7.3399746110889355E-3</v>
      </c>
      <c r="AF678" s="5">
        <f t="shared" si="917"/>
        <v>2.5615042642714975E-3</v>
      </c>
      <c r="AG678" s="5">
        <f t="shared" si="918"/>
        <v>5.9594248786351534E-4</v>
      </c>
      <c r="AH678" s="5">
        <f t="shared" si="919"/>
        <v>1.6129581306819434E-3</v>
      </c>
      <c r="AI678" s="5">
        <f t="shared" si="920"/>
        <v>1.7989282870549779E-3</v>
      </c>
      <c r="AJ678" s="5">
        <f t="shared" si="921"/>
        <v>1.003170175470812E-3</v>
      </c>
      <c r="AK678" s="5">
        <f t="shared" si="922"/>
        <v>3.7294442036991352E-4</v>
      </c>
      <c r="AL678" s="5">
        <f t="shared" si="923"/>
        <v>3.2378457018053676E-6</v>
      </c>
      <c r="AM678" s="5">
        <f t="shared" si="924"/>
        <v>2.3457665494760402E-3</v>
      </c>
      <c r="AN678" s="5">
        <f t="shared" si="925"/>
        <v>1.6372511726104959E-3</v>
      </c>
      <c r="AO678" s="5">
        <f t="shared" si="926"/>
        <v>5.7136789737520792E-4</v>
      </c>
      <c r="AP678" s="5">
        <f t="shared" si="927"/>
        <v>1.3293064196555902E-4</v>
      </c>
      <c r="AQ678" s="5">
        <f t="shared" si="928"/>
        <v>2.319506703284163E-5</v>
      </c>
      <c r="AR678" s="5">
        <f t="shared" si="929"/>
        <v>2.2515604474115377E-4</v>
      </c>
      <c r="AS678" s="5">
        <f t="shared" si="930"/>
        <v>2.5111599004434842E-4</v>
      </c>
      <c r="AT678" s="5">
        <f t="shared" si="931"/>
        <v>1.4003452700647699E-4</v>
      </c>
      <c r="AU678" s="5">
        <f t="shared" si="932"/>
        <v>5.2060055993685281E-5</v>
      </c>
      <c r="AV678" s="5">
        <f t="shared" si="933"/>
        <v>1.4515613513338876E-5</v>
      </c>
      <c r="AW678" s="5">
        <f t="shared" si="934"/>
        <v>7.0012393649873603E-8</v>
      </c>
      <c r="AX678" s="5">
        <f t="shared" si="935"/>
        <v>4.3603795622556776E-4</v>
      </c>
      <c r="AY678" s="5">
        <f t="shared" si="936"/>
        <v>3.0433704295615237E-4</v>
      </c>
      <c r="AZ678" s="5">
        <f t="shared" si="937"/>
        <v>1.0620753812012286E-4</v>
      </c>
      <c r="BA678" s="5">
        <f t="shared" si="938"/>
        <v>2.4709537040402363E-5</v>
      </c>
      <c r="BB678" s="5">
        <f t="shared" si="939"/>
        <v>4.3115669910863022E-6</v>
      </c>
      <c r="BC678" s="5">
        <f t="shared" si="940"/>
        <v>6.0186024167848344E-7</v>
      </c>
      <c r="BD678" s="5">
        <f t="shared" si="941"/>
        <v>2.6191651392529201E-5</v>
      </c>
      <c r="BE678" s="5">
        <f t="shared" si="942"/>
        <v>2.9211485207482169E-5</v>
      </c>
      <c r="BF678" s="5">
        <f t="shared" si="943"/>
        <v>1.6289749264728386E-5</v>
      </c>
      <c r="BG678" s="5">
        <f t="shared" si="944"/>
        <v>6.0559726017114968E-6</v>
      </c>
      <c r="BH678" s="5">
        <f t="shared" si="945"/>
        <v>1.6885528848542946E-6</v>
      </c>
      <c r="BI678" s="5">
        <f t="shared" si="946"/>
        <v>3.7664778656943944E-7</v>
      </c>
      <c r="BJ678" s="8">
        <f t="shared" si="947"/>
        <v>0.45402078923734185</v>
      </c>
      <c r="BK678" s="8">
        <f t="shared" si="948"/>
        <v>0.31736152446481475</v>
      </c>
      <c r="BL678" s="8">
        <f t="shared" si="949"/>
        <v>0.21950760028961855</v>
      </c>
      <c r="BM678" s="8">
        <f t="shared" si="950"/>
        <v>0.27276111897100302</v>
      </c>
      <c r="BN678" s="8">
        <f t="shared" si="951"/>
        <v>0.72706837106561595</v>
      </c>
    </row>
    <row r="679" spans="1:66" x14ac:dyDescent="0.25">
      <c r="A679" t="s">
        <v>342</v>
      </c>
      <c r="B679" t="s">
        <v>409</v>
      </c>
      <c r="C679" t="s">
        <v>386</v>
      </c>
      <c r="D679" t="s">
        <v>527</v>
      </c>
      <c r="E679">
        <f>VLOOKUP(A679,home!$A$2:$E$405,3,FALSE)</f>
        <v>1.1741999999999999</v>
      </c>
      <c r="F679">
        <f>VLOOKUP(B679,home!$B$2:$E$405,3,FALSE)</f>
        <v>1.0646</v>
      </c>
      <c r="G679">
        <f>VLOOKUP(C679,away!$B$2:$E$405,4,FALSE)</f>
        <v>0.97940000000000005</v>
      </c>
      <c r="H679">
        <f>VLOOKUP(A679,away!$A$2:$E$405,3,FALSE)</f>
        <v>0.85970000000000002</v>
      </c>
      <c r="I679">
        <f>VLOOKUP(C679,away!$B$2:$E$405,3,FALSE)</f>
        <v>1.3957999999999999</v>
      </c>
      <c r="J679">
        <f>VLOOKUP(B679,home!$B$2:$E$405,4,FALSE)</f>
        <v>1.2795000000000001</v>
      </c>
      <c r="K679" s="3">
        <f t="shared" si="896"/>
        <v>1.224302221608</v>
      </c>
      <c r="L679" s="3">
        <f t="shared" si="897"/>
        <v>1.5353606681700001</v>
      </c>
      <c r="M679" s="5">
        <f t="shared" si="898"/>
        <v>6.3313108258470141E-2</v>
      </c>
      <c r="N679" s="5">
        <f t="shared" si="899"/>
        <v>7.7514379097752786E-2</v>
      </c>
      <c r="O679" s="5">
        <f t="shared" si="900"/>
        <v>9.7208456199644258E-2</v>
      </c>
      <c r="P679" s="5">
        <f t="shared" si="901"/>
        <v>0.1190125288843084</v>
      </c>
      <c r="Q679" s="5">
        <f t="shared" si="902"/>
        <v>4.7450513267971742E-2</v>
      </c>
      <c r="R679" s="5">
        <f t="shared" si="903"/>
        <v>7.4625020131230013E-2</v>
      </c>
      <c r="S679" s="5">
        <f t="shared" si="904"/>
        <v>5.5928315719452414E-2</v>
      </c>
      <c r="T679" s="5">
        <f t="shared" si="905"/>
        <v>7.2853651756122545E-2</v>
      </c>
      <c r="U679" s="5">
        <f t="shared" si="906"/>
        <v>9.1363577934206602E-2</v>
      </c>
      <c r="V679" s="5">
        <f t="shared" si="907"/>
        <v>1.1681222056714683E-2</v>
      </c>
      <c r="W679" s="5">
        <f t="shared" si="908"/>
        <v>1.9364589603472565E-2</v>
      </c>
      <c r="X679" s="5">
        <f t="shared" si="909"/>
        <v>2.9731629232425477E-2</v>
      </c>
      <c r="Y679" s="5">
        <f t="shared" si="910"/>
        <v>2.2824387062039746E-2</v>
      </c>
      <c r="Z679" s="5">
        <f t="shared" si="911"/>
        <v>3.8192106923628337E-2</v>
      </c>
      <c r="AA679" s="5">
        <f t="shared" si="912"/>
        <v>4.6758681354488442E-2</v>
      </c>
      <c r="AB679" s="5">
        <f t="shared" si="913"/>
        <v>2.8623378730880389E-2</v>
      </c>
      <c r="AC679" s="5">
        <f t="shared" si="914"/>
        <v>1.3723577704412336E-3</v>
      </c>
      <c r="AD679" s="5">
        <f t="shared" si="915"/>
        <v>5.927027518014656E-3</v>
      </c>
      <c r="AE679" s="5">
        <f t="shared" si="916"/>
        <v>9.1001249303209603E-3</v>
      </c>
      <c r="AF679" s="5">
        <f t="shared" si="917"/>
        <v>6.985986946724033E-3</v>
      </c>
      <c r="AG679" s="5">
        <f t="shared" si="918"/>
        <v>3.5753365287830366E-3</v>
      </c>
      <c r="AH679" s="5">
        <f t="shared" si="919"/>
        <v>1.4659664701270529E-2</v>
      </c>
      <c r="AI679" s="5">
        <f t="shared" si="920"/>
        <v>1.7947860061793882E-2</v>
      </c>
      <c r="AJ679" s="5">
        <f t="shared" si="921"/>
        <v>1.0986802473381877E-2</v>
      </c>
      <c r="AK679" s="5">
        <f t="shared" si="922"/>
        <v>4.4837222255099014E-3</v>
      </c>
      <c r="AL679" s="5">
        <f t="shared" si="923"/>
        <v>1.0318733247306145E-4</v>
      </c>
      <c r="AM679" s="5">
        <f t="shared" si="924"/>
        <v>1.4512945915674186E-3</v>
      </c>
      <c r="AN679" s="5">
        <f t="shared" si="925"/>
        <v>2.2282606338204589E-3</v>
      </c>
      <c r="AO679" s="5">
        <f t="shared" si="926"/>
        <v>1.7105918677997444E-3</v>
      </c>
      <c r="AP679" s="5">
        <f t="shared" si="927"/>
        <v>8.7545849103706124E-4</v>
      </c>
      <c r="AQ679" s="5">
        <f t="shared" si="928"/>
        <v>3.3603613343844075E-4</v>
      </c>
      <c r="AR679" s="5">
        <f t="shared" si="929"/>
        <v>4.5015745181781726E-3</v>
      </c>
      <c r="AS679" s="5">
        <f t="shared" si="930"/>
        <v>5.511287683339498E-3</v>
      </c>
      <c r="AT679" s="5">
        <f t="shared" si="931"/>
        <v>3.3737408773166786E-3</v>
      </c>
      <c r="AU679" s="5">
        <f t="shared" si="932"/>
        <v>1.3768261504095113E-3</v>
      </c>
      <c r="AV679" s="5">
        <f t="shared" si="933"/>
        <v>4.2141282867858845E-4</v>
      </c>
      <c r="AW679" s="5">
        <f t="shared" si="934"/>
        <v>5.3879422639159046E-6</v>
      </c>
      <c r="AX679" s="5">
        <f t="shared" si="935"/>
        <v>2.9613719877727803E-4</v>
      </c>
      <c r="AY679" s="5">
        <f t="shared" si="936"/>
        <v>4.5467740738467375E-4</v>
      </c>
      <c r="AZ679" s="5">
        <f t="shared" si="937"/>
        <v>3.4904690400196806E-4</v>
      </c>
      <c r="BA679" s="5">
        <f t="shared" si="938"/>
        <v>1.7863762925037716E-4</v>
      </c>
      <c r="BB679" s="5">
        <f t="shared" si="939"/>
        <v>6.856829745154099E-5</v>
      </c>
      <c r="BC679" s="5">
        <f t="shared" si="940"/>
        <v>2.105541339809544E-5</v>
      </c>
      <c r="BD679" s="5">
        <f t="shared" si="941"/>
        <v>1.1519234100078491E-3</v>
      </c>
      <c r="BE679" s="5">
        <f t="shared" si="942"/>
        <v>1.4103023899948725E-3</v>
      </c>
      <c r="BF679" s="5">
        <f t="shared" si="943"/>
        <v>8.6331817460489745E-4</v>
      </c>
      <c r="BG679" s="5">
        <f t="shared" si="944"/>
        <v>3.523207863744465E-4</v>
      </c>
      <c r="BH679" s="5">
        <f t="shared" si="945"/>
        <v>1.0783678036922802E-4</v>
      </c>
      <c r="BI679" s="5">
        <f t="shared" si="946"/>
        <v>2.6404961955419963E-5</v>
      </c>
      <c r="BJ679" s="8">
        <f t="shared" si="947"/>
        <v>0.30329739051155469</v>
      </c>
      <c r="BK679" s="8">
        <f t="shared" si="948"/>
        <v>0.25186539742924463</v>
      </c>
      <c r="BL679" s="8">
        <f t="shared" si="949"/>
        <v>0.40575411237363507</v>
      </c>
      <c r="BM679" s="8">
        <f t="shared" si="950"/>
        <v>0.51953571193356451</v>
      </c>
      <c r="BN679" s="8">
        <f t="shared" si="951"/>
        <v>0.47912400583937731</v>
      </c>
    </row>
    <row r="680" spans="1:66" x14ac:dyDescent="0.25">
      <c r="A680" t="s">
        <v>40</v>
      </c>
      <c r="B680" t="s">
        <v>234</v>
      </c>
      <c r="C680" t="s">
        <v>237</v>
      </c>
      <c r="D680" t="s">
        <v>527</v>
      </c>
      <c r="E680">
        <f>VLOOKUP(A680,home!$A$2:$E$405,3,FALSE)</f>
        <v>1.5047999999999999</v>
      </c>
      <c r="F680">
        <f>VLOOKUP(B680,home!$B$2:$E$405,3,FALSE)</f>
        <v>0.8639</v>
      </c>
      <c r="G680">
        <f>VLOOKUP(C680,away!$B$2:$E$405,4,FALSE)</f>
        <v>0.89710000000000001</v>
      </c>
      <c r="H680">
        <f>VLOOKUP(A680,away!$A$2:$E$405,3,FALSE)</f>
        <v>1.2</v>
      </c>
      <c r="I680">
        <f>VLOOKUP(C680,away!$B$2:$E$405,3,FALSE)</f>
        <v>0.625</v>
      </c>
      <c r="J680">
        <f>VLOOKUP(B680,home!$B$2:$E$405,4,FALSE)</f>
        <v>1.1667000000000001</v>
      </c>
      <c r="K680" s="3">
        <f t="shared" si="896"/>
        <v>1.166227057512</v>
      </c>
      <c r="L680" s="3">
        <f t="shared" si="897"/>
        <v>0.87502500000000005</v>
      </c>
      <c r="M680" s="5">
        <f t="shared" si="898"/>
        <v>0.12986600933129697</v>
      </c>
      <c r="N680" s="5">
        <f t="shared" si="899"/>
        <v>0.15145325393326436</v>
      </c>
      <c r="O680" s="5">
        <f t="shared" si="900"/>
        <v>0.11363600481511812</v>
      </c>
      <c r="P680" s="5">
        <f t="shared" si="901"/>
        <v>0.13252538352295465</v>
      </c>
      <c r="Q680" s="5">
        <f t="shared" si="902"/>
        <v>8.8314441342604355E-2</v>
      </c>
      <c r="R680" s="5">
        <f t="shared" si="903"/>
        <v>4.971717255667437E-2</v>
      </c>
      <c r="S680" s="5">
        <f t="shared" si="904"/>
        <v>3.3809803982468363E-2</v>
      </c>
      <c r="T680" s="5">
        <f t="shared" si="905"/>
        <v>7.7277344035812365E-2</v>
      </c>
      <c r="U680" s="5">
        <f t="shared" si="906"/>
        <v>5.7981511858586701E-2</v>
      </c>
      <c r="V680" s="5">
        <f t="shared" si="907"/>
        <v>3.8335728260606066E-3</v>
      </c>
      <c r="W680" s="5">
        <f t="shared" si="908"/>
        <v>3.4331563687600514E-2</v>
      </c>
      <c r="X680" s="5">
        <f t="shared" si="909"/>
        <v>3.0040976515742644E-2</v>
      </c>
      <c r="Y680" s="5">
        <f t="shared" si="910"/>
        <v>1.3143302737843853E-2</v>
      </c>
      <c r="Z680" s="5">
        <f t="shared" si="911"/>
        <v>1.4501256305467999E-2</v>
      </c>
      <c r="AA680" s="5">
        <f t="shared" si="912"/>
        <v>1.6911757471353279E-2</v>
      </c>
      <c r="AB680" s="5">
        <f t="shared" si="913"/>
        <v>9.8614745765864611E-3</v>
      </c>
      <c r="AC680" s="5">
        <f t="shared" si="914"/>
        <v>2.445047551572946E-4</v>
      </c>
      <c r="AD680" s="5">
        <f t="shared" si="915"/>
        <v>1.0009599624794047E-2</v>
      </c>
      <c r="AE680" s="5">
        <f t="shared" si="916"/>
        <v>8.7586499116854098E-3</v>
      </c>
      <c r="AF680" s="5">
        <f t="shared" si="917"/>
        <v>3.8320188194862635E-3</v>
      </c>
      <c r="AG680" s="5">
        <f t="shared" si="918"/>
        <v>1.1177040891736561E-3</v>
      </c>
      <c r="AH680" s="5">
        <f t="shared" si="919"/>
        <v>3.1722404496730338E-3</v>
      </c>
      <c r="AI680" s="5">
        <f t="shared" si="920"/>
        <v>3.6995526453427255E-3</v>
      </c>
      <c r="AJ680" s="5">
        <f t="shared" si="921"/>
        <v>2.1572591978443918E-3</v>
      </c>
      <c r="AK680" s="5">
        <f t="shared" si="922"/>
        <v>8.3861801553092048E-4</v>
      </c>
      <c r="AL680" s="5">
        <f t="shared" si="923"/>
        <v>9.9804672884785833E-6</v>
      </c>
      <c r="AM680" s="5">
        <f t="shared" si="924"/>
        <v>2.334693183459355E-3</v>
      </c>
      <c r="AN680" s="5">
        <f t="shared" si="925"/>
        <v>2.0429149028565225E-3</v>
      </c>
      <c r="AO680" s="5">
        <f t="shared" si="926"/>
        <v>8.9380080643601425E-4</v>
      </c>
      <c r="AP680" s="5">
        <f t="shared" si="927"/>
        <v>2.606993502172245E-4</v>
      </c>
      <c r="AQ680" s="5">
        <f t="shared" si="928"/>
        <v>5.7029612230956713E-5</v>
      </c>
      <c r="AR680" s="5">
        <f t="shared" si="929"/>
        <v>5.5515793989502956E-4</v>
      </c>
      <c r="AS680" s="5">
        <f t="shared" si="930"/>
        <v>6.47440210698204E-4</v>
      </c>
      <c r="AT680" s="5">
        <f t="shared" si="931"/>
        <v>3.7753114591875794E-4</v>
      </c>
      <c r="AU680" s="5">
        <f t="shared" si="932"/>
        <v>1.4676234580798881E-4</v>
      </c>
      <c r="AV680" s="5">
        <f t="shared" si="933"/>
        <v>4.2789554676302359E-5</v>
      </c>
      <c r="AW680" s="5">
        <f t="shared" si="934"/>
        <v>2.8291237808076235E-7</v>
      </c>
      <c r="AX680" s="5">
        <f t="shared" si="935"/>
        <v>4.5379706025652062E-4</v>
      </c>
      <c r="AY680" s="5">
        <f t="shared" si="936"/>
        <v>3.9708377265096193E-4</v>
      </c>
      <c r="AZ680" s="5">
        <f t="shared" si="937"/>
        <v>1.73729114081954E-4</v>
      </c>
      <c r="BA680" s="5">
        <f t="shared" si="938"/>
        <v>5.0672439349853941E-5</v>
      </c>
      <c r="BB680" s="5">
        <f t="shared" si="939"/>
        <v>1.1084912810526485E-5</v>
      </c>
      <c r="BC680" s="5">
        <f t="shared" si="940"/>
        <v>1.9399151664061883E-6</v>
      </c>
      <c r="BD680" s="5">
        <f t="shared" si="941"/>
        <v>8.0962846059441326E-5</v>
      </c>
      <c r="BE680" s="5">
        <f t="shared" si="942"/>
        <v>9.4421061727699269E-5</v>
      </c>
      <c r="BF680" s="5">
        <f t="shared" si="943"/>
        <v>5.5058198492926834E-5</v>
      </c>
      <c r="BG680" s="5">
        <f t="shared" si="944"/>
        <v>2.1403453606772557E-5</v>
      </c>
      <c r="BH680" s="5">
        <f t="shared" si="945"/>
        <v>6.2403216801052414E-6</v>
      </c>
      <c r="BI680" s="5">
        <f t="shared" si="946"/>
        <v>1.4555263981834948E-6</v>
      </c>
      <c r="BJ680" s="8">
        <f t="shared" si="947"/>
        <v>0.42495629976752386</v>
      </c>
      <c r="BK680" s="8">
        <f t="shared" si="948"/>
        <v>0.30068633865787736</v>
      </c>
      <c r="BL680" s="8">
        <f t="shared" si="949"/>
        <v>0.26000481419167143</v>
      </c>
      <c r="BM680" s="8">
        <f t="shared" si="950"/>
        <v>0.33423964256035488</v>
      </c>
      <c r="BN680" s="8">
        <f t="shared" si="951"/>
        <v>0.66551226550191289</v>
      </c>
    </row>
    <row r="681" spans="1:66" x14ac:dyDescent="0.25">
      <c r="A681" t="s">
        <v>40</v>
      </c>
      <c r="B681" t="s">
        <v>318</v>
      </c>
      <c r="C681" t="s">
        <v>236</v>
      </c>
      <c r="D681" t="s">
        <v>527</v>
      </c>
      <c r="E681">
        <f>VLOOKUP(A681,home!$A$2:$E$405,3,FALSE)</f>
        <v>1.5047999999999999</v>
      </c>
      <c r="F681">
        <f>VLOOKUP(B681,home!$B$2:$E$405,3,FALSE)</f>
        <v>0.8639</v>
      </c>
      <c r="G681">
        <f>VLOOKUP(C681,away!$B$2:$E$405,4,FALSE)</f>
        <v>0.89710000000000001</v>
      </c>
      <c r="H681">
        <f>VLOOKUP(A681,away!$A$2:$E$405,3,FALSE)</f>
        <v>1.2</v>
      </c>
      <c r="I681">
        <f>VLOOKUP(C681,away!$B$2:$E$405,3,FALSE)</f>
        <v>0.91669999999999996</v>
      </c>
      <c r="J681">
        <f>VLOOKUP(B681,home!$B$2:$E$405,4,FALSE)</f>
        <v>0.91669999999999996</v>
      </c>
      <c r="K681" s="3">
        <f t="shared" si="896"/>
        <v>1.166227057512</v>
      </c>
      <c r="L681" s="3">
        <f t="shared" si="897"/>
        <v>1.0084066679999999</v>
      </c>
      <c r="M681" s="5">
        <f t="shared" si="898"/>
        <v>0.11364977306067722</v>
      </c>
      <c r="N681" s="5">
        <f t="shared" si="899"/>
        <v>0.13254144042346017</v>
      </c>
      <c r="O681" s="5">
        <f t="shared" si="900"/>
        <v>0.11460518897107366</v>
      </c>
      <c r="P681" s="5">
        <f t="shared" si="901"/>
        <v>0.13365567230934194</v>
      </c>
      <c r="Q681" s="5">
        <f t="shared" si="902"/>
        <v>7.728670703172702E-2</v>
      </c>
      <c r="R681" s="5">
        <f t="shared" si="903"/>
        <v>5.7784318372915359E-2</v>
      </c>
      <c r="S681" s="5">
        <f t="shared" si="904"/>
        <v>3.9295808208355938E-2</v>
      </c>
      <c r="T681" s="5">
        <f t="shared" si="905"/>
        <v>7.7936430718555993E-2</v>
      </c>
      <c r="U681" s="5">
        <f t="shared" si="906"/>
        <v>6.7389635586381669E-2</v>
      </c>
      <c r="V681" s="5">
        <f t="shared" si="907"/>
        <v>5.1347882412817762E-3</v>
      </c>
      <c r="W681" s="5">
        <f t="shared" si="908"/>
        <v>3.0044616308800988E-2</v>
      </c>
      <c r="X681" s="5">
        <f t="shared" si="909"/>
        <v>3.0297191423296455E-2</v>
      </c>
      <c r="Y681" s="5">
        <f t="shared" si="910"/>
        <v>1.5275944926462276E-2</v>
      </c>
      <c r="Z681" s="5">
        <f t="shared" si="911"/>
        <v>1.9423363984360918E-2</v>
      </c>
      <c r="AA681" s="5">
        <f t="shared" si="912"/>
        <v>2.2652052626465788E-2</v>
      </c>
      <c r="AB681" s="5">
        <f t="shared" si="913"/>
        <v>1.3208718340585087E-2</v>
      </c>
      <c r="AC681" s="5">
        <f t="shared" si="914"/>
        <v>3.7741692970001E-4</v>
      </c>
      <c r="AD681" s="5">
        <f t="shared" si="915"/>
        <v>8.7597111179725066E-3</v>
      </c>
      <c r="AE681" s="5">
        <f t="shared" si="916"/>
        <v>8.8333511011172081E-3</v>
      </c>
      <c r="AF681" s="5">
        <f t="shared" si="917"/>
        <v>4.4538050755758667E-3</v>
      </c>
      <c r="AG681" s="5">
        <f t="shared" si="918"/>
        <v>1.497082245394316E-3</v>
      </c>
      <c r="AH681" s="5">
        <f t="shared" si="919"/>
        <v>4.8966624392051475E-3</v>
      </c>
      <c r="AI681" s="5">
        <f t="shared" si="920"/>
        <v>5.7106202281037516E-3</v>
      </c>
      <c r="AJ681" s="5">
        <f t="shared" si="921"/>
        <v>3.3299399125949732E-3</v>
      </c>
      <c r="AK681" s="5">
        <f t="shared" si="922"/>
        <v>1.2944886753191334E-3</v>
      </c>
      <c r="AL681" s="5">
        <f t="shared" si="923"/>
        <v>1.7754162501688642E-5</v>
      </c>
      <c r="AM681" s="5">
        <f t="shared" si="924"/>
        <v>2.0431624243536449E-3</v>
      </c>
      <c r="AN681" s="5">
        <f t="shared" si="925"/>
        <v>2.0603386125252606E-3</v>
      </c>
      <c r="AO681" s="5">
        <f t="shared" si="926"/>
        <v>1.0388295976041704E-3</v>
      </c>
      <c r="AP681" s="5">
        <f t="shared" si="927"/>
        <v>3.4918756437993411E-4</v>
      </c>
      <c r="AQ681" s="5">
        <f t="shared" si="928"/>
        <v>8.8030767075851171E-5</v>
      </c>
      <c r="AR681" s="5">
        <f t="shared" si="929"/>
        <v>9.8756541092792334E-4</v>
      </c>
      <c r="AS681" s="5">
        <f t="shared" si="930"/>
        <v>1.1517255032871012E-3</v>
      </c>
      <c r="AT681" s="5">
        <f t="shared" si="931"/>
        <v>6.7158672238002174E-4</v>
      </c>
      <c r="AU681" s="5">
        <f t="shared" si="932"/>
        <v>2.6107420236846029E-4</v>
      </c>
      <c r="AV681" s="5">
        <f t="shared" si="933"/>
        <v>7.6117949705115483E-5</v>
      </c>
      <c r="AW681" s="5">
        <f t="shared" si="934"/>
        <v>5.7998466632944364E-7</v>
      </c>
      <c r="AX681" s="5">
        <f t="shared" si="935"/>
        <v>3.9713188369550534E-4</v>
      </c>
      <c r="AY681" s="5">
        <f t="shared" si="936"/>
        <v>4.0047043959394799E-4</v>
      </c>
      <c r="AZ681" s="5">
        <f t="shared" si="937"/>
        <v>2.0191853081171415E-4</v>
      </c>
      <c r="BA681" s="5">
        <f t="shared" si="938"/>
        <v>6.787199762109866E-5</v>
      </c>
      <c r="BB681" s="5">
        <f t="shared" si="939"/>
        <v>1.7110643742899001E-5</v>
      </c>
      <c r="BC681" s="5">
        <f t="shared" si="940"/>
        <v>3.4508974488223668E-6</v>
      </c>
      <c r="BD681" s="5">
        <f t="shared" si="941"/>
        <v>1.6597792424431293E-4</v>
      </c>
      <c r="BE681" s="5">
        <f t="shared" si="942"/>
        <v>1.9356794620339467E-4</v>
      </c>
      <c r="BF681" s="5">
        <f t="shared" si="943"/>
        <v>1.1287208816471308E-4</v>
      </c>
      <c r="BG681" s="5">
        <f t="shared" si="944"/>
        <v>4.387816108518944E-5</v>
      </c>
      <c r="BH681" s="5">
        <f t="shared" si="945"/>
        <v>1.2792974672854508E-5</v>
      </c>
      <c r="BI681" s="5">
        <f t="shared" si="946"/>
        <v>2.98390264190973E-6</v>
      </c>
      <c r="BJ681" s="8">
        <f t="shared" si="947"/>
        <v>0.39359378373121562</v>
      </c>
      <c r="BK681" s="8">
        <f t="shared" si="948"/>
        <v>0.29253168335145258</v>
      </c>
      <c r="BL681" s="8">
        <f t="shared" si="949"/>
        <v>0.29455176793832571</v>
      </c>
      <c r="BM681" s="8">
        <f t="shared" si="950"/>
        <v>0.37017760838123176</v>
      </c>
      <c r="BN681" s="8">
        <f t="shared" si="951"/>
        <v>0.62952310016919533</v>
      </c>
    </row>
    <row r="682" spans="1:66" s="10" customFormat="1" x14ac:dyDescent="0.25">
      <c r="A682" t="s">
        <v>40</v>
      </c>
      <c r="B682" t="s">
        <v>320</v>
      </c>
      <c r="C682" t="s">
        <v>42</v>
      </c>
      <c r="D682" t="s">
        <v>527</v>
      </c>
      <c r="E682">
        <f>VLOOKUP(A682,home!$A$2:$E$405,3,FALSE)</f>
        <v>1.5047999999999999</v>
      </c>
      <c r="F682">
        <f>VLOOKUP(B682,home!$B$2:$E$405,3,FALSE)</f>
        <v>1.6281000000000001</v>
      </c>
      <c r="G682">
        <f>VLOOKUP(C682,away!$B$2:$E$405,4,FALSE)</f>
        <v>1.0632999999999999</v>
      </c>
      <c r="H682">
        <f>VLOOKUP(A682,away!$A$2:$E$405,3,FALSE)</f>
        <v>1.2</v>
      </c>
      <c r="I682">
        <f>VLOOKUP(C682,away!$B$2:$E$405,3,FALSE)</f>
        <v>0.91669999999999996</v>
      </c>
      <c r="J682">
        <f>VLOOKUP(B682,home!$B$2:$E$405,4,FALSE)</f>
        <v>0.58330000000000004</v>
      </c>
      <c r="K682" s="3">
        <f t="shared" si="896"/>
        <v>2.605047656904</v>
      </c>
      <c r="L682" s="3">
        <f t="shared" si="897"/>
        <v>0.64165333199999997</v>
      </c>
      <c r="M682" s="5">
        <f t="shared" si="898"/>
        <v>3.890233560486387E-2</v>
      </c>
      <c r="N682" s="5">
        <f t="shared" si="899"/>
        <v>0.10134243821554367</v>
      </c>
      <c r="O682" s="5">
        <f t="shared" si="900"/>
        <v>2.4961813263443138E-2</v>
      </c>
      <c r="P682" s="5">
        <f t="shared" si="901"/>
        <v>6.5026713154007723E-2</v>
      </c>
      <c r="Q682" s="5">
        <f t="shared" si="902"/>
        <v>0.13200094060917025</v>
      </c>
      <c r="R682" s="5">
        <f t="shared" si="903"/>
        <v>8.0084153266250391E-3</v>
      </c>
      <c r="S682" s="5">
        <f t="shared" si="904"/>
        <v>2.7173647532135102E-2</v>
      </c>
      <c r="T682" s="5">
        <f t="shared" si="905"/>
        <v>8.4698843369008195E-2</v>
      </c>
      <c r="U682" s="5">
        <f t="shared" si="906"/>
        <v>2.0862303582138638E-2</v>
      </c>
      <c r="V682" s="5">
        <f t="shared" si="907"/>
        <v>5.0468634564716751E-3</v>
      </c>
      <c r="W682" s="5">
        <f t="shared" si="908"/>
        <v>0.11462291368101432</v>
      </c>
      <c r="X682" s="5">
        <f t="shared" si="909"/>
        <v>7.3548174486971221E-2</v>
      </c>
      <c r="Y682" s="5">
        <f t="shared" si="910"/>
        <v>2.3596215611041235E-2</v>
      </c>
      <c r="Z682" s="5">
        <f t="shared" si="911"/>
        <v>1.7128754594562753E-3</v>
      </c>
      <c r="AA682" s="5">
        <f t="shared" si="912"/>
        <v>4.4621222022249319E-3</v>
      </c>
      <c r="AB682" s="5">
        <f t="shared" si="913"/>
        <v>5.8120204938626897E-3</v>
      </c>
      <c r="AC682" s="5">
        <f t="shared" si="914"/>
        <v>5.2725134816583455E-4</v>
      </c>
      <c r="AD682" s="5">
        <f t="shared" si="915"/>
        <v>7.4649538178058958E-2</v>
      </c>
      <c r="AE682" s="5">
        <f t="shared" si="916"/>
        <v>4.7899124904212734E-2</v>
      </c>
      <c r="AF682" s="5">
        <f t="shared" si="917"/>
        <v>1.5367316547336137E-2</v>
      </c>
      <c r="AG682" s="5">
        <f t="shared" si="918"/>
        <v>3.2868299554989901E-3</v>
      </c>
      <c r="AH682" s="5">
        <f t="shared" si="919"/>
        <v>2.7476806146528745E-4</v>
      </c>
      <c r="AI682" s="5">
        <f t="shared" si="920"/>
        <v>7.1578389471220125E-4</v>
      </c>
      <c r="AJ682" s="5">
        <f t="shared" si="921"/>
        <v>9.3232557888481987E-4</v>
      </c>
      <c r="AK682" s="5">
        <f t="shared" si="922"/>
        <v>8.0958418824852172E-4</v>
      </c>
      <c r="AL682" s="5">
        <f t="shared" si="923"/>
        <v>3.5252816206702967E-5</v>
      </c>
      <c r="AM682" s="5">
        <f t="shared" si="924"/>
        <v>3.8893120903943611E-2</v>
      </c>
      <c r="AN682" s="5">
        <f t="shared" si="925"/>
        <v>2.4955900619894267E-2</v>
      </c>
      <c r="AO682" s="5">
        <f t="shared" si="926"/>
        <v>8.0065183929080089E-3</v>
      </c>
      <c r="AP682" s="5">
        <f t="shared" si="927"/>
        <v>1.7124697348429034E-3</v>
      </c>
      <c r="AQ682" s="5">
        <f t="shared" si="928"/>
        <v>2.7470297782777631E-4</v>
      </c>
      <c r="AR682" s="5">
        <f t="shared" si="929"/>
        <v>3.5261168433276502E-5</v>
      </c>
      <c r="AS682" s="5">
        <f t="shared" si="930"/>
        <v>9.185702420680423E-5</v>
      </c>
      <c r="AT682" s="5">
        <f t="shared" si="931"/>
        <v>1.1964596284005473E-4</v>
      </c>
      <c r="AU682" s="5">
        <f t="shared" si="932"/>
        <v>1.0389447838483586E-4</v>
      </c>
      <c r="AV682" s="5">
        <f t="shared" si="933"/>
        <v>6.7662516870419976E-5</v>
      </c>
      <c r="AW682" s="5">
        <f t="shared" si="934"/>
        <v>1.6368445719416314E-6</v>
      </c>
      <c r="AX682" s="5">
        <f t="shared" si="935"/>
        <v>1.6886405580083735E-2</v>
      </c>
      <c r="AY682" s="5">
        <f t="shared" si="936"/>
        <v>1.0835218405964121E-2</v>
      </c>
      <c r="AZ682" s="5">
        <f t="shared" si="937"/>
        <v>3.4762269965673029E-3</v>
      </c>
      <c r="BA682" s="5">
        <f t="shared" si="938"/>
        <v>7.435108783785876E-4</v>
      </c>
      <c r="BB682" s="5">
        <f t="shared" si="939"/>
        <v>1.1926905812246684E-4</v>
      </c>
      <c r="BC682" s="5">
        <f t="shared" si="940"/>
        <v>1.5305877709756505E-5</v>
      </c>
      <c r="BD682" s="5">
        <f t="shared" si="941"/>
        <v>3.7709077025708472E-6</v>
      </c>
      <c r="BE682" s="5">
        <f t="shared" si="942"/>
        <v>9.8233942749834307E-6</v>
      </c>
      <c r="BF682" s="5">
        <f t="shared" si="943"/>
        <v>1.2795205119444879E-5</v>
      </c>
      <c r="BG682" s="5">
        <f t="shared" si="944"/>
        <v>1.1110706372005315E-5</v>
      </c>
      <c r="BH682" s="5">
        <f t="shared" si="945"/>
        <v>7.2359799002351967E-6</v>
      </c>
      <c r="BI682" s="5">
        <f t="shared" si="946"/>
        <v>3.7700144969024255E-6</v>
      </c>
      <c r="BJ682" s="8">
        <f t="shared" si="947"/>
        <v>0.77693098498409818</v>
      </c>
      <c r="BK682" s="8">
        <f t="shared" si="948"/>
        <v>0.14754728231781505</v>
      </c>
      <c r="BL682" s="8">
        <f t="shared" si="949"/>
        <v>6.7305963950206812E-2</v>
      </c>
      <c r="BM682" s="8">
        <f t="shared" si="950"/>
        <v>0.61242086897653047</v>
      </c>
      <c r="BN682" s="8">
        <f t="shared" si="951"/>
        <v>0.37024265617365365</v>
      </c>
    </row>
    <row r="683" spans="1:66" x14ac:dyDescent="0.25">
      <c r="A683" t="s">
        <v>40</v>
      </c>
      <c r="B683" t="s">
        <v>317</v>
      </c>
      <c r="C683" t="s">
        <v>339</v>
      </c>
      <c r="D683" t="s">
        <v>527</v>
      </c>
      <c r="E683">
        <f>VLOOKUP(A683,home!$A$2:$E$405,3,FALSE)</f>
        <v>1.5047999999999999</v>
      </c>
      <c r="F683">
        <f>VLOOKUP(B683,home!$B$2:$E$405,3,FALSE)</f>
        <v>1.1629</v>
      </c>
      <c r="G683">
        <f>VLOOKUP(C683,away!$B$2:$E$405,4,FALSE)</f>
        <v>0.7974</v>
      </c>
      <c r="H683">
        <f>VLOOKUP(A683,away!$A$2:$E$405,3,FALSE)</f>
        <v>1.2</v>
      </c>
      <c r="I683">
        <f>VLOOKUP(C683,away!$B$2:$E$405,3,FALSE)</f>
        <v>0.66669999999999996</v>
      </c>
      <c r="J683">
        <f>VLOOKUP(B683,home!$B$2:$E$405,4,FALSE)</f>
        <v>0.95830000000000004</v>
      </c>
      <c r="K683" s="3">
        <f t="shared" si="896"/>
        <v>1.3953957130079999</v>
      </c>
      <c r="L683" s="3">
        <f t="shared" si="897"/>
        <v>0.76667833200000002</v>
      </c>
      <c r="M683" s="5">
        <f t="shared" si="898"/>
        <v>0.11508617941996549</v>
      </c>
      <c r="N683" s="5">
        <f t="shared" si="899"/>
        <v>0.16059076138908934</v>
      </c>
      <c r="O683" s="5">
        <f t="shared" si="900"/>
        <v>8.8234080073951879E-2</v>
      </c>
      <c r="P683" s="5">
        <f t="shared" si="901"/>
        <v>0.12312145707639703</v>
      </c>
      <c r="Q683" s="5">
        <f t="shared" si="902"/>
        <v>0.11204382999551299</v>
      </c>
      <c r="R683" s="5">
        <f t="shared" si="903"/>
        <v>3.3823578668325929E-2</v>
      </c>
      <c r="S683" s="5">
        <f t="shared" si="904"/>
        <v>3.2929438767139378E-2</v>
      </c>
      <c r="T683" s="5">
        <f t="shared" si="905"/>
        <v>8.5901576691851472E-2</v>
      </c>
      <c r="U683" s="5">
        <f t="shared" si="906"/>
        <v>4.7197276672370836E-2</v>
      </c>
      <c r="V683" s="5">
        <f t="shared" si="907"/>
        <v>3.9142845456740681E-3</v>
      </c>
      <c r="W683" s="5">
        <f t="shared" si="908"/>
        <v>5.2115160014911989E-2</v>
      </c>
      <c r="X683" s="5">
        <f t="shared" si="909"/>
        <v>3.995556395214582E-2</v>
      </c>
      <c r="Y683" s="5">
        <f t="shared" si="910"/>
        <v>1.5316532562475242E-2</v>
      </c>
      <c r="Z683" s="5">
        <f t="shared" si="911"/>
        <v>8.6439349585676339E-3</v>
      </c>
      <c r="AA683" s="5">
        <f t="shared" si="912"/>
        <v>1.2061709784705259E-2</v>
      </c>
      <c r="AB683" s="5">
        <f t="shared" si="913"/>
        <v>8.4154290625621849E-3</v>
      </c>
      <c r="AC683" s="5">
        <f t="shared" si="914"/>
        <v>2.6172365955666558E-4</v>
      </c>
      <c r="AD683" s="5">
        <f t="shared" si="915"/>
        <v>1.818031771688353E-2</v>
      </c>
      <c r="AE683" s="5">
        <f t="shared" si="916"/>
        <v>1.3938455662410315E-2</v>
      </c>
      <c r="AF683" s="5">
        <f t="shared" si="917"/>
        <v>5.3431559689563479E-3</v>
      </c>
      <c r="AG683" s="5">
        <f t="shared" si="918"/>
        <v>1.3654939686317653E-3</v>
      </c>
      <c r="AH683" s="5">
        <f t="shared" si="919"/>
        <v>1.6567794089877811E-3</v>
      </c>
      <c r="AI683" s="5">
        <f t="shared" si="920"/>
        <v>2.311862884701477E-3</v>
      </c>
      <c r="AJ683" s="5">
        <f t="shared" si="921"/>
        <v>1.6129817791873751E-3</v>
      </c>
      <c r="AK683" s="5">
        <f t="shared" si="922"/>
        <v>7.5024928661269314E-4</v>
      </c>
      <c r="AL683" s="5">
        <f t="shared" si="923"/>
        <v>1.1199884635458944E-5</v>
      </c>
      <c r="AM683" s="5">
        <f t="shared" si="924"/>
        <v>5.073747480652536E-3</v>
      </c>
      <c r="AN683" s="5">
        <f t="shared" si="925"/>
        <v>3.8899322554558887E-3</v>
      </c>
      <c r="AO683" s="5">
        <f t="shared" si="926"/>
        <v>1.4911633866029593E-3</v>
      </c>
      <c r="AP683" s="5">
        <f t="shared" si="927"/>
        <v>3.8108088599340928E-4</v>
      </c>
      <c r="AQ683" s="5">
        <f t="shared" si="928"/>
        <v>7.3041614507627313E-5</v>
      </c>
      <c r="AR683" s="5">
        <f t="shared" si="929"/>
        <v>2.5404337475493961E-4</v>
      </c>
      <c r="AS683" s="5">
        <f t="shared" si="930"/>
        <v>3.5449103605112743E-4</v>
      </c>
      <c r="AT683" s="5">
        <f t="shared" si="931"/>
        <v>2.4732763600275387E-4</v>
      </c>
      <c r="AU683" s="5">
        <f t="shared" si="932"/>
        <v>1.1503997432888192E-4</v>
      </c>
      <c r="AV683" s="5">
        <f t="shared" si="933"/>
        <v>4.0131571750768054E-5</v>
      </c>
      <c r="AW683" s="5">
        <f t="shared" si="934"/>
        <v>3.3282935409194726E-7</v>
      </c>
      <c r="AX683" s="5">
        <f t="shared" si="935"/>
        <v>1.1799809138979464E-3</v>
      </c>
      <c r="AY683" s="5">
        <f t="shared" si="936"/>
        <v>9.0466579885911322E-4</v>
      </c>
      <c r="AZ683" s="5">
        <f t="shared" si="937"/>
        <v>3.4679383284337621E-4</v>
      </c>
      <c r="BA683" s="5">
        <f t="shared" si="938"/>
        <v>8.8626439104082157E-5</v>
      </c>
      <c r="BB683" s="5">
        <f t="shared" si="939"/>
        <v>1.6986992625854322E-5</v>
      </c>
      <c r="BC683" s="5">
        <f t="shared" si="940"/>
        <v>2.6047118344172588E-6</v>
      </c>
      <c r="BD683" s="5">
        <f t="shared" si="941"/>
        <v>3.2461591802127987E-5</v>
      </c>
      <c r="BE683" s="5">
        <f t="shared" si="942"/>
        <v>4.5296766038105021E-5</v>
      </c>
      <c r="BF683" s="5">
        <f t="shared" si="943"/>
        <v>3.1603456571349069E-5</v>
      </c>
      <c r="BG683" s="5">
        <f t="shared" si="944"/>
        <v>1.4699775938631664E-5</v>
      </c>
      <c r="BH683" s="5">
        <f t="shared" si="945"/>
        <v>5.1280010817361935E-6</v>
      </c>
      <c r="BI683" s="5">
        <f t="shared" si="946"/>
        <v>1.4311181451510146E-6</v>
      </c>
      <c r="BJ683" s="8">
        <f t="shared" si="947"/>
        <v>0.51819947223524609</v>
      </c>
      <c r="BK683" s="8">
        <f t="shared" si="948"/>
        <v>0.27622894915222718</v>
      </c>
      <c r="BL683" s="8">
        <f t="shared" si="949"/>
        <v>0.1972056019238709</v>
      </c>
      <c r="BM683" s="8">
        <f t="shared" si="950"/>
        <v>0.36647373867716415</v>
      </c>
      <c r="BN683" s="8">
        <f t="shared" si="951"/>
        <v>0.6328998866232427</v>
      </c>
    </row>
    <row r="684" spans="1:66" x14ac:dyDescent="0.25">
      <c r="A684" t="s">
        <v>10</v>
      </c>
      <c r="B684" t="s">
        <v>240</v>
      </c>
      <c r="C684" t="s">
        <v>245</v>
      </c>
      <c r="D684" t="s">
        <v>528</v>
      </c>
      <c r="E684">
        <f>VLOOKUP(A684,home!$A$2:$E$405,3,FALSE)</f>
        <v>1.5425</v>
      </c>
      <c r="F684">
        <f>VLOOKUP(B684,home!$B$2:$E$405,3,FALSE)</f>
        <v>1.1059000000000001</v>
      </c>
      <c r="G684">
        <f>VLOOKUP(C684,away!$B$2:$E$405,4,FALSE)</f>
        <v>0.41949999999999998</v>
      </c>
      <c r="H684">
        <f>VLOOKUP(A684,away!$A$2:$E$405,3,FALSE)</f>
        <v>1.4443999999999999</v>
      </c>
      <c r="I684">
        <f>VLOOKUP(C684,away!$B$2:$E$405,3,FALSE)</f>
        <v>1.5883</v>
      </c>
      <c r="J684">
        <f>VLOOKUP(B684,home!$B$2:$E$405,4,FALSE)</f>
        <v>0.85519999999999996</v>
      </c>
      <c r="K684" s="3">
        <f t="shared" si="896"/>
        <v>0.71560438962500006</v>
      </c>
      <c r="L684" s="3">
        <f t="shared" si="897"/>
        <v>1.9619489727039998</v>
      </c>
      <c r="M684" s="5">
        <f t="shared" si="898"/>
        <v>6.873110872828643E-2</v>
      </c>
      <c r="N684" s="5">
        <f t="shared" si="899"/>
        <v>4.9184283109754923E-2</v>
      </c>
      <c r="O684" s="5">
        <f t="shared" si="900"/>
        <v>0.13484692816226845</v>
      </c>
      <c r="P684" s="5">
        <f t="shared" si="901"/>
        <v>9.6497053720366349E-2</v>
      </c>
      <c r="Q684" s="5">
        <f t="shared" si="902"/>
        <v>1.7598244446949681E-2</v>
      </c>
      <c r="R684" s="5">
        <f t="shared" si="903"/>
        <v>0.13228139609012635</v>
      </c>
      <c r="S684" s="5">
        <f t="shared" si="904"/>
        <v>3.3869966413327436E-2</v>
      </c>
      <c r="T684" s="5">
        <f t="shared" si="905"/>
        <v>3.4526857614086796E-2</v>
      </c>
      <c r="U684" s="5">
        <f t="shared" si="906"/>
        <v>9.4661147707817736E-2</v>
      </c>
      <c r="V684" s="5">
        <f t="shared" si="907"/>
        <v>5.283636848594662E-3</v>
      </c>
      <c r="W684" s="5">
        <f t="shared" si="908"/>
        <v>4.1977936586436596E-3</v>
      </c>
      <c r="X684" s="5">
        <f t="shared" si="909"/>
        <v>8.2358569561992914E-3</v>
      </c>
      <c r="Y684" s="5">
        <f t="shared" si="910"/>
        <v>8.0791655472761473E-3</v>
      </c>
      <c r="Z684" s="5">
        <f t="shared" si="911"/>
        <v>8.6509783055624775E-2</v>
      </c>
      <c r="AA684" s="5">
        <f t="shared" si="912"/>
        <v>6.1906780500111544E-2</v>
      </c>
      <c r="AB684" s="5">
        <f t="shared" si="913"/>
        <v>2.2150381936715584E-2</v>
      </c>
      <c r="AC684" s="5">
        <f t="shared" si="914"/>
        <v>4.6363229679713646E-4</v>
      </c>
      <c r="AD684" s="5">
        <f t="shared" si="915"/>
        <v>7.5098989221634776E-4</v>
      </c>
      <c r="AE684" s="5">
        <f t="shared" si="916"/>
        <v>1.473403847544951E-3</v>
      </c>
      <c r="AF684" s="5">
        <f t="shared" si="917"/>
        <v>1.4453715825344688E-3</v>
      </c>
      <c r="AG684" s="5">
        <f t="shared" si="918"/>
        <v>9.4524843050968529E-4</v>
      </c>
      <c r="AH684" s="5">
        <f t="shared" si="919"/>
        <v>4.2431944998707241E-2</v>
      </c>
      <c r="AI684" s="5">
        <f t="shared" si="920"/>
        <v>3.0364486101401474E-2</v>
      </c>
      <c r="AJ684" s="5">
        <f t="shared" si="921"/>
        <v>1.0864479771435096E-2</v>
      </c>
      <c r="AK684" s="5">
        <f t="shared" si="922"/>
        <v>2.5915564718103248E-3</v>
      </c>
      <c r="AL684" s="5">
        <f t="shared" si="923"/>
        <v>2.6037205846567468E-5</v>
      </c>
      <c r="AM684" s="5">
        <f t="shared" si="924"/>
        <v>1.0748233268680485E-4</v>
      </c>
      <c r="AN684" s="5">
        <f t="shared" si="925"/>
        <v>2.108748521987063E-4</v>
      </c>
      <c r="AO684" s="5">
        <f t="shared" si="926"/>
        <v>2.0686284982017984E-4</v>
      </c>
      <c r="AP684" s="5">
        <f t="shared" si="927"/>
        <v>1.3528478523177457E-4</v>
      </c>
      <c r="AQ684" s="5">
        <f t="shared" si="928"/>
        <v>6.6355461351990354E-5</v>
      </c>
      <c r="AR684" s="5">
        <f t="shared" si="929"/>
        <v>1.6649862180009248E-2</v>
      </c>
      <c r="AS684" s="5">
        <f t="shared" si="930"/>
        <v>1.191471446266589E-2</v>
      </c>
      <c r="AT684" s="5">
        <f t="shared" si="931"/>
        <v>4.2631109853060916E-3</v>
      </c>
      <c r="AU684" s="5">
        <f t="shared" si="932"/>
        <v>1.0169003115145332E-3</v>
      </c>
      <c r="AV684" s="5">
        <f t="shared" si="933"/>
        <v>1.8192458168270743E-4</v>
      </c>
      <c r="AW684" s="5">
        <f t="shared" si="934"/>
        <v>1.015436054516101E-6</v>
      </c>
      <c r="AX684" s="5">
        <f t="shared" si="935"/>
        <v>1.2819138179635359E-5</v>
      </c>
      <c r="AY684" s="5">
        <f t="shared" si="936"/>
        <v>2.5150494982486214E-5</v>
      </c>
      <c r="AZ684" s="5">
        <f t="shared" si="937"/>
        <v>2.4671993896942969E-5</v>
      </c>
      <c r="BA684" s="5">
        <f t="shared" si="938"/>
        <v>1.6135064360222207E-5</v>
      </c>
      <c r="BB684" s="5">
        <f t="shared" si="939"/>
        <v>7.9140432365127223E-6</v>
      </c>
      <c r="BC684" s="5">
        <f t="shared" si="940"/>
        <v>3.105389799562232E-6</v>
      </c>
      <c r="BD684" s="5">
        <f t="shared" si="941"/>
        <v>5.4443633332887246E-3</v>
      </c>
      <c r="BE684" s="5">
        <f t="shared" si="942"/>
        <v>3.8960103000148087E-3</v>
      </c>
      <c r="BF684" s="5">
        <f t="shared" si="943"/>
        <v>1.3940010363574051E-3</v>
      </c>
      <c r="BG684" s="5">
        <f t="shared" si="944"/>
        <v>3.3251775358638622E-4</v>
      </c>
      <c r="BH684" s="5">
        <f t="shared" si="945"/>
        <v>5.948779102366551E-5</v>
      </c>
      <c r="BI684" s="5">
        <f t="shared" si="946"/>
        <v>8.5139448771259445E-6</v>
      </c>
      <c r="BJ684" s="8">
        <f t="shared" si="947"/>
        <v>0.12725387149146078</v>
      </c>
      <c r="BK684" s="8">
        <f t="shared" si="948"/>
        <v>0.20489658570820107</v>
      </c>
      <c r="BL684" s="8">
        <f t="shared" si="949"/>
        <v>0.57726050842072063</v>
      </c>
      <c r="BM684" s="8">
        <f t="shared" si="950"/>
        <v>0.49675759935932684</v>
      </c>
      <c r="BN684" s="8">
        <f t="shared" si="951"/>
        <v>0.4991390142577522</v>
      </c>
    </row>
    <row r="685" spans="1:66" x14ac:dyDescent="0.25">
      <c r="A685" t="s">
        <v>10</v>
      </c>
      <c r="B685" t="s">
        <v>241</v>
      </c>
      <c r="C685" t="s">
        <v>247</v>
      </c>
      <c r="D685" t="s">
        <v>528</v>
      </c>
      <c r="E685">
        <f>VLOOKUP(A685,home!$A$2:$E$405,3,FALSE)</f>
        <v>1.5425</v>
      </c>
      <c r="F685">
        <f>VLOOKUP(B685,home!$B$2:$E$405,3,FALSE)</f>
        <v>1.1440999999999999</v>
      </c>
      <c r="G685">
        <f>VLOOKUP(C685,away!$B$2:$E$405,4,FALSE)</f>
        <v>1.3729</v>
      </c>
      <c r="H685">
        <f>VLOOKUP(A685,away!$A$2:$E$405,3,FALSE)</f>
        <v>1.4443999999999999</v>
      </c>
      <c r="I685">
        <f>VLOOKUP(C685,away!$B$2:$E$405,3,FALSE)</f>
        <v>1.2218</v>
      </c>
      <c r="J685">
        <f>VLOOKUP(B685,home!$B$2:$E$405,4,FALSE)</f>
        <v>1.0181</v>
      </c>
      <c r="K685" s="3">
        <f t="shared" si="896"/>
        <v>2.4228585678249996</v>
      </c>
      <c r="L685" s="3">
        <f t="shared" si="897"/>
        <v>1.7967102193519999</v>
      </c>
      <c r="M685" s="5">
        <f t="shared" si="898"/>
        <v>1.4704984115655509E-2</v>
      </c>
      <c r="N685" s="5">
        <f t="shared" si="899"/>
        <v>3.5628096754346479E-2</v>
      </c>
      <c r="O685" s="5">
        <f t="shared" si="900"/>
        <v>2.642059523600708E-2</v>
      </c>
      <c r="P685" s="5">
        <f t="shared" si="901"/>
        <v>6.401336553459612E-2</v>
      </c>
      <c r="Q685" s="5">
        <f t="shared" si="902"/>
        <v>4.3160919738283211E-2</v>
      </c>
      <c r="R685" s="5">
        <f t="shared" si="903"/>
        <v>2.3735076730948348E-2</v>
      </c>
      <c r="S685" s="5">
        <f t="shared" si="904"/>
        <v>6.9665341608618855E-2</v>
      </c>
      <c r="T685" s="5">
        <f t="shared" si="905"/>
        <v>7.7547665570404878E-2</v>
      </c>
      <c r="U685" s="5">
        <f t="shared" si="906"/>
        <v>5.7506734015561993E-2</v>
      </c>
      <c r="V685" s="5">
        <f t="shared" si="907"/>
        <v>3.3696156217894208E-2</v>
      </c>
      <c r="W685" s="5">
        <f t="shared" si="908"/>
        <v>3.4857601394368873E-2</v>
      </c>
      <c r="X685" s="5">
        <f t="shared" si="909"/>
        <v>6.2629008647361067E-2</v>
      </c>
      <c r="Y685" s="5">
        <f t="shared" si="910"/>
        <v>5.6263089932299219E-2</v>
      </c>
      <c r="Z685" s="5">
        <f t="shared" si="911"/>
        <v>1.4215018306532918E-2</v>
      </c>
      <c r="AA685" s="5">
        <f t="shared" si="912"/>
        <v>3.4440978895772495E-2</v>
      </c>
      <c r="AB685" s="5">
        <f t="shared" si="913"/>
        <v>4.1722810400951195E-2</v>
      </c>
      <c r="AC685" s="5">
        <f t="shared" si="914"/>
        <v>9.1678285238271894E-3</v>
      </c>
      <c r="AD685" s="5">
        <f t="shared" si="915"/>
        <v>2.1113759548043821E-2</v>
      </c>
      <c r="AE685" s="5">
        <f t="shared" si="916"/>
        <v>3.7935307548911189E-2</v>
      </c>
      <c r="AF685" s="5">
        <f t="shared" si="917"/>
        <v>3.4079377373694909E-2</v>
      </c>
      <c r="AG685" s="5">
        <f t="shared" si="918"/>
        <v>2.0410255198823654E-2</v>
      </c>
      <c r="AH685" s="5">
        <f t="shared" si="919"/>
        <v>6.3850671649058654E-3</v>
      </c>
      <c r="AI685" s="5">
        <f t="shared" si="920"/>
        <v>1.5470114686630256E-2</v>
      </c>
      <c r="AJ685" s="5">
        <f t="shared" si="921"/>
        <v>1.8740949956868737E-2</v>
      </c>
      <c r="AK685" s="5">
        <f t="shared" si="922"/>
        <v>1.5135557057392994E-2</v>
      </c>
      <c r="AL685" s="5">
        <f t="shared" si="923"/>
        <v>1.5963663852705523E-3</v>
      </c>
      <c r="AM685" s="5">
        <f t="shared" si="924"/>
        <v>1.0231130643994973E-2</v>
      </c>
      <c r="AN685" s="5">
        <f t="shared" si="925"/>
        <v>1.8382376983591173E-2</v>
      </c>
      <c r="AO685" s="5">
        <f t="shared" si="926"/>
        <v>1.6513902291199631E-2</v>
      </c>
      <c r="AP685" s="5">
        <f t="shared" si="927"/>
        <v>9.8902323359929267E-3</v>
      </c>
      <c r="AQ685" s="5">
        <f t="shared" si="928"/>
        <v>4.4424703774610247E-3</v>
      </c>
      <c r="AR685" s="5">
        <f t="shared" si="929"/>
        <v>2.2944230852870542E-3</v>
      </c>
      <c r="AS685" s="5">
        <f t="shared" si="930"/>
        <v>5.5590626304032097E-3</v>
      </c>
      <c r="AT685" s="5">
        <f t="shared" si="931"/>
        <v>6.7344112615740984E-3</v>
      </c>
      <c r="AU685" s="5">
        <f t="shared" si="932"/>
        <v>5.4388420081206562E-3</v>
      </c>
      <c r="AV685" s="5">
        <f t="shared" si="933"/>
        <v>3.2943862396054148E-3</v>
      </c>
      <c r="AW685" s="5">
        <f t="shared" si="934"/>
        <v>1.9303505106338511E-4</v>
      </c>
      <c r="AX685" s="5">
        <f t="shared" si="935"/>
        <v>4.1314304232233558E-3</v>
      </c>
      <c r="AY685" s="5">
        <f t="shared" si="936"/>
        <v>7.4229832619471595E-3</v>
      </c>
      <c r="AZ685" s="5">
        <f t="shared" si="937"/>
        <v>6.6684749424096544E-3</v>
      </c>
      <c r="BA685" s="5">
        <f t="shared" si="938"/>
        <v>3.9937723588400545E-3</v>
      </c>
      <c r="BB685" s="5">
        <f t="shared" si="939"/>
        <v>1.7939129027233678E-3</v>
      </c>
      <c r="BC685" s="5">
        <f t="shared" si="940"/>
        <v>6.4462832899009716E-4</v>
      </c>
      <c r="BD685" s="5">
        <f t="shared" si="941"/>
        <v>6.8706890080873272E-4</v>
      </c>
      <c r="BE685" s="5">
        <f t="shared" si="942"/>
        <v>1.664670773010543E-3</v>
      </c>
      <c r="BF685" s="5">
        <f t="shared" si="943"/>
        <v>2.0166309224982294E-3</v>
      </c>
      <c r="BG685" s="5">
        <f t="shared" si="944"/>
        <v>1.6286705029052229E-3</v>
      </c>
      <c r="BH685" s="5">
        <f t="shared" si="945"/>
        <v>9.8650957053194265E-4</v>
      </c>
      <c r="BI685" s="5">
        <f t="shared" si="946"/>
        <v>4.780346330409356E-4</v>
      </c>
      <c r="BJ685" s="8">
        <f t="shared" si="947"/>
        <v>0.50774039655691072</v>
      </c>
      <c r="BK685" s="8">
        <f t="shared" si="948"/>
        <v>0.20026702564780957</v>
      </c>
      <c r="BL685" s="8">
        <f t="shared" si="949"/>
        <v>0.2703405946728249</v>
      </c>
      <c r="BM685" s="8">
        <f t="shared" si="950"/>
        <v>0.77767004886335778</v>
      </c>
      <c r="BN685" s="8">
        <f t="shared" si="951"/>
        <v>0.20766303810983675</v>
      </c>
    </row>
    <row r="686" spans="1:66" x14ac:dyDescent="0.25">
      <c r="A686" t="s">
        <v>10</v>
      </c>
      <c r="B686" t="s">
        <v>46</v>
      </c>
      <c r="C686" t="s">
        <v>12</v>
      </c>
      <c r="D686" t="s">
        <v>528</v>
      </c>
      <c r="E686">
        <f>VLOOKUP(A686,home!$A$2:$E$405,3,FALSE)</f>
        <v>1.5425</v>
      </c>
      <c r="F686">
        <f>VLOOKUP(B686,home!$B$2:$E$405,3,FALSE)</f>
        <v>1.4491000000000001</v>
      </c>
      <c r="G686">
        <f>VLOOKUP(C686,away!$B$2:$E$405,4,FALSE)</f>
        <v>0.87709999999999999</v>
      </c>
      <c r="H686">
        <f>VLOOKUP(A686,away!$A$2:$E$405,3,FALSE)</f>
        <v>1.4443999999999999</v>
      </c>
      <c r="I686">
        <f>VLOOKUP(C686,away!$B$2:$E$405,3,FALSE)</f>
        <v>1.0589</v>
      </c>
      <c r="J686">
        <f>VLOOKUP(B686,home!$B$2:$E$405,4,FALSE)</f>
        <v>0.8145</v>
      </c>
      <c r="K686" s="3">
        <f t="shared" si="896"/>
        <v>1.9605261534249998</v>
      </c>
      <c r="L686" s="3">
        <f t="shared" si="897"/>
        <v>1.2457575178199998</v>
      </c>
      <c r="M686" s="5">
        <f t="shared" si="898"/>
        <v>4.0506870744536259E-2</v>
      </c>
      <c r="N686" s="5">
        <f t="shared" si="899"/>
        <v>7.941477948806934E-2</v>
      </c>
      <c r="O686" s="5">
        <f t="shared" si="900"/>
        <v>5.0461738753369054E-2</v>
      </c>
      <c r="P686" s="5">
        <f t="shared" si="901"/>
        <v>9.8931558573279871E-2</v>
      </c>
      <c r="Q686" s="5">
        <f t="shared" si="902"/>
        <v>7.7847376077419594E-2</v>
      </c>
      <c r="R686" s="5">
        <f t="shared" si="903"/>
        <v>3.1431545207139172E-2</v>
      </c>
      <c r="S686" s="5">
        <f t="shared" si="904"/>
        <v>6.0406130502307975E-2</v>
      </c>
      <c r="T686" s="5">
        <f t="shared" si="905"/>
        <v>9.6978953991006242E-2</v>
      </c>
      <c r="U686" s="5">
        <f t="shared" si="906"/>
        <v>6.1622366421156552E-2</v>
      </c>
      <c r="V686" s="5">
        <f t="shared" si="907"/>
        <v>1.6392480057857699E-2</v>
      </c>
      <c r="W686" s="5">
        <f t="shared" si="908"/>
        <v>5.0873938925097589E-2</v>
      </c>
      <c r="X686" s="5">
        <f t="shared" si="909"/>
        <v>6.3376591877055827E-2</v>
      </c>
      <c r="Y686" s="5">
        <f t="shared" si="910"/>
        <v>3.9475932892326128E-2</v>
      </c>
      <c r="Z686" s="5">
        <f t="shared" si="911"/>
        <v>1.3052027912830938E-2</v>
      </c>
      <c r="AA686" s="5">
        <f t="shared" si="912"/>
        <v>2.558884207833817E-2</v>
      </c>
      <c r="AB686" s="5">
        <f t="shared" si="913"/>
        <v>2.5083797065222062E-2</v>
      </c>
      <c r="AC686" s="5">
        <f t="shared" si="914"/>
        <v>2.5022508083150613E-3</v>
      </c>
      <c r="AD686" s="5">
        <f t="shared" si="915"/>
        <v>2.4934921947600004E-2</v>
      </c>
      <c r="AE686" s="5">
        <f t="shared" si="916"/>
        <v>3.1062866472477611E-2</v>
      </c>
      <c r="AF686" s="5">
        <f t="shared" si="917"/>
        <v>1.9348399716563908E-2</v>
      </c>
      <c r="AG686" s="5">
        <f t="shared" si="918"/>
        <v>8.0344714682319494E-3</v>
      </c>
      <c r="AH686" s="5">
        <f t="shared" si="919"/>
        <v>4.0649154738014075E-3</v>
      </c>
      <c r="AI686" s="5">
        <f t="shared" si="920"/>
        <v>7.969373097849633E-3</v>
      </c>
      <c r="AJ686" s="5">
        <f t="shared" si="921"/>
        <v>7.8120821923679104E-3</v>
      </c>
      <c r="AK686" s="5">
        <f t="shared" si="922"/>
        <v>5.1052638169476654E-3</v>
      </c>
      <c r="AL686" s="5">
        <f t="shared" si="923"/>
        <v>2.4445390903591224E-4</v>
      </c>
      <c r="AM686" s="5">
        <f t="shared" si="924"/>
        <v>9.7771133223761592E-3</v>
      </c>
      <c r="AN686" s="5">
        <f t="shared" si="925"/>
        <v>1.2179912423928173E-2</v>
      </c>
      <c r="AO686" s="5">
        <f t="shared" si="926"/>
        <v>7.5866087342488725E-3</v>
      </c>
      <c r="AP686" s="5">
        <f t="shared" si="927"/>
        <v>3.1503582884831361E-3</v>
      </c>
      <c r="AQ686" s="5">
        <f t="shared" si="928"/>
        <v>9.8114563042610401E-4</v>
      </c>
      <c r="AR686" s="5">
        <f t="shared" si="929"/>
        <v>1.0127798021581892E-3</v>
      </c>
      <c r="AS686" s="5">
        <f t="shared" si="930"/>
        <v>1.9855812897917268E-3</v>
      </c>
      <c r="AT686" s="5">
        <f t="shared" si="931"/>
        <v>1.9463920241940126E-3</v>
      </c>
      <c r="AU686" s="5">
        <f t="shared" si="932"/>
        <v>1.2719841560833954E-3</v>
      </c>
      <c r="AV686" s="5">
        <f t="shared" si="933"/>
        <v>6.2343955118593136E-4</v>
      </c>
      <c r="AW686" s="5">
        <f t="shared" si="934"/>
        <v>1.6584433548443618E-5</v>
      </c>
      <c r="AX686" s="5">
        <f t="shared" si="935"/>
        <v>3.1947143955864126E-3</v>
      </c>
      <c r="AY686" s="5">
        <f t="shared" si="936"/>
        <v>3.9798394755895493E-3</v>
      </c>
      <c r="AZ686" s="5">
        <f t="shared" si="937"/>
        <v>2.4789574732162444E-3</v>
      </c>
      <c r="BA686" s="5">
        <f t="shared" si="938"/>
        <v>1.0293933028717359E-3</v>
      </c>
      <c r="BB686" s="5">
        <f t="shared" si="939"/>
        <v>3.2059361146150636E-4</v>
      </c>
      <c r="BC686" s="5">
        <f t="shared" si="940"/>
        <v>7.9876380328647068E-5</v>
      </c>
      <c r="BD686" s="5">
        <f t="shared" si="941"/>
        <v>2.1027967540580286E-4</v>
      </c>
      <c r="BE686" s="5">
        <f t="shared" si="942"/>
        <v>4.1225880316679624E-4</v>
      </c>
      <c r="BF686" s="5">
        <f t="shared" si="943"/>
        <v>4.0412208279409664E-4</v>
      </c>
      <c r="BG686" s="5">
        <f t="shared" si="944"/>
        <v>2.6409730416480318E-4</v>
      </c>
      <c r="BH686" s="5">
        <f t="shared" si="945"/>
        <v>1.2944241796603354E-4</v>
      </c>
      <c r="BI686" s="5">
        <f t="shared" si="946"/>
        <v>5.0755049156995712E-5</v>
      </c>
      <c r="BJ686" s="8">
        <f t="shared" si="947"/>
        <v>0.53610674589436469</v>
      </c>
      <c r="BK686" s="8">
        <f t="shared" si="948"/>
        <v>0.22296358407092234</v>
      </c>
      <c r="BL686" s="8">
        <f t="shared" si="949"/>
        <v>0.22745105626225939</v>
      </c>
      <c r="BM686" s="8">
        <f t="shared" si="950"/>
        <v>0.61701629025452298</v>
      </c>
      <c r="BN686" s="8">
        <f t="shared" si="951"/>
        <v>0.3785938688438133</v>
      </c>
    </row>
    <row r="687" spans="1:66" x14ac:dyDescent="0.25">
      <c r="A687" t="s">
        <v>10</v>
      </c>
      <c r="B687" t="s">
        <v>43</v>
      </c>
      <c r="C687" t="s">
        <v>48</v>
      </c>
      <c r="D687" t="s">
        <v>528</v>
      </c>
      <c r="E687">
        <f>VLOOKUP(A687,home!$A$2:$E$405,3,FALSE)</f>
        <v>1.5425</v>
      </c>
      <c r="F687">
        <f>VLOOKUP(B687,home!$B$2:$E$405,3,FALSE)</f>
        <v>1.2585</v>
      </c>
      <c r="G687">
        <f>VLOOKUP(C687,away!$B$2:$E$405,4,FALSE)</f>
        <v>1.1821999999999999</v>
      </c>
      <c r="H687">
        <f>VLOOKUP(A687,away!$A$2:$E$405,3,FALSE)</f>
        <v>1.4443999999999999</v>
      </c>
      <c r="I687">
        <f>VLOOKUP(C687,away!$B$2:$E$405,3,FALSE)</f>
        <v>1.2218</v>
      </c>
      <c r="J687">
        <f>VLOOKUP(B687,home!$B$2:$E$405,4,FALSE)</f>
        <v>0.85519999999999996</v>
      </c>
      <c r="K687" s="3">
        <f t="shared" si="896"/>
        <v>2.2949294947499999</v>
      </c>
      <c r="L687" s="3">
        <f t="shared" si="897"/>
        <v>1.5092295251839998</v>
      </c>
      <c r="M687" s="5">
        <f t="shared" si="898"/>
        <v>2.2277924580746518E-2</v>
      </c>
      <c r="N687" s="5">
        <f t="shared" si="899"/>
        <v>5.1126266202171207E-2</v>
      </c>
      <c r="O687" s="5">
        <f t="shared" si="900"/>
        <v>3.3622501537085028E-2</v>
      </c>
      <c r="P687" s="5">
        <f t="shared" si="901"/>
        <v>7.7161270464733631E-2</v>
      </c>
      <c r="Q687" s="5">
        <f t="shared" si="902"/>
        <v>5.8665588131901383E-2</v>
      </c>
      <c r="R687" s="5">
        <f t="shared" si="903"/>
        <v>2.5372036015156571E-2</v>
      </c>
      <c r="S687" s="5">
        <f t="shared" si="904"/>
        <v>6.6813468621728614E-2</v>
      </c>
      <c r="T687" s="5">
        <f t="shared" si="905"/>
        <v>8.853983772094963E-2</v>
      </c>
      <c r="U687" s="5">
        <f t="shared" si="906"/>
        <v>5.8227033793042074E-2</v>
      </c>
      <c r="V687" s="5">
        <f t="shared" si="907"/>
        <v>2.5712609231031771E-2</v>
      </c>
      <c r="W687" s="5">
        <f t="shared" si="908"/>
        <v>4.4877796176918686E-2</v>
      </c>
      <c r="X687" s="5">
        <f t="shared" si="909"/>
        <v>6.7730895015395309E-2</v>
      </c>
      <c r="Y687" s="5">
        <f t="shared" si="910"/>
        <v>5.1110733262186209E-2</v>
      </c>
      <c r="Z687" s="5">
        <f t="shared" si="911"/>
        <v>1.2764075289368692E-2</v>
      </c>
      <c r="AA687" s="5">
        <f t="shared" si="912"/>
        <v>2.9292652854781848E-2</v>
      </c>
      <c r="AB687" s="5">
        <f t="shared" si="913"/>
        <v>3.3612286507955828E-2</v>
      </c>
      <c r="AC687" s="5">
        <f t="shared" si="914"/>
        <v>5.5660974725185988E-3</v>
      </c>
      <c r="AD687" s="5">
        <f t="shared" si="915"/>
        <v>2.5747844526447378E-2</v>
      </c>
      <c r="AE687" s="5">
        <f t="shared" si="916"/>
        <v>3.8859407169161621E-2</v>
      </c>
      <c r="AF687" s="5">
        <f t="shared" si="917"/>
        <v>2.9323882315422763E-2</v>
      </c>
      <c r="AG687" s="5">
        <f t="shared" si="918"/>
        <v>1.4752156327818986E-2</v>
      </c>
      <c r="AH687" s="5">
        <f t="shared" si="919"/>
        <v>4.8159798220966856E-3</v>
      </c>
      <c r="AI687" s="5">
        <f t="shared" si="920"/>
        <v>1.1052334139850541E-2</v>
      </c>
      <c r="AJ687" s="5">
        <f t="shared" si="921"/>
        <v>1.268216380168769E-2</v>
      </c>
      <c r="AK687" s="5">
        <f t="shared" si="922"/>
        <v>9.701557255247956E-3</v>
      </c>
      <c r="AL687" s="5">
        <f t="shared" si="923"/>
        <v>7.7114392043728928E-4</v>
      </c>
      <c r="AM687" s="5">
        <f t="shared" si="924"/>
        <v>1.1817897565996284E-2</v>
      </c>
      <c r="AN687" s="5">
        <f t="shared" si="925"/>
        <v>1.7835919932201721E-2</v>
      </c>
      <c r="AO687" s="5">
        <f t="shared" si="926"/>
        <v>1.3459248485248322E-2</v>
      </c>
      <c r="AP687" s="5">
        <f t="shared" si="927"/>
        <v>6.7710317335749276E-3</v>
      </c>
      <c r="AQ687" s="5">
        <f t="shared" si="928"/>
        <v>2.5547602520672717E-3</v>
      </c>
      <c r="AR687" s="5">
        <f t="shared" si="929"/>
        <v>1.4536837880397416E-3</v>
      </c>
      <c r="AS687" s="5">
        <f t="shared" si="930"/>
        <v>3.3361018012123102E-3</v>
      </c>
      <c r="AT687" s="5">
        <f t="shared" si="931"/>
        <v>3.8280592105453663E-3</v>
      </c>
      <c r="AU687" s="5">
        <f t="shared" si="932"/>
        <v>2.9283753299766541E-3</v>
      </c>
      <c r="AV687" s="5">
        <f t="shared" si="933"/>
        <v>1.6801037291154222E-3</v>
      </c>
      <c r="AW687" s="5">
        <f t="shared" si="934"/>
        <v>7.4192085428721115E-5</v>
      </c>
      <c r="AX687" s="5">
        <f t="shared" si="935"/>
        <v>4.5202069483565145E-3</v>
      </c>
      <c r="AY687" s="5">
        <f t="shared" si="936"/>
        <v>6.8220297864015197E-3</v>
      </c>
      <c r="AZ687" s="5">
        <f t="shared" si="937"/>
        <v>5.1480043876609358E-3</v>
      </c>
      <c r="BA687" s="5">
        <f t="shared" si="938"/>
        <v>2.5898400725448858E-3</v>
      </c>
      <c r="BB687" s="5">
        <f t="shared" si="939"/>
        <v>9.7716577574735362E-4</v>
      </c>
      <c r="BC687" s="5">
        <f t="shared" si="940"/>
        <v>2.9495348795144686E-4</v>
      </c>
      <c r="BD687" s="5">
        <f t="shared" si="941"/>
        <v>3.6565708219848286E-4</v>
      </c>
      <c r="BE687" s="5">
        <f t="shared" si="942"/>
        <v>8.391572229015234E-4</v>
      </c>
      <c r="BF687" s="5">
        <f t="shared" si="943"/>
        <v>9.6290333078460314E-4</v>
      </c>
      <c r="BG687" s="5">
        <f t="shared" si="944"/>
        <v>7.3659841813686724E-4</v>
      </c>
      <c r="BH687" s="5">
        <f t="shared" si="945"/>
        <v>4.2261035889212258E-4</v>
      </c>
      <c r="BI687" s="5">
        <f t="shared" si="946"/>
        <v>1.93972195481683E-4</v>
      </c>
      <c r="BJ687" s="8">
        <f t="shared" si="947"/>
        <v>0.54352546527612455</v>
      </c>
      <c r="BK687" s="8">
        <f t="shared" si="948"/>
        <v>0.20512454407759792</v>
      </c>
      <c r="BL687" s="8">
        <f t="shared" si="949"/>
        <v>0.23512576819418896</v>
      </c>
      <c r="BM687" s="8">
        <f t="shared" si="950"/>
        <v>0.72156642820451311</v>
      </c>
      <c r="BN687" s="8">
        <f t="shared" si="951"/>
        <v>0.26822558693179432</v>
      </c>
    </row>
    <row r="688" spans="1:66" x14ac:dyDescent="0.25">
      <c r="A688" t="s">
        <v>13</v>
      </c>
      <c r="B688" t="s">
        <v>14</v>
      </c>
      <c r="C688" t="s">
        <v>62</v>
      </c>
      <c r="D688" t="s">
        <v>528</v>
      </c>
      <c r="E688">
        <f>VLOOKUP(A688,home!$A$2:$E$405,3,FALSE)</f>
        <v>1.4837</v>
      </c>
      <c r="F688">
        <f>VLOOKUP(B688,home!$B$2:$E$405,3,FALSE)</f>
        <v>1.1894</v>
      </c>
      <c r="G688">
        <f>VLOOKUP(C688,away!$B$2:$E$405,4,FALSE)</f>
        <v>1.1496999999999999</v>
      </c>
      <c r="H688">
        <f>VLOOKUP(A688,away!$A$2:$E$405,3,FALSE)</f>
        <v>1.2190000000000001</v>
      </c>
      <c r="I688">
        <f>VLOOKUP(C688,away!$B$2:$E$405,3,FALSE)</f>
        <v>1.3512</v>
      </c>
      <c r="J688">
        <f>VLOOKUP(B688,home!$B$2:$E$405,4,FALSE)</f>
        <v>0.82030000000000003</v>
      </c>
      <c r="K688" s="3">
        <f t="shared" si="896"/>
        <v>2.0288902831660001</v>
      </c>
      <c r="L688" s="3">
        <f t="shared" si="897"/>
        <v>1.3511266298400002</v>
      </c>
      <c r="M688" s="5">
        <f t="shared" si="898"/>
        <v>3.4046878894662728E-2</v>
      </c>
      <c r="N688" s="5">
        <f t="shared" si="899"/>
        <v>6.9077381761510778E-2</v>
      </c>
      <c r="O688" s="5">
        <f t="shared" si="900"/>
        <v>4.6001644737516278E-2</v>
      </c>
      <c r="P688" s="5">
        <f t="shared" si="901"/>
        <v>9.3332290017601127E-2</v>
      </c>
      <c r="Q688" s="5">
        <f t="shared" si="902"/>
        <v>7.0075214321238755E-2</v>
      </c>
      <c r="R688" s="5">
        <f t="shared" si="903"/>
        <v>3.1077023610648683E-2</v>
      </c>
      <c r="S688" s="5">
        <f t="shared" si="904"/>
        <v>6.3962664440404535E-2</v>
      </c>
      <c r="T688" s="5">
        <f t="shared" si="905"/>
        <v>9.4680488161171028E-2</v>
      </c>
      <c r="U688" s="5">
        <f t="shared" si="906"/>
        <v>6.3051871233365475E-2</v>
      </c>
      <c r="V688" s="5">
        <f t="shared" si="907"/>
        <v>1.9482229409894209E-2</v>
      </c>
      <c r="W688" s="5">
        <f t="shared" si="908"/>
        <v>4.7391640475712087E-2</v>
      </c>
      <c r="X688" s="5">
        <f t="shared" si="909"/>
        <v>6.4032107478537811E-2</v>
      </c>
      <c r="Y688" s="5">
        <f t="shared" si="910"/>
        <v>4.325774278951474E-2</v>
      </c>
      <c r="Z688" s="5">
        <f t="shared" si="911"/>
        <v>1.3996331392171289E-2</v>
      </c>
      <c r="AA688" s="5">
        <f t="shared" si="912"/>
        <v>2.8397020761547584E-2</v>
      </c>
      <c r="AB688" s="5">
        <f t="shared" si="913"/>
        <v>2.8807219746983536E-2</v>
      </c>
      <c r="AC688" s="5">
        <f t="shared" si="914"/>
        <v>3.3378997291854708E-3</v>
      </c>
      <c r="AD688" s="5">
        <f t="shared" si="915"/>
        <v>2.4038109716117185E-2</v>
      </c>
      <c r="AE688" s="5">
        <f t="shared" si="916"/>
        <v>3.247853016846157E-2</v>
      </c>
      <c r="AF688" s="5">
        <f t="shared" si="917"/>
        <v>2.1941303504335135E-2</v>
      </c>
      <c r="AG688" s="5">
        <f t="shared" si="918"/>
        <v>9.8818264860363065E-3</v>
      </c>
      <c r="AH688" s="5">
        <f t="shared" si="919"/>
        <v>4.7277040160070474E-3</v>
      </c>
      <c r="AI688" s="5">
        <f t="shared" si="920"/>
        <v>9.5919927397615738E-3</v>
      </c>
      <c r="AJ688" s="5">
        <f t="shared" si="921"/>
        <v>9.730550432950541E-3</v>
      </c>
      <c r="AK688" s="5">
        <f t="shared" si="922"/>
        <v>6.5807397410900231E-3</v>
      </c>
      <c r="AL688" s="5">
        <f t="shared" si="923"/>
        <v>3.6600573760415644E-4</v>
      </c>
      <c r="AM688" s="5">
        <f t="shared" si="924"/>
        <v>9.754137445741674E-3</v>
      </c>
      <c r="AN688" s="5">
        <f t="shared" si="925"/>
        <v>1.3179074854061093E-2</v>
      </c>
      <c r="AO688" s="5">
        <f t="shared" si="926"/>
        <v>8.9032994959883302E-3</v>
      </c>
      <c r="AP688" s="5">
        <f t="shared" si="927"/>
        <v>4.0098283474902952E-3</v>
      </c>
      <c r="AQ688" s="5">
        <f t="shared" si="928"/>
        <v>1.3544464653453647E-3</v>
      </c>
      <c r="AR688" s="5">
        <f t="shared" si="929"/>
        <v>1.2775453588057264E-3</v>
      </c>
      <c r="AS688" s="5">
        <f t="shared" si="930"/>
        <v>2.5919993647847595E-3</v>
      </c>
      <c r="AT688" s="5">
        <f t="shared" si="931"/>
        <v>2.6294411625921218E-3</v>
      </c>
      <c r="AU688" s="5">
        <f t="shared" si="932"/>
        <v>1.7782825416466225E-3</v>
      </c>
      <c r="AV688" s="5">
        <f t="shared" si="933"/>
        <v>9.0198504236764228E-4</v>
      </c>
      <c r="AW688" s="5">
        <f t="shared" si="934"/>
        <v>2.7870195088517077E-5</v>
      </c>
      <c r="AX688" s="5">
        <f t="shared" si="935"/>
        <v>3.2983457807218182E-3</v>
      </c>
      <c r="AY688" s="5">
        <f t="shared" si="936"/>
        <v>4.4564828187536537E-3</v>
      </c>
      <c r="AZ688" s="5">
        <f t="shared" si="937"/>
        <v>3.0106363059212451E-3</v>
      </c>
      <c r="BA688" s="5">
        <f t="shared" si="938"/>
        <v>1.3559169618977732E-3</v>
      </c>
      <c r="BB688" s="5">
        <f t="shared" si="939"/>
        <v>4.580038787679575E-4</v>
      </c>
      <c r="BC688" s="5">
        <f t="shared" si="940"/>
        <v>1.237642474346796E-4</v>
      </c>
      <c r="BD688" s="5">
        <f t="shared" si="941"/>
        <v>2.8768759251848568E-4</v>
      </c>
      <c r="BE688" s="5">
        <f t="shared" si="942"/>
        <v>5.8368656104817518E-4</v>
      </c>
      <c r="BF688" s="5">
        <f t="shared" si="943"/>
        <v>5.9211799606261062E-4</v>
      </c>
      <c r="BG688" s="5">
        <f t="shared" si="944"/>
        <v>4.0044748289971827E-4</v>
      </c>
      <c r="BH688" s="5">
        <f t="shared" si="945"/>
        <v>2.0311600174338027E-4</v>
      </c>
      <c r="BI688" s="5">
        <f t="shared" si="946"/>
        <v>8.24200164585345E-5</v>
      </c>
      <c r="BJ688" s="8">
        <f t="shared" si="947"/>
        <v>0.52675828146475923</v>
      </c>
      <c r="BK688" s="8">
        <f t="shared" si="948"/>
        <v>0.2189844510481059</v>
      </c>
      <c r="BL688" s="8">
        <f t="shared" si="949"/>
        <v>0.23929449614079853</v>
      </c>
      <c r="BM688" s="8">
        <f t="shared" si="950"/>
        <v>0.65099451407899123</v>
      </c>
      <c r="BN688" s="8">
        <f t="shared" si="951"/>
        <v>0.34361043334317831</v>
      </c>
    </row>
    <row r="689" spans="1:66" x14ac:dyDescent="0.25">
      <c r="A689" t="s">
        <v>13</v>
      </c>
      <c r="B689" t="s">
        <v>59</v>
      </c>
      <c r="C689" t="s">
        <v>60</v>
      </c>
      <c r="D689" t="s">
        <v>528</v>
      </c>
      <c r="E689">
        <f>VLOOKUP(A689,home!$A$2:$E$405,3,FALSE)</f>
        <v>1.4837</v>
      </c>
      <c r="F689">
        <f>VLOOKUP(B689,home!$B$2:$E$405,3,FALSE)</f>
        <v>1.0705</v>
      </c>
      <c r="G689">
        <f>VLOOKUP(C689,away!$B$2:$E$405,4,FALSE)</f>
        <v>0.55510000000000004</v>
      </c>
      <c r="H689">
        <f>VLOOKUP(A689,away!$A$2:$E$405,3,FALSE)</f>
        <v>1.2190000000000001</v>
      </c>
      <c r="I689">
        <f>VLOOKUP(C689,away!$B$2:$E$405,3,FALSE)</f>
        <v>1.3512</v>
      </c>
      <c r="J689">
        <f>VLOOKUP(B689,home!$B$2:$E$405,4,FALSE)</f>
        <v>0.62729999999999997</v>
      </c>
      <c r="K689" s="3">
        <f t="shared" si="896"/>
        <v>0.8816658018350001</v>
      </c>
      <c r="L689" s="3">
        <f t="shared" si="897"/>
        <v>1.0332338594400001</v>
      </c>
      <c r="M689" s="5">
        <f t="shared" si="898"/>
        <v>0.14735661741951603</v>
      </c>
      <c r="N689" s="5">
        <f t="shared" si="899"/>
        <v>0.12991929025287094</v>
      </c>
      <c r="O689" s="5">
        <f t="shared" si="900"/>
        <v>0.15225384653039009</v>
      </c>
      <c r="P689" s="5">
        <f t="shared" si="901"/>
        <v>0.13423700968367941</v>
      </c>
      <c r="Q689" s="5">
        <f t="shared" si="902"/>
        <v>5.7272697607315785E-2</v>
      </c>
      <c r="R689" s="5">
        <f t="shared" si="903"/>
        <v>7.8656914732590205E-2</v>
      </c>
      <c r="S689" s="5">
        <f t="shared" si="904"/>
        <v>3.057137012977762E-2</v>
      </c>
      <c r="T689" s="5">
        <f t="shared" si="905"/>
        <v>5.9176090389346944E-2</v>
      </c>
      <c r="U689" s="5">
        <f t="shared" si="906"/>
        <v>6.9349111797576371E-2</v>
      </c>
      <c r="V689" s="5">
        <f t="shared" si="907"/>
        <v>3.0943897871854587E-3</v>
      </c>
      <c r="W689" s="5">
        <f t="shared" si="908"/>
        <v>1.6831792953069188E-2</v>
      </c>
      <c r="X689" s="5">
        <f t="shared" si="909"/>
        <v>1.7391178394194674E-2</v>
      </c>
      <c r="Y689" s="5">
        <f t="shared" si="910"/>
        <v>8.9845771862216532E-3</v>
      </c>
      <c r="Z689" s="5">
        <f t="shared" si="911"/>
        <v>2.7090329193599064E-2</v>
      </c>
      <c r="AA689" s="5">
        <f t="shared" si="912"/>
        <v>2.3884616810448626E-2</v>
      </c>
      <c r="AB689" s="5">
        <f t="shared" si="913"/>
        <v>1.0529124915852957E-2</v>
      </c>
      <c r="AC689" s="5">
        <f t="shared" si="914"/>
        <v>1.761804284317127E-4</v>
      </c>
      <c r="AD689" s="5">
        <f t="shared" si="915"/>
        <v>3.7100040575721118E-3</v>
      </c>
      <c r="AE689" s="5">
        <f t="shared" si="916"/>
        <v>3.8333018109432933E-3</v>
      </c>
      <c r="AF689" s="5">
        <f t="shared" si="917"/>
        <v>1.9803486122596404E-3</v>
      </c>
      <c r="AG689" s="5">
        <f t="shared" si="918"/>
        <v>6.8205441322722552E-4</v>
      </c>
      <c r="AH689" s="5">
        <f t="shared" si="919"/>
        <v>6.997661346550616E-3</v>
      </c>
      <c r="AI689" s="5">
        <f t="shared" si="920"/>
        <v>6.1695987020763347E-3</v>
      </c>
      <c r="AJ689" s="5">
        <f t="shared" si="921"/>
        <v>2.7197620933331538E-3</v>
      </c>
      <c r="AK689" s="5">
        <f t="shared" si="922"/>
        <v>7.9930707560633789E-4</v>
      </c>
      <c r="AL689" s="5">
        <f t="shared" si="923"/>
        <v>6.4197819661217084E-6</v>
      </c>
      <c r="AM689" s="5">
        <f t="shared" si="924"/>
        <v>6.5419674044608423E-4</v>
      </c>
      <c r="AN689" s="5">
        <f t="shared" si="925"/>
        <v>6.7593822296417561E-4</v>
      </c>
      <c r="AO689" s="5">
        <f t="shared" si="926"/>
        <v>3.4920112942814522E-4</v>
      </c>
      <c r="AP689" s="5">
        <f t="shared" si="927"/>
        <v>1.2026881022661651E-4</v>
      </c>
      <c r="AQ689" s="5">
        <f t="shared" si="928"/>
        <v>3.1066451740175978E-5</v>
      </c>
      <c r="AR689" s="5">
        <f t="shared" si="929"/>
        <v>1.4460441280301206E-3</v>
      </c>
      <c r="AS689" s="5">
        <f t="shared" si="930"/>
        <v>1.2749276556284696E-3</v>
      </c>
      <c r="AT689" s="5">
        <f t="shared" si="931"/>
        <v>5.6203005689064588E-4</v>
      </c>
      <c r="AU689" s="5">
        <f t="shared" si="932"/>
        <v>1.6517422692128734E-4</v>
      </c>
      <c r="AV689" s="5">
        <f t="shared" si="933"/>
        <v>3.6407116805258261E-5</v>
      </c>
      <c r="AW689" s="5">
        <f t="shared" si="934"/>
        <v>1.6245025711633747E-7</v>
      </c>
      <c r="AX689" s="5">
        <f t="shared" si="935"/>
        <v>9.6130482287206661E-5</v>
      </c>
      <c r="AY689" s="5">
        <f t="shared" si="936"/>
        <v>9.9325269223439103E-5</v>
      </c>
      <c r="AZ689" s="5">
        <f t="shared" si="937"/>
        <v>5.131311562982552E-5</v>
      </c>
      <c r="BA689" s="5">
        <f t="shared" si="938"/>
        <v>1.7672816167365208E-5</v>
      </c>
      <c r="BB689" s="5">
        <f t="shared" si="939"/>
        <v>4.5650380139450957E-6</v>
      </c>
      <c r="BC689" s="5">
        <f t="shared" si="940"/>
        <v>9.4335036912776105E-7</v>
      </c>
      <c r="BD689" s="5">
        <f t="shared" si="941"/>
        <v>2.4901695922085174E-4</v>
      </c>
      <c r="BE689" s="5">
        <f t="shared" si="942"/>
        <v>2.1954973702196574E-4</v>
      </c>
      <c r="BF689" s="5">
        <f t="shared" si="943"/>
        <v>9.6784747467067422E-5</v>
      </c>
      <c r="BG689" s="5">
        <f t="shared" si="944"/>
        <v>2.8443933993650004E-5</v>
      </c>
      <c r="BH689" s="5">
        <f t="shared" si="945"/>
        <v>6.2695109679633106E-6</v>
      </c>
      <c r="BI689" s="5">
        <f t="shared" si="946"/>
        <v>1.1055226829365404E-6</v>
      </c>
      <c r="BJ689" s="8">
        <f t="shared" si="947"/>
        <v>0.30188195710351762</v>
      </c>
      <c r="BK689" s="8">
        <f t="shared" si="948"/>
        <v>0.31554131249977985</v>
      </c>
      <c r="BL689" s="8">
        <f t="shared" si="949"/>
        <v>0.3554456976000549</v>
      </c>
      <c r="BM689" s="8">
        <f t="shared" si="950"/>
        <v>0.3001637573516226</v>
      </c>
      <c r="BN689" s="8">
        <f t="shared" si="951"/>
        <v>0.69969637622636249</v>
      </c>
    </row>
    <row r="690" spans="1:66" x14ac:dyDescent="0.25">
      <c r="A690" t="s">
        <v>16</v>
      </c>
      <c r="B690" t="s">
        <v>494</v>
      </c>
      <c r="C690" t="s">
        <v>18</v>
      </c>
      <c r="D690" t="s">
        <v>528</v>
      </c>
      <c r="E690">
        <f>VLOOKUP(A690,home!$A$2:$E$405,3,FALSE)</f>
        <v>1.6373</v>
      </c>
      <c r="F690" t="e">
        <f>VLOOKUP(B690,home!$B$2:$E$405,3,FALSE)</f>
        <v>#N/A</v>
      </c>
      <c r="G690">
        <f>VLOOKUP(C690,away!$B$2:$E$405,4,FALSE)</f>
        <v>0.68259999999999998</v>
      </c>
      <c r="H690">
        <f>VLOOKUP(A690,away!$A$2:$E$405,3,FALSE)</f>
        <v>1.3301000000000001</v>
      </c>
      <c r="I690">
        <f>VLOOKUP(C690,away!$B$2:$E$405,3,FALSE)</f>
        <v>0.92869999999999997</v>
      </c>
      <c r="J690" t="e">
        <f>VLOOKUP(B690,home!$B$2:$E$405,4,FALSE)</f>
        <v>#N/A</v>
      </c>
      <c r="K690" s="3" t="e">
        <f t="shared" si="896"/>
        <v>#N/A</v>
      </c>
      <c r="L690" s="3" t="e">
        <f t="shared" si="897"/>
        <v>#N/A</v>
      </c>
      <c r="M690" s="5" t="e">
        <f t="shared" si="898"/>
        <v>#N/A</v>
      </c>
      <c r="N690" s="5" t="e">
        <f t="shared" si="899"/>
        <v>#N/A</v>
      </c>
      <c r="O690" s="5" t="e">
        <f t="shared" si="900"/>
        <v>#N/A</v>
      </c>
      <c r="P690" s="5" t="e">
        <f t="shared" si="901"/>
        <v>#N/A</v>
      </c>
      <c r="Q690" s="5" t="e">
        <f t="shared" si="902"/>
        <v>#N/A</v>
      </c>
      <c r="R690" s="5" t="e">
        <f t="shared" si="903"/>
        <v>#N/A</v>
      </c>
      <c r="S690" s="5" t="e">
        <f t="shared" si="904"/>
        <v>#N/A</v>
      </c>
      <c r="T690" s="5" t="e">
        <f t="shared" si="905"/>
        <v>#N/A</v>
      </c>
      <c r="U690" s="5" t="e">
        <f t="shared" si="906"/>
        <v>#N/A</v>
      </c>
      <c r="V690" s="5" t="e">
        <f t="shared" si="907"/>
        <v>#N/A</v>
      </c>
      <c r="W690" s="5" t="e">
        <f t="shared" si="908"/>
        <v>#N/A</v>
      </c>
      <c r="X690" s="5" t="e">
        <f t="shared" si="909"/>
        <v>#N/A</v>
      </c>
      <c r="Y690" s="5" t="e">
        <f t="shared" si="910"/>
        <v>#N/A</v>
      </c>
      <c r="Z690" s="5" t="e">
        <f t="shared" si="911"/>
        <v>#N/A</v>
      </c>
      <c r="AA690" s="5" t="e">
        <f t="shared" si="912"/>
        <v>#N/A</v>
      </c>
      <c r="AB690" s="5" t="e">
        <f t="shared" si="913"/>
        <v>#N/A</v>
      </c>
      <c r="AC690" s="5" t="e">
        <f t="shared" si="914"/>
        <v>#N/A</v>
      </c>
      <c r="AD690" s="5" t="e">
        <f t="shared" si="915"/>
        <v>#N/A</v>
      </c>
      <c r="AE690" s="5" t="e">
        <f t="shared" si="916"/>
        <v>#N/A</v>
      </c>
      <c r="AF690" s="5" t="e">
        <f t="shared" si="917"/>
        <v>#N/A</v>
      </c>
      <c r="AG690" s="5" t="e">
        <f t="shared" si="918"/>
        <v>#N/A</v>
      </c>
      <c r="AH690" s="5" t="e">
        <f t="shared" si="919"/>
        <v>#N/A</v>
      </c>
      <c r="AI690" s="5" t="e">
        <f t="shared" si="920"/>
        <v>#N/A</v>
      </c>
      <c r="AJ690" s="5" t="e">
        <f t="shared" si="921"/>
        <v>#N/A</v>
      </c>
      <c r="AK690" s="5" t="e">
        <f t="shared" si="922"/>
        <v>#N/A</v>
      </c>
      <c r="AL690" s="5" t="e">
        <f t="shared" si="923"/>
        <v>#N/A</v>
      </c>
      <c r="AM690" s="5" t="e">
        <f t="shared" si="924"/>
        <v>#N/A</v>
      </c>
      <c r="AN690" s="5" t="e">
        <f t="shared" si="925"/>
        <v>#N/A</v>
      </c>
      <c r="AO690" s="5" t="e">
        <f t="shared" si="926"/>
        <v>#N/A</v>
      </c>
      <c r="AP690" s="5" t="e">
        <f t="shared" si="927"/>
        <v>#N/A</v>
      </c>
      <c r="AQ690" s="5" t="e">
        <f t="shared" si="928"/>
        <v>#N/A</v>
      </c>
      <c r="AR690" s="5" t="e">
        <f t="shared" si="929"/>
        <v>#N/A</v>
      </c>
      <c r="AS690" s="5" t="e">
        <f t="shared" si="930"/>
        <v>#N/A</v>
      </c>
      <c r="AT690" s="5" t="e">
        <f t="shared" si="931"/>
        <v>#N/A</v>
      </c>
      <c r="AU690" s="5" t="e">
        <f t="shared" si="932"/>
        <v>#N/A</v>
      </c>
      <c r="AV690" s="5" t="e">
        <f t="shared" si="933"/>
        <v>#N/A</v>
      </c>
      <c r="AW690" s="5" t="e">
        <f t="shared" si="934"/>
        <v>#N/A</v>
      </c>
      <c r="AX690" s="5" t="e">
        <f t="shared" si="935"/>
        <v>#N/A</v>
      </c>
      <c r="AY690" s="5" t="e">
        <f t="shared" si="936"/>
        <v>#N/A</v>
      </c>
      <c r="AZ690" s="5" t="e">
        <f t="shared" si="937"/>
        <v>#N/A</v>
      </c>
      <c r="BA690" s="5" t="e">
        <f t="shared" si="938"/>
        <v>#N/A</v>
      </c>
      <c r="BB690" s="5" t="e">
        <f t="shared" si="939"/>
        <v>#N/A</v>
      </c>
      <c r="BC690" s="5" t="e">
        <f t="shared" si="940"/>
        <v>#N/A</v>
      </c>
      <c r="BD690" s="5" t="e">
        <f t="shared" si="941"/>
        <v>#N/A</v>
      </c>
      <c r="BE690" s="5" t="e">
        <f t="shared" si="942"/>
        <v>#N/A</v>
      </c>
      <c r="BF690" s="5" t="e">
        <f t="shared" si="943"/>
        <v>#N/A</v>
      </c>
      <c r="BG690" s="5" t="e">
        <f t="shared" si="944"/>
        <v>#N/A</v>
      </c>
      <c r="BH690" s="5" t="e">
        <f t="shared" si="945"/>
        <v>#N/A</v>
      </c>
      <c r="BI690" s="5" t="e">
        <f t="shared" si="946"/>
        <v>#N/A</v>
      </c>
      <c r="BJ690" s="8" t="e">
        <f t="shared" si="947"/>
        <v>#N/A</v>
      </c>
      <c r="BK690" s="8" t="e">
        <f t="shared" si="948"/>
        <v>#N/A</v>
      </c>
      <c r="BL690" s="8" t="e">
        <f t="shared" si="949"/>
        <v>#N/A</v>
      </c>
      <c r="BM690" s="8" t="e">
        <f t="shared" si="950"/>
        <v>#N/A</v>
      </c>
      <c r="BN690" s="8" t="e">
        <f t="shared" si="951"/>
        <v>#N/A</v>
      </c>
    </row>
    <row r="691" spans="1:66" x14ac:dyDescent="0.25">
      <c r="A691" t="s">
        <v>16</v>
      </c>
      <c r="B691" t="s">
        <v>68</v>
      </c>
      <c r="C691" t="s">
        <v>256</v>
      </c>
      <c r="D691" t="s">
        <v>528</v>
      </c>
      <c r="E691">
        <f>VLOOKUP(A691,home!$A$2:$E$405,3,FALSE)</f>
        <v>1.6373</v>
      </c>
      <c r="F691">
        <f>VLOOKUP(B691,home!$B$2:$E$405,3,FALSE)</f>
        <v>1.006</v>
      </c>
      <c r="G691">
        <f>VLOOKUP(C691,away!$B$2:$E$405,4,FALSE)</f>
        <v>1.0419</v>
      </c>
      <c r="H691">
        <f>VLOOKUP(A691,away!$A$2:$E$405,3,FALSE)</f>
        <v>1.3301000000000001</v>
      </c>
      <c r="I691">
        <f>VLOOKUP(C691,away!$B$2:$E$405,3,FALSE)</f>
        <v>0.61909999999999998</v>
      </c>
      <c r="J691">
        <f>VLOOKUP(B691,home!$B$2:$E$405,4,FALSE)</f>
        <v>1.1055999999999999</v>
      </c>
      <c r="K691" s="3">
        <f t="shared" si="896"/>
        <v>1.7161382872199999</v>
      </c>
      <c r="L691" s="3">
        <f t="shared" si="897"/>
        <v>0.91042280449599988</v>
      </c>
      <c r="M691" s="5">
        <f t="shared" si="898"/>
        <v>7.2326760151832648E-2</v>
      </c>
      <c r="N691" s="5">
        <f t="shared" si="899"/>
        <v>0.12412272228713782</v>
      </c>
      <c r="O691" s="5">
        <f t="shared" si="900"/>
        <v>6.5847931817541006E-2</v>
      </c>
      <c r="P691" s="5">
        <f t="shared" si="901"/>
        <v>0.11300415692633417</v>
      </c>
      <c r="Q691" s="5">
        <f t="shared" si="902"/>
        <v>0.10650587801546621</v>
      </c>
      <c r="R691" s="5">
        <f t="shared" si="903"/>
        <v>2.9974729377793531E-2</v>
      </c>
      <c r="S691" s="5">
        <f t="shared" si="904"/>
        <v>4.4139746671301668E-2</v>
      </c>
      <c r="T691" s="5">
        <f t="shared" si="905"/>
        <v>9.6965380158149608E-2</v>
      </c>
      <c r="U691" s="5">
        <f t="shared" si="906"/>
        <v>5.14407807342896E-2</v>
      </c>
      <c r="V691" s="5">
        <f t="shared" si="907"/>
        <v>7.6627160911602295E-3</v>
      </c>
      <c r="W691" s="5">
        <f t="shared" si="908"/>
        <v>6.0926271692108146E-2</v>
      </c>
      <c r="X691" s="5">
        <f t="shared" si="909"/>
        <v>5.5468667141414352E-2</v>
      </c>
      <c r="Y691" s="5">
        <f t="shared" si="910"/>
        <v>2.524996975027078E-2</v>
      </c>
      <c r="Z691" s="5">
        <f t="shared" si="911"/>
        <v>9.0965590613798081E-3</v>
      </c>
      <c r="AA691" s="5">
        <f t="shared" si="912"/>
        <v>1.5610953287191915E-2</v>
      </c>
      <c r="AB691" s="5">
        <f t="shared" si="913"/>
        <v>1.3395277318076482E-2</v>
      </c>
      <c r="AC691" s="5">
        <f t="shared" si="914"/>
        <v>7.4826970148188297E-4</v>
      </c>
      <c r="AD691" s="5">
        <f t="shared" si="915"/>
        <v>2.613947688709873E-2</v>
      </c>
      <c r="AE691" s="5">
        <f t="shared" si="916"/>
        <v>2.3797975855610796E-2</v>
      </c>
      <c r="AF691" s="5">
        <f t="shared" si="917"/>
        <v>1.0833109959896635E-2</v>
      </c>
      <c r="AG691" s="5">
        <f t="shared" si="918"/>
        <v>3.2875701170342144E-3</v>
      </c>
      <c r="AH691" s="5">
        <f t="shared" si="919"/>
        <v>2.0704287029812262E-3</v>
      </c>
      <c r="AI691" s="5">
        <f t="shared" si="920"/>
        <v>3.5531419681453275E-3</v>
      </c>
      <c r="AJ691" s="5">
        <f t="shared" si="921"/>
        <v>3.0488414857312114E-3</v>
      </c>
      <c r="AK691" s="5">
        <f t="shared" si="922"/>
        <v>1.7440778684426803E-3</v>
      </c>
      <c r="AL691" s="5">
        <f t="shared" si="923"/>
        <v>4.6764205443170188E-5</v>
      </c>
      <c r="AM691" s="5">
        <f t="shared" si="924"/>
        <v>8.9717914187704747E-3</v>
      </c>
      <c r="AN691" s="5">
        <f t="shared" si="925"/>
        <v>8.1681235048301614E-3</v>
      </c>
      <c r="AO691" s="5">
        <f t="shared" si="926"/>
        <v>3.7182229543685857E-3</v>
      </c>
      <c r="AP691" s="5">
        <f t="shared" si="927"/>
        <v>1.1283849899525501E-3</v>
      </c>
      <c r="AQ691" s="5">
        <f t="shared" si="928"/>
        <v>2.5682685677594781E-4</v>
      </c>
      <c r="AR691" s="5">
        <f t="shared" si="929"/>
        <v>3.7699310125543676E-4</v>
      </c>
      <c r="AS691" s="5">
        <f t="shared" si="930"/>
        <v>6.4697229508226125E-4</v>
      </c>
      <c r="AT691" s="5">
        <f t="shared" si="931"/>
        <v>5.5514696318063222E-4</v>
      </c>
      <c r="AU691" s="5">
        <f t="shared" si="932"/>
        <v>3.1756965284939821E-4</v>
      </c>
      <c r="AV691" s="5">
        <f t="shared" si="933"/>
        <v>1.3624836002850413E-4</v>
      </c>
      <c r="AW691" s="5">
        <f t="shared" si="934"/>
        <v>2.0295813669264037E-6</v>
      </c>
      <c r="AX691" s="5">
        <f t="shared" si="935"/>
        <v>2.566139126450641E-3</v>
      </c>
      <c r="AY691" s="5">
        <f t="shared" si="936"/>
        <v>2.3362715802301079E-3</v>
      </c>
      <c r="AZ691" s="5">
        <f t="shared" si="937"/>
        <v>1.063497462068698E-3</v>
      </c>
      <c r="BA691" s="5">
        <f t="shared" si="938"/>
        <v>3.2274411399698744E-4</v>
      </c>
      <c r="BB691" s="5">
        <f t="shared" si="939"/>
        <v>7.3458400349928502E-5</v>
      </c>
      <c r="BC691" s="5">
        <f t="shared" si="940"/>
        <v>1.3375640572074371E-5</v>
      </c>
      <c r="BD691" s="5">
        <f t="shared" si="941"/>
        <v>5.720385275343651E-5</v>
      </c>
      <c r="BE691" s="5">
        <f t="shared" si="942"/>
        <v>9.8169721886667605E-5</v>
      </c>
      <c r="BF691" s="5">
        <f t="shared" si="943"/>
        <v>8.4236409187724758E-5</v>
      </c>
      <c r="BG691" s="5">
        <f t="shared" si="944"/>
        <v>4.8187108994995007E-5</v>
      </c>
      <c r="BH691" s="5">
        <f t="shared" si="945"/>
        <v>2.0673935674188561E-5</v>
      </c>
      <c r="BI691" s="5">
        <f t="shared" si="946"/>
        <v>7.0958665115996801E-6</v>
      </c>
      <c r="BJ691" s="8">
        <f t="shared" si="947"/>
        <v>0.56191585791255338</v>
      </c>
      <c r="BK691" s="8">
        <f t="shared" si="948"/>
        <v>0.24026468532778389</v>
      </c>
      <c r="BL691" s="8">
        <f t="shared" si="949"/>
        <v>0.18903465982759779</v>
      </c>
      <c r="BM691" s="8">
        <f t="shared" si="950"/>
        <v>0.48619534155434629</v>
      </c>
      <c r="BN691" s="8">
        <f t="shared" si="951"/>
        <v>0.51178217857610542</v>
      </c>
    </row>
    <row r="692" spans="1:66" x14ac:dyDescent="0.25">
      <c r="A692" t="s">
        <v>16</v>
      </c>
      <c r="B692" t="s">
        <v>57</v>
      </c>
      <c r="C692" t="s">
        <v>496</v>
      </c>
      <c r="D692" t="s">
        <v>528</v>
      </c>
      <c r="E692">
        <f>VLOOKUP(A692,home!$A$2:$E$405,3,FALSE)</f>
        <v>1.6373</v>
      </c>
      <c r="F692">
        <f>VLOOKUP(B692,home!$B$2:$E$405,3,FALSE)</f>
        <v>0.55510000000000004</v>
      </c>
      <c r="G692" t="e">
        <f>VLOOKUP(C692,away!$B$2:$E$405,4,FALSE)</f>
        <v>#N/A</v>
      </c>
      <c r="H692">
        <f>VLOOKUP(A692,away!$A$2:$E$405,3,FALSE)</f>
        <v>1.3301000000000001</v>
      </c>
      <c r="I692" t="e">
        <f>VLOOKUP(C692,away!$B$2:$E$405,3,FALSE)</f>
        <v>#N/A</v>
      </c>
      <c r="J692">
        <f>VLOOKUP(B692,home!$B$2:$E$405,4,FALSE)</f>
        <v>1.1580999999999999</v>
      </c>
      <c r="K692" s="3" t="e">
        <f t="shared" si="896"/>
        <v>#N/A</v>
      </c>
      <c r="L692" s="3" t="e">
        <f t="shared" si="897"/>
        <v>#N/A</v>
      </c>
      <c r="M692" s="5" t="e">
        <f t="shared" si="898"/>
        <v>#N/A</v>
      </c>
      <c r="N692" s="5" t="e">
        <f t="shared" si="899"/>
        <v>#N/A</v>
      </c>
      <c r="O692" s="5" t="e">
        <f t="shared" si="900"/>
        <v>#N/A</v>
      </c>
      <c r="P692" s="5" t="e">
        <f t="shared" si="901"/>
        <v>#N/A</v>
      </c>
      <c r="Q692" s="5" t="e">
        <f t="shared" si="902"/>
        <v>#N/A</v>
      </c>
      <c r="R692" s="5" t="e">
        <f t="shared" si="903"/>
        <v>#N/A</v>
      </c>
      <c r="S692" s="5" t="e">
        <f t="shared" si="904"/>
        <v>#N/A</v>
      </c>
      <c r="T692" s="5" t="e">
        <f t="shared" si="905"/>
        <v>#N/A</v>
      </c>
      <c r="U692" s="5" t="e">
        <f t="shared" si="906"/>
        <v>#N/A</v>
      </c>
      <c r="V692" s="5" t="e">
        <f t="shared" si="907"/>
        <v>#N/A</v>
      </c>
      <c r="W692" s="5" t="e">
        <f t="shared" si="908"/>
        <v>#N/A</v>
      </c>
      <c r="X692" s="5" t="e">
        <f t="shared" si="909"/>
        <v>#N/A</v>
      </c>
      <c r="Y692" s="5" t="e">
        <f t="shared" si="910"/>
        <v>#N/A</v>
      </c>
      <c r="Z692" s="5" t="e">
        <f t="shared" si="911"/>
        <v>#N/A</v>
      </c>
      <c r="AA692" s="5" t="e">
        <f t="shared" si="912"/>
        <v>#N/A</v>
      </c>
      <c r="AB692" s="5" t="e">
        <f t="shared" si="913"/>
        <v>#N/A</v>
      </c>
      <c r="AC692" s="5" t="e">
        <f t="shared" si="914"/>
        <v>#N/A</v>
      </c>
      <c r="AD692" s="5" t="e">
        <f t="shared" si="915"/>
        <v>#N/A</v>
      </c>
      <c r="AE692" s="5" t="e">
        <f t="shared" si="916"/>
        <v>#N/A</v>
      </c>
      <c r="AF692" s="5" t="e">
        <f t="shared" si="917"/>
        <v>#N/A</v>
      </c>
      <c r="AG692" s="5" t="e">
        <f t="shared" si="918"/>
        <v>#N/A</v>
      </c>
      <c r="AH692" s="5" t="e">
        <f t="shared" si="919"/>
        <v>#N/A</v>
      </c>
      <c r="AI692" s="5" t="e">
        <f t="shared" si="920"/>
        <v>#N/A</v>
      </c>
      <c r="AJ692" s="5" t="e">
        <f t="shared" si="921"/>
        <v>#N/A</v>
      </c>
      <c r="AK692" s="5" t="e">
        <f t="shared" si="922"/>
        <v>#N/A</v>
      </c>
      <c r="AL692" s="5" t="e">
        <f t="shared" si="923"/>
        <v>#N/A</v>
      </c>
      <c r="AM692" s="5" t="e">
        <f t="shared" si="924"/>
        <v>#N/A</v>
      </c>
      <c r="AN692" s="5" t="e">
        <f t="shared" si="925"/>
        <v>#N/A</v>
      </c>
      <c r="AO692" s="5" t="e">
        <f t="shared" si="926"/>
        <v>#N/A</v>
      </c>
      <c r="AP692" s="5" t="e">
        <f t="shared" si="927"/>
        <v>#N/A</v>
      </c>
      <c r="AQ692" s="5" t="e">
        <f t="shared" si="928"/>
        <v>#N/A</v>
      </c>
      <c r="AR692" s="5" t="e">
        <f t="shared" si="929"/>
        <v>#N/A</v>
      </c>
      <c r="AS692" s="5" t="e">
        <f t="shared" si="930"/>
        <v>#N/A</v>
      </c>
      <c r="AT692" s="5" t="e">
        <f t="shared" si="931"/>
        <v>#N/A</v>
      </c>
      <c r="AU692" s="5" t="e">
        <f t="shared" si="932"/>
        <v>#N/A</v>
      </c>
      <c r="AV692" s="5" t="e">
        <f t="shared" si="933"/>
        <v>#N/A</v>
      </c>
      <c r="AW692" s="5" t="e">
        <f t="shared" si="934"/>
        <v>#N/A</v>
      </c>
      <c r="AX692" s="5" t="e">
        <f t="shared" si="935"/>
        <v>#N/A</v>
      </c>
      <c r="AY692" s="5" t="e">
        <f t="shared" si="936"/>
        <v>#N/A</v>
      </c>
      <c r="AZ692" s="5" t="e">
        <f t="shared" si="937"/>
        <v>#N/A</v>
      </c>
      <c r="BA692" s="5" t="e">
        <f t="shared" si="938"/>
        <v>#N/A</v>
      </c>
      <c r="BB692" s="5" t="e">
        <f t="shared" si="939"/>
        <v>#N/A</v>
      </c>
      <c r="BC692" s="5" t="e">
        <f t="shared" si="940"/>
        <v>#N/A</v>
      </c>
      <c r="BD692" s="5" t="e">
        <f t="shared" si="941"/>
        <v>#N/A</v>
      </c>
      <c r="BE692" s="5" t="e">
        <f t="shared" si="942"/>
        <v>#N/A</v>
      </c>
      <c r="BF692" s="5" t="e">
        <f t="shared" si="943"/>
        <v>#N/A</v>
      </c>
      <c r="BG692" s="5" t="e">
        <f t="shared" si="944"/>
        <v>#N/A</v>
      </c>
      <c r="BH692" s="5" t="e">
        <f t="shared" si="945"/>
        <v>#N/A</v>
      </c>
      <c r="BI692" s="5" t="e">
        <f t="shared" si="946"/>
        <v>#N/A</v>
      </c>
      <c r="BJ692" s="8" t="e">
        <f t="shared" si="947"/>
        <v>#N/A</v>
      </c>
      <c r="BK692" s="8" t="e">
        <f t="shared" si="948"/>
        <v>#N/A</v>
      </c>
      <c r="BL692" s="8" t="e">
        <f t="shared" si="949"/>
        <v>#N/A</v>
      </c>
      <c r="BM692" s="8" t="e">
        <f t="shared" si="950"/>
        <v>#N/A</v>
      </c>
      <c r="BN692" s="8" t="e">
        <f t="shared" si="951"/>
        <v>#N/A</v>
      </c>
    </row>
    <row r="693" spans="1:66" x14ac:dyDescent="0.25">
      <c r="A693" t="s">
        <v>69</v>
      </c>
      <c r="B693" t="s">
        <v>75</v>
      </c>
      <c r="C693" t="s">
        <v>72</v>
      </c>
      <c r="D693" t="s">
        <v>528</v>
      </c>
      <c r="E693">
        <f>VLOOKUP(A693,home!$A$2:$E$405,3,FALSE)</f>
        <v>1.3526</v>
      </c>
      <c r="F693">
        <f>VLOOKUP(B693,home!$B$2:$E$405,3,FALSE)</f>
        <v>0.54479999999999995</v>
      </c>
      <c r="G693">
        <f>VLOOKUP(C693,away!$B$2:$E$405,4,FALSE)</f>
        <v>1.2841</v>
      </c>
      <c r="H693">
        <f>VLOOKUP(A693,away!$A$2:$E$405,3,FALSE)</f>
        <v>1.3421000000000001</v>
      </c>
      <c r="I693">
        <f>VLOOKUP(C693,away!$B$2:$E$405,3,FALSE)</f>
        <v>1.3332999999999999</v>
      </c>
      <c r="J693">
        <f>VLOOKUP(B693,home!$B$2:$E$405,4,FALSE)</f>
        <v>1.0588</v>
      </c>
      <c r="K693" s="3">
        <f t="shared" si="896"/>
        <v>0.946248769968</v>
      </c>
      <c r="L693" s="3">
        <f t="shared" si="897"/>
        <v>1.8946399394839999</v>
      </c>
      <c r="M693" s="5">
        <f t="shared" si="898"/>
        <v>5.837376558851206E-2</v>
      </c>
      <c r="N693" s="5">
        <f t="shared" si="899"/>
        <v>5.52361038865299E-2</v>
      </c>
      <c r="O693" s="5">
        <f t="shared" si="900"/>
        <v>0.11059726770207169</v>
      </c>
      <c r="P693" s="5">
        <f t="shared" si="901"/>
        <v>0.10465252852490696</v>
      </c>
      <c r="Q693" s="5">
        <f t="shared" si="902"/>
        <v>2.6133547680226785E-2</v>
      </c>
      <c r="R693" s="5">
        <f t="shared" si="903"/>
        <v>0.10477100029307444</v>
      </c>
      <c r="S693" s="5">
        <f t="shared" si="904"/>
        <v>4.6905281920050751E-2</v>
      </c>
      <c r="T693" s="5">
        <f t="shared" si="905"/>
        <v>4.9513663195367111E-2</v>
      </c>
      <c r="U693" s="5">
        <f t="shared" si="906"/>
        <v>9.9139430155638669E-2</v>
      </c>
      <c r="V693" s="5">
        <f t="shared" si="907"/>
        <v>9.3435358706049267E-3</v>
      </c>
      <c r="W693" s="5">
        <f t="shared" si="908"/>
        <v>8.2429457824382268E-3</v>
      </c>
      <c r="X693" s="5">
        <f t="shared" si="909"/>
        <v>1.5617414298408655E-2</v>
      </c>
      <c r="Y693" s="5">
        <f t="shared" si="910"/>
        <v>1.4794688440616767E-2</v>
      </c>
      <c r="Z693" s="5">
        <f t="shared" si="911"/>
        <v>6.6167773884982892E-2</v>
      </c>
      <c r="AA693" s="5">
        <f t="shared" si="912"/>
        <v>6.2611174650185814E-2</v>
      </c>
      <c r="AB693" s="5">
        <f t="shared" si="913"/>
        <v>2.9622873499494967E-2</v>
      </c>
      <c r="AC693" s="5">
        <f t="shared" si="914"/>
        <v>1.046943610245706E-3</v>
      </c>
      <c r="AD693" s="5">
        <f t="shared" si="915"/>
        <v>1.9499693268862708E-3</v>
      </c>
      <c r="AE693" s="5">
        <f t="shared" si="916"/>
        <v>3.6944897674874608E-3</v>
      </c>
      <c r="AF693" s="5">
        <f t="shared" si="917"/>
        <v>3.4998639347483505E-3</v>
      </c>
      <c r="AG693" s="5">
        <f t="shared" si="918"/>
        <v>2.210327331177949E-3</v>
      </c>
      <c r="AH693" s="5">
        <f t="shared" si="919"/>
        <v>3.1341026777308767E-2</v>
      </c>
      <c r="AI693" s="5">
        <f t="shared" si="920"/>
        <v>2.9656408037562573E-2</v>
      </c>
      <c r="AJ693" s="5">
        <f t="shared" si="921"/>
        <v>1.4031169813606343E-2</v>
      </c>
      <c r="AK693" s="5">
        <f t="shared" si="922"/>
        <v>4.4256590591123784E-3</v>
      </c>
      <c r="AL693" s="5">
        <f t="shared" si="923"/>
        <v>7.5078450006158383E-5</v>
      </c>
      <c r="AM693" s="5">
        <f t="shared" si="924"/>
        <v>3.6903121540829268E-4</v>
      </c>
      <c r="AN693" s="5">
        <f t="shared" si="925"/>
        <v>6.9918127962887474E-4</v>
      </c>
      <c r="AO693" s="5">
        <f t="shared" si="926"/>
        <v>6.6234838866219845E-4</v>
      </c>
      <c r="AP693" s="5">
        <f t="shared" si="927"/>
        <v>4.1830390367075744E-4</v>
      </c>
      <c r="AQ693" s="5">
        <f t="shared" si="928"/>
        <v>1.9813382068417136E-4</v>
      </c>
      <c r="AR693" s="5">
        <f t="shared" si="929"/>
        <v>1.1875992215345334E-2</v>
      </c>
      <c r="AS693" s="5">
        <f t="shared" si="930"/>
        <v>1.1237643025920067E-2</v>
      </c>
      <c r="AT693" s="5">
        <f t="shared" si="931"/>
        <v>5.3168029453081666E-3</v>
      </c>
      <c r="AU693" s="5">
        <f t="shared" si="932"/>
        <v>1.6770060823866977E-3</v>
      </c>
      <c r="AV693" s="5">
        <f t="shared" si="933"/>
        <v>3.9671623567181673E-4</v>
      </c>
      <c r="AW693" s="5">
        <f t="shared" si="934"/>
        <v>3.7389082957525443E-6</v>
      </c>
      <c r="AX693" s="5">
        <f t="shared" si="935"/>
        <v>5.8199222276648818E-5</v>
      </c>
      <c r="AY693" s="5">
        <f t="shared" si="936"/>
        <v>1.1026657097224579E-4</v>
      </c>
      <c r="AZ693" s="5">
        <f t="shared" si="937"/>
        <v>1.0445772467698199E-4</v>
      </c>
      <c r="BA693" s="5">
        <f t="shared" si="938"/>
        <v>6.5969925720211144E-5</v>
      </c>
      <c r="BB693" s="5">
        <f t="shared" si="939"/>
        <v>3.1247314018576232E-5</v>
      </c>
      <c r="BC693" s="5">
        <f t="shared" si="940"/>
        <v>1.1840481828238554E-5</v>
      </c>
      <c r="BD693" s="5">
        <f t="shared" si="941"/>
        <v>3.7501215286990515E-3</v>
      </c>
      <c r="BE693" s="5">
        <f t="shared" si="942"/>
        <v>3.5485478837619933E-3</v>
      </c>
      <c r="BF693" s="5">
        <f t="shared" si="943"/>
        <v>1.6789045350911673E-3</v>
      </c>
      <c r="BG693" s="5">
        <f t="shared" si="944"/>
        <v>5.2955378374123802E-4</v>
      </c>
      <c r="BH693" s="5">
        <f t="shared" si="945"/>
        <v>1.2527240412426167E-4</v>
      </c>
      <c r="BI693" s="5">
        <f t="shared" si="946"/>
        <v>2.3707771662703373E-5</v>
      </c>
      <c r="BJ693" s="8">
        <f t="shared" si="947"/>
        <v>0.18362199349143465</v>
      </c>
      <c r="BK693" s="8">
        <f t="shared" si="948"/>
        <v>0.2205074005352988</v>
      </c>
      <c r="BL693" s="8">
        <f t="shared" si="949"/>
        <v>0.52635627839976828</v>
      </c>
      <c r="BM693" s="8">
        <f t="shared" si="950"/>
        <v>0.53678270497348612</v>
      </c>
      <c r="BN693" s="8">
        <f t="shared" si="951"/>
        <v>0.45976421367532189</v>
      </c>
    </row>
    <row r="694" spans="1:66" x14ac:dyDescent="0.25">
      <c r="A694" t="s">
        <v>69</v>
      </c>
      <c r="B694" t="s">
        <v>259</v>
      </c>
      <c r="C694" t="s">
        <v>95</v>
      </c>
      <c r="D694" t="s">
        <v>528</v>
      </c>
      <c r="E694">
        <f>VLOOKUP(A694,home!$A$2:$E$405,3,FALSE)</f>
        <v>1.3526</v>
      </c>
      <c r="F694">
        <f>VLOOKUP(B694,home!$B$2:$E$405,3,FALSE)</f>
        <v>1.3619000000000001</v>
      </c>
      <c r="G694">
        <f>VLOOKUP(C694,away!$B$2:$E$405,4,FALSE)</f>
        <v>0.62519999999999998</v>
      </c>
      <c r="H694">
        <f>VLOOKUP(A694,away!$A$2:$E$405,3,FALSE)</f>
        <v>1.3421000000000001</v>
      </c>
      <c r="I694">
        <f>VLOOKUP(C694,away!$B$2:$E$405,3,FALSE)</f>
        <v>0.78210000000000002</v>
      </c>
      <c r="J694">
        <f>VLOOKUP(B694,home!$B$2:$E$405,4,FALSE)</f>
        <v>0.7843</v>
      </c>
      <c r="K694" s="3">
        <f t="shared" si="896"/>
        <v>1.151684633688</v>
      </c>
      <c r="L694" s="3">
        <f t="shared" si="897"/>
        <v>0.82324552236300008</v>
      </c>
      <c r="M694" s="5">
        <f t="shared" si="898"/>
        <v>0.13877100421942973</v>
      </c>
      <c r="N694" s="5">
        <f t="shared" si="899"/>
        <v>0.15982043316096983</v>
      </c>
      <c r="O694" s="5">
        <f t="shared" si="900"/>
        <v>0.1142426078574625</v>
      </c>
      <c r="P694" s="5">
        <f t="shared" si="901"/>
        <v>0.13157145598188355</v>
      </c>
      <c r="Q694" s="5">
        <f t="shared" si="902"/>
        <v>9.2031368510424524E-2</v>
      </c>
      <c r="R694" s="5">
        <f t="shared" si="903"/>
        <v>4.702485769086405E-2</v>
      </c>
      <c r="S694" s="5">
        <f t="shared" si="904"/>
        <v>3.1186356484492733E-2</v>
      </c>
      <c r="T694" s="5">
        <f t="shared" si="905"/>
        <v>7.5764412043146198E-2</v>
      </c>
      <c r="U694" s="5">
        <f t="shared" si="906"/>
        <v>5.4157806003933093E-2</v>
      </c>
      <c r="V694" s="5">
        <f t="shared" si="907"/>
        <v>3.2853759908794936E-3</v>
      </c>
      <c r="W694" s="5">
        <f t="shared" si="908"/>
        <v>3.5330370976911184E-2</v>
      </c>
      <c r="X694" s="5">
        <f t="shared" si="909"/>
        <v>2.9085569710165824E-2</v>
      </c>
      <c r="Y694" s="5">
        <f t="shared" si="910"/>
        <v>1.1972282514635458E-2</v>
      </c>
      <c r="Z694" s="5">
        <f t="shared" si="911"/>
        <v>1.2904334511253706E-2</v>
      </c>
      <c r="AA694" s="5">
        <f t="shared" si="912"/>
        <v>1.4861723764580642E-2</v>
      </c>
      <c r="AB694" s="5">
        <f t="shared" si="913"/>
        <v>8.5580094448916514E-3</v>
      </c>
      <c r="AC694" s="5">
        <f t="shared" si="914"/>
        <v>1.9468300717761556E-4</v>
      </c>
      <c r="AD694" s="5">
        <f t="shared" si="915"/>
        <v>1.0172361339151281E-2</v>
      </c>
      <c r="AE694" s="5">
        <f t="shared" si="916"/>
        <v>8.3743509243147819E-3</v>
      </c>
      <c r="AF694" s="5">
        <f t="shared" si="917"/>
        <v>3.4470734505692977E-3</v>
      </c>
      <c r="AG694" s="5">
        <f t="shared" si="918"/>
        <v>9.4592926114585036E-4</v>
      </c>
      <c r="AH694" s="5">
        <f t="shared" si="919"/>
        <v>2.6558589013659863E-3</v>
      </c>
      <c r="AI694" s="5">
        <f t="shared" si="920"/>
        <v>3.0587118859467005E-3</v>
      </c>
      <c r="AJ694" s="5">
        <f t="shared" si="921"/>
        <v>1.761335738961829E-3</v>
      </c>
      <c r="AK694" s="5">
        <f t="shared" si="922"/>
        <v>6.7616776844261193E-4</v>
      </c>
      <c r="AL694" s="5">
        <f t="shared" si="923"/>
        <v>7.3833080198187307E-6</v>
      </c>
      <c r="AM694" s="5">
        <f t="shared" si="924"/>
        <v>2.3430704485244819E-3</v>
      </c>
      <c r="AN694" s="5">
        <f t="shared" si="925"/>
        <v>1.928922255328846E-3</v>
      </c>
      <c r="AO694" s="5">
        <f t="shared" si="926"/>
        <v>7.9398830484290605E-4</v>
      </c>
      <c r="AP694" s="5">
        <f t="shared" si="927"/>
        <v>2.1788243892350374E-4</v>
      </c>
      <c r="AQ694" s="5">
        <f t="shared" si="928"/>
        <v>4.4842685561326067E-5</v>
      </c>
      <c r="AR694" s="5">
        <f t="shared" si="929"/>
        <v>4.3728478971549316E-4</v>
      </c>
      <c r="AS694" s="5">
        <f t="shared" si="930"/>
        <v>5.036141728608219E-4</v>
      </c>
      <c r="AT694" s="5">
        <f t="shared" si="931"/>
        <v>2.9000235209565041E-4</v>
      </c>
      <c r="AU694" s="5">
        <f t="shared" si="932"/>
        <v>1.1133041754731246E-4</v>
      </c>
      <c r="AV694" s="5">
        <f t="shared" si="933"/>
        <v>3.2054382787827174E-5</v>
      </c>
      <c r="AW694" s="5">
        <f t="shared" si="934"/>
        <v>1.9445156180429502E-7</v>
      </c>
      <c r="AX694" s="5">
        <f t="shared" si="935"/>
        <v>4.4974637186901583E-4</v>
      </c>
      <c r="AY694" s="5">
        <f t="shared" si="936"/>
        <v>3.7025168684017197E-4</v>
      </c>
      <c r="AZ694" s="5">
        <f t="shared" si="937"/>
        <v>1.5240402166925965E-4</v>
      </c>
      <c r="BA694" s="5">
        <f t="shared" si="938"/>
        <v>4.1821976143110555E-5</v>
      </c>
      <c r="BB694" s="5">
        <f t="shared" si="939"/>
        <v>8.6074386490469924E-6</v>
      </c>
      <c r="BC694" s="5">
        <f t="shared" si="940"/>
        <v>1.417207065368434E-6</v>
      </c>
      <c r="BD694" s="5">
        <f t="shared" si="941"/>
        <v>5.9998790855120931E-5</v>
      </c>
      <c r="BE694" s="5">
        <f t="shared" si="942"/>
        <v>6.9099685467702873E-5</v>
      </c>
      <c r="BF694" s="5">
        <f t="shared" si="943"/>
        <v>3.979052297291371E-5</v>
      </c>
      <c r="BG694" s="5">
        <f t="shared" si="944"/>
        <v>1.5275377958104682E-5</v>
      </c>
      <c r="BH694" s="5">
        <f t="shared" si="945"/>
        <v>4.3981045170313873E-6</v>
      </c>
      <c r="BI694" s="5">
        <f t="shared" si="946"/>
        <v>1.0130458779237658E-6</v>
      </c>
      <c r="BJ694" s="8">
        <f t="shared" si="947"/>
        <v>0.43329710672685129</v>
      </c>
      <c r="BK694" s="8">
        <f t="shared" si="948"/>
        <v>0.30538651067872308</v>
      </c>
      <c r="BL694" s="8">
        <f t="shared" si="949"/>
        <v>0.24856094069910503</v>
      </c>
      <c r="BM694" s="8">
        <f t="shared" si="950"/>
        <v>0.31631710795962037</v>
      </c>
      <c r="BN694" s="8">
        <f t="shared" si="951"/>
        <v>0.68346172742103417</v>
      </c>
    </row>
    <row r="695" spans="1:66" x14ac:dyDescent="0.25">
      <c r="A695" t="s">
        <v>69</v>
      </c>
      <c r="B695" t="s">
        <v>70</v>
      </c>
      <c r="C695" t="s">
        <v>261</v>
      </c>
      <c r="D695" t="s">
        <v>528</v>
      </c>
      <c r="E695">
        <f>VLOOKUP(A695,home!$A$2:$E$405,3,FALSE)</f>
        <v>1.3526</v>
      </c>
      <c r="F695">
        <f>VLOOKUP(B695,home!$B$2:$E$405,3,FALSE)</f>
        <v>0.81710000000000005</v>
      </c>
      <c r="G695">
        <f>VLOOKUP(C695,away!$B$2:$E$405,4,FALSE)</f>
        <v>0.62260000000000004</v>
      </c>
      <c r="H695">
        <f>VLOOKUP(A695,away!$A$2:$E$405,3,FALSE)</f>
        <v>1.3421000000000001</v>
      </c>
      <c r="I695">
        <f>VLOOKUP(C695,away!$B$2:$E$405,3,FALSE)</f>
        <v>1.3726</v>
      </c>
      <c r="J695">
        <f>VLOOKUP(B695,home!$B$2:$E$405,4,FALSE)</f>
        <v>0.98040000000000005</v>
      </c>
      <c r="K695" s="3">
        <f t="shared" si="896"/>
        <v>0.68810340979600004</v>
      </c>
      <c r="L695" s="3">
        <f t="shared" si="897"/>
        <v>1.8060599973840001</v>
      </c>
      <c r="M695" s="5">
        <f t="shared" si="898"/>
        <v>8.2565496207826522E-2</v>
      </c>
      <c r="N695" s="5">
        <f t="shared" si="899"/>
        <v>5.6813599472104133E-2</v>
      </c>
      <c r="O695" s="5">
        <f t="shared" si="900"/>
        <v>0.14911823986511583</v>
      </c>
      <c r="P695" s="5">
        <f t="shared" si="901"/>
        <v>0.10260876931396401</v>
      </c>
      <c r="Q695" s="5">
        <f t="shared" si="902"/>
        <v>1.9546815759769538E-2</v>
      </c>
      <c r="R695" s="5">
        <f t="shared" si="903"/>
        <v>0.13465824395034895</v>
      </c>
      <c r="S695" s="5">
        <f t="shared" si="904"/>
        <v>3.1879417019503926E-2</v>
      </c>
      <c r="T695" s="5">
        <f t="shared" si="905"/>
        <v>3.5302722019954901E-2</v>
      </c>
      <c r="U695" s="5">
        <f t="shared" si="906"/>
        <v>9.2658796819376693E-2</v>
      </c>
      <c r="V695" s="5">
        <f t="shared" si="907"/>
        <v>4.4020375702490053E-3</v>
      </c>
      <c r="W695" s="5">
        <f t="shared" si="908"/>
        <v>4.4834101916505376E-3</v>
      </c>
      <c r="X695" s="5">
        <f t="shared" si="909"/>
        <v>8.0973077990037692E-3</v>
      </c>
      <c r="Y695" s="5">
        <f t="shared" si="910"/>
        <v>7.3121118511430975E-3</v>
      </c>
      <c r="Z695" s="5">
        <f t="shared" si="911"/>
        <v>8.1066955905567062E-2</v>
      </c>
      <c r="AA695" s="5">
        <f t="shared" si="912"/>
        <v>5.5782448780402671E-2</v>
      </c>
      <c r="AB695" s="5">
        <f t="shared" si="913"/>
        <v>1.91920466062829E-2</v>
      </c>
      <c r="AC695" s="5">
        <f t="shared" si="914"/>
        <v>3.4191617435760848E-4</v>
      </c>
      <c r="AD695" s="5">
        <f t="shared" si="915"/>
        <v>7.7126246009721802E-4</v>
      </c>
      <c r="AE695" s="5">
        <f t="shared" si="916"/>
        <v>1.3929462766655591E-3</v>
      </c>
      <c r="AF695" s="5">
        <f t="shared" si="917"/>
        <v>1.2578722743953265E-3</v>
      </c>
      <c r="AG695" s="5">
        <f t="shared" si="918"/>
        <v>7.5726426553460971E-4</v>
      </c>
      <c r="AH695" s="5">
        <f t="shared" si="919"/>
        <v>3.6602946542684325E-2</v>
      </c>
      <c r="AI695" s="5">
        <f t="shared" si="920"/>
        <v>2.5186612324601794E-2</v>
      </c>
      <c r="AJ695" s="5">
        <f t="shared" si="921"/>
        <v>8.6654969108842256E-3</v>
      </c>
      <c r="AK695" s="5">
        <f t="shared" si="922"/>
        <v>1.987585990652047E-3</v>
      </c>
      <c r="AL695" s="5">
        <f t="shared" si="923"/>
        <v>1.699673566840253E-5</v>
      </c>
      <c r="AM695" s="5">
        <f t="shared" si="924"/>
        <v>1.0614166572810947E-4</v>
      </c>
      <c r="AN695" s="5">
        <f t="shared" si="925"/>
        <v>1.9169821652724277E-4</v>
      </c>
      <c r="AO695" s="5">
        <f t="shared" si="926"/>
        <v>1.7310924021985484E-4</v>
      </c>
      <c r="AP695" s="5">
        <f t="shared" si="927"/>
        <v>1.0421522464620574E-4</v>
      </c>
      <c r="AQ695" s="5">
        <f t="shared" si="928"/>
        <v>4.7054737087974831E-5</v>
      </c>
      <c r="AR695" s="5">
        <f t="shared" si="929"/>
        <v>1.3221423507425435E-2</v>
      </c>
      <c r="AS695" s="5">
        <f t="shared" si="930"/>
        <v>9.0977065978164306E-3</v>
      </c>
      <c r="AT695" s="5">
        <f t="shared" si="931"/>
        <v>3.1300814656405255E-3</v>
      </c>
      <c r="AU695" s="5">
        <f t="shared" si="932"/>
        <v>7.1793990981550246E-4</v>
      </c>
      <c r="AV695" s="5">
        <f t="shared" si="933"/>
        <v>1.2350422499316998E-4</v>
      </c>
      <c r="AW695" s="5">
        <f t="shared" si="934"/>
        <v>5.8674433207266581E-7</v>
      </c>
      <c r="AX695" s="5">
        <f t="shared" si="935"/>
        <v>1.2172740351489888E-5</v>
      </c>
      <c r="AY695" s="5">
        <f t="shared" si="936"/>
        <v>2.198469940736794E-5</v>
      </c>
      <c r="AZ695" s="5">
        <f t="shared" si="937"/>
        <v>1.9852843077079492E-5</v>
      </c>
      <c r="BA695" s="5">
        <f t="shared" si="938"/>
        <v>1.1951808571951713E-5</v>
      </c>
      <c r="BB695" s="5">
        <f t="shared" si="939"/>
        <v>5.3964208395482959E-6</v>
      </c>
      <c r="BC695" s="5">
        <f t="shared" si="940"/>
        <v>1.9492519614715121E-6</v>
      </c>
      <c r="BD695" s="5">
        <f t="shared" si="941"/>
        <v>3.9797806842055876E-3</v>
      </c>
      <c r="BE695" s="5">
        <f t="shared" si="942"/>
        <v>2.7385006590421226E-3</v>
      </c>
      <c r="BF695" s="5">
        <f t="shared" si="943"/>
        <v>9.4218582060773878E-4</v>
      </c>
      <c r="BG695" s="5">
        <f t="shared" si="944"/>
        <v>2.1610709194054252E-4</v>
      </c>
      <c r="BH695" s="5">
        <f t="shared" si="945"/>
        <v>3.7176006711346239E-5</v>
      </c>
      <c r="BI695" s="5">
        <f t="shared" si="946"/>
        <v>5.1161873961352668E-6</v>
      </c>
      <c r="BJ695" s="8">
        <f t="shared" si="947"/>
        <v>0.13643083921873694</v>
      </c>
      <c r="BK695" s="8">
        <f t="shared" si="948"/>
        <v>0.22183661772097685</v>
      </c>
      <c r="BL695" s="8">
        <f t="shared" si="949"/>
        <v>0.558061939945944</v>
      </c>
      <c r="BM695" s="8">
        <f t="shared" si="950"/>
        <v>0.45206379026702059</v>
      </c>
      <c r="BN695" s="8">
        <f t="shared" si="951"/>
        <v>0.54531116456912898</v>
      </c>
    </row>
    <row r="696" spans="1:66" x14ac:dyDescent="0.25">
      <c r="A696" t="s">
        <v>21</v>
      </c>
      <c r="B696" t="s">
        <v>157</v>
      </c>
      <c r="C696" t="s">
        <v>23</v>
      </c>
      <c r="D696" t="s">
        <v>528</v>
      </c>
      <c r="E696">
        <f>VLOOKUP(A696,home!$A$2:$E$405,3,FALSE)</f>
        <v>1.3974</v>
      </c>
      <c r="F696">
        <f>VLOOKUP(B696,home!$B$2:$E$405,3,FALSE)</f>
        <v>1.2524999999999999</v>
      </c>
      <c r="G696">
        <f>VLOOKUP(C696,away!$B$2:$E$405,4,FALSE)</f>
        <v>0.79090000000000005</v>
      </c>
      <c r="H696">
        <f>VLOOKUP(A696,away!$A$2:$E$405,3,FALSE)</f>
        <v>1.3632</v>
      </c>
      <c r="I696">
        <f>VLOOKUP(C696,away!$B$2:$E$405,3,FALSE)</f>
        <v>1.2741</v>
      </c>
      <c r="J696">
        <f>VLOOKUP(B696,home!$B$2:$E$405,4,FALSE)</f>
        <v>0.75190000000000001</v>
      </c>
      <c r="K696" s="3">
        <f t="shared" si="896"/>
        <v>1.3842675841500001</v>
      </c>
      <c r="L696" s="3">
        <f t="shared" si="897"/>
        <v>1.305939860928</v>
      </c>
      <c r="M696" s="5">
        <f t="shared" si="898"/>
        <v>6.7866859265473617E-2</v>
      </c>
      <c r="N696" s="5">
        <f t="shared" si="899"/>
        <v>9.39458933192652E-2</v>
      </c>
      <c r="O696" s="5">
        <f t="shared" si="900"/>
        <v>8.8630036750772773E-2</v>
      </c>
      <c r="P696" s="5">
        <f t="shared" si="901"/>
        <v>0.12268768685611792</v>
      </c>
      <c r="Q696" s="5">
        <f t="shared" si="902"/>
        <v>6.5023127392936447E-2</v>
      </c>
      <c r="R696" s="5">
        <f t="shared" si="903"/>
        <v>5.7872748934173865E-2</v>
      </c>
      <c r="S696" s="5">
        <f t="shared" si="904"/>
        <v>5.5447786552288936E-2</v>
      </c>
      <c r="T696" s="5">
        <f t="shared" si="905"/>
        <v>8.4916293944635041E-2</v>
      </c>
      <c r="U696" s="5">
        <f t="shared" si="906"/>
        <v>8.0111370355228334E-2</v>
      </c>
      <c r="V696" s="5">
        <f t="shared" si="907"/>
        <v>1.1137428565640154E-2</v>
      </c>
      <c r="W696" s="5">
        <f t="shared" si="908"/>
        <v>3.0003135823365945E-2</v>
      </c>
      <c r="X696" s="5">
        <f t="shared" si="909"/>
        <v>3.9182291024570423E-2</v>
      </c>
      <c r="Y696" s="5">
        <f t="shared" si="910"/>
        <v>2.5584857845733961E-2</v>
      </c>
      <c r="Z696" s="5">
        <f t="shared" si="911"/>
        <v>2.5192776564872028E-2</v>
      </c>
      <c r="AA696" s="5">
        <f t="shared" si="912"/>
        <v>3.487354395348613E-2</v>
      </c>
      <c r="AB696" s="5">
        <f t="shared" si="913"/>
        <v>2.413715821962055E-2</v>
      </c>
      <c r="AC696" s="5">
        <f t="shared" si="914"/>
        <v>1.2583694779680871E-3</v>
      </c>
      <c r="AD696" s="5">
        <f t="shared" si="915"/>
        <v>1.0383092085783778E-2</v>
      </c>
      <c r="AE696" s="5">
        <f t="shared" si="916"/>
        <v>1.3559693834511085E-2</v>
      </c>
      <c r="AF696" s="5">
        <f t="shared" si="917"/>
        <v>8.8540723402338335E-3</v>
      </c>
      <c r="AG696" s="5">
        <f t="shared" si="918"/>
        <v>3.8542953335504748E-3</v>
      </c>
      <c r="AH696" s="5">
        <f t="shared" si="919"/>
        <v>8.2250627808797914E-3</v>
      </c>
      <c r="AI696" s="5">
        <f t="shared" si="920"/>
        <v>1.1385687785170549E-2</v>
      </c>
      <c r="AJ696" s="5">
        <f t="shared" si="921"/>
        <v>7.8804192621321004E-3</v>
      </c>
      <c r="AK696" s="5">
        <f t="shared" si="922"/>
        <v>3.6362029780269106E-3</v>
      </c>
      <c r="AL696" s="5">
        <f t="shared" si="923"/>
        <v>9.0993714536477649E-5</v>
      </c>
      <c r="AM696" s="5">
        <f t="shared" si="924"/>
        <v>2.8745955595189786E-3</v>
      </c>
      <c r="AN696" s="5">
        <f t="shared" si="925"/>
        <v>3.7540489252224614E-3</v>
      </c>
      <c r="AO696" s="5">
        <f t="shared" si="926"/>
        <v>2.451281065660965E-3</v>
      </c>
      <c r="AP696" s="5">
        <f t="shared" si="927"/>
        <v>1.0670752179949069E-3</v>
      </c>
      <c r="AQ696" s="5">
        <f t="shared" si="928"/>
        <v>3.4838401544699609E-4</v>
      </c>
      <c r="AR696" s="5">
        <f t="shared" si="929"/>
        <v>2.1482874688372447E-3</v>
      </c>
      <c r="AS696" s="5">
        <f t="shared" si="930"/>
        <v>2.9738047045470505E-3</v>
      </c>
      <c r="AT696" s="5">
        <f t="shared" si="931"/>
        <v>2.0582707270486254E-3</v>
      </c>
      <c r="AU696" s="5">
        <f t="shared" si="932"/>
        <v>9.4973248228608857E-4</v>
      </c>
      <c r="AV696" s="5">
        <f t="shared" si="933"/>
        <v>3.286709722107367E-4</v>
      </c>
      <c r="AW696" s="5">
        <f t="shared" si="934"/>
        <v>4.5693257503460969E-6</v>
      </c>
      <c r="AX696" s="5">
        <f t="shared" si="935"/>
        <v>6.6320157509727577E-4</v>
      </c>
      <c r="AY696" s="5">
        <f t="shared" si="936"/>
        <v>8.6610137274976691E-4</v>
      </c>
      <c r="AZ696" s="5">
        <f t="shared" si="937"/>
        <v>5.6553815313919033E-4</v>
      </c>
      <c r="BA696" s="5">
        <f t="shared" si="938"/>
        <v>2.4618627235335739E-4</v>
      </c>
      <c r="BB696" s="5">
        <f t="shared" si="939"/>
        <v>8.03761165698816E-5</v>
      </c>
      <c r="BC696" s="5">
        <f t="shared" si="940"/>
        <v>2.0993274899040777E-5</v>
      </c>
      <c r="BD696" s="5">
        <f t="shared" si="941"/>
        <v>4.6758903971444595E-4</v>
      </c>
      <c r="BE696" s="5">
        <f t="shared" si="942"/>
        <v>6.4726835038053448E-4</v>
      </c>
      <c r="BF696" s="5">
        <f t="shared" si="943"/>
        <v>4.4799629783900919E-4</v>
      </c>
      <c r="BG696" s="5">
        <f t="shared" si="944"/>
        <v>2.0671558430591642E-4</v>
      </c>
      <c r="BH696" s="5">
        <f t="shared" si="945"/>
        <v>7.1537420623326659E-5</v>
      </c>
      <c r="BI696" s="5">
        <f t="shared" si="946"/>
        <v>1.9805386484514955E-5</v>
      </c>
      <c r="BJ696" s="8">
        <f t="shared" si="947"/>
        <v>0.38824453449323892</v>
      </c>
      <c r="BK696" s="8">
        <f t="shared" si="948"/>
        <v>0.25935522580477499</v>
      </c>
      <c r="BL696" s="8">
        <f t="shared" si="949"/>
        <v>0.32707190945376841</v>
      </c>
      <c r="BM696" s="8">
        <f t="shared" si="950"/>
        <v>0.50297656175091521</v>
      </c>
      <c r="BN696" s="8">
        <f t="shared" si="951"/>
        <v>0.49602635251873978</v>
      </c>
    </row>
    <row r="697" spans="1:66" x14ac:dyDescent="0.25">
      <c r="A697" t="s">
        <v>21</v>
      </c>
      <c r="B697" t="s">
        <v>152</v>
      </c>
      <c r="C697" t="s">
        <v>265</v>
      </c>
      <c r="D697" t="s">
        <v>528</v>
      </c>
      <c r="E697">
        <f>VLOOKUP(A697,home!$A$2:$E$405,3,FALSE)</f>
        <v>1.3974</v>
      </c>
      <c r="F697">
        <f>VLOOKUP(B697,home!$B$2:$E$405,3,FALSE)</f>
        <v>0.75329999999999997</v>
      </c>
      <c r="G697">
        <f>VLOOKUP(C697,away!$B$2:$E$405,4,FALSE)</f>
        <v>0.71560000000000001</v>
      </c>
      <c r="H697">
        <f>VLOOKUP(A697,away!$A$2:$E$405,3,FALSE)</f>
        <v>1.3632</v>
      </c>
      <c r="I697">
        <f>VLOOKUP(C697,away!$B$2:$E$405,3,FALSE)</f>
        <v>1.0038</v>
      </c>
      <c r="J697">
        <f>VLOOKUP(B697,home!$B$2:$E$405,4,FALSE)</f>
        <v>1.0424</v>
      </c>
      <c r="K697" s="3">
        <f t="shared" si="896"/>
        <v>0.75328451215199999</v>
      </c>
      <c r="L697" s="3">
        <f t="shared" si="897"/>
        <v>1.426399478784</v>
      </c>
      <c r="M697" s="5">
        <f t="shared" si="898"/>
        <v>0.11307725843359659</v>
      </c>
      <c r="N697" s="5">
        <f t="shared" si="899"/>
        <v>8.5179347454637427E-2</v>
      </c>
      <c r="O697" s="5">
        <f t="shared" si="900"/>
        <v>0.16129334249200586</v>
      </c>
      <c r="P697" s="5">
        <f t="shared" si="901"/>
        <v>0.12149977681245606</v>
      </c>
      <c r="Q697" s="5">
        <f t="shared" si="902"/>
        <v>3.2082141596396128E-2</v>
      </c>
      <c r="R697" s="5">
        <f t="shared" si="903"/>
        <v>0.11503436983096318</v>
      </c>
      <c r="S697" s="5">
        <f t="shared" si="904"/>
        <v>3.2637410850709613E-2</v>
      </c>
      <c r="T697" s="5">
        <f t="shared" si="905"/>
        <v>4.5761950051373929E-2</v>
      </c>
      <c r="U697" s="5">
        <f t="shared" si="906"/>
        <v>8.6653609158829845E-2</v>
      </c>
      <c r="V697" s="5">
        <f t="shared" si="907"/>
        <v>3.8964885002115727E-3</v>
      </c>
      <c r="W697" s="5">
        <f t="shared" si="908"/>
        <v>8.0556601270775491E-3</v>
      </c>
      <c r="X697" s="5">
        <f t="shared" si="909"/>
        <v>1.1490589406524468E-2</v>
      </c>
      <c r="Y697" s="5">
        <f t="shared" si="910"/>
        <v>8.1950853701937276E-3</v>
      </c>
      <c r="Z697" s="5">
        <f t="shared" si="911"/>
        <v>5.4694988389710604E-2</v>
      </c>
      <c r="AA697" s="5">
        <f t="shared" si="912"/>
        <v>4.1200887646302455E-2</v>
      </c>
      <c r="AB697" s="5">
        <f t="shared" si="913"/>
        <v>1.5517995275437155E-2</v>
      </c>
      <c r="AC697" s="5">
        <f t="shared" si="914"/>
        <v>2.6166981411984128E-4</v>
      </c>
      <c r="AD697" s="5">
        <f t="shared" si="915"/>
        <v>1.5170510022219821E-3</v>
      </c>
      <c r="AE697" s="5">
        <f t="shared" si="916"/>
        <v>2.16392075885818E-3</v>
      </c>
      <c r="AF697" s="5">
        <f t="shared" si="917"/>
        <v>1.5433077212825932E-3</v>
      </c>
      <c r="AG697" s="5">
        <f t="shared" si="918"/>
        <v>7.3379110974693801E-4</v>
      </c>
      <c r="AH697" s="5">
        <f t="shared" si="919"/>
        <v>1.9504225732795033E-2</v>
      </c>
      <c r="AI697" s="5">
        <f t="shared" si="920"/>
        <v>1.4692231166030989E-2</v>
      </c>
      <c r="AJ697" s="5">
        <f t="shared" si="921"/>
        <v>5.5337150931640327E-3</v>
      </c>
      <c r="AK697" s="5">
        <f t="shared" si="922"/>
        <v>1.3894872914474092E-3</v>
      </c>
      <c r="AL697" s="5">
        <f t="shared" si="923"/>
        <v>1.1246407793937661E-5</v>
      </c>
      <c r="AM697" s="5">
        <f t="shared" si="924"/>
        <v>2.2855420482369775E-4</v>
      </c>
      <c r="AN697" s="5">
        <f t="shared" si="925"/>
        <v>3.2600959863441405E-4</v>
      </c>
      <c r="AO697" s="5">
        <f t="shared" si="926"/>
        <v>2.3250996078535464E-4</v>
      </c>
      <c r="AP697" s="5">
        <f t="shared" si="927"/>
        <v>1.105506956254394E-4</v>
      </c>
      <c r="AQ697" s="5">
        <f t="shared" si="928"/>
        <v>3.9422363654833842E-5</v>
      </c>
      <c r="AR697" s="5">
        <f t="shared" si="929"/>
        <v>5.564163483868863E-3</v>
      </c>
      <c r="AS697" s="5">
        <f t="shared" si="930"/>
        <v>4.1913981754801294E-3</v>
      </c>
      <c r="AT697" s="5">
        <f t="shared" si="931"/>
        <v>1.578657664925666E-3</v>
      </c>
      <c r="AU697" s="5">
        <f t="shared" si="932"/>
        <v>3.9639278965951526E-4</v>
      </c>
      <c r="AV697" s="5">
        <f t="shared" si="933"/>
        <v>7.4649137294809564E-5</v>
      </c>
      <c r="AW697" s="5">
        <f t="shared" si="934"/>
        <v>3.3566923275728426E-7</v>
      </c>
      <c r="AX697" s="5">
        <f t="shared" si="935"/>
        <v>2.86943904468179E-5</v>
      </c>
      <c r="AY697" s="5">
        <f t="shared" si="936"/>
        <v>4.0929663577365637E-5</v>
      </c>
      <c r="AZ697" s="5">
        <f t="shared" si="937"/>
        <v>2.9191025396779412E-5</v>
      </c>
      <c r="BA697" s="5">
        <f t="shared" si="938"/>
        <v>1.3879354470378889E-5</v>
      </c>
      <c r="BB697" s="5">
        <f t="shared" si="939"/>
        <v>4.9493759956017066E-6</v>
      </c>
      <c r="BC697" s="5">
        <f t="shared" si="940"/>
        <v>1.4119574680864631E-6</v>
      </c>
      <c r="BD697" s="5">
        <f t="shared" si="941"/>
        <v>1.3227866488765842E-3</v>
      </c>
      <c r="BE697" s="5">
        <f t="shared" si="942"/>
        <v>9.9643469548017652E-4</v>
      </c>
      <c r="BF697" s="5">
        <f t="shared" si="943"/>
        <v>3.7529941173805576E-4</v>
      </c>
      <c r="BG697" s="5">
        <f t="shared" si="944"/>
        <v>9.4235744760677982E-5</v>
      </c>
      <c r="BH697" s="5">
        <f t="shared" si="945"/>
        <v>1.7746581754831922E-5</v>
      </c>
      <c r="BI697" s="5">
        <f t="shared" si="946"/>
        <v>2.6736450359108303E-6</v>
      </c>
      <c r="BJ697" s="8">
        <f t="shared" si="947"/>
        <v>0.19777894718919173</v>
      </c>
      <c r="BK697" s="8">
        <f t="shared" si="948"/>
        <v>0.27142478048246499</v>
      </c>
      <c r="BL697" s="8">
        <f t="shared" si="949"/>
        <v>0.47543430166585121</v>
      </c>
      <c r="BM697" s="8">
        <f t="shared" si="950"/>
        <v>0.3711261871128187</v>
      </c>
      <c r="BN697" s="8">
        <f t="shared" si="951"/>
        <v>0.62816623662005522</v>
      </c>
    </row>
    <row r="698" spans="1:66" x14ac:dyDescent="0.25">
      <c r="A698" t="s">
        <v>21</v>
      </c>
      <c r="B698" t="s">
        <v>167</v>
      </c>
      <c r="C698" t="s">
        <v>275</v>
      </c>
      <c r="D698" t="s">
        <v>528</v>
      </c>
      <c r="E698">
        <f>VLOOKUP(A698,home!$A$2:$E$405,3,FALSE)</f>
        <v>1.3974</v>
      </c>
      <c r="F698">
        <f>VLOOKUP(B698,home!$B$2:$E$405,3,FALSE)</f>
        <v>1.4481999999999999</v>
      </c>
      <c r="G698">
        <f>VLOOKUP(C698,away!$B$2:$E$405,4,FALSE)</f>
        <v>0.8286</v>
      </c>
      <c r="H698">
        <f>VLOOKUP(A698,away!$A$2:$E$405,3,FALSE)</f>
        <v>1.3632</v>
      </c>
      <c r="I698">
        <f>VLOOKUP(C698,away!$B$2:$E$405,3,FALSE)</f>
        <v>0.96519999999999995</v>
      </c>
      <c r="J698">
        <f>VLOOKUP(B698,home!$B$2:$E$405,4,FALSE)</f>
        <v>0.4511</v>
      </c>
      <c r="K698" s="3">
        <f t="shared" si="896"/>
        <v>1.676849983848</v>
      </c>
      <c r="L698" s="3">
        <f t="shared" si="897"/>
        <v>0.59353962470400001</v>
      </c>
      <c r="M698" s="5">
        <f t="shared" si="898"/>
        <v>0.10327193661432293</v>
      </c>
      <c r="N698" s="5">
        <f t="shared" si="899"/>
        <v>0.17317154524367906</v>
      </c>
      <c r="O698" s="5">
        <f t="shared" si="900"/>
        <v>6.1295986500520504E-2</v>
      </c>
      <c r="P698" s="5">
        <f t="shared" si="901"/>
        <v>0.10278417397334504</v>
      </c>
      <c r="Q698" s="5">
        <f t="shared" si="902"/>
        <v>0.14519135142239825</v>
      </c>
      <c r="R698" s="5">
        <f t="shared" si="903"/>
        <v>1.8190798411690193E-2</v>
      </c>
      <c r="S698" s="5">
        <f t="shared" si="904"/>
        <v>2.5574678769792827E-2</v>
      </c>
      <c r="T698" s="5">
        <f t="shared" si="905"/>
        <v>8.6176820233516832E-2</v>
      </c>
      <c r="U698" s="5">
        <f t="shared" si="906"/>
        <v>3.0503240022824923E-2</v>
      </c>
      <c r="V698" s="5">
        <f t="shared" si="907"/>
        <v>2.8282096958610675E-3</v>
      </c>
      <c r="W698" s="5">
        <f t="shared" si="908"/>
        <v>8.1154705095839247E-2</v>
      </c>
      <c r="X698" s="5">
        <f t="shared" si="909"/>
        <v>4.8168533205548224E-2</v>
      </c>
      <c r="Y698" s="5">
        <f t="shared" si="910"/>
        <v>1.4294966560681627E-2</v>
      </c>
      <c r="Z698" s="5">
        <f t="shared" si="911"/>
        <v>3.5989865541135725E-3</v>
      </c>
      <c r="AA698" s="5">
        <f t="shared" si="912"/>
        <v>6.0349605451345129E-3</v>
      </c>
      <c r="AB698" s="5">
        <f t="shared" si="913"/>
        <v>5.0598617463160642E-3</v>
      </c>
      <c r="AC698" s="5">
        <f t="shared" si="914"/>
        <v>1.7592823795037192E-4</v>
      </c>
      <c r="AD698" s="5">
        <f t="shared" si="915"/>
        <v>3.4021066482286817E-2</v>
      </c>
      <c r="AE698" s="5">
        <f t="shared" si="916"/>
        <v>2.0192851031926352E-2</v>
      </c>
      <c r="AF698" s="5">
        <f t="shared" si="917"/>
        <v>5.9926286115966725E-3</v>
      </c>
      <c r="AG698" s="5">
        <f t="shared" si="918"/>
        <v>1.1856208457058472E-3</v>
      </c>
      <c r="AH698" s="5">
        <f t="shared" si="919"/>
        <v>5.3403528216082799E-4</v>
      </c>
      <c r="AI698" s="5">
        <f t="shared" si="920"/>
        <v>8.9549705426564654E-4</v>
      </c>
      <c r="AJ698" s="5">
        <f t="shared" si="921"/>
        <v>7.5080711049064065E-4</v>
      </c>
      <c r="AK698" s="5">
        <f t="shared" si="922"/>
        <v>4.1966363036639799E-4</v>
      </c>
      <c r="AL698" s="5">
        <f t="shared" si="923"/>
        <v>7.0038925226496325E-6</v>
      </c>
      <c r="AM698" s="5">
        <f t="shared" si="924"/>
        <v>1.140964495626288E-2</v>
      </c>
      <c r="AN698" s="5">
        <f t="shared" si="925"/>
        <v>6.7720763853461553E-3</v>
      </c>
      <c r="AO698" s="5">
        <f t="shared" si="926"/>
        <v>2.009747838112589E-3</v>
      </c>
      <c r="AP698" s="5">
        <f t="shared" si="927"/>
        <v>3.9762165919434046E-4</v>
      </c>
      <c r="AQ698" s="5">
        <f t="shared" si="928"/>
        <v>5.9001052593097656E-5</v>
      </c>
      <c r="AR698" s="5">
        <f t="shared" si="929"/>
        <v>6.3394220190486541E-5</v>
      </c>
      <c r="AS698" s="5">
        <f t="shared" si="930"/>
        <v>1.0630259710247391E-4</v>
      </c>
      <c r="AT698" s="5">
        <f t="shared" si="931"/>
        <v>8.9126754117141929E-5</v>
      </c>
      <c r="AU698" s="5">
        <f t="shared" si="932"/>
        <v>4.9817398733918029E-5</v>
      </c>
      <c r="AV698" s="5">
        <f t="shared" si="933"/>
        <v>2.088407606557996E-5</v>
      </c>
      <c r="AW698" s="5">
        <f t="shared" si="934"/>
        <v>1.9363368079448784E-7</v>
      </c>
      <c r="AX698" s="5">
        <f t="shared" si="935"/>
        <v>3.1887104934368036E-3</v>
      </c>
      <c r="AY698" s="5">
        <f t="shared" si="936"/>
        <v>1.8926260295641869E-3</v>
      </c>
      <c r="AZ698" s="5">
        <f t="shared" si="937"/>
        <v>5.6167427164627456E-4</v>
      </c>
      <c r="BA698" s="5">
        <f t="shared" si="938"/>
        <v>1.1112531213294078E-4</v>
      </c>
      <c r="BB698" s="5">
        <f t="shared" si="939"/>
        <v>1.6489319014625132E-5</v>
      </c>
      <c r="BC698" s="5">
        <f t="shared" si="940"/>
        <v>1.9574128439130272E-6</v>
      </c>
      <c r="BD698" s="5">
        <f t="shared" si="941"/>
        <v>6.2711636100440187E-6</v>
      </c>
      <c r="BE698" s="5">
        <f t="shared" si="942"/>
        <v>1.0515800598210477E-5</v>
      </c>
      <c r="BF698" s="5">
        <f t="shared" si="943"/>
        <v>8.8167100316290154E-6</v>
      </c>
      <c r="BG698" s="5">
        <f t="shared" si="944"/>
        <v>4.9281000247098707E-6</v>
      </c>
      <c r="BH698" s="5">
        <f t="shared" si="945"/>
        <v>2.0659211117090191E-6</v>
      </c>
      <c r="BI698" s="5">
        <f t="shared" si="946"/>
        <v>6.9284795656010229E-7</v>
      </c>
      <c r="BJ698" s="8">
        <f t="shared" si="947"/>
        <v>0.63597076346332682</v>
      </c>
      <c r="BK698" s="8">
        <f t="shared" si="948"/>
        <v>0.23653455721335909</v>
      </c>
      <c r="BL698" s="8">
        <f t="shared" si="949"/>
        <v>0.12404766589331216</v>
      </c>
      <c r="BM698" s="8">
        <f t="shared" si="950"/>
        <v>0.39435374856227218</v>
      </c>
      <c r="BN698" s="8">
        <f t="shared" si="951"/>
        <v>0.60390579216595608</v>
      </c>
    </row>
    <row r="699" spans="1:66" x14ac:dyDescent="0.25">
      <c r="A699" t="s">
        <v>21</v>
      </c>
      <c r="B699" t="s">
        <v>267</v>
      </c>
      <c r="C699" t="s">
        <v>397</v>
      </c>
      <c r="D699" t="s">
        <v>528</v>
      </c>
      <c r="E699">
        <f>VLOOKUP(A699,home!$A$2:$E$405,3,FALSE)</f>
        <v>1.3974</v>
      </c>
      <c r="F699">
        <f>VLOOKUP(B699,home!$B$2:$E$405,3,FALSE)</f>
        <v>1.0546</v>
      </c>
      <c r="G699">
        <f>VLOOKUP(C699,away!$B$2:$E$405,4,FALSE)</f>
        <v>1.4689000000000001</v>
      </c>
      <c r="H699">
        <f>VLOOKUP(A699,away!$A$2:$E$405,3,FALSE)</f>
        <v>1.3632</v>
      </c>
      <c r="I699">
        <f>VLOOKUP(C699,away!$B$2:$E$405,3,FALSE)</f>
        <v>0.73360000000000003</v>
      </c>
      <c r="J699">
        <f>VLOOKUP(B699,home!$B$2:$E$405,4,FALSE)</f>
        <v>1.0038</v>
      </c>
      <c r="K699" s="3">
        <f t="shared" si="896"/>
        <v>2.164715050956</v>
      </c>
      <c r="L699" s="3">
        <f t="shared" si="897"/>
        <v>1.003843685376</v>
      </c>
      <c r="M699" s="5">
        <f t="shared" si="898"/>
        <v>4.2064179809792407E-2</v>
      </c>
      <c r="N699" s="5">
        <f t="shared" si="899"/>
        <v>9.1056963140377131E-2</v>
      </c>
      <c r="O699" s="5">
        <f t="shared" si="900"/>
        <v>4.2225861282580733E-2</v>
      </c>
      <c r="P699" s="5">
        <f t="shared" si="901"/>
        <v>9.1406957457982746E-2</v>
      </c>
      <c r="Q699" s="5">
        <f t="shared" si="902"/>
        <v>9.8556189302160063E-2</v>
      </c>
      <c r="R699" s="5">
        <f t="shared" si="903"/>
        <v>2.11940821040408E-2</v>
      </c>
      <c r="S699" s="5">
        <f t="shared" si="904"/>
        <v>4.9657641665108609E-2</v>
      </c>
      <c r="T699" s="5">
        <f t="shared" si="905"/>
        <v>9.8935008285695042E-2</v>
      </c>
      <c r="U699" s="5">
        <f t="shared" si="906"/>
        <v>4.5879148521814329E-2</v>
      </c>
      <c r="V699" s="5">
        <f t="shared" si="907"/>
        <v>1.1989757766640357E-2</v>
      </c>
      <c r="W699" s="5">
        <f t="shared" si="908"/>
        <v>7.1115355449084872E-2</v>
      </c>
      <c r="X699" s="5">
        <f t="shared" si="909"/>
        <v>7.1388700500833541E-2</v>
      </c>
      <c r="Y699" s="5">
        <f t="shared" si="910"/>
        <v>3.5831548102480119E-2</v>
      </c>
      <c r="Z699" s="5">
        <f t="shared" si="911"/>
        <v>7.0918484958272816E-3</v>
      </c>
      <c r="AA699" s="5">
        <f t="shared" si="912"/>
        <v>1.5351831178016988E-2</v>
      </c>
      <c r="AB699" s="5">
        <f t="shared" si="913"/>
        <v>1.661617000539448E-2</v>
      </c>
      <c r="AC699" s="5">
        <f t="shared" si="914"/>
        <v>1.6283856048402024E-3</v>
      </c>
      <c r="AD699" s="5">
        <f t="shared" si="915"/>
        <v>3.8486120073679957E-2</v>
      </c>
      <c r="AE699" s="5">
        <f t="shared" si="916"/>
        <v>3.8634048610586134E-2</v>
      </c>
      <c r="AF699" s="5">
        <f t="shared" si="917"/>
        <v>1.939127286912316E-2</v>
      </c>
      <c r="AG699" s="5">
        <f t="shared" si="918"/>
        <v>6.4886022736907458E-3</v>
      </c>
      <c r="AH699" s="5">
        <f t="shared" si="919"/>
        <v>1.7797768325448749E-3</v>
      </c>
      <c r="AI699" s="5">
        <f t="shared" si="920"/>
        <v>3.8527096967526874E-3</v>
      </c>
      <c r="AJ699" s="5">
        <f t="shared" si="921"/>
        <v>4.1700093337623352E-3</v>
      </c>
      <c r="AK699" s="5">
        <f t="shared" si="922"/>
        <v>3.0089606558074433E-3</v>
      </c>
      <c r="AL699" s="5">
        <f t="shared" si="923"/>
        <v>1.415415913300838E-4</v>
      </c>
      <c r="AM699" s="5">
        <f t="shared" si="924"/>
        <v>1.6662296675278972E-2</v>
      </c>
      <c r="AN699" s="5">
        <f t="shared" si="925"/>
        <v>1.6726341301340309E-2</v>
      </c>
      <c r="AO699" s="5">
        <f t="shared" si="926"/>
        <v>8.3953160473971295E-3</v>
      </c>
      <c r="AP699" s="5">
        <f t="shared" si="927"/>
        <v>2.8091950003051361E-3</v>
      </c>
      <c r="AQ699" s="5">
        <f t="shared" si="928"/>
        <v>7.0499816551153522E-4</v>
      </c>
      <c r="AR699" s="5">
        <f t="shared" si="929"/>
        <v>3.5732354694573436E-4</v>
      </c>
      <c r="AS699" s="5">
        <f t="shared" si="930"/>
        <v>7.7350366013441408E-4</v>
      </c>
      <c r="AT699" s="5">
        <f t="shared" si="931"/>
        <v>8.3720750753126059E-4</v>
      </c>
      <c r="AU699" s="5">
        <f t="shared" si="932"/>
        <v>6.0410523077542608E-4</v>
      </c>
      <c r="AV699" s="5">
        <f t="shared" si="933"/>
        <v>3.2692892135520327E-4</v>
      </c>
      <c r="AW699" s="5">
        <f t="shared" si="934"/>
        <v>8.5437474326580863E-6</v>
      </c>
      <c r="AX699" s="5">
        <f t="shared" si="935"/>
        <v>6.0115207327450879E-3</v>
      </c>
      <c r="AY699" s="5">
        <f t="shared" si="936"/>
        <v>6.0346271270730603E-3</v>
      </c>
      <c r="AZ699" s="5">
        <f t="shared" si="937"/>
        <v>3.028911167555502E-3</v>
      </c>
      <c r="BA699" s="5">
        <f t="shared" si="938"/>
        <v>1.0135177830384796E-3</v>
      </c>
      <c r="BB699" s="5">
        <f t="shared" si="939"/>
        <v>2.5435335662986509E-4</v>
      </c>
      <c r="BC699" s="5">
        <f t="shared" si="940"/>
        <v>5.106620218141598E-5</v>
      </c>
      <c r="BD699" s="5">
        <f t="shared" si="941"/>
        <v>5.9782831039604995E-5</v>
      </c>
      <c r="BE699" s="5">
        <f t="shared" si="942"/>
        <v>1.2941279414019246E-4</v>
      </c>
      <c r="BF699" s="5">
        <f t="shared" si="943"/>
        <v>1.4007091163077259E-4</v>
      </c>
      <c r="BG699" s="5">
        <f t="shared" si="944"/>
        <v>1.0107120353608707E-4</v>
      </c>
      <c r="BH699" s="5">
        <f t="shared" si="945"/>
        <v>5.4697588878201256E-5</v>
      </c>
      <c r="BI699" s="5">
        <f t="shared" si="946"/>
        <v>2.3680938779129158E-5</v>
      </c>
      <c r="BJ699" s="8">
        <f t="shared" si="947"/>
        <v>0.63157595216676732</v>
      </c>
      <c r="BK699" s="8">
        <f t="shared" si="948"/>
        <v>0.20292309102276748</v>
      </c>
      <c r="BL699" s="8">
        <f t="shared" si="949"/>
        <v>0.15748633474546067</v>
      </c>
      <c r="BM699" s="8">
        <f t="shared" si="950"/>
        <v>0.60654690995424843</v>
      </c>
      <c r="BN699" s="8">
        <f t="shared" si="951"/>
        <v>0.38650423309693388</v>
      </c>
    </row>
    <row r="700" spans="1:66" x14ac:dyDescent="0.25">
      <c r="A700" t="s">
        <v>21</v>
      </c>
      <c r="B700" t="s">
        <v>270</v>
      </c>
      <c r="C700" t="s">
        <v>264</v>
      </c>
      <c r="D700" t="s">
        <v>528</v>
      </c>
      <c r="E700">
        <f>VLOOKUP(A700,home!$A$2:$E$405,3,FALSE)</f>
        <v>1.3974</v>
      </c>
      <c r="F700">
        <f>VLOOKUP(B700,home!$B$2:$E$405,3,FALSE)</f>
        <v>0.79090000000000005</v>
      </c>
      <c r="G700">
        <f>VLOOKUP(C700,away!$B$2:$E$405,4,FALSE)</f>
        <v>1.2428999999999999</v>
      </c>
      <c r="H700">
        <f>VLOOKUP(A700,away!$A$2:$E$405,3,FALSE)</f>
        <v>1.3632</v>
      </c>
      <c r="I700">
        <f>VLOOKUP(C700,away!$B$2:$E$405,3,FALSE)</f>
        <v>0.69499999999999995</v>
      </c>
      <c r="J700">
        <f>VLOOKUP(B700,home!$B$2:$E$405,4,FALSE)</f>
        <v>1.1196999999999999</v>
      </c>
      <c r="K700" s="3">
        <f t="shared" si="896"/>
        <v>1.3736576290140001</v>
      </c>
      <c r="L700" s="3">
        <f t="shared" si="897"/>
        <v>1.0608306527999998</v>
      </c>
      <c r="M700" s="5">
        <f t="shared" si="898"/>
        <v>8.7642583879207314E-2</v>
      </c>
      <c r="N700" s="5">
        <f t="shared" si="899"/>
        <v>0.12039090397217254</v>
      </c>
      <c r="O700" s="5">
        <f t="shared" si="900"/>
        <v>9.2973939469658234E-2</v>
      </c>
      <c r="P700" s="5">
        <f t="shared" si="901"/>
        <v>0.12771436125198188</v>
      </c>
      <c r="Q700" s="5">
        <f t="shared" si="902"/>
        <v>8.2687941852633368E-2</v>
      </c>
      <c r="R700" s="5">
        <f t="shared" si="903"/>
        <v>4.9314802450492599E-2</v>
      </c>
      <c r="S700" s="5">
        <f t="shared" si="904"/>
        <v>4.6526920328142596E-2</v>
      </c>
      <c r="T700" s="5">
        <f t="shared" si="905"/>
        <v>8.7717903334217473E-2</v>
      </c>
      <c r="U700" s="5">
        <f t="shared" si="906"/>
        <v>6.7741654609437471E-2</v>
      </c>
      <c r="V700" s="5">
        <f t="shared" si="907"/>
        <v>7.5333190375434563E-3</v>
      </c>
      <c r="W700" s="5">
        <f t="shared" si="908"/>
        <v>3.786164071777863E-2</v>
      </c>
      <c r="X700" s="5">
        <f t="shared" si="909"/>
        <v>4.0164789038720151E-2</v>
      </c>
      <c r="Y700" s="5">
        <f t="shared" si="910"/>
        <v>2.1304019687759888E-2</v>
      </c>
      <c r="Z700" s="5">
        <f t="shared" si="911"/>
        <v>1.7438218025419699E-2</v>
      </c>
      <c r="AA700" s="5">
        <f t="shared" si="912"/>
        <v>2.3954141227027222E-2</v>
      </c>
      <c r="AB700" s="5">
        <f t="shared" si="913"/>
        <v>1.6452394421492364E-2</v>
      </c>
      <c r="AC700" s="5">
        <f t="shared" si="914"/>
        <v>6.8610556250349843E-4</v>
      </c>
      <c r="AD700" s="5">
        <f t="shared" si="915"/>
        <v>1.3002232904740929E-2</v>
      </c>
      <c r="AE700" s="5">
        <f t="shared" si="916"/>
        <v>1.3793167220193957E-2</v>
      </c>
      <c r="AF700" s="5">
        <f t="shared" si="917"/>
        <v>7.3161072931889563E-3</v>
      </c>
      <c r="AG700" s="5">
        <f t="shared" si="918"/>
        <v>2.5870502919294932E-3</v>
      </c>
      <c r="AH700" s="5">
        <f t="shared" si="919"/>
        <v>4.6247490528936747E-3</v>
      </c>
      <c r="AI700" s="5">
        <f t="shared" si="920"/>
        <v>6.3528218187826673E-3</v>
      </c>
      <c r="AJ700" s="5">
        <f t="shared" si="921"/>
        <v>4.3633010785687045E-3</v>
      </c>
      <c r="AK700" s="5">
        <f t="shared" si="922"/>
        <v>1.9978939380869724E-3</v>
      </c>
      <c r="AL700" s="5">
        <f t="shared" si="923"/>
        <v>3.9992218297596145E-5</v>
      </c>
      <c r="AM700" s="5">
        <f t="shared" si="924"/>
        <v>3.5721232847628443E-3</v>
      </c>
      <c r="AN700" s="5">
        <f t="shared" si="925"/>
        <v>3.7894178760570479E-3</v>
      </c>
      <c r="AO700" s="5">
        <f t="shared" si="926"/>
        <v>2.0099653195947932E-3</v>
      </c>
      <c r="AP700" s="5">
        <f t="shared" si="927"/>
        <v>7.1074427403036819E-4</v>
      </c>
      <c r="AQ700" s="5">
        <f t="shared" si="928"/>
        <v>1.8849482804837432E-4</v>
      </c>
      <c r="AR700" s="5">
        <f t="shared" si="929"/>
        <v>9.8121511136347586E-4</v>
      </c>
      <c r="AS700" s="5">
        <f t="shared" si="930"/>
        <v>1.3478536234282604E-3</v>
      </c>
      <c r="AT700" s="5">
        <f t="shared" si="931"/>
        <v>9.2574470630819665E-4</v>
      </c>
      <c r="AU700" s="5">
        <f t="shared" si="932"/>
        <v>4.2388542611319322E-4</v>
      </c>
      <c r="AV700" s="5">
        <f t="shared" si="933"/>
        <v>1.4556836235205952E-4</v>
      </c>
      <c r="AW700" s="5">
        <f t="shared" si="934"/>
        <v>1.6188162537411931E-6</v>
      </c>
      <c r="AX700" s="5">
        <f t="shared" si="935"/>
        <v>8.1781240031550623E-4</v>
      </c>
      <c r="AY700" s="5">
        <f t="shared" si="936"/>
        <v>8.6756046249463316E-4</v>
      </c>
      <c r="AZ700" s="5">
        <f t="shared" si="937"/>
        <v>4.6016736588582569E-4</v>
      </c>
      <c r="BA700" s="5">
        <f t="shared" si="938"/>
        <v>1.6271988238330561E-4</v>
      </c>
      <c r="BB700" s="5">
        <f t="shared" si="939"/>
        <v>4.3154559763055305E-5</v>
      </c>
      <c r="BC700" s="5">
        <f t="shared" si="940"/>
        <v>9.1559359609477171E-6</v>
      </c>
      <c r="BD700" s="5">
        <f t="shared" si="941"/>
        <v>1.7348384452082338E-4</v>
      </c>
      <c r="BE700" s="5">
        <f t="shared" si="942"/>
        <v>2.3830740653670769E-4</v>
      </c>
      <c r="BF700" s="5">
        <f t="shared" si="943"/>
        <v>1.6367639351984469E-4</v>
      </c>
      <c r="BG700" s="5">
        <f t="shared" si="944"/>
        <v>7.4945108882677446E-5</v>
      </c>
      <c r="BH700" s="5">
        <f t="shared" si="945"/>
        <v>2.5737230143493697E-5</v>
      </c>
      <c r="BI700" s="5">
        <f t="shared" si="946"/>
        <v>7.0708285072598344E-6</v>
      </c>
      <c r="BJ700" s="8">
        <f t="shared" si="947"/>
        <v>0.43945707250263227</v>
      </c>
      <c r="BK700" s="8">
        <f t="shared" si="948"/>
        <v>0.27101084274017095</v>
      </c>
      <c r="BL700" s="8">
        <f t="shared" si="949"/>
        <v>0.27228318610811586</v>
      </c>
      <c r="BM700" s="8">
        <f t="shared" si="950"/>
        <v>0.43859884485395195</v>
      </c>
      <c r="BN700" s="8">
        <f t="shared" si="951"/>
        <v>0.56072453287614599</v>
      </c>
    </row>
    <row r="701" spans="1:66" x14ac:dyDescent="0.25">
      <c r="A701" t="s">
        <v>21</v>
      </c>
      <c r="B701" t="s">
        <v>272</v>
      </c>
      <c r="C701" t="s">
        <v>22</v>
      </c>
      <c r="D701" t="s">
        <v>528</v>
      </c>
      <c r="E701">
        <f>VLOOKUP(A701,home!$A$2:$E$405,3,FALSE)</f>
        <v>1.3974</v>
      </c>
      <c r="F701">
        <f>VLOOKUP(B701,home!$B$2:$E$405,3,FALSE)</f>
        <v>1.0546</v>
      </c>
      <c r="G701">
        <f>VLOOKUP(C701,away!$B$2:$E$405,4,FALSE)</f>
        <v>1.0168999999999999</v>
      </c>
      <c r="H701">
        <f>VLOOKUP(A701,away!$A$2:$E$405,3,FALSE)</f>
        <v>1.3632</v>
      </c>
      <c r="I701">
        <f>VLOOKUP(C701,away!$B$2:$E$405,3,FALSE)</f>
        <v>1.0038</v>
      </c>
      <c r="J701">
        <f>VLOOKUP(B701,home!$B$2:$E$405,4,FALSE)</f>
        <v>0.42470000000000002</v>
      </c>
      <c r="K701" s="3">
        <f t="shared" si="896"/>
        <v>1.4986035368759998</v>
      </c>
      <c r="L701" s="3">
        <f t="shared" si="897"/>
        <v>0.58115105395200006</v>
      </c>
      <c r="M701" s="5">
        <f t="shared" si="898"/>
        <v>0.124960874980826</v>
      </c>
      <c r="N701" s="5">
        <f t="shared" si="899"/>
        <v>0.18726680921738545</v>
      </c>
      <c r="O701" s="5">
        <f t="shared" si="900"/>
        <v>7.2621144197871149E-2</v>
      </c>
      <c r="P701" s="5">
        <f t="shared" si="901"/>
        <v>0.10883030354691166</v>
      </c>
      <c r="Q701" s="5">
        <f t="shared" si="902"/>
        <v>0.14031935131632853</v>
      </c>
      <c r="R701" s="5">
        <f t="shared" si="903"/>
        <v>2.1101927244896491E-2</v>
      </c>
      <c r="S701" s="5">
        <f t="shared" si="904"/>
        <v>2.3695486631176134E-2</v>
      </c>
      <c r="T701" s="5">
        <f t="shared" si="905"/>
        <v>8.1546738907345276E-2</v>
      </c>
      <c r="U701" s="5">
        <f t="shared" si="906"/>
        <v>3.1623422804101894E-2</v>
      </c>
      <c r="V701" s="5">
        <f t="shared" si="907"/>
        <v>2.2929728144094664E-3</v>
      </c>
      <c r="W701" s="5">
        <f t="shared" si="908"/>
        <v>7.0094358724931957E-2</v>
      </c>
      <c r="X701" s="5">
        <f t="shared" si="909"/>
        <v>4.0735410449083777E-2</v>
      </c>
      <c r="Y701" s="5">
        <f t="shared" si="910"/>
        <v>1.1836713357826174E-2</v>
      </c>
      <c r="Z701" s="5">
        <f t="shared" si="911"/>
        <v>4.087802419596674E-3</v>
      </c>
      <c r="AA701" s="5">
        <f t="shared" si="912"/>
        <v>6.1259951640578441E-3</v>
      </c>
      <c r="AB701" s="5">
        <f t="shared" si="913"/>
        <v>4.5902190098711798E-3</v>
      </c>
      <c r="AC701" s="5">
        <f t="shared" si="914"/>
        <v>1.2481152973645201E-4</v>
      </c>
      <c r="AD701" s="5">
        <f t="shared" si="915"/>
        <v>2.6260913475059548E-2</v>
      </c>
      <c r="AE701" s="5">
        <f t="shared" si="916"/>
        <v>1.5261557543773136E-2</v>
      </c>
      <c r="AF701" s="5">
        <f t="shared" si="917"/>
        <v>4.4346351257564271E-3</v>
      </c>
      <c r="AG701" s="5">
        <f t="shared" si="918"/>
        <v>8.5906429240863603E-4</v>
      </c>
      <c r="AH701" s="5">
        <f t="shared" si="919"/>
        <v>5.9390767112403576E-4</v>
      </c>
      <c r="AI701" s="5">
        <f t="shared" si="920"/>
        <v>8.9003213652426793E-4</v>
      </c>
      <c r="AJ701" s="5">
        <f t="shared" si="921"/>
        <v>6.6690265386428556E-4</v>
      </c>
      <c r="AK701" s="5">
        <f t="shared" si="922"/>
        <v>3.3314089194433631E-4</v>
      </c>
      <c r="AL701" s="5">
        <f t="shared" si="923"/>
        <v>4.3480094611874865E-6</v>
      </c>
      <c r="AM701" s="5">
        <f t="shared" si="924"/>
        <v>7.8709395630637575E-3</v>
      </c>
      <c r="AN701" s="5">
        <f t="shared" si="925"/>
        <v>4.5742048226669963E-3</v>
      </c>
      <c r="AO701" s="5">
        <f t="shared" si="926"/>
        <v>1.3291519768426231E-3</v>
      </c>
      <c r="AP701" s="5">
        <f t="shared" si="927"/>
        <v>2.5747935740149161E-4</v>
      </c>
      <c r="AQ701" s="5">
        <f t="shared" si="928"/>
        <v>3.7408599981190142E-5</v>
      </c>
      <c r="AR701" s="5">
        <f t="shared" si="929"/>
        <v>6.9030013804782277E-5</v>
      </c>
      <c r="AS701" s="5">
        <f t="shared" si="930"/>
        <v>1.0344862283844579E-4</v>
      </c>
      <c r="AT701" s="5">
        <f t="shared" si="931"/>
        <v>7.7514236035323126E-5</v>
      </c>
      <c r="AU701" s="5">
        <f t="shared" si="932"/>
        <v>3.8721036093592102E-5</v>
      </c>
      <c r="AV701" s="5">
        <f t="shared" si="933"/>
        <v>1.4506870410340103E-5</v>
      </c>
      <c r="AW701" s="5">
        <f t="shared" si="934"/>
        <v>1.0518741022795345E-7</v>
      </c>
      <c r="AX701" s="5">
        <f t="shared" si="935"/>
        <v>1.9659029779574289E-3</v>
      </c>
      <c r="AY701" s="5">
        <f t="shared" si="936"/>
        <v>1.1424865876073353E-3</v>
      </c>
      <c r="AZ701" s="5">
        <f t="shared" si="937"/>
        <v>3.3197864225701339E-4</v>
      </c>
      <c r="BA701" s="5">
        <f t="shared" si="938"/>
        <v>6.4309912612405782E-5</v>
      </c>
      <c r="BB701" s="5">
        <f t="shared" si="939"/>
        <v>9.3434433735651606E-6</v>
      </c>
      <c r="BC701" s="5">
        <f t="shared" si="940"/>
        <v>1.0859903928176453E-6</v>
      </c>
      <c r="BD701" s="5">
        <f t="shared" si="941"/>
        <v>6.6861442128283848E-6</v>
      </c>
      <c r="BE701" s="5">
        <f t="shared" si="942"/>
        <v>1.0019879365407613E-5</v>
      </c>
      <c r="BF701" s="5">
        <f t="shared" si="943"/>
        <v>7.5079133280353516E-6</v>
      </c>
      <c r="BG701" s="5">
        <f t="shared" si="944"/>
        <v>3.7504618226507451E-6</v>
      </c>
      <c r="BH701" s="5">
        <f t="shared" si="945"/>
        <v>1.4051138380857046E-6</v>
      </c>
      <c r="BI701" s="5">
        <f t="shared" si="946"/>
        <v>4.2114171349372898E-7</v>
      </c>
      <c r="BJ701" s="8">
        <f t="shared" si="947"/>
        <v>0.59619984428405548</v>
      </c>
      <c r="BK701" s="8">
        <f t="shared" si="948"/>
        <v>0.26105128410012834</v>
      </c>
      <c r="BL701" s="8">
        <f t="shared" si="949"/>
        <v>0.13887970320771859</v>
      </c>
      <c r="BM701" s="8">
        <f t="shared" si="950"/>
        <v>0.3439758421070826</v>
      </c>
      <c r="BN701" s="8">
        <f t="shared" si="951"/>
        <v>0.65510041050421919</v>
      </c>
    </row>
    <row r="702" spans="1:66" x14ac:dyDescent="0.25">
      <c r="A702" t="s">
        <v>21</v>
      </c>
      <c r="B702" t="s">
        <v>273</v>
      </c>
      <c r="C702" t="s">
        <v>153</v>
      </c>
      <c r="D702" t="s">
        <v>528</v>
      </c>
      <c r="E702">
        <f>VLOOKUP(A702,home!$A$2:$E$405,3,FALSE)</f>
        <v>1.3974</v>
      </c>
      <c r="F702">
        <f>VLOOKUP(B702,home!$B$2:$E$405,3,FALSE)</f>
        <v>0.60260000000000002</v>
      </c>
      <c r="G702">
        <f>VLOOKUP(C702,away!$B$2:$E$405,4,FALSE)</f>
        <v>0.52729999999999999</v>
      </c>
      <c r="H702">
        <f>VLOOKUP(A702,away!$A$2:$E$405,3,FALSE)</f>
        <v>1.3632</v>
      </c>
      <c r="I702">
        <f>VLOOKUP(C702,away!$B$2:$E$405,3,FALSE)</f>
        <v>1.6215999999999999</v>
      </c>
      <c r="J702">
        <f>VLOOKUP(B702,home!$B$2:$E$405,4,FALSE)</f>
        <v>0.81079999999999997</v>
      </c>
      <c r="K702" s="3">
        <f t="shared" si="896"/>
        <v>0.44402521945200002</v>
      </c>
      <c r="L702" s="3">
        <f t="shared" si="897"/>
        <v>1.792326199296</v>
      </c>
      <c r="M702" s="5">
        <f t="shared" si="898"/>
        <v>0.10684763634055454</v>
      </c>
      <c r="N702" s="5">
        <f t="shared" si="899"/>
        <v>4.7443045174042214E-2</v>
      </c>
      <c r="O702" s="5">
        <f t="shared" si="900"/>
        <v>0.19150581794602725</v>
      </c>
      <c r="P702" s="5">
        <f t="shared" si="901"/>
        <v>8.5033412839819508E-2</v>
      </c>
      <c r="Q702" s="5">
        <f t="shared" si="902"/>
        <v>1.0532954272437623E-2</v>
      </c>
      <c r="R702" s="5">
        <f t="shared" si="903"/>
        <v>0.17162044741113741</v>
      </c>
      <c r="S702" s="5">
        <f t="shared" si="904"/>
        <v>1.691820602409233E-2</v>
      </c>
      <c r="T702" s="5">
        <f t="shared" si="905"/>
        <v>1.8878489898476687E-2</v>
      </c>
      <c r="U702" s="5">
        <f t="shared" si="906"/>
        <v>7.6203806824180723E-2</v>
      </c>
      <c r="V702" s="5">
        <f t="shared" si="907"/>
        <v>1.4960168689496082E-3</v>
      </c>
      <c r="W702" s="5">
        <f t="shared" si="908"/>
        <v>1.5589657774323325E-3</v>
      </c>
      <c r="X702" s="5">
        <f t="shared" si="909"/>
        <v>2.7941752066978263E-3</v>
      </c>
      <c r="Y702" s="5">
        <f t="shared" si="910"/>
        <v>2.5040367141939157E-3</v>
      </c>
      <c r="Z702" s="5">
        <f t="shared" si="911"/>
        <v>0.10253327474329432</v>
      </c>
      <c r="AA702" s="5">
        <f t="shared" si="912"/>
        <v>4.552735981902347E-2</v>
      </c>
      <c r="AB702" s="5">
        <f t="shared" si="913"/>
        <v>1.0107647967356033E-2</v>
      </c>
      <c r="AC702" s="5">
        <f t="shared" si="914"/>
        <v>7.4411695235860448E-5</v>
      </c>
      <c r="AD702" s="5">
        <f t="shared" si="915"/>
        <v>1.7305503036063727E-4</v>
      </c>
      <c r="AE702" s="5">
        <f t="shared" si="916"/>
        <v>3.1017106483533484E-4</v>
      </c>
      <c r="AF702" s="5">
        <f t="shared" si="917"/>
        <v>2.7796386288395455E-4</v>
      </c>
      <c r="AG702" s="5">
        <f t="shared" si="918"/>
        <v>1.6606730463481089E-4</v>
      </c>
      <c r="AH702" s="5">
        <f t="shared" si="919"/>
        <v>4.594326865550534E-2</v>
      </c>
      <c r="AI702" s="5">
        <f t="shared" si="920"/>
        <v>2.0399969947102952E-2</v>
      </c>
      <c r="AJ702" s="5">
        <f t="shared" si="921"/>
        <v>4.5290505662882972E-3</v>
      </c>
      <c r="AK702" s="5">
        <f t="shared" si="922"/>
        <v>6.7033755720178874E-4</v>
      </c>
      <c r="AL702" s="5">
        <f t="shared" si="923"/>
        <v>2.368786289641158E-6</v>
      </c>
      <c r="AM702" s="5">
        <f t="shared" si="924"/>
        <v>1.5368159566630904E-5</v>
      </c>
      <c r="AN702" s="5">
        <f t="shared" si="925"/>
        <v>2.7544755026234024E-5</v>
      </c>
      <c r="AO702" s="5">
        <f t="shared" si="926"/>
        <v>2.4684593043354719E-5</v>
      </c>
      <c r="AP702" s="5">
        <f t="shared" si="927"/>
        <v>1.4747614276854814E-5</v>
      </c>
      <c r="AQ702" s="5">
        <f t="shared" si="928"/>
        <v>6.6081338613796573E-6</v>
      </c>
      <c r="AR702" s="5">
        <f t="shared" si="929"/>
        <v>1.6469064818511372E-2</v>
      </c>
      <c r="AS702" s="5">
        <f t="shared" si="930"/>
        <v>7.3126801202087234E-3</v>
      </c>
      <c r="AT702" s="5">
        <f t="shared" si="931"/>
        <v>1.6235071975789783E-3</v>
      </c>
      <c r="AU702" s="5">
        <f t="shared" si="932"/>
        <v>2.4029271322896915E-4</v>
      </c>
      <c r="AV702" s="5">
        <f t="shared" si="933"/>
        <v>2.6674006181052376E-5</v>
      </c>
      <c r="AW702" s="5">
        <f t="shared" si="934"/>
        <v>5.2365839545771934E-8</v>
      </c>
      <c r="AX702" s="5">
        <f t="shared" si="935"/>
        <v>1.13730840402444E-6</v>
      </c>
      <c r="AY702" s="5">
        <f t="shared" si="936"/>
        <v>2.0384276492125236E-6</v>
      </c>
      <c r="AZ702" s="5">
        <f t="shared" si="937"/>
        <v>1.8267636405264816E-6</v>
      </c>
      <c r="BA702" s="5">
        <f t="shared" si="938"/>
        <v>1.0913854442789845E-6</v>
      </c>
      <c r="BB702" s="5">
        <f t="shared" si="939"/>
        <v>4.8902968132788242E-7</v>
      </c>
      <c r="BC702" s="5">
        <f t="shared" si="940"/>
        <v>1.7530014201546732E-7</v>
      </c>
      <c r="BD702" s="5">
        <f t="shared" si="941"/>
        <v>4.9196560586869924E-3</v>
      </c>
      <c r="BE702" s="5">
        <f t="shared" si="942"/>
        <v>2.1844513610868531E-3</v>
      </c>
      <c r="BF702" s="5">
        <f t="shared" si="943"/>
        <v>4.8497574749440509E-4</v>
      </c>
      <c r="BG702" s="5">
        <f t="shared" si="944"/>
        <v>7.1780487570033671E-5</v>
      </c>
      <c r="BH702" s="5">
        <f t="shared" si="945"/>
        <v>7.9680866864139376E-6</v>
      </c>
      <c r="BI702" s="5">
        <f t="shared" si="946"/>
        <v>7.0760628790950178E-7</v>
      </c>
      <c r="BJ702" s="8">
        <f t="shared" si="947"/>
        <v>8.4734635776731196E-2</v>
      </c>
      <c r="BK702" s="8">
        <f t="shared" si="948"/>
        <v>0.21037409098259069</v>
      </c>
      <c r="BL702" s="8">
        <f t="shared" si="949"/>
        <v>0.59984946489734481</v>
      </c>
      <c r="BM702" s="8">
        <f t="shared" si="950"/>
        <v>0.38450616635413298</v>
      </c>
      <c r="BN702" s="8">
        <f t="shared" si="951"/>
        <v>0.61298331398401851</v>
      </c>
    </row>
    <row r="703" spans="1:66" x14ac:dyDescent="0.25">
      <c r="A703" t="s">
        <v>24</v>
      </c>
      <c r="B703" t="s">
        <v>293</v>
      </c>
      <c r="C703" t="s">
        <v>286</v>
      </c>
      <c r="D703" t="s">
        <v>528</v>
      </c>
      <c r="E703">
        <f>VLOOKUP(A703,home!$A$2:$E$405,3,FALSE)</f>
        <v>1.6263000000000001</v>
      </c>
      <c r="F703">
        <f>VLOOKUP(B703,home!$B$2:$E$405,3,FALSE)</f>
        <v>0.9385</v>
      </c>
      <c r="G703">
        <f>VLOOKUP(C703,away!$B$2:$E$405,4,FALSE)</f>
        <v>0.67959999999999998</v>
      </c>
      <c r="H703">
        <f>VLOOKUP(A703,away!$A$2:$E$405,3,FALSE)</f>
        <v>1.4262999999999999</v>
      </c>
      <c r="I703">
        <f>VLOOKUP(C703,away!$B$2:$E$405,3,FALSE)</f>
        <v>1.3284</v>
      </c>
      <c r="J703">
        <f>VLOOKUP(B703,home!$B$2:$E$405,4,FALSE)</f>
        <v>1.107</v>
      </c>
      <c r="K703" s="3">
        <f t="shared" si="896"/>
        <v>1.0372616209800001</v>
      </c>
      <c r="L703" s="3">
        <f t="shared" si="897"/>
        <v>2.0974294904399997</v>
      </c>
      <c r="M703" s="5">
        <f t="shared" si="898"/>
        <v>4.3513192481909747E-2</v>
      </c>
      <c r="N703" s="5">
        <f t="shared" si="899"/>
        <v>4.5134564567800455E-2</v>
      </c>
      <c r="O703" s="5">
        <f t="shared" si="900"/>
        <v>9.1265853134749594E-2</v>
      </c>
      <c r="P703" s="5">
        <f t="shared" si="901"/>
        <v>9.4666566762672988E-2</v>
      </c>
      <c r="Q703" s="5">
        <f t="shared" si="902"/>
        <v>2.3408175802911588E-2</v>
      </c>
      <c r="R703" s="5">
        <f t="shared" si="903"/>
        <v>9.5711845917494862E-2</v>
      </c>
      <c r="S703" s="5">
        <f t="shared" si="904"/>
        <v>5.1488746007072442E-2</v>
      </c>
      <c r="T703" s="5">
        <f t="shared" si="905"/>
        <v>4.9096998246430781E-2</v>
      </c>
      <c r="U703" s="5">
        <f t="shared" si="906"/>
        <v>9.9278224443368715E-2</v>
      </c>
      <c r="V703" s="5">
        <f t="shared" si="907"/>
        <v>1.2446449592222382E-2</v>
      </c>
      <c r="W703" s="5">
        <f t="shared" si="908"/>
        <v>8.0934674591709634E-3</v>
      </c>
      <c r="X703" s="5">
        <f t="shared" si="909"/>
        <v>1.6975477328781675E-2</v>
      </c>
      <c r="Y703" s="5">
        <f t="shared" si="910"/>
        <v>1.7802433381841159E-2</v>
      </c>
      <c r="Z703" s="5">
        <f t="shared" si="911"/>
        <v>6.6916282737267685E-2</v>
      </c>
      <c r="AA703" s="5">
        <f t="shared" si="912"/>
        <v>6.9409691902014264E-2</v>
      </c>
      <c r="AB703" s="5">
        <f t="shared" si="913"/>
        <v>3.599800476700285E-2</v>
      </c>
      <c r="AC703" s="5">
        <f t="shared" si="914"/>
        <v>1.6923928469656307E-3</v>
      </c>
      <c r="AD703" s="5">
        <f t="shared" si="915"/>
        <v>2.0987607940121389E-3</v>
      </c>
      <c r="AE703" s="5">
        <f t="shared" si="916"/>
        <v>4.4020027827403295E-3</v>
      </c>
      <c r="AF703" s="5">
        <f t="shared" si="917"/>
        <v>4.6164452267592557E-3</v>
      </c>
      <c r="AG703" s="5">
        <f t="shared" si="918"/>
        <v>3.2275561198686123E-3</v>
      </c>
      <c r="AH703" s="5">
        <f t="shared" si="919"/>
        <v>3.508804620094156E-2</v>
      </c>
      <c r="AI703" s="5">
        <f t="shared" si="920"/>
        <v>3.6395483679409778E-2</v>
      </c>
      <c r="AJ703" s="5">
        <f t="shared" si="921"/>
        <v>1.8875819198827859E-2</v>
      </c>
      <c r="AK703" s="5">
        <f t="shared" si="922"/>
        <v>6.526387606500531E-3</v>
      </c>
      <c r="AL703" s="5">
        <f t="shared" si="923"/>
        <v>1.4727765194663615E-4</v>
      </c>
      <c r="AM703" s="5">
        <f t="shared" si="924"/>
        <v>4.3539280464926074E-4</v>
      </c>
      <c r="AN703" s="5">
        <f t="shared" si="925"/>
        <v>9.1320570839674138E-4</v>
      </c>
      <c r="AO703" s="5">
        <f t="shared" si="926"/>
        <v>9.5769229181473818E-4</v>
      </c>
      <c r="AP703" s="5">
        <f t="shared" si="927"/>
        <v>6.6956401853976737E-4</v>
      </c>
      <c r="AQ703" s="5">
        <f t="shared" si="928"/>
        <v>3.5109082955570557E-4</v>
      </c>
      <c r="AR703" s="5">
        <f t="shared" si="929"/>
        <v>1.4718940572755215E-2</v>
      </c>
      <c r="AS703" s="5">
        <f t="shared" si="930"/>
        <v>1.5267392157604363E-2</v>
      </c>
      <c r="AT703" s="5">
        <f t="shared" si="931"/>
        <v>7.9181399687670209E-3</v>
      </c>
      <c r="AU703" s="5">
        <f t="shared" si="932"/>
        <v>2.737727566383269E-3</v>
      </c>
      <c r="AV703" s="5">
        <f t="shared" si="933"/>
        <v>7.0993493332708506E-4</v>
      </c>
      <c r="AW703" s="5">
        <f t="shared" si="934"/>
        <v>8.9004103477432129E-6</v>
      </c>
      <c r="AX703" s="5">
        <f t="shared" si="935"/>
        <v>7.5269374385586755E-5</v>
      </c>
      <c r="AY703" s="5">
        <f t="shared" si="936"/>
        <v>1.5787220556329881E-4</v>
      </c>
      <c r="AZ703" s="5">
        <f t="shared" si="937"/>
        <v>1.6556290983463438E-4</v>
      </c>
      <c r="BA703" s="5">
        <f t="shared" si="938"/>
        <v>1.1575217653674028E-4</v>
      </c>
      <c r="BB703" s="5">
        <f t="shared" si="939"/>
        <v>6.069550716269399E-5</v>
      </c>
      <c r="BC703" s="5">
        <f t="shared" si="940"/>
        <v>2.5460909332049336E-5</v>
      </c>
      <c r="BD703" s="5">
        <f t="shared" si="941"/>
        <v>5.1453233375551013E-3</v>
      </c>
      <c r="BE703" s="5">
        <f t="shared" si="942"/>
        <v>5.3370464255786277E-3</v>
      </c>
      <c r="BF703" s="5">
        <f t="shared" si="943"/>
        <v>2.7679567133206012E-3</v>
      </c>
      <c r="BG703" s="5">
        <f t="shared" si="944"/>
        <v>9.5703175575380015E-4</v>
      </c>
      <c r="BH703" s="5">
        <f t="shared" si="945"/>
        <v>2.4817307757563057E-4</v>
      </c>
      <c r="BI703" s="5">
        <f t="shared" si="946"/>
        <v>5.1484081745938784E-5</v>
      </c>
      <c r="BJ703" s="8">
        <f t="shared" si="947"/>
        <v>0.17878344044608815</v>
      </c>
      <c r="BK703" s="8">
        <f t="shared" si="948"/>
        <v>0.20411249754835312</v>
      </c>
      <c r="BL703" s="8">
        <f t="shared" si="949"/>
        <v>0.54440850744067659</v>
      </c>
      <c r="BM703" s="8">
        <f t="shared" si="950"/>
        <v>0.60037155770963102</v>
      </c>
      <c r="BN703" s="8">
        <f t="shared" si="951"/>
        <v>0.39370019866753925</v>
      </c>
    </row>
    <row r="704" spans="1:66" x14ac:dyDescent="0.25">
      <c r="A704" t="s">
        <v>24</v>
      </c>
      <c r="B704" t="s">
        <v>290</v>
      </c>
      <c r="C704" t="s">
        <v>184</v>
      </c>
      <c r="D704" t="s">
        <v>528</v>
      </c>
      <c r="E704">
        <f>VLOOKUP(A704,home!$A$2:$E$405,3,FALSE)</f>
        <v>1.6263000000000001</v>
      </c>
      <c r="F704">
        <f>VLOOKUP(B704,home!$B$2:$E$405,3,FALSE)</f>
        <v>1.0032000000000001</v>
      </c>
      <c r="G704">
        <f>VLOOKUP(C704,away!$B$2:$E$405,4,FALSE)</f>
        <v>0.90620000000000001</v>
      </c>
      <c r="H704">
        <f>VLOOKUP(A704,away!$A$2:$E$405,3,FALSE)</f>
        <v>1.4262999999999999</v>
      </c>
      <c r="I704">
        <f>VLOOKUP(C704,away!$B$2:$E$405,3,FALSE)</f>
        <v>0.73799999999999999</v>
      </c>
      <c r="J704">
        <f>VLOOKUP(B704,home!$B$2:$E$405,4,FALSE)</f>
        <v>0.99629999999999996</v>
      </c>
      <c r="K704" s="3">
        <f t="shared" si="896"/>
        <v>1.4784690697920002</v>
      </c>
      <c r="L704" s="3">
        <f t="shared" si="897"/>
        <v>1.0487147452199999</v>
      </c>
      <c r="M704" s="5">
        <f t="shared" si="898"/>
        <v>7.9883671003501716E-2</v>
      </c>
      <c r="N704" s="5">
        <f t="shared" si="899"/>
        <v>0.11810553676011736</v>
      </c>
      <c r="O704" s="5">
        <f t="shared" si="900"/>
        <v>8.3775183683675578E-2</v>
      </c>
      <c r="P704" s="5">
        <f t="shared" si="901"/>
        <v>0.12385901789245779</v>
      </c>
      <c r="Q704" s="5">
        <f t="shared" si="902"/>
        <v>8.7307691535507825E-2</v>
      </c>
      <c r="R704" s="5">
        <f t="shared" si="903"/>
        <v>4.3928135206292261E-2</v>
      </c>
      <c r="S704" s="5">
        <f t="shared" si="904"/>
        <v>4.8010613810586231E-2</v>
      </c>
      <c r="T704" s="5">
        <f t="shared" si="905"/>
        <v>9.156086348440641E-2</v>
      </c>
      <c r="U704" s="5">
        <f t="shared" si="906"/>
        <v>6.4946389196144136E-2</v>
      </c>
      <c r="V704" s="5">
        <f t="shared" si="907"/>
        <v>8.2711208551308618E-3</v>
      </c>
      <c r="W704" s="5">
        <f t="shared" si="908"/>
        <v>4.30272404967297E-2</v>
      </c>
      <c r="X704" s="5">
        <f t="shared" si="909"/>
        <v>4.512330155504754E-2</v>
      </c>
      <c r="Y704" s="5">
        <f t="shared" si="910"/>
        <v>2.3660735846893453E-2</v>
      </c>
      <c r="Z704" s="5">
        <f t="shared" si="911"/>
        <v>1.5356027706952165E-2</v>
      </c>
      <c r="AA704" s="5">
        <f t="shared" si="912"/>
        <v>2.2703411999597748E-2</v>
      </c>
      <c r="AB704" s="5">
        <f t="shared" si="913"/>
        <v>1.6783146210074915E-2</v>
      </c>
      <c r="AC704" s="5">
        <f t="shared" si="914"/>
        <v>8.0151933204646042E-4</v>
      </c>
      <c r="AD704" s="5">
        <f t="shared" si="915"/>
        <v>1.5903611058229163E-2</v>
      </c>
      <c r="AE704" s="5">
        <f t="shared" si="916"/>
        <v>1.6678351419008766E-2</v>
      </c>
      <c r="AF704" s="5">
        <f t="shared" si="917"/>
        <v>8.7454165295377008E-3</v>
      </c>
      <c r="AG704" s="5">
        <f t="shared" si="918"/>
        <v>3.057149089205635E-3</v>
      </c>
      <c r="AH704" s="5">
        <f t="shared" si="919"/>
        <v>4.0260231710718998E-3</v>
      </c>
      <c r="AI704" s="5">
        <f t="shared" si="920"/>
        <v>5.95235073269571E-3</v>
      </c>
      <c r="AJ704" s="5">
        <f t="shared" si="921"/>
        <v>4.4001832254221794E-3</v>
      </c>
      <c r="AK704" s="5">
        <f t="shared" si="922"/>
        <v>2.1685116000680969E-3</v>
      </c>
      <c r="AL704" s="5">
        <f t="shared" si="923"/>
        <v>4.9709982549370642E-5</v>
      </c>
      <c r="AM704" s="5">
        <f t="shared" si="924"/>
        <v>4.7025994095187661E-3</v>
      </c>
      <c r="AN704" s="5">
        <f t="shared" si="925"/>
        <v>4.9316853416251942E-3</v>
      </c>
      <c r="AO704" s="5">
        <f t="shared" si="926"/>
        <v>2.5859655682738368E-3</v>
      </c>
      <c r="AP704" s="5">
        <f t="shared" si="927"/>
        <v>9.0398007402666292E-4</v>
      </c>
      <c r="AQ704" s="5">
        <f t="shared" si="928"/>
        <v>2.370043082542071E-4</v>
      </c>
      <c r="AR704" s="5">
        <f t="shared" si="929"/>
        <v>8.44429972820097E-4</v>
      </c>
      <c r="AS704" s="5">
        <f t="shared" si="930"/>
        <v>1.2484635964198128E-3</v>
      </c>
      <c r="AT704" s="5">
        <f t="shared" si="931"/>
        <v>9.2290740603398805E-4</v>
      </c>
      <c r="AU704" s="5">
        <f t="shared" si="932"/>
        <v>4.5483001803440593E-4</v>
      </c>
      <c r="AV704" s="5">
        <f t="shared" si="933"/>
        <v>1.6811302841920173E-4</v>
      </c>
      <c r="AW704" s="5">
        <f t="shared" si="934"/>
        <v>2.140970718445756E-6</v>
      </c>
      <c r="AX704" s="5">
        <f t="shared" si="935"/>
        <v>1.1587746290992688E-3</v>
      </c>
      <c r="AY704" s="5">
        <f t="shared" si="936"/>
        <v>1.2152240399232392E-3</v>
      </c>
      <c r="AZ704" s="5">
        <f t="shared" si="937"/>
        <v>6.3721168470665937E-4</v>
      </c>
      <c r="BA704" s="5">
        <f t="shared" si="938"/>
        <v>2.2275109652611705E-4</v>
      </c>
      <c r="BB704" s="5">
        <f t="shared" si="939"/>
        <v>5.8400589860215607E-5</v>
      </c>
      <c r="BC704" s="5">
        <f t="shared" si="940"/>
        <v>1.2249111943190749E-5</v>
      </c>
      <c r="BD704" s="5">
        <f t="shared" si="941"/>
        <v>1.4759436063369315E-4</v>
      </c>
      <c r="BE704" s="5">
        <f t="shared" si="942"/>
        <v>2.1821369707264131E-4</v>
      </c>
      <c r="BF704" s="5">
        <f t="shared" si="943"/>
        <v>1.613111008634307E-4</v>
      </c>
      <c r="BG704" s="5">
        <f t="shared" si="944"/>
        <v>7.9497824413559949E-5</v>
      </c>
      <c r="BH704" s="5">
        <f t="shared" si="945"/>
        <v>2.938376862780094E-5</v>
      </c>
      <c r="BI704" s="5">
        <f t="shared" si="946"/>
        <v>8.6885986140256418E-6</v>
      </c>
      <c r="BJ704" s="8">
        <f t="shared" si="947"/>
        <v>0.46983574362844088</v>
      </c>
      <c r="BK704" s="8">
        <f t="shared" si="948"/>
        <v>0.2620908769161957</v>
      </c>
      <c r="BL704" s="8">
        <f t="shared" si="949"/>
        <v>0.25296676839699528</v>
      </c>
      <c r="BM704" s="8">
        <f t="shared" si="950"/>
        <v>0.46217709749782676</v>
      </c>
      <c r="BN704" s="8">
        <f t="shared" si="951"/>
        <v>0.5368592360815525</v>
      </c>
    </row>
    <row r="705" spans="1:66" x14ac:dyDescent="0.25">
      <c r="A705" t="s">
        <v>24</v>
      </c>
      <c r="B705" t="s">
        <v>327</v>
      </c>
      <c r="C705" t="s">
        <v>326</v>
      </c>
      <c r="D705" t="s">
        <v>528</v>
      </c>
      <c r="E705">
        <f>VLOOKUP(A705,home!$A$2:$E$405,3,FALSE)</f>
        <v>1.6263000000000001</v>
      </c>
      <c r="F705">
        <f>VLOOKUP(B705,home!$B$2:$E$405,3,FALSE)</f>
        <v>1.0032000000000001</v>
      </c>
      <c r="G705">
        <f>VLOOKUP(C705,away!$B$2:$E$405,4,FALSE)</f>
        <v>0.87380000000000002</v>
      </c>
      <c r="H705">
        <f>VLOOKUP(A705,away!$A$2:$E$405,3,FALSE)</f>
        <v>1.4262999999999999</v>
      </c>
      <c r="I705">
        <f>VLOOKUP(C705,away!$B$2:$E$405,3,FALSE)</f>
        <v>0.77490000000000003</v>
      </c>
      <c r="J705">
        <f>VLOOKUP(B705,home!$B$2:$E$405,4,FALSE)</f>
        <v>0.88560000000000005</v>
      </c>
      <c r="K705" s="3">
        <f t="shared" si="896"/>
        <v>1.4256083350080002</v>
      </c>
      <c r="L705" s="3">
        <f t="shared" si="897"/>
        <v>0.97880042887200003</v>
      </c>
      <c r="M705" s="5">
        <f t="shared" si="898"/>
        <v>9.0318879610898226E-2</v>
      </c>
      <c r="N705" s="5">
        <f t="shared" si="899"/>
        <v>0.12875934758188065</v>
      </c>
      <c r="O705" s="5">
        <f t="shared" si="900"/>
        <v>8.8404158098385727E-2</v>
      </c>
      <c r="P705" s="5">
        <f t="shared" si="901"/>
        <v>0.1260297046344237</v>
      </c>
      <c r="Q705" s="5">
        <f t="shared" si="902"/>
        <v>9.1780199561460649E-2</v>
      </c>
      <c r="R705" s="5">
        <f t="shared" si="903"/>
        <v>4.3265013930384018E-2</v>
      </c>
      <c r="S705" s="5">
        <f t="shared" si="904"/>
        <v>4.3965022923965487E-2</v>
      </c>
      <c r="T705" s="5">
        <f t="shared" si="905"/>
        <v>8.9834498692715425E-2</v>
      </c>
      <c r="U705" s="5">
        <f t="shared" si="906"/>
        <v>6.1678964473392696E-2</v>
      </c>
      <c r="V705" s="5">
        <f t="shared" si="907"/>
        <v>6.8164644070280332E-3</v>
      </c>
      <c r="W705" s="5">
        <f t="shared" si="908"/>
        <v>4.3614205827838641E-2</v>
      </c>
      <c r="X705" s="5">
        <f t="shared" si="909"/>
        <v>4.2689603369200142E-2</v>
      </c>
      <c r="Y705" s="5">
        <f t="shared" si="910"/>
        <v>2.0892301043074338E-2</v>
      </c>
      <c r="Z705" s="5">
        <f t="shared" si="911"/>
        <v>1.4115938063404313E-2</v>
      </c>
      <c r="AA705" s="5">
        <f t="shared" si="912"/>
        <v>2.0123798959645878E-2</v>
      </c>
      <c r="AB705" s="5">
        <f t="shared" si="913"/>
        <v>1.4344327764448246E-2</v>
      </c>
      <c r="AC705" s="5">
        <f t="shared" si="914"/>
        <v>5.9447495886919271E-4</v>
      </c>
      <c r="AD705" s="5">
        <f t="shared" si="915"/>
        <v>1.5544193838230313E-2</v>
      </c>
      <c r="AE705" s="5">
        <f t="shared" si="916"/>
        <v>1.5214663595329329E-2</v>
      </c>
      <c r="AF705" s="5">
        <f t="shared" si="917"/>
        <v>7.4460596261257759E-3</v>
      </c>
      <c r="AG705" s="5">
        <f t="shared" si="918"/>
        <v>2.4294021184861317E-3</v>
      </c>
      <c r="AH705" s="5">
        <f t="shared" si="919"/>
        <v>3.4541715575976822E-3</v>
      </c>
      <c r="AI705" s="5">
        <f t="shared" si="920"/>
        <v>4.9242957630588231E-3</v>
      </c>
      <c r="AJ705" s="5">
        <f t="shared" si="921"/>
        <v>3.5100585419306197E-3</v>
      </c>
      <c r="AK705" s="5">
        <f t="shared" si="922"/>
        <v>1.6679895712474403E-3</v>
      </c>
      <c r="AL705" s="5">
        <f t="shared" si="923"/>
        <v>3.3180882580303936E-5</v>
      </c>
      <c r="AM705" s="5">
        <f t="shared" si="924"/>
        <v>4.4319864593522261E-3</v>
      </c>
      <c r="AN705" s="5">
        <f t="shared" si="925"/>
        <v>4.3380302471688554E-3</v>
      </c>
      <c r="AO705" s="5">
        <f t="shared" si="926"/>
        <v>2.1230329331942918E-3</v>
      </c>
      <c r="AP705" s="5">
        <f t="shared" si="927"/>
        <v>6.9267518183998449E-4</v>
      </c>
      <c r="AQ705" s="5">
        <f t="shared" si="928"/>
        <v>1.6949769126349182E-4</v>
      </c>
      <c r="AR705" s="5">
        <f t="shared" si="929"/>
        <v>6.7618892039481525E-4</v>
      </c>
      <c r="AS705" s="5">
        <f t="shared" si="930"/>
        <v>9.6398056095490983E-4</v>
      </c>
      <c r="AT705" s="5">
        <f t="shared" si="931"/>
        <v>6.871293612415037E-4</v>
      </c>
      <c r="AU705" s="5">
        <f t="shared" si="932"/>
        <v>3.2652578153820366E-4</v>
      </c>
      <c r="AV705" s="5">
        <f t="shared" si="933"/>
        <v>1.163744689389661E-4</v>
      </c>
      <c r="AW705" s="5">
        <f t="shared" si="934"/>
        <v>1.286115018599983E-6</v>
      </c>
      <c r="AX705" s="5">
        <f t="shared" si="935"/>
        <v>1.0530461395158552E-3</v>
      </c>
      <c r="AY705" s="5">
        <f t="shared" si="936"/>
        <v>1.030722012980123E-3</v>
      </c>
      <c r="AZ705" s="5">
        <f t="shared" si="937"/>
        <v>5.0443557417637769E-4</v>
      </c>
      <c r="BA705" s="5">
        <f t="shared" si="938"/>
        <v>1.645805854473774E-4</v>
      </c>
      <c r="BB705" s="5">
        <f t="shared" si="939"/>
        <v>4.0272886904974453E-5</v>
      </c>
      <c r="BC705" s="5">
        <f t="shared" si="940"/>
        <v>7.8838237949005124E-6</v>
      </c>
      <c r="BD705" s="5">
        <f t="shared" si="941"/>
        <v>1.1030900088015661E-4</v>
      </c>
      <c r="BE705" s="5">
        <f t="shared" si="942"/>
        <v>1.572574310811561E-4</v>
      </c>
      <c r="BF705" s="5">
        <f t="shared" si="943"/>
        <v>1.1209375224562117E-4</v>
      </c>
      <c r="BG705" s="5">
        <f t="shared" si="944"/>
        <v>5.3267262501226441E-5</v>
      </c>
      <c r="BH705" s="5">
        <f t="shared" si="945"/>
        <v>1.8984563351201873E-5</v>
      </c>
      <c r="BI705" s="5">
        <f t="shared" si="946"/>
        <v>5.4129103499921598E-6</v>
      </c>
      <c r="BJ705" s="8">
        <f t="shared" si="947"/>
        <v>0.47276063878997976</v>
      </c>
      <c r="BK705" s="8">
        <f t="shared" si="948"/>
        <v>0.26878844943074509</v>
      </c>
      <c r="BL705" s="8">
        <f t="shared" si="949"/>
        <v>0.24460030267356894</v>
      </c>
      <c r="BM705" s="8">
        <f t="shared" si="950"/>
        <v>0.4306785896423036</v>
      </c>
      <c r="BN705" s="8">
        <f t="shared" si="951"/>
        <v>0.56855730341743294</v>
      </c>
    </row>
    <row r="706" spans="1:66" x14ac:dyDescent="0.25">
      <c r="A706" t="s">
        <v>24</v>
      </c>
      <c r="B706" t="s">
        <v>299</v>
      </c>
      <c r="C706" t="s">
        <v>26</v>
      </c>
      <c r="D706" t="s">
        <v>528</v>
      </c>
      <c r="E706">
        <f>VLOOKUP(A706,home!$A$2:$E$405,3,FALSE)</f>
        <v>1.6263000000000001</v>
      </c>
      <c r="F706">
        <f>VLOOKUP(B706,home!$B$2:$E$405,3,FALSE)</f>
        <v>1.0505</v>
      </c>
      <c r="G706">
        <f>VLOOKUP(C706,away!$B$2:$E$405,4,FALSE)</f>
        <v>1.1974</v>
      </c>
      <c r="H706">
        <f>VLOOKUP(A706,away!$A$2:$E$405,3,FALSE)</f>
        <v>1.4262999999999999</v>
      </c>
      <c r="I706">
        <f>VLOOKUP(C706,away!$B$2:$E$405,3,FALSE)</f>
        <v>0.95940000000000003</v>
      </c>
      <c r="J706">
        <f>VLOOKUP(B706,home!$B$2:$E$405,4,FALSE)</f>
        <v>0.622</v>
      </c>
      <c r="K706" s="3">
        <f t="shared" si="896"/>
        <v>2.0456718668100002</v>
      </c>
      <c r="L706" s="3">
        <f t="shared" si="897"/>
        <v>0.85113996083999999</v>
      </c>
      <c r="M706" s="5">
        <f t="shared" si="898"/>
        <v>5.5198923502806536E-2</v>
      </c>
      <c r="N706" s="5">
        <f t="shared" si="899"/>
        <v>0.11291888488788863</v>
      </c>
      <c r="O706" s="5">
        <f t="shared" si="900"/>
        <v>4.6982009588588919E-2</v>
      </c>
      <c r="P706" s="5">
        <f t="shared" si="901"/>
        <v>9.6109775261574007E-2</v>
      </c>
      <c r="Q706" s="5">
        <f t="shared" si="902"/>
        <v>0.11549749302335538</v>
      </c>
      <c r="R706" s="5">
        <f t="shared" si="903"/>
        <v>1.9994132900708034E-2</v>
      </c>
      <c r="S706" s="5">
        <f t="shared" si="904"/>
        <v>4.1835457626092171E-2</v>
      </c>
      <c r="T706" s="5">
        <f t="shared" si="905"/>
        <v>9.8304531689016872E-2</v>
      </c>
      <c r="U706" s="5">
        <f t="shared" si="906"/>
        <v>4.0901435176238642E-2</v>
      </c>
      <c r="V706" s="5">
        <f t="shared" si="907"/>
        <v>8.0935483988487308E-3</v>
      </c>
      <c r="W706" s="5">
        <f t="shared" si="908"/>
        <v>7.8756657388320786E-2</v>
      </c>
      <c r="X706" s="5">
        <f t="shared" si="909"/>
        <v>6.7032938285384661E-2</v>
      </c>
      <c r="Y706" s="5">
        <f t="shared" si="910"/>
        <v>2.852720623360621E-2</v>
      </c>
      <c r="Z706" s="5">
        <f t="shared" si="911"/>
        <v>5.6726018313794637E-3</v>
      </c>
      <c r="AA706" s="5">
        <f t="shared" si="912"/>
        <v>1.1604281978067853E-2</v>
      </c>
      <c r="AB706" s="5">
        <f t="shared" si="913"/>
        <v>1.1869276588531858E-2</v>
      </c>
      <c r="AC706" s="5">
        <f t="shared" si="914"/>
        <v>8.8075666643489187E-4</v>
      </c>
      <c r="AD706" s="5">
        <f t="shared" si="915"/>
        <v>4.0277569585820454E-2</v>
      </c>
      <c r="AE706" s="5">
        <f t="shared" si="916"/>
        <v>3.4281849000005603E-2</v>
      </c>
      <c r="AF706" s="5">
        <f t="shared" si="917"/>
        <v>1.4589325807693777E-2</v>
      </c>
      <c r="AG706" s="5">
        <f t="shared" si="918"/>
        <v>4.1391860655474949E-3</v>
      </c>
      <c r="AH706" s="5">
        <f t="shared" si="919"/>
        <v>1.207044525155307E-3</v>
      </c>
      <c r="AI706" s="5">
        <f t="shared" si="920"/>
        <v>2.4692170270972473E-3</v>
      </c>
      <c r="AJ706" s="5">
        <f t="shared" si="921"/>
        <v>2.525603902690533E-3</v>
      </c>
      <c r="AK706" s="5">
        <f t="shared" si="922"/>
        <v>1.7221856168131882E-3</v>
      </c>
      <c r="AL706" s="5">
        <f t="shared" si="923"/>
        <v>6.1341287039329067E-5</v>
      </c>
      <c r="AM706" s="5">
        <f t="shared" si="924"/>
        <v>1.6478938193039003E-2</v>
      </c>
      <c r="AN706" s="5">
        <f t="shared" si="925"/>
        <v>1.4025882808308E-2</v>
      </c>
      <c r="AO706" s="5">
        <f t="shared" si="926"/>
        <v>5.9689946721048484E-3</v>
      </c>
      <c r="AP706" s="5">
        <f t="shared" si="927"/>
        <v>1.6934832971564966E-3</v>
      </c>
      <c r="AQ706" s="5">
        <f t="shared" si="928"/>
        <v>3.603478268062436E-4</v>
      </c>
      <c r="AR706" s="5">
        <f t="shared" si="929"/>
        <v>2.0547276597456492E-4</v>
      </c>
      <c r="AS706" s="5">
        <f t="shared" si="930"/>
        <v>4.203298567498025E-4</v>
      </c>
      <c r="AT706" s="5">
        <f t="shared" si="931"/>
        <v>4.2992848136667438E-4</v>
      </c>
      <c r="AU706" s="5">
        <f t="shared" si="932"/>
        <v>2.9316419969071768E-4</v>
      </c>
      <c r="AV706" s="5">
        <f t="shared" si="933"/>
        <v>1.4992943891579258E-4</v>
      </c>
      <c r="AW706" s="5">
        <f t="shared" si="934"/>
        <v>2.9667936223962904E-6</v>
      </c>
      <c r="AX706" s="5">
        <f t="shared" si="935"/>
        <v>5.6184167094001179E-3</v>
      </c>
      <c r="AY706" s="5">
        <f t="shared" si="936"/>
        <v>4.7820589780216182E-3</v>
      </c>
      <c r="AZ706" s="5">
        <f t="shared" si="937"/>
        <v>2.0351007456439448E-3</v>
      </c>
      <c r="BA706" s="5">
        <f t="shared" si="938"/>
        <v>5.7738518965094743E-4</v>
      </c>
      <c r="BB706" s="5">
        <f t="shared" si="939"/>
        <v>1.2285890192727581E-4</v>
      </c>
      <c r="BC706" s="5">
        <f t="shared" si="940"/>
        <v>2.0914024195045391E-5</v>
      </c>
      <c r="BD706" s="5">
        <f t="shared" si="941"/>
        <v>2.9147680330879605E-5</v>
      </c>
      <c r="BE706" s="5">
        <f t="shared" si="942"/>
        <v>5.9626589635651605E-5</v>
      </c>
      <c r="BF706" s="5">
        <f t="shared" si="943"/>
        <v>6.0988218465738636E-5</v>
      </c>
      <c r="BG706" s="5">
        <f t="shared" si="944"/>
        <v>4.1587294240741222E-5</v>
      </c>
      <c r="BH706" s="5">
        <f t="shared" si="945"/>
        <v>2.1268489461258474E-5</v>
      </c>
      <c r="BI706" s="5">
        <f t="shared" si="946"/>
        <v>8.7016701080882884E-6</v>
      </c>
      <c r="BJ706" s="8">
        <f t="shared" si="947"/>
        <v>0.64601002331289348</v>
      </c>
      <c r="BK706" s="8">
        <f t="shared" si="948"/>
        <v>0.20696186172081729</v>
      </c>
      <c r="BL706" s="8">
        <f t="shared" si="949"/>
        <v>0.14099533198883149</v>
      </c>
      <c r="BM706" s="8">
        <f t="shared" si="950"/>
        <v>0.54815950750460118</v>
      </c>
      <c r="BN706" s="8">
        <f t="shared" si="951"/>
        <v>0.44670121916492156</v>
      </c>
    </row>
    <row r="707" spans="1:66" x14ac:dyDescent="0.25">
      <c r="A707" t="s">
        <v>27</v>
      </c>
      <c r="B707" t="s">
        <v>186</v>
      </c>
      <c r="C707" t="s">
        <v>288</v>
      </c>
      <c r="D707" t="s">
        <v>528</v>
      </c>
      <c r="E707">
        <f>VLOOKUP(A707,home!$A$2:$E$405,3,FALSE)</f>
        <v>1.3026</v>
      </c>
      <c r="F707">
        <f>VLOOKUP(B707,home!$B$2:$E$405,3,FALSE)</f>
        <v>1.0101</v>
      </c>
      <c r="G707">
        <f>VLOOKUP(C707,away!$B$2:$E$405,4,FALSE)</f>
        <v>1.8447</v>
      </c>
      <c r="H707">
        <f>VLOOKUP(A707,away!$A$2:$E$405,3,FALSE)</f>
        <v>1.1000000000000001</v>
      </c>
      <c r="I707">
        <f>VLOOKUP(C707,away!$B$2:$E$405,3,FALSE)</f>
        <v>0.81179999999999997</v>
      </c>
      <c r="J707">
        <f>VLOOKUP(B707,home!$B$2:$E$405,4,FALSE)</f>
        <v>0.66990000000000005</v>
      </c>
      <c r="K707" s="3">
        <f t="shared" si="896"/>
        <v>2.4271755728219997</v>
      </c>
      <c r="L707" s="3">
        <f t="shared" si="897"/>
        <v>0.59820730200000005</v>
      </c>
      <c r="M707" s="5">
        <f t="shared" si="898"/>
        <v>4.8539233261501814E-2</v>
      </c>
      <c r="N707" s="5">
        <f t="shared" si="899"/>
        <v>0.11781324129582631</v>
      </c>
      <c r="O707" s="5">
        <f t="shared" si="900"/>
        <v>2.9036523770511663E-2</v>
      </c>
      <c r="P707" s="5">
        <f t="shared" si="901"/>
        <v>7.047674121545125E-2</v>
      </c>
      <c r="Q707" s="5">
        <f t="shared" si="902"/>
        <v>0.14297671071410689</v>
      </c>
      <c r="R707" s="5">
        <f t="shared" si="903"/>
        <v>8.6849302721083241E-3</v>
      </c>
      <c r="S707" s="5">
        <f t="shared" si="904"/>
        <v>2.5582249237387351E-2</v>
      </c>
      <c r="T707" s="5">
        <f t="shared" si="905"/>
        <v>8.5529712365120386E-2</v>
      </c>
      <c r="U707" s="5">
        <f t="shared" si="906"/>
        <v>2.1079850608123646E-2</v>
      </c>
      <c r="V707" s="5">
        <f t="shared" si="907"/>
        <v>4.1271392188372983E-3</v>
      </c>
      <c r="W707" s="5">
        <f t="shared" si="908"/>
        <v>0.11567652657590591</v>
      </c>
      <c r="X707" s="5">
        <f t="shared" si="909"/>
        <v>6.919854286770398E-2</v>
      </c>
      <c r="Y707" s="5">
        <f t="shared" si="910"/>
        <v>2.0697536815610269E-2</v>
      </c>
      <c r="Z707" s="5">
        <f t="shared" si="911"/>
        <v>1.7317962353786828E-3</v>
      </c>
      <c r="AA707" s="5">
        <f t="shared" si="912"/>
        <v>4.2033735196162362E-3</v>
      </c>
      <c r="AB707" s="5">
        <f t="shared" si="913"/>
        <v>5.1011627651296829E-3</v>
      </c>
      <c r="AC707" s="5">
        <f t="shared" si="914"/>
        <v>3.7452605750783608E-4</v>
      </c>
      <c r="AD707" s="5">
        <f t="shared" si="915"/>
        <v>7.0191809913483449E-2</v>
      </c>
      <c r="AE707" s="5">
        <f t="shared" si="916"/>
        <v>4.1989253230841794E-2</v>
      </c>
      <c r="AF707" s="5">
        <f t="shared" si="917"/>
        <v>1.2559138944108325E-2</v>
      </c>
      <c r="AG707" s="5">
        <f t="shared" si="918"/>
        <v>2.5043228743993908E-3</v>
      </c>
      <c r="AH707" s="5">
        <f t="shared" si="919"/>
        <v>2.5899328839490963E-4</v>
      </c>
      <c r="AI707" s="5">
        <f t="shared" si="920"/>
        <v>6.2862218311696811E-4</v>
      </c>
      <c r="AJ707" s="5">
        <f t="shared" si="921"/>
        <v>7.6288820369777174E-4</v>
      </c>
      <c r="AK707" s="5">
        <f t="shared" si="922"/>
        <v>6.1722120426976185E-4</v>
      </c>
      <c r="AL707" s="5">
        <f t="shared" si="923"/>
        <v>2.1751786552720927E-5</v>
      </c>
      <c r="AM707" s="5">
        <f t="shared" si="924"/>
        <v>3.4073569286834415E-2</v>
      </c>
      <c r="AN707" s="5">
        <f t="shared" si="925"/>
        <v>2.0383057952587283E-2</v>
      </c>
      <c r="AO707" s="5">
        <f t="shared" si="926"/>
        <v>6.0966470521634413E-3</v>
      </c>
      <c r="AP707" s="5">
        <f t="shared" si="927"/>
        <v>1.2156862614403155E-3</v>
      </c>
      <c r="AQ707" s="5">
        <f t="shared" si="928"/>
        <v>1.8180809963366942E-4</v>
      </c>
      <c r="AR707" s="5">
        <f t="shared" si="929"/>
        <v>3.0986335257365385E-5</v>
      </c>
      <c r="AS707" s="5">
        <f t="shared" si="930"/>
        <v>7.5209276027950338E-5</v>
      </c>
      <c r="AT707" s="5">
        <f t="shared" si="931"/>
        <v>9.1273058812334145E-5</v>
      </c>
      <c r="AU707" s="5">
        <f t="shared" si="932"/>
        <v>7.3845246268681075E-5</v>
      </c>
      <c r="AV707" s="5">
        <f t="shared" si="933"/>
        <v>4.4808844478091922E-5</v>
      </c>
      <c r="AW707" s="5">
        <f t="shared" si="934"/>
        <v>8.7729435485204845E-7</v>
      </c>
      <c r="AX707" s="5">
        <f t="shared" si="935"/>
        <v>1.3783755841977063E-2</v>
      </c>
      <c r="AY707" s="5">
        <f t="shared" si="936"/>
        <v>8.2455433936558381E-3</v>
      </c>
      <c r="AZ707" s="5">
        <f t="shared" si="937"/>
        <v>2.4662721335213912E-3</v>
      </c>
      <c r="BA707" s="5">
        <f t="shared" si="938"/>
        <v>4.9178066633053853E-4</v>
      </c>
      <c r="BB707" s="5">
        <f t="shared" si="939"/>
        <v>7.3546696395338412E-5</v>
      </c>
      <c r="BC707" s="5">
        <f t="shared" si="940"/>
        <v>8.7992341643337092E-6</v>
      </c>
      <c r="BD707" s="5">
        <f t="shared" si="941"/>
        <v>3.0893753355293355E-6</v>
      </c>
      <c r="BE707" s="5">
        <f t="shared" si="942"/>
        <v>7.4984563496755708E-6</v>
      </c>
      <c r="BF707" s="5">
        <f t="shared" si="943"/>
        <v>9.1000350429022849E-6</v>
      </c>
      <c r="BG707" s="5">
        <f t="shared" si="944"/>
        <v>7.3624609226522083E-6</v>
      </c>
      <c r="BH707" s="5">
        <f t="shared" si="945"/>
        <v>4.4674963268294922E-6</v>
      </c>
      <c r="BI707" s="5">
        <f t="shared" si="946"/>
        <v>2.1686795912305101E-6</v>
      </c>
      <c r="BJ707" s="8">
        <f t="shared" si="947"/>
        <v>0.76615726221581026</v>
      </c>
      <c r="BK707" s="8">
        <f t="shared" si="948"/>
        <v>0.15736718417089413</v>
      </c>
      <c r="BL707" s="8">
        <f t="shared" si="949"/>
        <v>7.0723375079382186E-2</v>
      </c>
      <c r="BM707" s="8">
        <f t="shared" si="950"/>
        <v>0.57020757107265818</v>
      </c>
      <c r="BN707" s="8">
        <f t="shared" si="951"/>
        <v>0.41752738052950628</v>
      </c>
    </row>
    <row r="708" spans="1:66" x14ac:dyDescent="0.25">
      <c r="A708" t="s">
        <v>27</v>
      </c>
      <c r="B708" t="s">
        <v>195</v>
      </c>
      <c r="C708" t="s">
        <v>525</v>
      </c>
      <c r="D708" t="s">
        <v>528</v>
      </c>
      <c r="E708">
        <f>VLOOKUP(A708,home!$A$2:$E$405,3,FALSE)</f>
        <v>1.3026</v>
      </c>
      <c r="F708">
        <f>VLOOKUP(B708,home!$B$2:$E$405,3,FALSE)</f>
        <v>1.4545999999999999</v>
      </c>
      <c r="G708" t="e">
        <f>VLOOKUP(C708,away!$B$2:$E$405,4,FALSE)</f>
        <v>#N/A</v>
      </c>
      <c r="H708">
        <f>VLOOKUP(A708,away!$A$2:$E$405,3,FALSE)</f>
        <v>1.1000000000000001</v>
      </c>
      <c r="I708" t="e">
        <f>VLOOKUP(C708,away!$B$2:$E$405,3,FALSE)</f>
        <v>#N/A</v>
      </c>
      <c r="J708">
        <f>VLOOKUP(B708,home!$B$2:$E$405,4,FALSE)</f>
        <v>1.3396999999999999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27</v>
      </c>
      <c r="B709" t="s">
        <v>188</v>
      </c>
      <c r="C709" t="s">
        <v>297</v>
      </c>
      <c r="D709" t="s">
        <v>528</v>
      </c>
      <c r="E709">
        <f>VLOOKUP(A709,home!$A$2:$E$405,3,FALSE)</f>
        <v>1.3026</v>
      </c>
      <c r="F709">
        <f>VLOOKUP(B709,home!$B$2:$E$405,3,FALSE)</f>
        <v>1.0909</v>
      </c>
      <c r="G709">
        <f>VLOOKUP(C709,away!$B$2:$E$405,4,FALSE)</f>
        <v>0.88890000000000002</v>
      </c>
      <c r="H709">
        <f>VLOOKUP(A709,away!$A$2:$E$405,3,FALSE)</f>
        <v>1.1000000000000001</v>
      </c>
      <c r="I709">
        <f>VLOOKUP(C709,away!$B$2:$E$405,3,FALSE)</f>
        <v>0.90910000000000002</v>
      </c>
      <c r="J709">
        <f>VLOOKUP(B709,home!$B$2:$E$405,4,FALSE)</f>
        <v>0.76559999999999995</v>
      </c>
      <c r="K709" s="3">
        <f t="shared" si="896"/>
        <v>1.2631325356259999</v>
      </c>
      <c r="L709" s="3">
        <f t="shared" si="897"/>
        <v>0.76560765600000003</v>
      </c>
      <c r="M709" s="5">
        <f t="shared" si="898"/>
        <v>0.13150108300404847</v>
      </c>
      <c r="N709" s="5">
        <f t="shared" si="899"/>
        <v>0.16610329641246879</v>
      </c>
      <c r="O709" s="5">
        <f t="shared" si="900"/>
        <v>0.10067823592019098</v>
      </c>
      <c r="P709" s="5">
        <f t="shared" si="901"/>
        <v>0.12716995542022344</v>
      </c>
      <c r="Q709" s="5">
        <f t="shared" si="902"/>
        <v>0.1049052389866594</v>
      </c>
      <c r="R709" s="5">
        <f t="shared" si="903"/>
        <v>3.8540014106536208E-2</v>
      </c>
      <c r="S709" s="5">
        <f t="shared" si="904"/>
        <v>3.0745369528788858E-2</v>
      </c>
      <c r="T709" s="5">
        <f t="shared" si="905"/>
        <v>8.0316254122696121E-2</v>
      </c>
      <c r="U709" s="5">
        <f t="shared" si="906"/>
        <v>4.8681145741450882E-2</v>
      </c>
      <c r="V709" s="5">
        <f t="shared" si="907"/>
        <v>3.3036375764077296E-3</v>
      </c>
      <c r="W709" s="5">
        <f t="shared" si="908"/>
        <v>4.4169740173890214E-2</v>
      </c>
      <c r="X709" s="5">
        <f t="shared" si="909"/>
        <v>3.3816691240661112E-2</v>
      </c>
      <c r="Y709" s="5">
        <f t="shared" si="910"/>
        <v>1.2945158857219145E-2</v>
      </c>
      <c r="Z709" s="5">
        <f t="shared" si="911"/>
        <v>9.8355099541040415E-3</v>
      </c>
      <c r="AA709" s="5">
        <f t="shared" si="912"/>
        <v>1.2423552627502199E-2</v>
      </c>
      <c r="AB709" s="5">
        <f t="shared" si="913"/>
        <v>7.846296765929954E-3</v>
      </c>
      <c r="AC709" s="5">
        <f t="shared" si="914"/>
        <v>1.9967679814821934E-4</v>
      </c>
      <c r="AD709" s="5">
        <f t="shared" si="915"/>
        <v>1.3948058975946882E-2</v>
      </c>
      <c r="AE709" s="5">
        <f t="shared" si="916"/>
        <v>1.0678740738324451E-2</v>
      </c>
      <c r="AF709" s="5">
        <f t="shared" si="917"/>
        <v>4.0878628328501468E-3</v>
      </c>
      <c r="AG709" s="5">
        <f t="shared" si="918"/>
        <v>1.0432330271693069E-3</v>
      </c>
      <c r="AH709" s="5">
        <f t="shared" si="919"/>
        <v>1.8825354303815655E-3</v>
      </c>
      <c r="AI709" s="5">
        <f t="shared" si="920"/>
        <v>2.3778917515836499E-3</v>
      </c>
      <c r="AJ709" s="5">
        <f t="shared" si="921"/>
        <v>1.5017962188110031E-3</v>
      </c>
      <c r="AK709" s="5">
        <f t="shared" si="922"/>
        <v>6.3232255528676063E-4</v>
      </c>
      <c r="AL709" s="5">
        <f t="shared" si="923"/>
        <v>7.7240092442980787E-6</v>
      </c>
      <c r="AM709" s="5">
        <f t="shared" si="924"/>
        <v>3.5236494202697493E-3</v>
      </c>
      <c r="AN709" s="5">
        <f t="shared" si="925"/>
        <v>2.6977329732184815E-3</v>
      </c>
      <c r="AO709" s="5">
        <f t="shared" si="926"/>
        <v>1.0327025090698563E-3</v>
      </c>
      <c r="AP709" s="5">
        <f t="shared" si="927"/>
        <v>2.6354831577143049E-4</v>
      </c>
      <c r="AQ709" s="5">
        <f t="shared" si="928"/>
        <v>5.0443652070128177E-5</v>
      </c>
      <c r="AR709" s="5">
        <f t="shared" si="929"/>
        <v>2.8825670763827645E-4</v>
      </c>
      <c r="AS709" s="5">
        <f t="shared" si="930"/>
        <v>3.6410642603033861E-4</v>
      </c>
      <c r="AT709" s="5">
        <f t="shared" si="931"/>
        <v>2.2995733657471114E-4</v>
      </c>
      <c r="AU709" s="5">
        <f t="shared" si="932"/>
        <v>9.6822197877805479E-5</v>
      </c>
      <c r="AV709" s="5">
        <f t="shared" si="933"/>
        <v>3.0574817077568679E-5</v>
      </c>
      <c r="AW709" s="5">
        <f t="shared" si="934"/>
        <v>2.0748918919392307E-7</v>
      </c>
      <c r="AX709" s="5">
        <f t="shared" si="935"/>
        <v>7.4180603781373589E-4</v>
      </c>
      <c r="AY709" s="5">
        <f t="shared" si="936"/>
        <v>5.6793238181722166E-4</v>
      </c>
      <c r="AZ709" s="5">
        <f t="shared" si="937"/>
        <v>2.1740668980479007E-4</v>
      </c>
      <c r="BA709" s="5">
        <f t="shared" si="938"/>
        <v>5.548274206005481E-5</v>
      </c>
      <c r="BB709" s="5">
        <f t="shared" si="939"/>
        <v>1.0619503024262793E-5</v>
      </c>
      <c r="BC709" s="5">
        <f t="shared" si="940"/>
        <v>1.6260745636581502E-6</v>
      </c>
      <c r="BD709" s="5">
        <f t="shared" si="941"/>
        <v>3.6781923710202998E-5</v>
      </c>
      <c r="BE709" s="5">
        <f t="shared" si="942"/>
        <v>4.6460444561270797E-5</v>
      </c>
      <c r="BF709" s="5">
        <f t="shared" si="943"/>
        <v>2.9342849572494594E-5</v>
      </c>
      <c r="BG709" s="5">
        <f t="shared" si="944"/>
        <v>1.2354635994332464E-5</v>
      </c>
      <c r="BH709" s="5">
        <f t="shared" si="945"/>
        <v>3.9013856725643519E-6</v>
      </c>
      <c r="BI709" s="5">
        <f t="shared" si="946"/>
        <v>9.8559343540823001E-7</v>
      </c>
      <c r="BJ709" s="8">
        <f t="shared" si="947"/>
        <v>0.48117722566736881</v>
      </c>
      <c r="BK709" s="8">
        <f t="shared" si="948"/>
        <v>0.29349537871867826</v>
      </c>
      <c r="BL709" s="8">
        <f t="shared" si="949"/>
        <v>0.21570333543581816</v>
      </c>
      <c r="BM709" s="8">
        <f t="shared" si="950"/>
        <v>0.33074590103321416</v>
      </c>
      <c r="BN709" s="8">
        <f t="shared" si="951"/>
        <v>0.6688978238501273</v>
      </c>
    </row>
    <row r="710" spans="1:66" x14ac:dyDescent="0.25">
      <c r="A710" t="s">
        <v>27</v>
      </c>
      <c r="B710" t="s">
        <v>291</v>
      </c>
      <c r="C710" t="s">
        <v>289</v>
      </c>
      <c r="D710" t="s">
        <v>528</v>
      </c>
      <c r="E710">
        <f>VLOOKUP(A710,home!$A$2:$E$405,3,FALSE)</f>
        <v>1.3026</v>
      </c>
      <c r="F710">
        <f>VLOOKUP(B710,home!$B$2:$E$405,3,FALSE)</f>
        <v>0.51780000000000004</v>
      </c>
      <c r="G710">
        <f>VLOOKUP(C710,away!$B$2:$E$405,4,FALSE)</f>
        <v>1.1651</v>
      </c>
      <c r="H710">
        <f>VLOOKUP(A710,away!$A$2:$E$405,3,FALSE)</f>
        <v>1.1000000000000001</v>
      </c>
      <c r="I710">
        <f>VLOOKUP(C710,away!$B$2:$E$405,3,FALSE)</f>
        <v>0.77490000000000003</v>
      </c>
      <c r="J710">
        <f>VLOOKUP(B710,home!$B$2:$E$405,4,FALSE)</f>
        <v>1.4391</v>
      </c>
      <c r="K710" s="3">
        <f t="shared" si="896"/>
        <v>0.78584396482800001</v>
      </c>
      <c r="L710" s="3">
        <f t="shared" si="897"/>
        <v>1.2266744490000001</v>
      </c>
      <c r="M710" s="5">
        <f t="shared" si="898"/>
        <v>0.13365166028668726</v>
      </c>
      <c r="N710" s="5">
        <f t="shared" si="899"/>
        <v>0.10502935062553527</v>
      </c>
      <c r="O710" s="5">
        <f t="shared" si="900"/>
        <v>0.16394707674010728</v>
      </c>
      <c r="P710" s="5">
        <f t="shared" si="901"/>
        <v>0.12883682080740627</v>
      </c>
      <c r="Q710" s="5">
        <f t="shared" si="902"/>
        <v>4.1268340659440406E-2</v>
      </c>
      <c r="R710" s="5">
        <f t="shared" si="903"/>
        <v>0.10055484501266594</v>
      </c>
      <c r="S710" s="5">
        <f t="shared" si="904"/>
        <v>3.1048859326091555E-2</v>
      </c>
      <c r="T710" s="5">
        <f t="shared" si="905"/>
        <v>5.0622819039563352E-2</v>
      </c>
      <c r="U710" s="5">
        <f t="shared" si="906"/>
        <v>7.9020418087418456E-2</v>
      </c>
      <c r="V710" s="5">
        <f t="shared" si="907"/>
        <v>3.3255905826712227E-3</v>
      </c>
      <c r="W710" s="5">
        <f t="shared" si="908"/>
        <v>1.0810158815229072E-2</v>
      </c>
      <c r="X710" s="5">
        <f t="shared" si="909"/>
        <v>1.3260545608273614E-2</v>
      </c>
      <c r="Y710" s="5">
        <f t="shared" si="910"/>
        <v>8.1331862387342066E-3</v>
      </c>
      <c r="Z710" s="5">
        <f t="shared" si="911"/>
        <v>4.1116019700064142E-2</v>
      </c>
      <c r="AA710" s="5">
        <f t="shared" si="912"/>
        <v>3.2310775939044564E-2</v>
      </c>
      <c r="AB710" s="5">
        <f t="shared" si="913"/>
        <v>1.2695614135303962E-2</v>
      </c>
      <c r="AC710" s="5">
        <f t="shared" si="914"/>
        <v>2.0036157662545694E-4</v>
      </c>
      <c r="AD710" s="5">
        <f t="shared" si="915"/>
        <v>2.1237745159449917E-3</v>
      </c>
      <c r="AE710" s="5">
        <f t="shared" si="916"/>
        <v>2.6051799341470644E-3</v>
      </c>
      <c r="AF710" s="5">
        <f t="shared" si="917"/>
        <v>1.5978538301328537E-3</v>
      </c>
      <c r="AG710" s="5">
        <f t="shared" si="918"/>
        <v>6.5334882222025292E-4</v>
      </c>
      <c r="AH710" s="5">
        <f t="shared" si="919"/>
        <v>1.2608992702662334E-2</v>
      </c>
      <c r="AI710" s="5">
        <f t="shared" si="920"/>
        <v>9.908700817947487E-3</v>
      </c>
      <c r="AJ710" s="5">
        <f t="shared" si="921"/>
        <v>3.8933463685351497E-3</v>
      </c>
      <c r="AK710" s="5">
        <f t="shared" si="922"/>
        <v>1.0198542488994529E-3</v>
      </c>
      <c r="AL710" s="5">
        <f t="shared" si="923"/>
        <v>7.7257397293865621E-6</v>
      </c>
      <c r="AM710" s="5">
        <f t="shared" si="924"/>
        <v>3.3379107720217586E-4</v>
      </c>
      <c r="AN710" s="5">
        <f t="shared" si="925"/>
        <v>4.0945298570809548E-4</v>
      </c>
      <c r="AO710" s="5">
        <f t="shared" si="926"/>
        <v>2.5113275781744155E-4</v>
      </c>
      <c r="AP710" s="5">
        <f t="shared" si="927"/>
        <v>1.0268604577385357E-4</v>
      </c>
      <c r="AQ710" s="5">
        <f t="shared" si="928"/>
        <v>3.1490587154907653E-5</v>
      </c>
      <c r="AR710" s="5">
        <f t="shared" si="929"/>
        <v>3.0934258351966669E-3</v>
      </c>
      <c r="AS710" s="5">
        <f t="shared" si="930"/>
        <v>2.4309500232323161E-3</v>
      </c>
      <c r="AT710" s="5">
        <f t="shared" si="931"/>
        <v>9.5517370227780082E-4</v>
      </c>
      <c r="AU710" s="5">
        <f t="shared" si="932"/>
        <v>2.5020582976580894E-4</v>
      </c>
      <c r="AV710" s="5">
        <f t="shared" si="933"/>
        <v>4.9155685321560717E-5</v>
      </c>
      <c r="AW710" s="5">
        <f t="shared" si="934"/>
        <v>2.0687271485869323E-7</v>
      </c>
      <c r="AX710" s="5">
        <f t="shared" si="935"/>
        <v>4.3717950588794469E-5</v>
      </c>
      <c r="AY710" s="5">
        <f t="shared" si="936"/>
        <v>5.3627692949918678E-5</v>
      </c>
      <c r="AZ710" s="5">
        <f t="shared" si="937"/>
        <v>3.2891860350241354E-5</v>
      </c>
      <c r="BA710" s="5">
        <f t="shared" si="938"/>
        <v>1.3449201557239091E-5</v>
      </c>
      <c r="BB710" s="5">
        <f t="shared" si="939"/>
        <v>4.1244479774290507E-6</v>
      </c>
      <c r="BC710" s="5">
        <f t="shared" si="940"/>
        <v>1.011870990028389E-6</v>
      </c>
      <c r="BD710" s="5">
        <f t="shared" si="941"/>
        <v>6.3243773865203983E-4</v>
      </c>
      <c r="BE710" s="5">
        <f t="shared" si="942"/>
        <v>4.9699738004917345E-4</v>
      </c>
      <c r="BF710" s="5">
        <f t="shared" si="943"/>
        <v>1.9528119582348539E-4</v>
      </c>
      <c r="BG710" s="5">
        <f t="shared" si="944"/>
        <v>5.115351639409362E-5</v>
      </c>
      <c r="BH710" s="5">
        <f t="shared" si="945"/>
        <v>1.0049670534507154E-5</v>
      </c>
      <c r="BI710" s="5">
        <f t="shared" si="946"/>
        <v>1.5794945876104461E-6</v>
      </c>
      <c r="BJ710" s="8">
        <f t="shared" si="947"/>
        <v>0.23738193456729123</v>
      </c>
      <c r="BK710" s="8">
        <f t="shared" si="948"/>
        <v>0.2971246460121611</v>
      </c>
      <c r="BL710" s="8">
        <f t="shared" si="949"/>
        <v>0.42412603412441968</v>
      </c>
      <c r="BM710" s="8">
        <f t="shared" si="950"/>
        <v>0.32640711945185852</v>
      </c>
      <c r="BN710" s="8">
        <f t="shared" si="951"/>
        <v>0.67328809413184243</v>
      </c>
    </row>
    <row r="711" spans="1:66" x14ac:dyDescent="0.25">
      <c r="A711" t="s">
        <v>27</v>
      </c>
      <c r="B711" t="s">
        <v>194</v>
      </c>
      <c r="C711" t="s">
        <v>523</v>
      </c>
      <c r="D711" t="s">
        <v>528</v>
      </c>
      <c r="E711">
        <f>VLOOKUP(A711,home!$A$2:$E$405,3,FALSE)</f>
        <v>1.3026</v>
      </c>
      <c r="F711">
        <f>VLOOKUP(B711,home!$B$2:$E$405,3,FALSE)</f>
        <v>0.80810000000000004</v>
      </c>
      <c r="G711" t="e">
        <f>VLOOKUP(C711,away!$B$2:$E$405,4,FALSE)</f>
        <v>#N/A</v>
      </c>
      <c r="H711">
        <f>VLOOKUP(A711,away!$A$2:$E$405,3,FALSE)</f>
        <v>1.1000000000000001</v>
      </c>
      <c r="I711" t="e">
        <f>VLOOKUP(C711,away!$B$2:$E$405,3,FALSE)</f>
        <v>#N/A</v>
      </c>
      <c r="J711">
        <f>VLOOKUP(B711,home!$B$2:$E$405,4,FALSE)</f>
        <v>1.0526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27</v>
      </c>
      <c r="B712" t="s">
        <v>328</v>
      </c>
      <c r="C712" t="s">
        <v>192</v>
      </c>
      <c r="D712" t="s">
        <v>528</v>
      </c>
      <c r="E712">
        <f>VLOOKUP(A712,home!$A$2:$E$405,3,FALSE)</f>
        <v>1.3026</v>
      </c>
      <c r="F712">
        <f>VLOOKUP(B712,home!$B$2:$E$405,3,FALSE)</f>
        <v>1.0101</v>
      </c>
      <c r="G712">
        <f>VLOOKUP(C712,away!$B$2:$E$405,4,FALSE)</f>
        <v>0.80810000000000004</v>
      </c>
      <c r="H712">
        <f>VLOOKUP(A712,away!$A$2:$E$405,3,FALSE)</f>
        <v>1.1000000000000001</v>
      </c>
      <c r="I712">
        <f>VLOOKUP(C712,away!$B$2:$E$405,3,FALSE)</f>
        <v>0.622</v>
      </c>
      <c r="J712">
        <f>VLOOKUP(B712,home!$B$2:$E$405,4,FALSE)</f>
        <v>0.90910000000000002</v>
      </c>
      <c r="K712" s="3">
        <f t="shared" si="896"/>
        <v>1.063262633706</v>
      </c>
      <c r="L712" s="3">
        <f t="shared" si="897"/>
        <v>0.62200622000000005</v>
      </c>
      <c r="M712" s="5">
        <f t="shared" si="898"/>
        <v>0.18539458123475824</v>
      </c>
      <c r="N712" s="5">
        <f t="shared" si="899"/>
        <v>0.19712313071849002</v>
      </c>
      <c r="O712" s="5">
        <f t="shared" si="900"/>
        <v>0.11531658268231493</v>
      </c>
      <c r="P712" s="5">
        <f t="shared" si="901"/>
        <v>0.12261181341277388</v>
      </c>
      <c r="Q712" s="5">
        <f t="shared" si="902"/>
        <v>0.1047968295660569</v>
      </c>
      <c r="R712" s="5">
        <f t="shared" si="903"/>
        <v>3.5863815848772081E-2</v>
      </c>
      <c r="S712" s="5">
        <f t="shared" si="904"/>
        <v>2.0272513749110491E-2</v>
      </c>
      <c r="T712" s="5">
        <f t="shared" si="905"/>
        <v>6.5184279826367306E-2</v>
      </c>
      <c r="U712" s="5">
        <f t="shared" si="906"/>
        <v>3.8132655294112389E-2</v>
      </c>
      <c r="V712" s="5">
        <f t="shared" si="907"/>
        <v>1.4897053365008454E-3</v>
      </c>
      <c r="W712" s="5">
        <f t="shared" si="908"/>
        <v>3.7142184336148173E-2</v>
      </c>
      <c r="X712" s="5">
        <f t="shared" si="909"/>
        <v>2.3102669681470737E-2</v>
      </c>
      <c r="Y712" s="5">
        <f t="shared" si="910"/>
        <v>7.185002120240108E-3</v>
      </c>
      <c r="Z712" s="5">
        <f t="shared" si="911"/>
        <v>7.4358388436236069E-3</v>
      </c>
      <c r="AA712" s="5">
        <f t="shared" si="912"/>
        <v>7.9062495926846138E-3</v>
      </c>
      <c r="AB712" s="5">
        <f t="shared" si="913"/>
        <v>4.2032098823274163E-3</v>
      </c>
      <c r="AC712" s="5">
        <f t="shared" si="914"/>
        <v>6.1576595019167951E-5</v>
      </c>
      <c r="AD712" s="5">
        <f t="shared" si="915"/>
        <v>9.8729741847116571E-3</v>
      </c>
      <c r="AE712" s="5">
        <f t="shared" si="916"/>
        <v>6.1410513527900808E-3</v>
      </c>
      <c r="AF712" s="5">
        <f t="shared" si="917"/>
        <v>1.909886069387422E-3</v>
      </c>
      <c r="AG712" s="5">
        <f t="shared" si="918"/>
        <v>3.9598700488344281E-4</v>
      </c>
      <c r="AH712" s="5">
        <f t="shared" si="919"/>
        <v>1.1562845029128726E-3</v>
      </c>
      <c r="AI712" s="5">
        <f t="shared" si="920"/>
        <v>1.229434105880574E-3</v>
      </c>
      <c r="AJ712" s="5">
        <f t="shared" si="921"/>
        <v>6.5360567269328023E-4</v>
      </c>
      <c r="AK712" s="5">
        <f t="shared" si="922"/>
        <v>2.3165149631767973E-4</v>
      </c>
      <c r="AL712" s="5">
        <f t="shared" si="923"/>
        <v>1.6289619532134789E-6</v>
      </c>
      <c r="AM712" s="5">
        <f t="shared" si="924"/>
        <v>2.0995129068295741E-3</v>
      </c>
      <c r="AN712" s="5">
        <f t="shared" si="925"/>
        <v>1.3059100870182758E-3</v>
      </c>
      <c r="AO712" s="5">
        <f t="shared" si="926"/>
        <v>4.0614209844305434E-4</v>
      </c>
      <c r="AP712" s="5">
        <f t="shared" si="927"/>
        <v>8.420763714514406E-5</v>
      </c>
      <c r="AQ712" s="5">
        <f t="shared" si="928"/>
        <v>1.3094418518945662E-5</v>
      </c>
      <c r="AR712" s="5">
        <f t="shared" si="929"/>
        <v>1.4384323058028308E-4</v>
      </c>
      <c r="AS712" s="5">
        <f t="shared" si="930"/>
        <v>1.5294313218757122E-4</v>
      </c>
      <c r="AT712" s="5">
        <f t="shared" si="931"/>
        <v>8.1309358768500941E-5</v>
      </c>
      <c r="AU712" s="5">
        <f t="shared" si="932"/>
        <v>2.8817734316380795E-5</v>
      </c>
      <c r="AV712" s="5">
        <f t="shared" si="933"/>
        <v>7.6602050216687023E-6</v>
      </c>
      <c r="AW712" s="5">
        <f t="shared" si="934"/>
        <v>2.9925658760071545E-8</v>
      </c>
      <c r="AX712" s="5">
        <f t="shared" si="935"/>
        <v>3.7205560380255872E-4</v>
      </c>
      <c r="AY712" s="5">
        <f t="shared" si="936"/>
        <v>2.3142089975104719E-4</v>
      </c>
      <c r="AZ712" s="5">
        <f t="shared" si="937"/>
        <v>7.1972619541573894E-5</v>
      </c>
      <c r="BA712" s="5">
        <f t="shared" si="938"/>
        <v>1.4922472341517509E-5</v>
      </c>
      <c r="BB712" s="5">
        <f t="shared" si="939"/>
        <v>2.3204676535504638E-6</v>
      </c>
      <c r="BC712" s="5">
        <f t="shared" si="940"/>
        <v>2.8866906276343888E-7</v>
      </c>
      <c r="BD712" s="5">
        <f t="shared" si="941"/>
        <v>1.4911897354305038E-5</v>
      </c>
      <c r="BE712" s="5">
        <f t="shared" si="942"/>
        <v>1.5855263254491909E-5</v>
      </c>
      <c r="BF712" s="5">
        <f t="shared" si="943"/>
        <v>8.4291544830365163E-6</v>
      </c>
      <c r="BG712" s="5">
        <f t="shared" si="944"/>
        <v>2.987468331849382E-6</v>
      </c>
      <c r="BH712" s="5">
        <f t="shared" si="945"/>
        <v>7.9411586165886075E-7</v>
      </c>
      <c r="BI712" s="5">
        <f t="shared" si="946"/>
        <v>1.6887074450702207E-7</v>
      </c>
      <c r="BJ712" s="8">
        <f t="shared" si="947"/>
        <v>0.45745584274065382</v>
      </c>
      <c r="BK712" s="8">
        <f t="shared" si="948"/>
        <v>0.33006324018986682</v>
      </c>
      <c r="BL712" s="8">
        <f t="shared" si="949"/>
        <v>0.2051512095089201</v>
      </c>
      <c r="BM712" s="8">
        <f t="shared" si="950"/>
        <v>0.23876798684580608</v>
      </c>
      <c r="BN712" s="8">
        <f t="shared" si="951"/>
        <v>0.76110675346316592</v>
      </c>
    </row>
    <row r="713" spans="1:66" x14ac:dyDescent="0.25">
      <c r="A713" t="s">
        <v>196</v>
      </c>
      <c r="B713" t="s">
        <v>201</v>
      </c>
      <c r="C713" t="s">
        <v>307</v>
      </c>
      <c r="D713" t="s">
        <v>528</v>
      </c>
      <c r="E713">
        <f>VLOOKUP(A713,home!$A$2:$E$405,3,FALSE)</f>
        <v>1.6077999999999999</v>
      </c>
      <c r="F713">
        <f>VLOOKUP(B713,home!$B$2:$E$405,3,FALSE)</f>
        <v>0.98780000000000001</v>
      </c>
      <c r="G713">
        <f>VLOOKUP(C713,away!$B$2:$E$405,4,FALSE)</f>
        <v>0.84150000000000003</v>
      </c>
      <c r="H713">
        <f>VLOOKUP(A713,away!$A$2:$E$405,3,FALSE)</f>
        <v>1.3987000000000001</v>
      </c>
      <c r="I713">
        <f>VLOOKUP(C713,away!$B$2:$E$405,3,FALSE)</f>
        <v>1.2196</v>
      </c>
      <c r="J713">
        <f>VLOOKUP(B713,home!$B$2:$E$405,4,FALSE)</f>
        <v>1.0513999999999999</v>
      </c>
      <c r="K713" s="3">
        <f t="shared" si="896"/>
        <v>1.3364575428599998</v>
      </c>
      <c r="L713" s="3">
        <f t="shared" si="897"/>
        <v>1.7935354423279999</v>
      </c>
      <c r="M713" s="5">
        <f t="shared" si="898"/>
        <v>4.3718103925955355E-2</v>
      </c>
      <c r="N713" s="5">
        <f t="shared" si="899"/>
        <v>5.8427389751380412E-2</v>
      </c>
      <c r="O713" s="5">
        <f t="shared" si="900"/>
        <v>7.8409968862579796E-2</v>
      </c>
      <c r="P713" s="5">
        <f t="shared" si="901"/>
        <v>0.1047915943218125</v>
      </c>
      <c r="Q713" s="5">
        <f t="shared" si="902"/>
        <v>3.9042862871426706E-2</v>
      </c>
      <c r="R713" s="5">
        <f t="shared" si="903"/>
        <v>7.03155290934359E-2</v>
      </c>
      <c r="S713" s="5">
        <f t="shared" si="904"/>
        <v>6.2795942952524567E-2</v>
      </c>
      <c r="T713" s="5">
        <f t="shared" si="905"/>
        <v>7.0024758329855732E-2</v>
      </c>
      <c r="U713" s="5">
        <f t="shared" si="906"/>
        <v>9.3973719237114173E-2</v>
      </c>
      <c r="V713" s="5">
        <f t="shared" si="907"/>
        <v>1.6724540961799511E-2</v>
      </c>
      <c r="W713" s="5">
        <f t="shared" si="908"/>
        <v>1.7393042859788953E-2</v>
      </c>
      <c r="X713" s="5">
        <f t="shared" si="909"/>
        <v>3.1195038818961435E-2</v>
      </c>
      <c r="Y713" s="5">
        <f t="shared" si="910"/>
        <v>2.7974703873302573E-2</v>
      </c>
      <c r="Z713" s="5">
        <f t="shared" si="911"/>
        <v>4.203779785837429E-2</v>
      </c>
      <c r="AA713" s="5">
        <f t="shared" si="912"/>
        <v>5.6181732033048278E-2</v>
      </c>
      <c r="AB713" s="5">
        <f t="shared" si="913"/>
        <v>3.7542249773253329E-2</v>
      </c>
      <c r="AC713" s="5">
        <f t="shared" si="914"/>
        <v>2.5055285372390674E-3</v>
      </c>
      <c r="AD713" s="5">
        <f t="shared" si="915"/>
        <v>5.8112658308130541E-3</v>
      </c>
      <c r="AE713" s="5">
        <f t="shared" si="916"/>
        <v>1.0422711232352881E-2</v>
      </c>
      <c r="AF713" s="5">
        <f t="shared" si="917"/>
        <v>9.3467510001875222E-3</v>
      </c>
      <c r="AG713" s="5">
        <f t="shared" si="918"/>
        <v>5.5879097298169996E-3</v>
      </c>
      <c r="AH713" s="5">
        <f t="shared" si="919"/>
        <v>1.8849070094103602E-2</v>
      </c>
      <c r="AI713" s="5">
        <f t="shared" si="920"/>
        <v>2.5190981903161606E-2</v>
      </c>
      <c r="AJ713" s="5">
        <f t="shared" si="921"/>
        <v>1.6833338888265045E-2</v>
      </c>
      <c r="AK713" s="5">
        <f t="shared" si="922"/>
        <v>7.4990142429134619E-3</v>
      </c>
      <c r="AL713" s="5">
        <f t="shared" si="923"/>
        <v>2.4022846963424674E-4</v>
      </c>
      <c r="AM713" s="5">
        <f t="shared" si="924"/>
        <v>1.5533020106309363E-3</v>
      </c>
      <c r="AN713" s="5">
        <f t="shared" si="925"/>
        <v>2.7859022087059274E-3</v>
      </c>
      <c r="AO713" s="5">
        <f t="shared" si="926"/>
        <v>2.4983071750869696E-3</v>
      </c>
      <c r="AP713" s="5">
        <f t="shared" si="927"/>
        <v>1.4936008214469409E-3</v>
      </c>
      <c r="AQ713" s="5">
        <f t="shared" si="928"/>
        <v>6.6970650248882599E-4</v>
      </c>
      <c r="AR713" s="5">
        <f t="shared" si="929"/>
        <v>6.7612950537399123E-3</v>
      </c>
      <c r="AS713" s="5">
        <f t="shared" si="930"/>
        <v>9.0361837740727136E-3</v>
      </c>
      <c r="AT713" s="5">
        <f t="shared" si="931"/>
        <v>6.0382379817643106E-3</v>
      </c>
      <c r="AU713" s="5">
        <f t="shared" si="932"/>
        <v>2.6899495654375519E-3</v>
      </c>
      <c r="AV713" s="5">
        <f t="shared" si="933"/>
        <v>8.9875084666049901E-4</v>
      </c>
      <c r="AW713" s="5">
        <f t="shared" si="934"/>
        <v>1.5995105303322979E-5</v>
      </c>
      <c r="AX713" s="5">
        <f t="shared" si="935"/>
        <v>3.4598703140788635E-4</v>
      </c>
      <c r="AY713" s="5">
        <f t="shared" si="936"/>
        <v>6.20540003415895E-4</v>
      </c>
      <c r="AZ713" s="5">
        <f t="shared" si="937"/>
        <v>5.5648024475437306E-4</v>
      </c>
      <c r="BA713" s="5">
        <f t="shared" si="938"/>
        <v>3.326890139741093E-4</v>
      </c>
      <c r="BB713" s="5">
        <f t="shared" si="939"/>
        <v>1.4917238445893012E-4</v>
      </c>
      <c r="BC713" s="5">
        <f t="shared" si="940"/>
        <v>5.3509191708733908E-5</v>
      </c>
      <c r="BD713" s="5">
        <f t="shared" si="941"/>
        <v>2.0211037191532563E-3</v>
      </c>
      <c r="BE713" s="5">
        <f t="shared" si="942"/>
        <v>2.7011193103647683E-3</v>
      </c>
      <c r="BF713" s="5">
        <f t="shared" si="943"/>
        <v>1.8049656382508981E-3</v>
      </c>
      <c r="BG713" s="5">
        <f t="shared" si="944"/>
        <v>8.0408664728117557E-4</v>
      </c>
      <c r="BH713" s="5">
        <f t="shared" si="945"/>
        <v>2.686569162179839E-4</v>
      </c>
      <c r="BI713" s="5">
        <f t="shared" si="946"/>
        <v>7.1809712424206247E-5</v>
      </c>
      <c r="BJ713" s="8">
        <f t="shared" si="947"/>
        <v>0.2862856308859657</v>
      </c>
      <c r="BK713" s="8">
        <f t="shared" si="948"/>
        <v>0.23139647917238115</v>
      </c>
      <c r="BL713" s="8">
        <f t="shared" si="949"/>
        <v>0.43789176329324236</v>
      </c>
      <c r="BM713" s="8">
        <f t="shared" si="950"/>
        <v>0.6023016774852602</v>
      </c>
      <c r="BN713" s="8">
        <f t="shared" si="951"/>
        <v>0.3947054488265907</v>
      </c>
    </row>
    <row r="714" spans="1:66" x14ac:dyDescent="0.25">
      <c r="A714" t="s">
        <v>196</v>
      </c>
      <c r="B714" t="s">
        <v>306</v>
      </c>
      <c r="C714" t="s">
        <v>198</v>
      </c>
      <c r="D714" t="s">
        <v>528</v>
      </c>
      <c r="E714">
        <f>VLOOKUP(A714,home!$A$2:$E$405,3,FALSE)</f>
        <v>1.6077999999999999</v>
      </c>
      <c r="F714">
        <f>VLOOKUP(B714,home!$B$2:$E$405,3,FALSE)</f>
        <v>1.4269000000000001</v>
      </c>
      <c r="G714">
        <f>VLOOKUP(C714,away!$B$2:$E$405,4,FALSE)</f>
        <v>1.6464000000000001</v>
      </c>
      <c r="H714">
        <f>VLOOKUP(A714,away!$A$2:$E$405,3,FALSE)</f>
        <v>1.3987000000000001</v>
      </c>
      <c r="I714">
        <f>VLOOKUP(C714,away!$B$2:$E$405,3,FALSE)</f>
        <v>0.96730000000000005</v>
      </c>
      <c r="J714">
        <f>VLOOKUP(B714,home!$B$2:$E$405,4,FALSE)</f>
        <v>0.75700000000000001</v>
      </c>
      <c r="K714" s="3">
        <f t="shared" si="896"/>
        <v>3.7771211916480003</v>
      </c>
      <c r="L714" s="3">
        <f t="shared" si="897"/>
        <v>1.0241926200700002</v>
      </c>
      <c r="M714" s="5">
        <f t="shared" si="898"/>
        <v>8.2189418104895891E-3</v>
      </c>
      <c r="N714" s="5">
        <f t="shared" si="899"/>
        <v>3.1043939285322016E-2</v>
      </c>
      <c r="O714" s="5">
        <f t="shared" si="900"/>
        <v>8.4177795470882048E-3</v>
      </c>
      <c r="P714" s="5">
        <f t="shared" si="901"/>
        <v>3.1794973513927967E-2</v>
      </c>
      <c r="Q714" s="5">
        <f t="shared" si="902"/>
        <v>5.8628360473411835E-2</v>
      </c>
      <c r="R714" s="5">
        <f t="shared" si="903"/>
        <v>4.3107138447519636E-3</v>
      </c>
      <c r="S714" s="5">
        <f t="shared" si="904"/>
        <v>3.0749710974385211E-2</v>
      </c>
      <c r="T714" s="5">
        <f t="shared" si="905"/>
        <v>6.0046734123672112E-2</v>
      </c>
      <c r="U714" s="5">
        <f t="shared" si="906"/>
        <v>1.6282088614143073E-2</v>
      </c>
      <c r="V714" s="5">
        <f t="shared" si="907"/>
        <v>1.3217249569953776E-2</v>
      </c>
      <c r="W714" s="5">
        <f t="shared" si="908"/>
        <v>7.3815474258567271E-2</v>
      </c>
      <c r="X714" s="5">
        <f t="shared" si="909"/>
        <v>7.5601263982591677E-2</v>
      </c>
      <c r="Y714" s="5">
        <f t="shared" si="910"/>
        <v>3.8715128319467149E-2</v>
      </c>
      <c r="Z714" s="5">
        <f t="shared" si="911"/>
        <v>1.4716671023428459E-3</v>
      </c>
      <c r="AA714" s="5">
        <f t="shared" si="912"/>
        <v>5.5586649993103711E-3</v>
      </c>
      <c r="AB714" s="5">
        <f t="shared" si="913"/>
        <v>1.0497875683083611E-2</v>
      </c>
      <c r="AC714" s="5">
        <f t="shared" si="914"/>
        <v>3.1956828331242224E-3</v>
      </c>
      <c r="AD714" s="5">
        <f t="shared" si="915"/>
        <v>6.9702498023395468E-2</v>
      </c>
      <c r="AE714" s="5">
        <f t="shared" si="916"/>
        <v>7.1388784076005421E-2</v>
      </c>
      <c r="AF714" s="5">
        <f t="shared" si="917"/>
        <v>3.6557932903207746E-2</v>
      </c>
      <c r="AG714" s="5">
        <f t="shared" si="918"/>
        <v>1.2480788361493205E-2</v>
      </c>
      <c r="AH714" s="5">
        <f t="shared" si="919"/>
        <v>3.7681764635483608E-4</v>
      </c>
      <c r="AI714" s="5">
        <f t="shared" si="920"/>
        <v>1.4232859174337735E-3</v>
      </c>
      <c r="AJ714" s="5">
        <f t="shared" si="921"/>
        <v>2.6879617002566361E-3</v>
      </c>
      <c r="AK714" s="5">
        <f t="shared" si="922"/>
        <v>3.3842523667925099E-3</v>
      </c>
      <c r="AL714" s="5">
        <f t="shared" si="923"/>
        <v>4.9449991680642605E-4</v>
      </c>
      <c r="AM714" s="5">
        <f t="shared" si="924"/>
        <v>5.2654956478993972E-2</v>
      </c>
      <c r="AN714" s="5">
        <f t="shared" si="925"/>
        <v>5.3928817835892678E-2</v>
      </c>
      <c r="AO714" s="5">
        <f t="shared" si="926"/>
        <v>2.7616748618310337E-2</v>
      </c>
      <c r="AP714" s="5">
        <f t="shared" si="927"/>
        <v>9.4282900417339416E-3</v>
      </c>
      <c r="AQ714" s="5">
        <f t="shared" si="928"/>
        <v>2.414096270155844E-3</v>
      </c>
      <c r="AR714" s="5">
        <f t="shared" si="929"/>
        <v>7.7186770501754104E-5</v>
      </c>
      <c r="AS714" s="5">
        <f t="shared" si="930"/>
        <v>2.9154378657704624E-4</v>
      </c>
      <c r="AT714" s="5">
        <f t="shared" si="931"/>
        <v>5.505981072867316E-4</v>
      </c>
      <c r="AU714" s="5">
        <f t="shared" si="932"/>
        <v>6.9322525970466435E-4</v>
      </c>
      <c r="AV714" s="5">
        <f t="shared" si="933"/>
        <v>6.54598954754044E-4</v>
      </c>
      <c r="AW714" s="5">
        <f t="shared" si="934"/>
        <v>5.3138132080301488E-5</v>
      </c>
      <c r="AX714" s="5">
        <f t="shared" si="935"/>
        <v>3.3147358660351886E-2</v>
      </c>
      <c r="AY714" s="5">
        <f t="shared" si="936"/>
        <v>3.3949280114745815E-2</v>
      </c>
      <c r="AZ714" s="5">
        <f t="shared" si="937"/>
        <v>1.7385301075105934E-2</v>
      </c>
      <c r="BA714" s="5">
        <f t="shared" si="938"/>
        <v>5.9352990196061802E-3</v>
      </c>
      <c r="BB714" s="5">
        <f t="shared" si="939"/>
        <v>1.5197223634473391E-3</v>
      </c>
      <c r="BC714" s="5">
        <f t="shared" si="940"/>
        <v>3.1129768583962081E-4</v>
      </c>
      <c r="BD714" s="5">
        <f t="shared" si="941"/>
        <v>1.3175686785822218E-5</v>
      </c>
      <c r="BE714" s="5">
        <f t="shared" si="942"/>
        <v>4.9766165773245639E-5</v>
      </c>
      <c r="BF714" s="5">
        <f t="shared" si="943"/>
        <v>9.3986419684596745E-5</v>
      </c>
      <c r="BG714" s="5">
        <f t="shared" si="944"/>
        <v>1.1833269917260437E-4</v>
      </c>
      <c r="BH714" s="5">
        <f t="shared" si="945"/>
        <v>1.1173923642743794E-4</v>
      </c>
      <c r="BI714" s="5">
        <f t="shared" si="946"/>
        <v>8.4410527569728395E-5</v>
      </c>
      <c r="BJ714" s="8">
        <f t="shared" si="947"/>
        <v>0.76627207197131753</v>
      </c>
      <c r="BK714" s="8">
        <f t="shared" si="948"/>
        <v>0.12162033873343303</v>
      </c>
      <c r="BL714" s="8">
        <f t="shared" si="949"/>
        <v>5.5678003933452659E-2</v>
      </c>
      <c r="BM714" s="8">
        <f t="shared" si="950"/>
        <v>0.768731231282889</v>
      </c>
      <c r="BN714" s="8">
        <f t="shared" si="951"/>
        <v>0.14241470847499157</v>
      </c>
    </row>
    <row r="715" spans="1:66" x14ac:dyDescent="0.25">
      <c r="A715" t="s">
        <v>196</v>
      </c>
      <c r="B715" t="s">
        <v>202</v>
      </c>
      <c r="C715" t="s">
        <v>514</v>
      </c>
      <c r="D715" t="s">
        <v>528</v>
      </c>
      <c r="E715">
        <f>VLOOKUP(A715,home!$A$2:$E$405,3,FALSE)</f>
        <v>1.6077999999999999</v>
      </c>
      <c r="F715">
        <f>VLOOKUP(B715,home!$B$2:$E$405,3,FALSE)</f>
        <v>1.0609999999999999</v>
      </c>
      <c r="G715" t="e">
        <f>VLOOKUP(C715,away!$B$2:$E$405,4,FALSE)</f>
        <v>#N/A</v>
      </c>
      <c r="H715">
        <f>VLOOKUP(A715,away!$A$2:$E$405,3,FALSE)</f>
        <v>1.3987000000000001</v>
      </c>
      <c r="I715" t="e">
        <f>VLOOKUP(C715,away!$B$2:$E$405,3,FALSE)</f>
        <v>#N/A</v>
      </c>
      <c r="J715">
        <f>VLOOKUP(B715,home!$B$2:$E$405,4,FALSE)</f>
        <v>0.67290000000000005</v>
      </c>
      <c r="K715" s="3" t="e">
        <f t="shared" si="896"/>
        <v>#N/A</v>
      </c>
      <c r="L715" s="3" t="e">
        <f t="shared" si="897"/>
        <v>#N/A</v>
      </c>
      <c r="M715" s="5" t="e">
        <f t="shared" si="898"/>
        <v>#N/A</v>
      </c>
      <c r="N715" s="5" t="e">
        <f t="shared" si="899"/>
        <v>#N/A</v>
      </c>
      <c r="O715" s="5" t="e">
        <f t="shared" si="900"/>
        <v>#N/A</v>
      </c>
      <c r="P715" s="5" t="e">
        <f t="shared" si="901"/>
        <v>#N/A</v>
      </c>
      <c r="Q715" s="5" t="e">
        <f t="shared" si="902"/>
        <v>#N/A</v>
      </c>
      <c r="R715" s="5" t="e">
        <f t="shared" si="903"/>
        <v>#N/A</v>
      </c>
      <c r="S715" s="5" t="e">
        <f t="shared" si="904"/>
        <v>#N/A</v>
      </c>
      <c r="T715" s="5" t="e">
        <f t="shared" si="905"/>
        <v>#N/A</v>
      </c>
      <c r="U715" s="5" t="e">
        <f t="shared" si="906"/>
        <v>#N/A</v>
      </c>
      <c r="V715" s="5" t="e">
        <f t="shared" si="907"/>
        <v>#N/A</v>
      </c>
      <c r="W715" s="5" t="e">
        <f t="shared" si="908"/>
        <v>#N/A</v>
      </c>
      <c r="X715" s="5" t="e">
        <f t="shared" si="909"/>
        <v>#N/A</v>
      </c>
      <c r="Y715" s="5" t="e">
        <f t="shared" si="910"/>
        <v>#N/A</v>
      </c>
      <c r="Z715" s="5" t="e">
        <f t="shared" si="911"/>
        <v>#N/A</v>
      </c>
      <c r="AA715" s="5" t="e">
        <f t="shared" si="912"/>
        <v>#N/A</v>
      </c>
      <c r="AB715" s="5" t="e">
        <f t="shared" si="913"/>
        <v>#N/A</v>
      </c>
      <c r="AC715" s="5" t="e">
        <f t="shared" si="914"/>
        <v>#N/A</v>
      </c>
      <c r="AD715" s="5" t="e">
        <f t="shared" si="915"/>
        <v>#N/A</v>
      </c>
      <c r="AE715" s="5" t="e">
        <f t="shared" si="916"/>
        <v>#N/A</v>
      </c>
      <c r="AF715" s="5" t="e">
        <f t="shared" si="917"/>
        <v>#N/A</v>
      </c>
      <c r="AG715" s="5" t="e">
        <f t="shared" si="918"/>
        <v>#N/A</v>
      </c>
      <c r="AH715" s="5" t="e">
        <f t="shared" si="919"/>
        <v>#N/A</v>
      </c>
      <c r="AI715" s="5" t="e">
        <f t="shared" si="920"/>
        <v>#N/A</v>
      </c>
      <c r="AJ715" s="5" t="e">
        <f t="shared" si="921"/>
        <v>#N/A</v>
      </c>
      <c r="AK715" s="5" t="e">
        <f t="shared" si="922"/>
        <v>#N/A</v>
      </c>
      <c r="AL715" s="5" t="e">
        <f t="shared" si="923"/>
        <v>#N/A</v>
      </c>
      <c r="AM715" s="5" t="e">
        <f t="shared" si="924"/>
        <v>#N/A</v>
      </c>
      <c r="AN715" s="5" t="e">
        <f t="shared" si="925"/>
        <v>#N/A</v>
      </c>
      <c r="AO715" s="5" t="e">
        <f t="shared" si="926"/>
        <v>#N/A</v>
      </c>
      <c r="AP715" s="5" t="e">
        <f t="shared" si="927"/>
        <v>#N/A</v>
      </c>
      <c r="AQ715" s="5" t="e">
        <f t="shared" si="928"/>
        <v>#N/A</v>
      </c>
      <c r="AR715" s="5" t="e">
        <f t="shared" si="929"/>
        <v>#N/A</v>
      </c>
      <c r="AS715" s="5" t="e">
        <f t="shared" si="930"/>
        <v>#N/A</v>
      </c>
      <c r="AT715" s="5" t="e">
        <f t="shared" si="931"/>
        <v>#N/A</v>
      </c>
      <c r="AU715" s="5" t="e">
        <f t="shared" si="932"/>
        <v>#N/A</v>
      </c>
      <c r="AV715" s="5" t="e">
        <f t="shared" si="933"/>
        <v>#N/A</v>
      </c>
      <c r="AW715" s="5" t="e">
        <f t="shared" si="934"/>
        <v>#N/A</v>
      </c>
      <c r="AX715" s="5" t="e">
        <f t="shared" si="935"/>
        <v>#N/A</v>
      </c>
      <c r="AY715" s="5" t="e">
        <f t="shared" si="936"/>
        <v>#N/A</v>
      </c>
      <c r="AZ715" s="5" t="e">
        <f t="shared" si="937"/>
        <v>#N/A</v>
      </c>
      <c r="BA715" s="5" t="e">
        <f t="shared" si="938"/>
        <v>#N/A</v>
      </c>
      <c r="BB715" s="5" t="e">
        <f t="shared" si="939"/>
        <v>#N/A</v>
      </c>
      <c r="BC715" s="5" t="e">
        <f t="shared" si="940"/>
        <v>#N/A</v>
      </c>
      <c r="BD715" s="5" t="e">
        <f t="shared" si="941"/>
        <v>#N/A</v>
      </c>
      <c r="BE715" s="5" t="e">
        <f t="shared" si="942"/>
        <v>#N/A</v>
      </c>
      <c r="BF715" s="5" t="e">
        <f t="shared" si="943"/>
        <v>#N/A</v>
      </c>
      <c r="BG715" s="5" t="e">
        <f t="shared" si="944"/>
        <v>#N/A</v>
      </c>
      <c r="BH715" s="5" t="e">
        <f t="shared" si="945"/>
        <v>#N/A</v>
      </c>
      <c r="BI715" s="5" t="e">
        <f t="shared" si="946"/>
        <v>#N/A</v>
      </c>
      <c r="BJ715" s="8" t="e">
        <f t="shared" si="947"/>
        <v>#N/A</v>
      </c>
      <c r="BK715" s="8" t="e">
        <f t="shared" si="948"/>
        <v>#N/A</v>
      </c>
      <c r="BL715" s="8" t="e">
        <f t="shared" si="949"/>
        <v>#N/A</v>
      </c>
      <c r="BM715" s="8" t="e">
        <f t="shared" si="950"/>
        <v>#N/A</v>
      </c>
      <c r="BN715" s="8" t="e">
        <f t="shared" si="951"/>
        <v>#N/A</v>
      </c>
    </row>
    <row r="716" spans="1:66" x14ac:dyDescent="0.25">
      <c r="A716" t="s">
        <v>196</v>
      </c>
      <c r="B716" t="s">
        <v>305</v>
      </c>
      <c r="C716" t="s">
        <v>205</v>
      </c>
      <c r="D716" t="s">
        <v>528</v>
      </c>
      <c r="E716">
        <f>VLOOKUP(A716,home!$A$2:$E$405,3,FALSE)</f>
        <v>1.6077999999999999</v>
      </c>
      <c r="F716">
        <f>VLOOKUP(B716,home!$B$2:$E$405,3,FALSE)</f>
        <v>0.80489999999999995</v>
      </c>
      <c r="G716">
        <f>VLOOKUP(C716,away!$B$2:$E$405,4,FALSE)</f>
        <v>0.32929999999999998</v>
      </c>
      <c r="H716">
        <f>VLOOKUP(A716,away!$A$2:$E$405,3,FALSE)</f>
        <v>1.3987000000000001</v>
      </c>
      <c r="I716">
        <f>VLOOKUP(C716,away!$B$2:$E$405,3,FALSE)</f>
        <v>2.0607000000000002</v>
      </c>
      <c r="J716">
        <f>VLOOKUP(B716,home!$B$2:$E$405,4,FALSE)</f>
        <v>0.75700000000000001</v>
      </c>
      <c r="K716" s="3">
        <f t="shared" si="896"/>
        <v>0.42615312984599996</v>
      </c>
      <c r="L716" s="3">
        <f t="shared" si="897"/>
        <v>2.1819019251300005</v>
      </c>
      <c r="M716" s="5">
        <f t="shared" si="898"/>
        <v>7.36777035819009E-2</v>
      </c>
      <c r="N716" s="5">
        <f t="shared" si="899"/>
        <v>3.1397983981292912E-2</v>
      </c>
      <c r="O716" s="5">
        <f t="shared" si="900"/>
        <v>0.1607575232845071</v>
      </c>
      <c r="P716" s="5">
        <f t="shared" si="901"/>
        <v>6.8507321693983908E-2</v>
      </c>
      <c r="Q716" s="5">
        <f t="shared" si="902"/>
        <v>6.6901745722412718E-3</v>
      </c>
      <c r="R716" s="5">
        <f t="shared" si="903"/>
        <v>0.1753785747667985</v>
      </c>
      <c r="S716" s="5">
        <f t="shared" si="904"/>
        <v>1.5924943699099997E-2</v>
      </c>
      <c r="T716" s="5">
        <f t="shared" si="905"/>
        <v>1.4597304778629007E-2</v>
      </c>
      <c r="U716" s="5">
        <f t="shared" si="906"/>
        <v>7.4738128544801885E-2</v>
      </c>
      <c r="V716" s="5">
        <f t="shared" si="907"/>
        <v>1.645266686172321E-3</v>
      </c>
      <c r="W716" s="5">
        <f t="shared" si="908"/>
        <v>9.5034627772558073E-4</v>
      </c>
      <c r="X716" s="5">
        <f t="shared" si="909"/>
        <v>2.0735623729095745E-3</v>
      </c>
      <c r="Y716" s="5">
        <f t="shared" si="910"/>
        <v>2.2621548666642666E-3</v>
      </c>
      <c r="Z716" s="5">
        <f t="shared" si="911"/>
        <v>0.12755294997007779</v>
      </c>
      <c r="AA716" s="5">
        <f t="shared" si="912"/>
        <v>5.435708885083889E-2</v>
      </c>
      <c r="AB716" s="5">
        <f t="shared" si="913"/>
        <v>1.1582221771551051E-2</v>
      </c>
      <c r="AC716" s="5">
        <f t="shared" si="914"/>
        <v>9.561306258743985E-5</v>
      </c>
      <c r="AD716" s="5">
        <f t="shared" si="915"/>
        <v>1.0124826017256304E-4</v>
      </c>
      <c r="AE716" s="5">
        <f t="shared" si="916"/>
        <v>2.2091377378657839E-4</v>
      </c>
      <c r="AF716" s="5">
        <f t="shared" si="917"/>
        <v>2.4100609415633449E-4</v>
      </c>
      <c r="AG716" s="5">
        <f t="shared" si="918"/>
        <v>1.752838869359228E-4</v>
      </c>
      <c r="AH716" s="5">
        <f t="shared" si="919"/>
        <v>6.9577006773930861E-2</v>
      </c>
      <c r="AI716" s="5">
        <f t="shared" si="920"/>
        <v>2.9650459202026972E-2</v>
      </c>
      <c r="AJ716" s="5">
        <f t="shared" si="921"/>
        <v>6.3178179951574624E-3</v>
      </c>
      <c r="AK716" s="5">
        <f t="shared" si="922"/>
        <v>8.9745263747791114E-4</v>
      </c>
      <c r="AL716" s="5">
        <f t="shared" si="923"/>
        <v>3.5561340912551621E-6</v>
      </c>
      <c r="AM716" s="5">
        <f t="shared" si="924"/>
        <v>8.6294525927999719E-6</v>
      </c>
      <c r="AN716" s="5">
        <f t="shared" si="925"/>
        <v>1.8828619225048329E-5</v>
      </c>
      <c r="AO716" s="5">
        <f t="shared" si="926"/>
        <v>2.054110026733635E-5</v>
      </c>
      <c r="AP716" s="5">
        <f t="shared" si="927"/>
        <v>1.4939555405863182E-5</v>
      </c>
      <c r="AQ716" s="5">
        <f t="shared" si="928"/>
        <v>8.149161175159798E-6</v>
      </c>
      <c r="AR716" s="5">
        <f t="shared" si="929"/>
        <v>3.0362041004964545E-2</v>
      </c>
      <c r="AS716" s="5">
        <f t="shared" si="930"/>
        <v>1.2938878802778232E-2</v>
      </c>
      <c r="AT716" s="5">
        <f t="shared" si="931"/>
        <v>2.7569718492510041E-3</v>
      </c>
      <c r="AU716" s="5">
        <f t="shared" si="932"/>
        <v>3.9163072748520995E-4</v>
      </c>
      <c r="AV716" s="5">
        <f t="shared" si="933"/>
        <v>4.1723665065422019E-5</v>
      </c>
      <c r="AW716" s="5">
        <f t="shared" si="934"/>
        <v>9.1849444846615903E-8</v>
      </c>
      <c r="AX716" s="5">
        <f t="shared" si="935"/>
        <v>6.1291137187989745E-7</v>
      </c>
      <c r="AY716" s="5">
        <f t="shared" si="936"/>
        <v>1.3373125022388179E-6</v>
      </c>
      <c r="AZ716" s="5">
        <f t="shared" si="937"/>
        <v>1.4589423615676478E-6</v>
      </c>
      <c r="BA716" s="5">
        <f t="shared" si="938"/>
        <v>1.0610897157860533E-6</v>
      </c>
      <c r="BB716" s="5">
        <f t="shared" si="939"/>
        <v>5.7879842340230885E-7</v>
      </c>
      <c r="BC716" s="5">
        <f t="shared" si="940"/>
        <v>2.5257627885674122E-7</v>
      </c>
      <c r="BD716" s="5">
        <f t="shared" si="941"/>
        <v>1.1041165953268024E-2</v>
      </c>
      <c r="BE716" s="5">
        <f t="shared" si="942"/>
        <v>4.7052274281342626E-3</v>
      </c>
      <c r="BF716" s="5">
        <f t="shared" si="943"/>
        <v>1.0025736975683302E-3</v>
      </c>
      <c r="BG716" s="5">
        <f t="shared" si="944"/>
        <v>1.4241663970667367E-4</v>
      </c>
      <c r="BH716" s="5">
        <f t="shared" si="945"/>
        <v>1.5172824188287273E-5</v>
      </c>
      <c r="BI716" s="5">
        <f t="shared" si="946"/>
        <v>1.2931893032883436E-6</v>
      </c>
      <c r="BJ716" s="8">
        <f t="shared" si="947"/>
        <v>5.8786368383833963E-2</v>
      </c>
      <c r="BK716" s="8">
        <f t="shared" si="948"/>
        <v>0.15985574217033804</v>
      </c>
      <c r="BL716" s="8">
        <f t="shared" si="949"/>
        <v>0.64665536960880399</v>
      </c>
      <c r="BM716" s="8">
        <f t="shared" si="950"/>
        <v>0.47643990278927167</v>
      </c>
      <c r="BN716" s="8">
        <f t="shared" si="951"/>
        <v>0.51640928188072455</v>
      </c>
    </row>
    <row r="717" spans="1:66" x14ac:dyDescent="0.25">
      <c r="A717" t="s">
        <v>32</v>
      </c>
      <c r="B717" t="s">
        <v>36</v>
      </c>
      <c r="C717" t="s">
        <v>211</v>
      </c>
      <c r="D717" t="s">
        <v>528</v>
      </c>
      <c r="E717">
        <f>VLOOKUP(A717,home!$A$2:$E$405,3,FALSE)</f>
        <v>1.268</v>
      </c>
      <c r="F717">
        <f>VLOOKUP(B717,home!$B$2:$E$405,3,FALSE)</f>
        <v>1.4380999999999999</v>
      </c>
      <c r="G717">
        <f>VLOOKUP(C717,away!$B$2:$E$405,4,FALSE)</f>
        <v>1.6700999999999999</v>
      </c>
      <c r="H717">
        <f>VLOOKUP(A717,away!$A$2:$E$405,3,FALSE)</f>
        <v>1.1471</v>
      </c>
      <c r="I717">
        <f>VLOOKUP(C717,away!$B$2:$E$405,3,FALSE)</f>
        <v>0.92300000000000004</v>
      </c>
      <c r="J717">
        <f>VLOOKUP(B717,home!$B$2:$E$405,4,FALSE)</f>
        <v>0.76919999999999999</v>
      </c>
      <c r="K717" s="3">
        <f t="shared" si="896"/>
        <v>3.04544538708</v>
      </c>
      <c r="L717" s="3">
        <f t="shared" si="897"/>
        <v>0.81440842236000011</v>
      </c>
      <c r="M717" s="5">
        <f t="shared" si="898"/>
        <v>2.1071079690830025E-2</v>
      </c>
      <c r="N717" s="5">
        <f t="shared" si="899"/>
        <v>6.4170822445233366E-2</v>
      </c>
      <c r="O717" s="5">
        <f t="shared" si="900"/>
        <v>1.7160464768430719E-2</v>
      </c>
      <c r="P717" s="5">
        <f t="shared" si="901"/>
        <v>5.2261258269166187E-2</v>
      </c>
      <c r="Q717" s="5">
        <f t="shared" si="902"/>
        <v>9.7714367600482854E-2</v>
      </c>
      <c r="R717" s="5">
        <f t="shared" si="903"/>
        <v>6.9878135195110113E-3</v>
      </c>
      <c r="S717" s="5">
        <f t="shared" si="904"/>
        <v>3.2405068415467884E-2</v>
      </c>
      <c r="T717" s="5">
        <f t="shared" si="905"/>
        <v>7.9579403959414333E-2</v>
      </c>
      <c r="U717" s="5">
        <f t="shared" si="906"/>
        <v>2.1281004448770069E-2</v>
      </c>
      <c r="V717" s="5">
        <f t="shared" si="907"/>
        <v>8.9302477062265656E-3</v>
      </c>
      <c r="W717" s="5">
        <f t="shared" si="908"/>
        <v>9.9194590020109968E-2</v>
      </c>
      <c r="X717" s="5">
        <f t="shared" si="909"/>
        <v>8.0784909564924762E-2</v>
      </c>
      <c r="Y717" s="5">
        <f t="shared" si="910"/>
        <v>3.2895955374632822E-2</v>
      </c>
      <c r="Z717" s="5">
        <f t="shared" si="911"/>
        <v>1.8969780613902816E-3</v>
      </c>
      <c r="AA717" s="5">
        <f t="shared" si="912"/>
        <v>5.7771430864529934E-3</v>
      </c>
      <c r="AB717" s="5">
        <f t="shared" si="913"/>
        <v>8.7969868815696919E-3</v>
      </c>
      <c r="AC717" s="5">
        <f t="shared" si="914"/>
        <v>1.3843203238472466E-3</v>
      </c>
      <c r="AD717" s="5">
        <f t="shared" si="915"/>
        <v>7.5522926650008926E-2</v>
      </c>
      <c r="AE717" s="5">
        <f t="shared" si="916"/>
        <v>6.1506507545043776E-2</v>
      </c>
      <c r="AF717" s="5">
        <f t="shared" si="917"/>
        <v>2.5045708887316269E-2</v>
      </c>
      <c r="AG717" s="5">
        <f t="shared" si="918"/>
        <v>6.7991454206023615E-3</v>
      </c>
      <c r="AH717" s="5">
        <f t="shared" si="919"/>
        <v>3.8622872755709759E-4</v>
      </c>
      <c r="AI717" s="5">
        <f t="shared" si="920"/>
        <v>1.1762384966965407E-3</v>
      </c>
      <c r="AJ717" s="5">
        <f t="shared" si="921"/>
        <v>1.7910850519351972E-3</v>
      </c>
      <c r="AK717" s="5">
        <f t="shared" si="922"/>
        <v>1.8182172364279961E-3</v>
      </c>
      <c r="AL717" s="5">
        <f t="shared" si="923"/>
        <v>1.3733766476773629E-4</v>
      </c>
      <c r="AM717" s="5">
        <f t="shared" si="924"/>
        <v>4.6000189717010177E-2</v>
      </c>
      <c r="AN717" s="5">
        <f t="shared" si="925"/>
        <v>3.7462941935690955E-2</v>
      </c>
      <c r="AO717" s="5">
        <f t="shared" si="926"/>
        <v>1.5255067719405178E-2</v>
      </c>
      <c r="AP717" s="5">
        <f t="shared" si="927"/>
        <v>4.1412852114519139E-3</v>
      </c>
      <c r="AQ717" s="5">
        <f t="shared" si="928"/>
        <v>8.4317438890033785E-4</v>
      </c>
      <c r="AR717" s="5">
        <f t="shared" si="929"/>
        <v>6.2909585735977235E-5</v>
      </c>
      <c r="AS717" s="5">
        <f t="shared" si="930"/>
        <v>1.9158770768274561E-4</v>
      </c>
      <c r="AT717" s="5">
        <f t="shared" si="931"/>
        <v>2.917349502918246E-4</v>
      </c>
      <c r="AU717" s="5">
        <f t="shared" si="932"/>
        <v>2.9615428620541676E-4</v>
      </c>
      <c r="AV717" s="5">
        <f t="shared" si="933"/>
        <v>2.2548042619706415E-4</v>
      </c>
      <c r="AW717" s="5">
        <f t="shared" si="934"/>
        <v>9.4619408763936175E-6</v>
      </c>
      <c r="AX717" s="5">
        <f t="shared" si="935"/>
        <v>2.3348510929745585E-2</v>
      </c>
      <c r="AY717" s="5">
        <f t="shared" si="936"/>
        <v>1.9015223950749321E-2</v>
      </c>
      <c r="AZ717" s="5">
        <f t="shared" si="937"/>
        <v>7.7430792692759201E-3</v>
      </c>
      <c r="BA717" s="5">
        <f t="shared" si="938"/>
        <v>2.1020096572998089E-3</v>
      </c>
      <c r="BB717" s="5">
        <f t="shared" si="939"/>
        <v>4.2797359219675534E-4</v>
      </c>
      <c r="BC717" s="5">
        <f t="shared" si="940"/>
        <v>6.9709059606540318E-5</v>
      </c>
      <c r="BD717" s="5">
        <f t="shared" si="941"/>
        <v>8.5390160784263972E-6</v>
      </c>
      <c r="BE717" s="5">
        <f t="shared" si="942"/>
        <v>2.6005107126245621E-5</v>
      </c>
      <c r="BF717" s="5">
        <f t="shared" si="943"/>
        <v>3.9598566769072981E-5</v>
      </c>
      <c r="BG717" s="5">
        <f t="shared" si="944"/>
        <v>4.0198424167284233E-5</v>
      </c>
      <c r="BH717" s="5">
        <f t="shared" si="945"/>
        <v>3.0605526362035239E-5</v>
      </c>
      <c r="BI717" s="5">
        <f t="shared" si="946"/>
        <v>1.8641491815683112E-5</v>
      </c>
      <c r="BJ717" s="8">
        <f t="shared" si="947"/>
        <v>0.77962350289910187</v>
      </c>
      <c r="BK717" s="8">
        <f t="shared" si="948"/>
        <v>0.13520453602105498</v>
      </c>
      <c r="BL717" s="8">
        <f t="shared" si="949"/>
        <v>6.6406637305783112E-2</v>
      </c>
      <c r="BM717" s="8">
        <f t="shared" si="950"/>
        <v>0.70476008598380291</v>
      </c>
      <c r="BN717" s="8">
        <f t="shared" si="951"/>
        <v>0.25936580629365419</v>
      </c>
    </row>
    <row r="718" spans="1:66" x14ac:dyDescent="0.25">
      <c r="A718" t="s">
        <v>32</v>
      </c>
      <c r="B718" t="s">
        <v>208</v>
      </c>
      <c r="C718" t="s">
        <v>209</v>
      </c>
      <c r="D718" t="s">
        <v>528</v>
      </c>
      <c r="E718">
        <f>VLOOKUP(A718,home!$A$2:$E$405,3,FALSE)</f>
        <v>1.268</v>
      </c>
      <c r="F718">
        <f>VLOOKUP(B718,home!$B$2:$E$405,3,FALSE)</f>
        <v>1.2525999999999999</v>
      </c>
      <c r="G718">
        <f>VLOOKUP(C718,away!$B$2:$E$405,4,FALSE)</f>
        <v>0.78859999999999997</v>
      </c>
      <c r="H718">
        <f>VLOOKUP(A718,away!$A$2:$E$405,3,FALSE)</f>
        <v>1.1471</v>
      </c>
      <c r="I718">
        <f>VLOOKUP(C718,away!$B$2:$E$405,3,FALSE)</f>
        <v>0.82050000000000001</v>
      </c>
      <c r="J718">
        <f>VLOOKUP(B718,home!$B$2:$E$405,4,FALSE)</f>
        <v>0.76919999999999999</v>
      </c>
      <c r="K718" s="3">
        <f t="shared" si="896"/>
        <v>1.25253085648</v>
      </c>
      <c r="L718" s="3">
        <f t="shared" si="897"/>
        <v>0.72396761706000001</v>
      </c>
      <c r="M718" s="5">
        <f t="shared" si="898"/>
        <v>0.13855353779931501</v>
      </c>
      <c r="N718" s="5">
        <f t="shared" si="899"/>
        <v>0.17354258136811007</v>
      </c>
      <c r="O718" s="5">
        <f t="shared" si="900"/>
        <v>0.10030827459580272</v>
      </c>
      <c r="P718" s="5">
        <f t="shared" si="901"/>
        <v>0.1256392090915118</v>
      </c>
      <c r="Q718" s="5">
        <f t="shared" si="902"/>
        <v>0.10868371903837451</v>
      </c>
      <c r="R718" s="5">
        <f t="shared" si="903"/>
        <v>3.6309971265261712E-2</v>
      </c>
      <c r="S718" s="5">
        <f t="shared" si="904"/>
        <v>2.848215049550807E-2</v>
      </c>
      <c r="T718" s="5">
        <f t="shared" si="905"/>
        <v>7.8683493085430545E-2</v>
      </c>
      <c r="U718" s="5">
        <f t="shared" si="906"/>
        <v>4.5479359407642445E-2</v>
      </c>
      <c r="V718" s="5">
        <f t="shared" si="907"/>
        <v>2.8697088811853078E-3</v>
      </c>
      <c r="W718" s="5">
        <f t="shared" si="908"/>
        <v>4.5376570564188978E-2</v>
      </c>
      <c r="X718" s="5">
        <f t="shared" si="909"/>
        <v>3.2851167661710833E-2</v>
      </c>
      <c r="Y718" s="5">
        <f t="shared" si="910"/>
        <v>1.1891590784843661E-2</v>
      </c>
      <c r="Z718" s="5">
        <f t="shared" si="911"/>
        <v>8.7624144574762006E-3</v>
      </c>
      <c r="AA718" s="5">
        <f t="shared" si="912"/>
        <v>1.0975194485255399E-2</v>
      </c>
      <c r="AB718" s="5">
        <f t="shared" si="913"/>
        <v>6.87338487432576E-3</v>
      </c>
      <c r="AC718" s="5">
        <f t="shared" si="914"/>
        <v>1.6263927643137737E-4</v>
      </c>
      <c r="AD718" s="5">
        <f t="shared" si="915"/>
        <v>1.42088886982222E-2</v>
      </c>
      <c r="AE718" s="5">
        <f t="shared" si="916"/>
        <v>1.0286775291922691E-2</v>
      </c>
      <c r="AF718" s="5">
        <f t="shared" si="917"/>
        <v>3.7236460976624781E-3</v>
      </c>
      <c r="AG718" s="5">
        <f t="shared" si="918"/>
        <v>8.9859973069982436E-4</v>
      </c>
      <c r="AH718" s="5">
        <f t="shared" si="919"/>
        <v>1.5859260786177842E-3</v>
      </c>
      <c r="AI718" s="5">
        <f t="shared" si="920"/>
        <v>1.9864213495651012E-3</v>
      </c>
      <c r="AJ718" s="5">
        <f t="shared" si="921"/>
        <v>1.2440270171504668E-3</v>
      </c>
      <c r="AK718" s="5">
        <f t="shared" si="922"/>
        <v>5.1939407509191138E-4</v>
      </c>
      <c r="AL718" s="5">
        <f t="shared" si="923"/>
        <v>5.8991983554114669E-6</v>
      </c>
      <c r="AM718" s="5">
        <f t="shared" si="924"/>
        <v>3.559414306162645E-3</v>
      </c>
      <c r="AN718" s="5">
        <f t="shared" si="925"/>
        <v>2.5769006933618432E-3</v>
      </c>
      <c r="AO718" s="5">
        <f t="shared" si="926"/>
        <v>9.3279632718671777E-4</v>
      </c>
      <c r="AP718" s="5">
        <f t="shared" si="927"/>
        <v>2.2510477806522941E-4</v>
      </c>
      <c r="AQ718" s="5">
        <f t="shared" si="928"/>
        <v>4.0742142441176073E-5</v>
      </c>
      <c r="AR718" s="5">
        <f t="shared" si="929"/>
        <v>2.2963182479404553E-4</v>
      </c>
      <c r="AS718" s="5">
        <f t="shared" si="930"/>
        <v>2.8762094618435113E-4</v>
      </c>
      <c r="AT718" s="5">
        <f t="shared" si="931"/>
        <v>1.8012705503293668E-4</v>
      </c>
      <c r="AU718" s="5">
        <f t="shared" si="932"/>
        <v>7.5204898171874772E-5</v>
      </c>
      <c r="AV718" s="5">
        <f t="shared" si="933"/>
        <v>2.3549113879677384E-5</v>
      </c>
      <c r="AW718" s="5">
        <f t="shared" si="934"/>
        <v>1.4859290483585445E-7</v>
      </c>
      <c r="AX718" s="5">
        <f t="shared" si="935"/>
        <v>7.4304604157751154E-4</v>
      </c>
      <c r="AY718" s="5">
        <f t="shared" si="936"/>
        <v>5.3794127208673672E-4</v>
      </c>
      <c r="AZ718" s="5">
        <f t="shared" si="937"/>
        <v>1.9472603043542994E-4</v>
      </c>
      <c r="BA718" s="5">
        <f t="shared" si="938"/>
        <v>4.6991780077963757E-5</v>
      </c>
      <c r="BB718" s="5">
        <f t="shared" si="939"/>
        <v>8.5051317611127498E-6</v>
      </c>
      <c r="BC718" s="5">
        <f t="shared" si="940"/>
        <v>1.2314879947748239E-6</v>
      </c>
      <c r="BD718" s="5">
        <f t="shared" si="941"/>
        <v>2.770766749954742E-5</v>
      </c>
      <c r="BE718" s="5">
        <f t="shared" si="942"/>
        <v>3.4704708504271187E-5</v>
      </c>
      <c r="BF718" s="5">
        <f t="shared" si="943"/>
        <v>2.1734359133371769E-5</v>
      </c>
      <c r="BG718" s="5">
        <f t="shared" si="944"/>
        <v>9.074318486788686E-6</v>
      </c>
      <c r="BH718" s="5">
        <f t="shared" si="945"/>
        <v>2.8414659765574337E-6</v>
      </c>
      <c r="BI718" s="5">
        <f t="shared" si="946"/>
        <v>7.1180476265525169E-7</v>
      </c>
      <c r="BJ718" s="8">
        <f t="shared" si="947"/>
        <v>0.48901443231231678</v>
      </c>
      <c r="BK718" s="8">
        <f t="shared" si="948"/>
        <v>0.29625108601439376</v>
      </c>
      <c r="BL718" s="8">
        <f t="shared" si="949"/>
        <v>0.20617486131113935</v>
      </c>
      <c r="BM718" s="8">
        <f t="shared" si="950"/>
        <v>0.31662770825776848</v>
      </c>
      <c r="BN718" s="8">
        <f t="shared" si="951"/>
        <v>0.6830372931583758</v>
      </c>
    </row>
    <row r="719" spans="1:66" x14ac:dyDescent="0.25">
      <c r="A719" t="s">
        <v>32</v>
      </c>
      <c r="B719" t="s">
        <v>330</v>
      </c>
      <c r="C719" t="s">
        <v>207</v>
      </c>
      <c r="D719" t="s">
        <v>528</v>
      </c>
      <c r="E719">
        <f>VLOOKUP(A719,home!$A$2:$E$405,3,FALSE)</f>
        <v>1.268</v>
      </c>
      <c r="F719">
        <f>VLOOKUP(B719,home!$B$2:$E$405,3,FALSE)</f>
        <v>0.92779999999999996</v>
      </c>
      <c r="G719">
        <f>VLOOKUP(C719,away!$B$2:$E$405,4,FALSE)</f>
        <v>1.0206</v>
      </c>
      <c r="H719">
        <f>VLOOKUP(A719,away!$A$2:$E$405,3,FALSE)</f>
        <v>1.1471</v>
      </c>
      <c r="I719">
        <f>VLOOKUP(C719,away!$B$2:$E$405,3,FALSE)</f>
        <v>0.87180000000000002</v>
      </c>
      <c r="J719">
        <f>VLOOKUP(B719,home!$B$2:$E$405,4,FALSE)</f>
        <v>0.87180000000000002</v>
      </c>
      <c r="K719" s="3">
        <f t="shared" si="896"/>
        <v>1.2006852782399999</v>
      </c>
      <c r="L719" s="3">
        <f t="shared" si="897"/>
        <v>0.87183642380400006</v>
      </c>
      <c r="M719" s="5">
        <f t="shared" si="898"/>
        <v>0.12586797963086752</v>
      </c>
      <c r="N719" s="5">
        <f t="shared" si="899"/>
        <v>0.15112783014459483</v>
      </c>
      <c r="O719" s="5">
        <f t="shared" si="900"/>
        <v>0.10973628923281026</v>
      </c>
      <c r="P719" s="5">
        <f t="shared" si="901"/>
        <v>0.13175874697052189</v>
      </c>
      <c r="Q719" s="5">
        <f t="shared" si="902"/>
        <v>9.0728480393485175E-2</v>
      </c>
      <c r="R719" s="5">
        <f t="shared" si="903"/>
        <v>4.783604698312735E-2</v>
      </c>
      <c r="S719" s="5">
        <f t="shared" si="904"/>
        <v>3.4481302262407594E-2</v>
      </c>
      <c r="T719" s="5">
        <f t="shared" si="905"/>
        <v>7.9100393883427433E-2</v>
      </c>
      <c r="U719" s="5">
        <f t="shared" si="906"/>
        <v>5.7436037381837973E-2</v>
      </c>
      <c r="V719" s="5">
        <f t="shared" si="907"/>
        <v>4.0105630194876554E-3</v>
      </c>
      <c r="W719" s="5">
        <f t="shared" si="908"/>
        <v>3.6312116908514692E-2</v>
      </c>
      <c r="X719" s="5">
        <f t="shared" si="909"/>
        <v>3.1658226146272207E-2</v>
      </c>
      <c r="Y719" s="5">
        <f t="shared" si="910"/>
        <v>1.3800397333672127E-2</v>
      </c>
      <c r="Z719" s="5">
        <f t="shared" si="911"/>
        <v>1.3901736043563291E-2</v>
      </c>
      <c r="AA719" s="5">
        <f t="shared" si="912"/>
        <v>1.6691609809484829E-2</v>
      </c>
      <c r="AB719" s="5">
        <f t="shared" si="913"/>
        <v>1.0020685084187405E-2</v>
      </c>
      <c r="AC719" s="5">
        <f t="shared" si="914"/>
        <v>2.6239137608891934E-4</v>
      </c>
      <c r="AD719" s="5">
        <f t="shared" si="915"/>
        <v>1.0899856048445846E-2</v>
      </c>
      <c r="AE719" s="5">
        <f t="shared" si="916"/>
        <v>9.5028915172554254E-3</v>
      </c>
      <c r="AF719" s="5">
        <f t="shared" si="917"/>
        <v>4.1424834781006691E-3</v>
      </c>
      <c r="AG719" s="5">
        <f t="shared" si="918"/>
        <v>1.203855993738148E-3</v>
      </c>
      <c r="AH719" s="5">
        <f t="shared" si="919"/>
        <v>3.0300099592218467E-3</v>
      </c>
      <c r="AI719" s="5">
        <f t="shared" si="920"/>
        <v>3.638088350958254E-3</v>
      </c>
      <c r="AJ719" s="5">
        <f t="shared" si="921"/>
        <v>2.1840995619660077E-3</v>
      </c>
      <c r="AK719" s="5">
        <f t="shared" si="922"/>
        <v>8.7413873008767228E-4</v>
      </c>
      <c r="AL719" s="5">
        <f t="shared" si="923"/>
        <v>1.0986863865055176E-5</v>
      </c>
      <c r="AM719" s="5">
        <f t="shared" si="924"/>
        <v>2.6174593384608296E-3</v>
      </c>
      <c r="AN719" s="5">
        <f t="shared" si="925"/>
        <v>2.2819963890960732E-3</v>
      </c>
      <c r="AO719" s="5">
        <f t="shared" si="926"/>
        <v>9.9476378550158117E-4</v>
      </c>
      <c r="AP719" s="5">
        <f t="shared" si="927"/>
        <v>2.8909043376047598E-4</v>
      </c>
      <c r="AQ719" s="5">
        <f t="shared" si="928"/>
        <v>6.3009892481420126E-5</v>
      </c>
      <c r="AR719" s="5">
        <f t="shared" si="929"/>
        <v>5.2833460938769589E-4</v>
      </c>
      <c r="AS719" s="5">
        <f t="shared" si="930"/>
        <v>6.3436358747648736E-4</v>
      </c>
      <c r="AT719" s="5">
        <f t="shared" si="931"/>
        <v>3.8083551026726545E-4</v>
      </c>
      <c r="AU719" s="5">
        <f t="shared" si="932"/>
        <v>1.5242119686964127E-4</v>
      </c>
      <c r="AV719" s="5">
        <f t="shared" si="933"/>
        <v>4.5752471793274775E-5</v>
      </c>
      <c r="AW719" s="5">
        <f t="shared" si="934"/>
        <v>3.1947393968770312E-7</v>
      </c>
      <c r="AX719" s="5">
        <f t="shared" si="935"/>
        <v>5.2379081568028753E-4</v>
      </c>
      <c r="AY719" s="5">
        <f t="shared" si="936"/>
        <v>4.5665991156408197E-4</v>
      </c>
      <c r="AZ719" s="5">
        <f t="shared" si="937"/>
        <v>1.9906637209634009E-4</v>
      </c>
      <c r="BA719" s="5">
        <f t="shared" si="938"/>
        <v>5.785110464936985E-5</v>
      </c>
      <c r="BB719" s="5">
        <f t="shared" si="939"/>
        <v>1.260917504765439E-5</v>
      </c>
      <c r="BC719" s="5">
        <f t="shared" si="940"/>
        <v>2.1986276161331276E-6</v>
      </c>
      <c r="BD719" s="5">
        <f t="shared" si="941"/>
        <v>7.677022607007531E-5</v>
      </c>
      <c r="BE719" s="5">
        <f t="shared" si="942"/>
        <v>9.2176880249496076E-5</v>
      </c>
      <c r="BF719" s="5">
        <f t="shared" si="943"/>
        <v>5.5337711554830691E-5</v>
      </c>
      <c r="BG719" s="5">
        <f t="shared" si="944"/>
        <v>2.2147725198458908E-5</v>
      </c>
      <c r="BH719" s="5">
        <f t="shared" si="945"/>
        <v>6.6481118980736754E-6</v>
      </c>
      <c r="BI719" s="5">
        <f t="shared" si="946"/>
        <v>1.596458016821849E-6</v>
      </c>
      <c r="BJ719" s="8">
        <f t="shared" si="947"/>
        <v>0.43597502769346064</v>
      </c>
      <c r="BK719" s="8">
        <f t="shared" si="948"/>
        <v>0.29684863003480272</v>
      </c>
      <c r="BL719" s="8">
        <f t="shared" si="949"/>
        <v>0.25344338958246371</v>
      </c>
      <c r="BM719" s="8">
        <f t="shared" si="950"/>
        <v>0.34265706956125896</v>
      </c>
      <c r="BN719" s="8">
        <f t="shared" si="951"/>
        <v>0.65705537335540698</v>
      </c>
    </row>
    <row r="720" spans="1:66" x14ac:dyDescent="0.25">
      <c r="A720" t="s">
        <v>32</v>
      </c>
      <c r="B720" t="s">
        <v>310</v>
      </c>
      <c r="C720" t="s">
        <v>312</v>
      </c>
      <c r="D720" t="s">
        <v>528</v>
      </c>
      <c r="E720">
        <f>VLOOKUP(A720,home!$A$2:$E$405,3,FALSE)</f>
        <v>1.268</v>
      </c>
      <c r="F720">
        <f>VLOOKUP(B720,home!$B$2:$E$405,3,FALSE)</f>
        <v>1.2061999999999999</v>
      </c>
      <c r="G720">
        <f>VLOOKUP(C720,away!$B$2:$E$405,4,FALSE)</f>
        <v>1.0206</v>
      </c>
      <c r="H720">
        <f>VLOOKUP(A720,away!$A$2:$E$405,3,FALSE)</f>
        <v>1.1471</v>
      </c>
      <c r="I720">
        <f>VLOOKUP(C720,away!$B$2:$E$405,3,FALSE)</f>
        <v>1.0256000000000001</v>
      </c>
      <c r="J720">
        <f>VLOOKUP(B720,home!$B$2:$E$405,4,FALSE)</f>
        <v>0.82050000000000001</v>
      </c>
      <c r="K720" s="3">
        <f t="shared" si="896"/>
        <v>1.5609685089599998</v>
      </c>
      <c r="L720" s="3">
        <f t="shared" si="897"/>
        <v>0.96529015608000013</v>
      </c>
      <c r="M720" s="5">
        <f t="shared" si="898"/>
        <v>7.9957609576354477E-2</v>
      </c>
      <c r="N720" s="5">
        <f t="shared" si="899"/>
        <v>0.12481131060040786</v>
      </c>
      <c r="O720" s="5">
        <f t="shared" si="900"/>
        <v>7.7182293427742937E-2</v>
      </c>
      <c r="P720" s="5">
        <f t="shared" si="901"/>
        <v>0.12047912949001709</v>
      </c>
      <c r="Q720" s="5">
        <f t="shared" si="902"/>
        <v>9.7413262704631062E-2</v>
      </c>
      <c r="R720" s="5">
        <f t="shared" si="903"/>
        <v>3.7251654034739165E-2</v>
      </c>
      <c r="S720" s="5">
        <f t="shared" si="904"/>
        <v>4.5384112655378915E-2</v>
      </c>
      <c r="T720" s="5">
        <f t="shared" si="905"/>
        <v>9.403206356041538E-2</v>
      </c>
      <c r="U720" s="5">
        <f t="shared" si="906"/>
        <v>5.8148658854900559E-2</v>
      </c>
      <c r="V720" s="5">
        <f t="shared" si="907"/>
        <v>7.5982461406287442E-3</v>
      </c>
      <c r="W720" s="5">
        <f t="shared" si="908"/>
        <v>5.0686345145658888E-2</v>
      </c>
      <c r="X720" s="5">
        <f t="shared" si="909"/>
        <v>4.8927030016777825E-2</v>
      </c>
      <c r="Y720" s="5">
        <f t="shared" si="910"/>
        <v>2.3614390220713155E-2</v>
      </c>
      <c r="Z720" s="5">
        <f t="shared" si="911"/>
        <v>1.1986218312477179E-2</v>
      </c>
      <c r="AA720" s="5">
        <f t="shared" si="912"/>
        <v>1.871010932729655E-2</v>
      </c>
      <c r="AB720" s="5">
        <f t="shared" si="913"/>
        <v>1.4602945729554343E-2</v>
      </c>
      <c r="AC720" s="5">
        <f t="shared" si="914"/>
        <v>7.1555891109373977E-4</v>
      </c>
      <c r="AD720" s="5">
        <f t="shared" si="915"/>
        <v>1.9779947151662782E-2</v>
      </c>
      <c r="AE720" s="5">
        <f t="shared" si="916"/>
        <v>1.9093388273282722E-2</v>
      </c>
      <c r="AF720" s="5">
        <f t="shared" si="917"/>
        <v>9.2153298732065587E-3</v>
      </c>
      <c r="AG720" s="5">
        <f t="shared" si="918"/>
        <v>2.9651557372120827E-3</v>
      </c>
      <c r="AH720" s="5">
        <f t="shared" si="919"/>
        <v>2.8925446364150131E-3</v>
      </c>
      <c r="AI720" s="5">
        <f t="shared" si="920"/>
        <v>4.5151710882049877E-3</v>
      </c>
      <c r="AJ720" s="5">
        <f t="shared" si="921"/>
        <v>3.5240199406273202E-3</v>
      </c>
      <c r="AK720" s="5">
        <f t="shared" si="922"/>
        <v>1.8336280507554447E-3</v>
      </c>
      <c r="AL720" s="5">
        <f t="shared" si="923"/>
        <v>4.3127809930372277E-5</v>
      </c>
      <c r="AM720" s="5">
        <f t="shared" si="924"/>
        <v>6.1751749225277264E-3</v>
      </c>
      <c r="AN720" s="5">
        <f t="shared" si="925"/>
        <v>5.9608355647880924E-3</v>
      </c>
      <c r="AO720" s="5">
        <f t="shared" si="926"/>
        <v>2.8769679463507558E-3</v>
      </c>
      <c r="AP720" s="5">
        <f t="shared" si="927"/>
        <v>9.2570294599002637E-4</v>
      </c>
      <c r="AQ720" s="5">
        <f t="shared" si="928"/>
        <v>2.2339298530460707E-4</v>
      </c>
      <c r="AR720" s="5">
        <f t="shared" si="929"/>
        <v>5.5842897271068308E-4</v>
      </c>
      <c r="AS720" s="5">
        <f t="shared" si="930"/>
        <v>8.7169004089225947E-4</v>
      </c>
      <c r="AT720" s="5">
        <f t="shared" si="931"/>
        <v>6.8034035170343589E-4</v>
      </c>
      <c r="AU720" s="5">
        <f t="shared" si="932"/>
        <v>3.5399662146127798E-4</v>
      </c>
      <c r="AV720" s="5">
        <f t="shared" si="933"/>
        <v>1.3814439459482221E-4</v>
      </c>
      <c r="AW720" s="5">
        <f t="shared" si="934"/>
        <v>1.8051235123046013E-6</v>
      </c>
      <c r="AX720" s="5">
        <f t="shared" si="935"/>
        <v>1.606542265230881E-3</v>
      </c>
      <c r="AY720" s="5">
        <f t="shared" si="936"/>
        <v>1.5507794339538342E-3</v>
      </c>
      <c r="AZ720" s="5">
        <f t="shared" si="937"/>
        <v>7.4847606092347534E-4</v>
      </c>
      <c r="BA720" s="5">
        <f t="shared" si="938"/>
        <v>2.4083219122365509E-4</v>
      </c>
      <c r="BB720" s="5">
        <f t="shared" si="939"/>
        <v>5.8118235863842605E-5</v>
      </c>
      <c r="BC720" s="5">
        <f t="shared" si="940"/>
        <v>1.1220192193620579E-5</v>
      </c>
      <c r="BD720" s="5">
        <f t="shared" si="941"/>
        <v>8.9840998371248229E-5</v>
      </c>
      <c r="BE720" s="5">
        <f t="shared" si="942"/>
        <v>1.4023896927104512E-4</v>
      </c>
      <c r="BF720" s="5">
        <f t="shared" si="943"/>
        <v>1.0945430738055529E-4</v>
      </c>
      <c r="BG720" s="5">
        <f t="shared" si="944"/>
        <v>5.6951575663691619E-5</v>
      </c>
      <c r="BH720" s="5">
        <f t="shared" si="945"/>
        <v>2.2224904036668841E-5</v>
      </c>
      <c r="BI720" s="5">
        <f t="shared" si="946"/>
        <v>6.9384750631796053E-6</v>
      </c>
      <c r="BJ720" s="8">
        <f t="shared" si="947"/>
        <v>0.51091626602831863</v>
      </c>
      <c r="BK720" s="8">
        <f t="shared" si="948"/>
        <v>0.25572856401735716</v>
      </c>
      <c r="BL720" s="8">
        <f t="shared" si="949"/>
        <v>0.22168927470138514</v>
      </c>
      <c r="BM720" s="8">
        <f t="shared" si="950"/>
        <v>0.4616760889152044</v>
      </c>
      <c r="BN720" s="8">
        <f t="shared" si="951"/>
        <v>0.53709525983389261</v>
      </c>
    </row>
    <row r="721" spans="1:66" x14ac:dyDescent="0.25">
      <c r="A721" t="s">
        <v>213</v>
      </c>
      <c r="B721" t="s">
        <v>315</v>
      </c>
      <c r="C721" t="s">
        <v>214</v>
      </c>
      <c r="D721" t="s">
        <v>528</v>
      </c>
      <c r="E721">
        <f>VLOOKUP(A721,home!$A$2:$E$405,3,FALSE)</f>
        <v>1.2675000000000001</v>
      </c>
      <c r="F721">
        <f>VLOOKUP(B721,home!$B$2:$E$405,3,FALSE)</f>
        <v>2.3668999999999998</v>
      </c>
      <c r="G721">
        <f>VLOOKUP(C721,away!$B$2:$E$405,4,FALSE)</f>
        <v>0.74739999999999995</v>
      </c>
      <c r="H721">
        <f>VLOOKUP(A721,away!$A$2:$E$405,3,FALSE)</f>
        <v>1.1535</v>
      </c>
      <c r="I721">
        <f>VLOOKUP(C721,away!$B$2:$E$405,3,FALSE)</f>
        <v>1.6881999999999999</v>
      </c>
      <c r="J721">
        <f>VLOOKUP(B721,home!$B$2:$E$405,4,FALSE)</f>
        <v>0.1825</v>
      </c>
      <c r="K721" s="3">
        <f t="shared" si="896"/>
        <v>2.2422341935499999</v>
      </c>
      <c r="L721" s="3">
        <f t="shared" si="897"/>
        <v>0.35538931274999996</v>
      </c>
      <c r="M721" s="5">
        <f t="shared" si="898"/>
        <v>7.4450298809554921E-2</v>
      </c>
      <c r="N721" s="5">
        <f t="shared" si="899"/>
        <v>0.16693500571079892</v>
      </c>
      <c r="O721" s="5">
        <f t="shared" si="900"/>
        <v>2.6458840527959861E-2</v>
      </c>
      <c r="P721" s="5">
        <f t="shared" si="901"/>
        <v>5.932691695347813E-2</v>
      </c>
      <c r="Q721" s="5">
        <f t="shared" si="902"/>
        <v>0.18715368895260892</v>
      </c>
      <c r="R721" s="5">
        <f t="shared" si="903"/>
        <v>4.7015945756967506E-3</v>
      </c>
      <c r="S721" s="5">
        <f t="shared" si="904"/>
        <v>1.181890177569434E-2</v>
      </c>
      <c r="T721" s="5">
        <f t="shared" si="905"/>
        <v>6.6512420895494931E-2</v>
      </c>
      <c r="U721" s="5">
        <f t="shared" si="906"/>
        <v>1.0542076121836459E-2</v>
      </c>
      <c r="V721" s="5">
        <f t="shared" si="907"/>
        <v>1.0464535331917066E-3</v>
      </c>
      <c r="W721" s="5">
        <f t="shared" si="908"/>
        <v>0.13988080027285352</v>
      </c>
      <c r="X721" s="5">
        <f t="shared" si="909"/>
        <v>4.9712141475889406E-2</v>
      </c>
      <c r="Y721" s="5">
        <f t="shared" si="910"/>
        <v>8.8335818972235525E-3</v>
      </c>
      <c r="Z721" s="5">
        <f t="shared" si="911"/>
        <v>5.5696548836199882E-4</v>
      </c>
      <c r="AA721" s="5">
        <f t="shared" si="912"/>
        <v>1.2488470626325482E-3</v>
      </c>
      <c r="AB721" s="5">
        <f t="shared" si="913"/>
        <v>1.4001037931745889E-3</v>
      </c>
      <c r="AC721" s="5">
        <f t="shared" si="914"/>
        <v>5.2117707091199126E-5</v>
      </c>
      <c r="AD721" s="5">
        <f t="shared" si="915"/>
        <v>7.8411378348232585E-2</v>
      </c>
      <c r="AE721" s="5">
        <f t="shared" si="916"/>
        <v>2.78665658629586E-2</v>
      </c>
      <c r="AF721" s="5">
        <f t="shared" si="917"/>
        <v>4.9517398453697336E-3</v>
      </c>
      <c r="AG721" s="5">
        <f t="shared" si="918"/>
        <v>5.8659847352091369E-4</v>
      </c>
      <c r="AH721" s="5">
        <f t="shared" si="919"/>
        <v>4.9484895533609694E-5</v>
      </c>
      <c r="AI721" s="5">
        <f t="shared" si="920"/>
        <v>1.1095672482970933E-4</v>
      </c>
      <c r="AJ721" s="5">
        <f t="shared" si="921"/>
        <v>1.2439548120874626E-4</v>
      </c>
      <c r="AK721" s="5">
        <f t="shared" si="922"/>
        <v>9.2974600496452444E-5</v>
      </c>
      <c r="AL721" s="5">
        <f t="shared" si="923"/>
        <v>1.6612332951488142E-6</v>
      </c>
      <c r="AM721" s="5">
        <f t="shared" si="924"/>
        <v>3.5163334739158641E-2</v>
      </c>
      <c r="AN721" s="5">
        <f t="shared" si="925"/>
        <v>1.2496673366947786E-2</v>
      </c>
      <c r="AO721" s="5">
        <f t="shared" si="926"/>
        <v>2.2205920797704012E-3</v>
      </c>
      <c r="AP721" s="5">
        <f t="shared" si="927"/>
        <v>2.6305823104256538E-4</v>
      </c>
      <c r="AQ721" s="5">
        <f t="shared" si="928"/>
        <v>2.3372020985861997E-5</v>
      </c>
      <c r="AR721" s="5">
        <f t="shared" si="929"/>
        <v>3.517280603039018E-6</v>
      </c>
      <c r="AS721" s="5">
        <f t="shared" si="930"/>
        <v>7.8865668364442514E-6</v>
      </c>
      <c r="AT721" s="5">
        <f t="shared" si="931"/>
        <v>8.8417649151963741E-6</v>
      </c>
      <c r="AU721" s="5">
        <f t="shared" si="932"/>
        <v>6.6084358747280075E-6</v>
      </c>
      <c r="AV721" s="5">
        <f t="shared" si="933"/>
        <v>3.7044152210494109E-6</v>
      </c>
      <c r="AW721" s="5">
        <f t="shared" si="934"/>
        <v>3.6771679047608658E-8</v>
      </c>
      <c r="AX721" s="5">
        <f t="shared" si="935"/>
        <v>1.3140738585231007E-2</v>
      </c>
      <c r="AY721" s="5">
        <f t="shared" si="936"/>
        <v>4.6700780548326534E-3</v>
      </c>
      <c r="AZ721" s="5">
        <f t="shared" si="937"/>
        <v>8.2984791519791668E-4</v>
      </c>
      <c r="BA721" s="5">
        <f t="shared" si="938"/>
        <v>9.8306360089735987E-5</v>
      </c>
      <c r="BB721" s="5">
        <f t="shared" si="939"/>
        <v>8.7342574378113212E-6</v>
      </c>
      <c r="BC721" s="5">
        <f t="shared" si="940"/>
        <v>6.2081234964106816E-7</v>
      </c>
      <c r="BD721" s="5">
        <f t="shared" si="941"/>
        <v>2.0833398937715707E-7</v>
      </c>
      <c r="BE721" s="5">
        <f t="shared" si="942"/>
        <v>4.6713359466014401E-7</v>
      </c>
      <c r="BF721" s="5">
        <f t="shared" si="943"/>
        <v>5.2371145945145026E-7</v>
      </c>
      <c r="BG721" s="5">
        <f t="shared" si="944"/>
        <v>3.9142791397867198E-7</v>
      </c>
      <c r="BH721" s="5">
        <f t="shared" si="945"/>
        <v>2.1941826325823161E-7</v>
      </c>
      <c r="BI721" s="5">
        <f t="shared" si="946"/>
        <v>9.8397426513392507E-8</v>
      </c>
      <c r="BJ721" s="8">
        <f t="shared" si="947"/>
        <v>0.7997592781579953</v>
      </c>
      <c r="BK721" s="8">
        <f t="shared" si="948"/>
        <v>0.15136642806713813</v>
      </c>
      <c r="BL721" s="8">
        <f t="shared" si="949"/>
        <v>4.4761740669466428E-2</v>
      </c>
      <c r="BM721" s="8">
        <f t="shared" si="950"/>
        <v>0.47274802556971057</v>
      </c>
      <c r="BN721" s="8">
        <f t="shared" si="951"/>
        <v>0.51902634553009752</v>
      </c>
    </row>
    <row r="722" spans="1:66" x14ac:dyDescent="0.25">
      <c r="A722" t="s">
        <v>213</v>
      </c>
      <c r="B722" t="s">
        <v>221</v>
      </c>
      <c r="C722" t="s">
        <v>220</v>
      </c>
      <c r="D722" t="s">
        <v>528</v>
      </c>
      <c r="E722">
        <f>VLOOKUP(A722,home!$A$2:$E$405,3,FALSE)</f>
        <v>1.2675000000000001</v>
      </c>
      <c r="F722">
        <f>VLOOKUP(B722,home!$B$2:$E$405,3,FALSE)</f>
        <v>0.95509999999999995</v>
      </c>
      <c r="G722">
        <f>VLOOKUP(C722,away!$B$2:$E$405,4,FALSE)</f>
        <v>1.2871999999999999</v>
      </c>
      <c r="H722">
        <f>VLOOKUP(A722,away!$A$2:$E$405,3,FALSE)</f>
        <v>1.1535</v>
      </c>
      <c r="I722">
        <f>VLOOKUP(C722,away!$B$2:$E$405,3,FALSE)</f>
        <v>0.73</v>
      </c>
      <c r="J722">
        <f>VLOOKUP(B722,home!$B$2:$E$405,4,FALSE)</f>
        <v>0.82130000000000003</v>
      </c>
      <c r="K722" s="3">
        <f t="shared" si="896"/>
        <v>1.5582704825999998</v>
      </c>
      <c r="L722" s="3">
        <f t="shared" si="897"/>
        <v>0.69157977150000005</v>
      </c>
      <c r="M722" s="5">
        <f t="shared" si="898"/>
        <v>0.10541500884539205</v>
      </c>
      <c r="N722" s="5">
        <f t="shared" si="899"/>
        <v>0.16426509670679232</v>
      </c>
      <c r="O722" s="5">
        <f t="shared" si="900"/>
        <v>7.2902887729966712E-2</v>
      </c>
      <c r="P722" s="5">
        <f t="shared" si="901"/>
        <v>0.11360241804590883</v>
      </c>
      <c r="Q722" s="5">
        <f t="shared" si="902"/>
        <v>0.12798472575981448</v>
      </c>
      <c r="R722" s="5">
        <f t="shared" si="903"/>
        <v>2.5209081218990268E-2</v>
      </c>
      <c r="S722" s="5">
        <f t="shared" si="904"/>
        <v>3.060643244076711E-2</v>
      </c>
      <c r="T722" s="5">
        <f t="shared" si="905"/>
        <v>8.8511647396462653E-2</v>
      </c>
      <c r="U722" s="5">
        <f t="shared" si="906"/>
        <v>3.9282567157018562E-2</v>
      </c>
      <c r="V722" s="5">
        <f t="shared" si="907"/>
        <v>3.6648425970130395E-3</v>
      </c>
      <c r="W722" s="5">
        <f t="shared" si="908"/>
        <v>6.6478273458391579E-2</v>
      </c>
      <c r="X722" s="5">
        <f t="shared" si="909"/>
        <v>4.5975029168068955E-2</v>
      </c>
      <c r="Y722" s="5">
        <f t="shared" si="910"/>
        <v>1.5897700083379485E-2</v>
      </c>
      <c r="Z722" s="5">
        <f t="shared" si="911"/>
        <v>5.8113635430514119E-3</v>
      </c>
      <c r="AA722" s="5">
        <f t="shared" si="912"/>
        <v>9.0556762727947698E-3</v>
      </c>
      <c r="AB722" s="5">
        <f t="shared" si="913"/>
        <v>7.0555965179386372E-3</v>
      </c>
      <c r="AC722" s="5">
        <f t="shared" si="914"/>
        <v>2.4684280335079658E-4</v>
      </c>
      <c r="AD722" s="5">
        <f t="shared" si="915"/>
        <v>2.5897782816105649E-2</v>
      </c>
      <c r="AE722" s="5">
        <f t="shared" si="916"/>
        <v>1.7910382722318971E-2</v>
      </c>
      <c r="AF722" s="5">
        <f t="shared" si="917"/>
        <v>6.1932291952894519E-3</v>
      </c>
      <c r="AG722" s="5">
        <f t="shared" si="918"/>
        <v>1.4277040105751364E-3</v>
      </c>
      <c r="AH722" s="5">
        <f t="shared" si="919"/>
        <v>1.0047553678017313E-3</v>
      </c>
      <c r="AI722" s="5">
        <f t="shared" si="920"/>
        <v>1.5656806318793443E-3</v>
      </c>
      <c r="AJ722" s="5">
        <f t="shared" si="921"/>
        <v>1.2198769569180493E-3</v>
      </c>
      <c r="AK722" s="5">
        <f t="shared" si="922"/>
        <v>6.33632751456436E-4</v>
      </c>
      <c r="AL722" s="5">
        <f t="shared" si="923"/>
        <v>1.0640587007495009E-5</v>
      </c>
      <c r="AM722" s="5">
        <f t="shared" si="924"/>
        <v>8.0711501054245832E-3</v>
      </c>
      <c r="AN722" s="5">
        <f t="shared" si="925"/>
        <v>5.5818441456517336E-3</v>
      </c>
      <c r="AO722" s="5">
        <f t="shared" si="926"/>
        <v>1.9301452493992197E-3</v>
      </c>
      <c r="AP722" s="5">
        <f t="shared" si="927"/>
        <v>4.4494980351377438E-4</v>
      </c>
      <c r="AQ722" s="5">
        <f t="shared" si="928"/>
        <v>7.6929570860756488E-5</v>
      </c>
      <c r="AR722" s="5">
        <f t="shared" si="929"/>
        <v>1.38973697535544E-4</v>
      </c>
      <c r="AS722" s="5">
        <f t="shared" si="930"/>
        <v>2.1655861072741856E-4</v>
      </c>
      <c r="AT722" s="5">
        <f t="shared" si="931"/>
        <v>1.6872844542470001E-4</v>
      </c>
      <c r="AU722" s="5">
        <f t="shared" si="932"/>
        <v>8.7641518693431681E-5</v>
      </c>
      <c r="AV722" s="5">
        <f t="shared" si="933"/>
        <v>3.4142297907552677E-5</v>
      </c>
      <c r="AW722" s="5">
        <f t="shared" si="934"/>
        <v>3.1852843840719302E-7</v>
      </c>
      <c r="AX722" s="5">
        <f t="shared" si="935"/>
        <v>2.0961724949861674E-3</v>
      </c>
      <c r="AY722" s="5">
        <f t="shared" si="936"/>
        <v>1.4496704951071184E-3</v>
      </c>
      <c r="AZ722" s="5">
        <f t="shared" si="937"/>
        <v>5.0128139487823646E-4</v>
      </c>
      <c r="BA722" s="5">
        <f t="shared" si="938"/>
        <v>1.1555869084236406E-4</v>
      </c>
      <c r="BB722" s="5">
        <f t="shared" si="939"/>
        <v>1.9979513251900317E-5</v>
      </c>
      <c r="BC722" s="5">
        <f t="shared" si="940"/>
        <v>2.7634854418860891E-6</v>
      </c>
      <c r="BD722" s="5">
        <f t="shared" si="941"/>
        <v>1.6018566331023603E-5</v>
      </c>
      <c r="BE722" s="5">
        <f t="shared" si="942"/>
        <v>2.496125908720426E-5</v>
      </c>
      <c r="BF722" s="5">
        <f t="shared" si="943"/>
        <v>1.9448196622060709E-5</v>
      </c>
      <c r="BG722" s="5">
        <f t="shared" si="944"/>
        <v>1.0101850245319409E-5</v>
      </c>
      <c r="BH722" s="5">
        <f t="shared" si="945"/>
        <v>3.9353537642317008E-6</v>
      </c>
      <c r="BI722" s="5">
        <f t="shared" si="946"/>
        <v>1.2264691218782111E-6</v>
      </c>
      <c r="BJ722" s="8">
        <f t="shared" si="947"/>
        <v>0.58083201626655656</v>
      </c>
      <c r="BK722" s="8">
        <f t="shared" si="948"/>
        <v>0.25499585581454648</v>
      </c>
      <c r="BL722" s="8">
        <f t="shared" si="949"/>
        <v>0.15865149087022487</v>
      </c>
      <c r="BM722" s="8">
        <f t="shared" si="950"/>
        <v>0.38946215622084585</v>
      </c>
      <c r="BN722" s="8">
        <f t="shared" si="951"/>
        <v>0.60937921830686459</v>
      </c>
    </row>
    <row r="723" spans="1:66" x14ac:dyDescent="0.25">
      <c r="A723" t="s">
        <v>213</v>
      </c>
      <c r="B723" t="s">
        <v>223</v>
      </c>
      <c r="C723" t="s">
        <v>222</v>
      </c>
      <c r="D723" t="s">
        <v>528</v>
      </c>
      <c r="E723">
        <f>VLOOKUP(A723,home!$A$2:$E$405,3,FALSE)</f>
        <v>1.2675000000000001</v>
      </c>
      <c r="F723">
        <f>VLOOKUP(B723,home!$B$2:$E$405,3,FALSE)</f>
        <v>0.62290000000000001</v>
      </c>
      <c r="G723">
        <f>VLOOKUP(C723,away!$B$2:$E$405,4,FALSE)</f>
        <v>1.2871999999999999</v>
      </c>
      <c r="H723">
        <f>VLOOKUP(A723,away!$A$2:$E$405,3,FALSE)</f>
        <v>1.1535</v>
      </c>
      <c r="I723">
        <f>VLOOKUP(C723,away!$B$2:$E$405,3,FALSE)</f>
        <v>1.2319</v>
      </c>
      <c r="J723">
        <f>VLOOKUP(B723,home!$B$2:$E$405,4,FALSE)</f>
        <v>1.0494000000000001</v>
      </c>
      <c r="K723" s="3">
        <f t="shared" si="896"/>
        <v>1.0162775453999999</v>
      </c>
      <c r="L723" s="3">
        <f t="shared" si="897"/>
        <v>1.4911938845100001</v>
      </c>
      <c r="M723" s="5">
        <f t="shared" si="898"/>
        <v>8.1473991700034193E-2</v>
      </c>
      <c r="N723" s="5">
        <f t="shared" si="899"/>
        <v>8.2800188298850719E-2</v>
      </c>
      <c r="O723" s="5">
        <f t="shared" si="900"/>
        <v>0.12149351816970949</v>
      </c>
      <c r="P723" s="5">
        <f t="shared" si="901"/>
        <v>0.12347113442752265</v>
      </c>
      <c r="Q723" s="5">
        <f t="shared" si="902"/>
        <v>4.2073986061506904E-2</v>
      </c>
      <c r="R723" s="5">
        <f t="shared" si="903"/>
        <v>9.058519565113772E-2</v>
      </c>
      <c r="S723" s="5">
        <f t="shared" si="904"/>
        <v>4.6779103118415689E-2</v>
      </c>
      <c r="T723" s="5">
        <f t="shared" si="905"/>
        <v>6.2740470711878077E-2</v>
      </c>
      <c r="U723" s="5">
        <f t="shared" si="906"/>
        <v>9.2059700285916979E-2</v>
      </c>
      <c r="V723" s="5">
        <f t="shared" si="907"/>
        <v>7.876908949733823E-3</v>
      </c>
      <c r="W723" s="5">
        <f t="shared" si="908"/>
        <v>1.4252949093260683E-2</v>
      </c>
      <c r="X723" s="5">
        <f t="shared" si="909"/>
        <v>2.1253910524102679E-2</v>
      </c>
      <c r="Y723" s="5">
        <f t="shared" si="910"/>
        <v>1.5846850697732329E-2</v>
      </c>
      <c r="Z723" s="5">
        <f t="shared" si="911"/>
        <v>4.5026696594039461E-2</v>
      </c>
      <c r="AA723" s="5">
        <f t="shared" si="912"/>
        <v>4.5759620692060958E-2</v>
      </c>
      <c r="AB723" s="5">
        <f t="shared" si="913"/>
        <v>2.3252237497681381E-2</v>
      </c>
      <c r="AC723" s="5">
        <f t="shared" si="914"/>
        <v>7.4607465486247685E-4</v>
      </c>
      <c r="AD723" s="5">
        <f t="shared" si="915"/>
        <v>3.6212380298025299E-3</v>
      </c>
      <c r="AE723" s="5">
        <f t="shared" si="916"/>
        <v>5.3999680043965732E-3</v>
      </c>
      <c r="AF723" s="5">
        <f t="shared" si="917"/>
        <v>4.0261996323529212E-3</v>
      </c>
      <c r="AG723" s="5">
        <f t="shared" si="918"/>
        <v>2.0012814231936951E-3</v>
      </c>
      <c r="AH723" s="5">
        <f t="shared" si="919"/>
        <v>1.6785883650179724E-2</v>
      </c>
      <c r="AI723" s="5">
        <f t="shared" si="920"/>
        <v>1.705911663337464E-2</v>
      </c>
      <c r="AJ723" s="5">
        <f t="shared" si="921"/>
        <v>8.6683985894291452E-3</v>
      </c>
      <c r="AK723" s="5">
        <f t="shared" si="922"/>
        <v>2.9364996136712913E-3</v>
      </c>
      <c r="AL723" s="5">
        <f t="shared" si="923"/>
        <v>4.5226056601055837E-5</v>
      </c>
      <c r="AM723" s="5">
        <f t="shared" si="924"/>
        <v>7.360365792473696E-4</v>
      </c>
      <c r="AN723" s="5">
        <f t="shared" si="925"/>
        <v>1.0975732457493375E-3</v>
      </c>
      <c r="AO723" s="5">
        <f t="shared" si="926"/>
        <v>8.1834725593160195E-4</v>
      </c>
      <c r="AP723" s="5">
        <f t="shared" si="927"/>
        <v>4.0677147448358149E-4</v>
      </c>
      <c r="AQ723" s="5">
        <f t="shared" si="928"/>
        <v>1.5164378378575806E-4</v>
      </c>
      <c r="AR723" s="5">
        <f t="shared" si="929"/>
        <v>5.0062014090488816E-3</v>
      </c>
      <c r="AS723" s="5">
        <f t="shared" si="930"/>
        <v>5.0876900797662177E-3</v>
      </c>
      <c r="AT723" s="5">
        <f t="shared" si="931"/>
        <v>2.585252593010371E-3</v>
      </c>
      <c r="AU723" s="5">
        <f t="shared" si="932"/>
        <v>8.7577805315452171E-4</v>
      </c>
      <c r="AV723" s="5">
        <f t="shared" si="933"/>
        <v>2.2250839254376695E-4</v>
      </c>
      <c r="AW723" s="5">
        <f t="shared" si="934"/>
        <v>1.9038497227076063E-6</v>
      </c>
      <c r="AX723" s="5">
        <f t="shared" si="935"/>
        <v>1.2466957468035481E-4</v>
      </c>
      <c r="AY723" s="5">
        <f t="shared" si="936"/>
        <v>1.8590650734780784E-4</v>
      </c>
      <c r="AZ723" s="5">
        <f t="shared" si="937"/>
        <v>1.3861132342383228E-4</v>
      </c>
      <c r="BA723" s="5">
        <f t="shared" si="938"/>
        <v>6.889878593781879E-5</v>
      </c>
      <c r="BB723" s="5">
        <f t="shared" si="939"/>
        <v>2.5685362060159742E-5</v>
      </c>
      <c r="BC723" s="5">
        <f t="shared" si="940"/>
        <v>7.6603709651070785E-6</v>
      </c>
      <c r="BD723" s="5">
        <f t="shared" si="941"/>
        <v>1.2442028209665057E-3</v>
      </c>
      <c r="BE723" s="5">
        <f t="shared" si="942"/>
        <v>1.264455388871596E-3</v>
      </c>
      <c r="BF723" s="5">
        <f t="shared" si="943"/>
        <v>6.425188094351139E-4</v>
      </c>
      <c r="BG723" s="5">
        <f t="shared" si="944"/>
        <v>2.1765914617534932E-4</v>
      </c>
      <c r="BH723" s="5">
        <f t="shared" si="945"/>
        <v>5.5300525702235943E-5</v>
      </c>
      <c r="BI723" s="5">
        <f t="shared" si="946"/>
        <v>1.1240136503999592E-5</v>
      </c>
      <c r="BJ723" s="8">
        <f t="shared" si="947"/>
        <v>0.25777884674068979</v>
      </c>
      <c r="BK723" s="8">
        <f t="shared" si="948"/>
        <v>0.26057834541451769</v>
      </c>
      <c r="BL723" s="8">
        <f t="shared" si="949"/>
        <v>0.43581297813833991</v>
      </c>
      <c r="BM723" s="8">
        <f t="shared" si="950"/>
        <v>0.45711484992120011</v>
      </c>
      <c r="BN723" s="8">
        <f t="shared" si="951"/>
        <v>0.54189801430876172</v>
      </c>
    </row>
    <row r="724" spans="1:66" x14ac:dyDescent="0.25">
      <c r="A724" t="s">
        <v>340</v>
      </c>
      <c r="B724" t="s">
        <v>354</v>
      </c>
      <c r="C724" t="s">
        <v>385</v>
      </c>
      <c r="D724" t="s">
        <v>528</v>
      </c>
      <c r="E724">
        <f>VLOOKUP(A724,home!$A$2:$E$405,3,FALSE)</f>
        <v>1.3684000000000001</v>
      </c>
      <c r="F724">
        <f>VLOOKUP(B724,home!$B$2:$E$405,3,FALSE)</f>
        <v>1.6922999999999999</v>
      </c>
      <c r="G724">
        <f>VLOOKUP(C724,away!$B$2:$E$405,4,FALSE)</f>
        <v>1.1538999999999999</v>
      </c>
      <c r="H724">
        <f>VLOOKUP(A724,away!$A$2:$E$405,3,FALSE)</f>
        <v>1.1395</v>
      </c>
      <c r="I724">
        <f>VLOOKUP(C724,away!$B$2:$E$405,3,FALSE)</f>
        <v>0.60040000000000004</v>
      </c>
      <c r="J724">
        <f>VLOOKUP(B724,home!$B$2:$E$405,4,FALSE)</f>
        <v>0.92379999999999995</v>
      </c>
      <c r="K724" s="3">
        <f t="shared" si="896"/>
        <v>2.6721362169480001</v>
      </c>
      <c r="L724" s="3">
        <f t="shared" si="897"/>
        <v>0.63202312803999994</v>
      </c>
      <c r="M724" s="5">
        <f t="shared" si="898"/>
        <v>3.6730076184069878E-2</v>
      </c>
      <c r="N724" s="5">
        <f t="shared" si="899"/>
        <v>9.8147766822712312E-2</v>
      </c>
      <c r="O724" s="5">
        <f t="shared" si="900"/>
        <v>2.3214257643003344E-2</v>
      </c>
      <c r="P724" s="5">
        <f t="shared" si="901"/>
        <v>6.203165859743115E-2</v>
      </c>
      <c r="Q724" s="5">
        <f t="shared" si="902"/>
        <v>0.13113210116976851</v>
      </c>
      <c r="R724" s="5">
        <f t="shared" si="903"/>
        <v>7.3359738653287244E-3</v>
      </c>
      <c r="S724" s="5">
        <f t="shared" si="904"/>
        <v>2.6190570971488563E-2</v>
      </c>
      <c r="T724" s="5">
        <f t="shared" si="905"/>
        <v>8.2878520767774799E-2</v>
      </c>
      <c r="U724" s="5">
        <f t="shared" si="906"/>
        <v>1.9602721452128893E-2</v>
      </c>
      <c r="V724" s="5">
        <f t="shared" si="907"/>
        <v>4.9146661439384972E-3</v>
      </c>
      <c r="W724" s="5">
        <f t="shared" si="908"/>
        <v>0.11680094558007585</v>
      </c>
      <c r="X724" s="5">
        <f t="shared" si="909"/>
        <v>7.3820898983549321E-2</v>
      </c>
      <c r="Y724" s="5">
        <f t="shared" si="910"/>
        <v>2.332825774515385E-2</v>
      </c>
      <c r="Z724" s="5">
        <f t="shared" si="911"/>
        <v>1.5455017165282498E-3</v>
      </c>
      <c r="AA724" s="5">
        <f t="shared" si="912"/>
        <v>4.1297911100904383E-3</v>
      </c>
      <c r="AB724" s="5">
        <f t="shared" si="913"/>
        <v>5.5176821968512743E-3</v>
      </c>
      <c r="AC724" s="5">
        <f t="shared" si="914"/>
        <v>5.1875895048743563E-4</v>
      </c>
      <c r="AD724" s="5">
        <f t="shared" si="915"/>
        <v>7.8027009214573284E-2</v>
      </c>
      <c r="AE724" s="5">
        <f t="shared" si="916"/>
        <v>4.9314874435400495E-2</v>
      </c>
      <c r="AF724" s="5">
        <f t="shared" si="917"/>
        <v>1.5584070599780822E-2</v>
      </c>
      <c r="AG724" s="5">
        <f t="shared" si="918"/>
        <v>3.2831643493565579E-3</v>
      </c>
      <c r="AH724" s="5">
        <f t="shared" si="919"/>
        <v>2.4419820731784339E-4</v>
      </c>
      <c r="AI724" s="5">
        <f t="shared" si="920"/>
        <v>6.525308738877855E-4</v>
      </c>
      <c r="AJ724" s="5">
        <f t="shared" si="921"/>
        <v>8.7182569039614011E-4</v>
      </c>
      <c r="AK724" s="5">
        <f t="shared" si="922"/>
        <v>7.765456673910733E-4</v>
      </c>
      <c r="AL724" s="5">
        <f t="shared" si="923"/>
        <v>3.504428136738232E-5</v>
      </c>
      <c r="AM724" s="5">
        <f t="shared" si="924"/>
        <v>4.1699759444479331E-2</v>
      </c>
      <c r="AN724" s="5">
        <f t="shared" si="925"/>
        <v>2.635521240261535E-2</v>
      </c>
      <c r="AO724" s="5">
        <f t="shared" si="926"/>
        <v>8.3285518914297772E-3</v>
      </c>
      <c r="AP724" s="5">
        <f t="shared" si="927"/>
        <v>1.7546124728216354E-3</v>
      </c>
      <c r="AQ724" s="5">
        <f t="shared" si="928"/>
        <v>2.772389158926823E-4</v>
      </c>
      <c r="AR724" s="5">
        <f t="shared" si="929"/>
        <v>3.0867782970156776E-5</v>
      </c>
      <c r="AS724" s="5">
        <f t="shared" si="930"/>
        <v>8.2482920811446624E-5</v>
      </c>
      <c r="AT724" s="5">
        <f t="shared" si="931"/>
        <v>1.1020279998996025E-4</v>
      </c>
      <c r="AU724" s="5">
        <f t="shared" si="932"/>
        <v>9.8158964354083151E-5</v>
      </c>
      <c r="AV724" s="5">
        <f t="shared" si="933"/>
        <v>6.5573530917163332E-5</v>
      </c>
      <c r="AW724" s="5">
        <f t="shared" si="934"/>
        <v>1.6440166898463353E-6</v>
      </c>
      <c r="AX724" s="5">
        <f t="shared" si="935"/>
        <v>1.857123957493545E-2</v>
      </c>
      <c r="AY724" s="5">
        <f t="shared" si="936"/>
        <v>1.1737452927730938E-2</v>
      </c>
      <c r="AZ724" s="5">
        <f t="shared" si="937"/>
        <v>3.7091708573033814E-3</v>
      </c>
      <c r="BA724" s="5">
        <f t="shared" si="938"/>
        <v>7.8142725588923039E-4</v>
      </c>
      <c r="BB724" s="5">
        <f t="shared" si="939"/>
        <v>1.2347002465070621E-4</v>
      </c>
      <c r="BC724" s="5">
        <f t="shared" si="940"/>
        <v>1.5607182239783053E-5</v>
      </c>
      <c r="BD724" s="5">
        <f t="shared" si="941"/>
        <v>3.2515254580763854E-6</v>
      </c>
      <c r="BE724" s="5">
        <f t="shared" si="942"/>
        <v>8.6885189368543445E-6</v>
      </c>
      <c r="BF724" s="5">
        <f t="shared" si="943"/>
        <v>1.1608453061403518E-5</v>
      </c>
      <c r="BG724" s="5">
        <f t="shared" si="944"/>
        <v>1.0339789282705741E-5</v>
      </c>
      <c r="BH724" s="5">
        <f t="shared" si="945"/>
        <v>6.9073313544821989E-6</v>
      </c>
      <c r="BI724" s="5">
        <f t="shared" si="946"/>
        <v>3.6914660549544745E-6</v>
      </c>
      <c r="BJ724" s="8">
        <f t="shared" si="947"/>
        <v>0.78567135261813437</v>
      </c>
      <c r="BK724" s="8">
        <f t="shared" si="948"/>
        <v>0.14215822805651385</v>
      </c>
      <c r="BL724" s="8">
        <f t="shared" si="949"/>
        <v>6.2777299789586821E-2</v>
      </c>
      <c r="BM724" s="8">
        <f t="shared" si="950"/>
        <v>0.62182473898740809</v>
      </c>
      <c r="BN724" s="8">
        <f t="shared" si="951"/>
        <v>0.35859183428231395</v>
      </c>
    </row>
    <row r="725" spans="1:66" x14ac:dyDescent="0.25">
      <c r="A725" t="s">
        <v>340</v>
      </c>
      <c r="B725" t="s">
        <v>361</v>
      </c>
      <c r="C725" t="s">
        <v>405</v>
      </c>
      <c r="D725" t="s">
        <v>528</v>
      </c>
      <c r="E725">
        <f>VLOOKUP(A725,home!$A$2:$E$405,3,FALSE)</f>
        <v>1.3684000000000001</v>
      </c>
      <c r="F725">
        <f>VLOOKUP(B725,home!$B$2:$E$405,3,FALSE)</f>
        <v>0.65390000000000004</v>
      </c>
      <c r="G725">
        <f>VLOOKUP(C725,away!$B$2:$E$405,4,FALSE)</f>
        <v>0.96160000000000001</v>
      </c>
      <c r="H725">
        <f>VLOOKUP(A725,away!$A$2:$E$405,3,FALSE)</f>
        <v>1.1395</v>
      </c>
      <c r="I725">
        <f>VLOOKUP(C725,away!$B$2:$E$405,3,FALSE)</f>
        <v>0.73899999999999999</v>
      </c>
      <c r="J725">
        <f>VLOOKUP(B725,home!$B$2:$E$405,4,FALSE)</f>
        <v>1.3855999999999999</v>
      </c>
      <c r="K725" s="3">
        <f t="shared" si="896"/>
        <v>0.86043656441600014</v>
      </c>
      <c r="L725" s="3">
        <f t="shared" si="897"/>
        <v>1.1668005967999999</v>
      </c>
      <c r="M725" s="5">
        <f t="shared" si="898"/>
        <v>0.13169888174227351</v>
      </c>
      <c r="N725" s="5">
        <f t="shared" si="899"/>
        <v>0.1133185333437509</v>
      </c>
      <c r="O725" s="5">
        <f t="shared" si="900"/>
        <v>0.15366633381477734</v>
      </c>
      <c r="P725" s="5">
        <f t="shared" si="901"/>
        <v>0.13222013233398924</v>
      </c>
      <c r="Q725" s="5">
        <f t="shared" si="902"/>
        <v>4.8751704757478496E-2</v>
      </c>
      <c r="R725" s="5">
        <f t="shared" si="903"/>
        <v>8.9648985001575143E-2</v>
      </c>
      <c r="S725" s="5">
        <f t="shared" si="904"/>
        <v>3.3185861495447506E-2</v>
      </c>
      <c r="T725" s="5">
        <f t="shared" si="905"/>
        <v>5.6883518206043308E-2</v>
      </c>
      <c r="U725" s="5">
        <f t="shared" si="906"/>
        <v>7.7137264658136834E-2</v>
      </c>
      <c r="V725" s="5">
        <f t="shared" si="907"/>
        <v>3.7019119680844143E-3</v>
      </c>
      <c r="W725" s="5">
        <f t="shared" si="908"/>
        <v>1.3982583116982656E-2</v>
      </c>
      <c r="X725" s="5">
        <f t="shared" si="909"/>
        <v>1.6314886325700967E-2</v>
      </c>
      <c r="Y725" s="5">
        <f t="shared" si="910"/>
        <v>9.5181095507760258E-3</v>
      </c>
      <c r="Z725" s="5">
        <f t="shared" si="911"/>
        <v>3.4867496400784029E-2</v>
      </c>
      <c r="AA725" s="5">
        <f t="shared" si="912"/>
        <v>3.0001268812877856E-2</v>
      </c>
      <c r="AB725" s="5">
        <f t="shared" si="913"/>
        <v>1.2907094332736759E-2</v>
      </c>
      <c r="AC725" s="5">
        <f t="shared" si="914"/>
        <v>2.3228523461704334E-4</v>
      </c>
      <c r="AD725" s="5">
        <f t="shared" si="915"/>
        <v>3.0077814447094296E-3</v>
      </c>
      <c r="AE725" s="5">
        <f t="shared" si="916"/>
        <v>3.5094811847309285E-3</v>
      </c>
      <c r="AF725" s="5">
        <f t="shared" si="917"/>
        <v>2.0474323704012098E-3</v>
      </c>
      <c r="AG725" s="5">
        <f t="shared" si="918"/>
        <v>7.9631510389725649E-4</v>
      </c>
      <c r="AH725" s="5">
        <f t="shared" si="919"/>
        <v>1.0170853902339169E-2</v>
      </c>
      <c r="AI725" s="5">
        <f t="shared" si="920"/>
        <v>8.7513745889057828E-3</v>
      </c>
      <c r="AJ725" s="5">
        <f t="shared" si="921"/>
        <v>3.7650013425977891E-3</v>
      </c>
      <c r="AK725" s="5">
        <f t="shared" si="922"/>
        <v>1.0798482734154899E-3</v>
      </c>
      <c r="AL725" s="5">
        <f t="shared" si="923"/>
        <v>9.328183824795173E-6</v>
      </c>
      <c r="AM725" s="5">
        <f t="shared" si="924"/>
        <v>5.1760102655999522E-4</v>
      </c>
      <c r="AN725" s="5">
        <f t="shared" si="925"/>
        <v>6.0393718669449507E-4</v>
      </c>
      <c r="AO725" s="5">
        <f t="shared" si="926"/>
        <v>3.5233713493242503E-4</v>
      </c>
      <c r="AP725" s="5">
        <f t="shared" si="927"/>
        <v>1.3703572643798518E-4</v>
      </c>
      <c r="AQ725" s="5">
        <f t="shared" si="928"/>
        <v>3.9973341847690683E-5</v>
      </c>
      <c r="AR725" s="5">
        <f t="shared" si="929"/>
        <v>2.3734716806429884E-3</v>
      </c>
      <c r="AS725" s="5">
        <f t="shared" si="930"/>
        <v>2.0422218186311224E-3</v>
      </c>
      <c r="AT725" s="5">
        <f t="shared" si="931"/>
        <v>8.7860116269917955E-4</v>
      </c>
      <c r="AU725" s="5">
        <f t="shared" si="932"/>
        <v>2.5199352197492845E-4</v>
      </c>
      <c r="AV725" s="5">
        <f t="shared" si="933"/>
        <v>5.4206110075798793E-5</v>
      </c>
      <c r="AW725" s="5">
        <f t="shared" si="934"/>
        <v>2.6014177262083345E-7</v>
      </c>
      <c r="AX725" s="5">
        <f t="shared" si="935"/>
        <v>7.4227141505246166E-5</v>
      </c>
      <c r="AY725" s="5">
        <f t="shared" si="936"/>
        <v>8.6608273007079273E-5</v>
      </c>
      <c r="AZ725" s="5">
        <f t="shared" si="937"/>
        <v>5.0527292316238732E-5</v>
      </c>
      <c r="BA725" s="5">
        <f t="shared" si="938"/>
        <v>1.9651758276425129E-5</v>
      </c>
      <c r="BB725" s="5">
        <f t="shared" si="939"/>
        <v>5.732420821275547E-6</v>
      </c>
      <c r="BC725" s="5">
        <f t="shared" si="940"/>
        <v>1.3377184070746099E-6</v>
      </c>
      <c r="BD725" s="5">
        <f t="shared" si="941"/>
        <v>4.6156136224368978E-4</v>
      </c>
      <c r="BE725" s="5">
        <f t="shared" si="942"/>
        <v>3.9714427279612932E-4</v>
      </c>
      <c r="BF725" s="5">
        <f t="shared" si="943"/>
        <v>1.7085872683109615E-4</v>
      </c>
      <c r="BG725" s="5">
        <f t="shared" si="944"/>
        <v>4.9004365305013412E-5</v>
      </c>
      <c r="BH725" s="5">
        <f t="shared" si="945"/>
        <v>1.0541286931108091E-5</v>
      </c>
      <c r="BI725" s="5">
        <f t="shared" si="946"/>
        <v>1.8140217423051862E-6</v>
      </c>
      <c r="BJ725" s="8">
        <f t="shared" si="947"/>
        <v>0.27001931442527727</v>
      </c>
      <c r="BK725" s="8">
        <f t="shared" si="948"/>
        <v>0.30113500923124359</v>
      </c>
      <c r="BL725" s="8">
        <f t="shared" si="949"/>
        <v>0.39381944305723554</v>
      </c>
      <c r="BM725" s="8">
        <f t="shared" si="950"/>
        <v>0.33045034398946133</v>
      </c>
      <c r="BN725" s="8">
        <f t="shared" si="951"/>
        <v>0.66930457099384466</v>
      </c>
    </row>
    <row r="726" spans="1:66" x14ac:dyDescent="0.25">
      <c r="A726" t="s">
        <v>340</v>
      </c>
      <c r="B726" t="s">
        <v>430</v>
      </c>
      <c r="C726" t="s">
        <v>387</v>
      </c>
      <c r="D726" t="s">
        <v>528</v>
      </c>
      <c r="E726">
        <f>VLOOKUP(A726,home!$A$2:$E$405,3,FALSE)</f>
        <v>1.3684000000000001</v>
      </c>
      <c r="F726">
        <f>VLOOKUP(B726,home!$B$2:$E$405,3,FALSE)</f>
        <v>1.32</v>
      </c>
      <c r="G726">
        <f>VLOOKUP(C726,away!$B$2:$E$405,4,FALSE)</f>
        <v>1.5385</v>
      </c>
      <c r="H726">
        <f>VLOOKUP(A726,away!$A$2:$E$405,3,FALSE)</f>
        <v>1.1395</v>
      </c>
      <c r="I726">
        <f>VLOOKUP(C726,away!$B$2:$E$405,3,FALSE)</f>
        <v>1.0161</v>
      </c>
      <c r="J726">
        <f>VLOOKUP(B726,home!$B$2:$E$405,4,FALSE)</f>
        <v>1.105</v>
      </c>
      <c r="K726" s="3">
        <f t="shared" si="896"/>
        <v>2.778974088</v>
      </c>
      <c r="L726" s="3">
        <f t="shared" si="897"/>
        <v>1.27941977475</v>
      </c>
      <c r="M726" s="5">
        <f t="shared" si="898"/>
        <v>1.7276745667837313E-2</v>
      </c>
      <c r="N726" s="5">
        <f t="shared" si="899"/>
        <v>4.8011628535886156E-2</v>
      </c>
      <c r="O726" s="5">
        <f t="shared" si="900"/>
        <v>2.2104210050757456E-2</v>
      </c>
      <c r="P726" s="5">
        <f t="shared" si="901"/>
        <v>6.1427026966764137E-2</v>
      </c>
      <c r="Q726" s="5">
        <f t="shared" si="902"/>
        <v>6.6711535811954506E-2</v>
      </c>
      <c r="R726" s="5">
        <f t="shared" si="903"/>
        <v>1.4140281722083398E-2</v>
      </c>
      <c r="S726" s="5">
        <f t="shared" si="904"/>
        <v>5.460055548829388E-2</v>
      </c>
      <c r="T726" s="5">
        <f t="shared" si="905"/>
        <v>8.535205812175739E-2</v>
      </c>
      <c r="U726" s="5">
        <f t="shared" si="906"/>
        <v>3.9295476502689781E-2</v>
      </c>
      <c r="V726" s="5">
        <f t="shared" si="907"/>
        <v>2.1570097484167213E-2</v>
      </c>
      <c r="W726" s="5">
        <f t="shared" si="908"/>
        <v>6.1796543130701868E-2</v>
      </c>
      <c r="X726" s="5">
        <f t="shared" si="909"/>
        <v>7.9063719292611259E-2</v>
      </c>
      <c r="Y726" s="5">
        <f t="shared" si="910"/>
        <v>5.0577842964124965E-2</v>
      </c>
      <c r="Z726" s="5">
        <f t="shared" si="911"/>
        <v>6.030452018589828E-3</v>
      </c>
      <c r="AA726" s="5">
        <f t="shared" si="912"/>
        <v>1.6758469898588427E-2</v>
      </c>
      <c r="AB726" s="5">
        <f t="shared" si="913"/>
        <v>2.3285676801352614E-2</v>
      </c>
      <c r="AC726" s="5">
        <f t="shared" si="914"/>
        <v>4.7932455904524367E-3</v>
      </c>
      <c r="AD726" s="5">
        <f t="shared" si="915"/>
        <v>4.2932748022048731E-2</v>
      </c>
      <c r="AE726" s="5">
        <f t="shared" si="916"/>
        <v>5.4929006803768103E-2</v>
      </c>
      <c r="AF726" s="5">
        <f t="shared" si="917"/>
        <v>3.5138628756059102E-2</v>
      </c>
      <c r="AG726" s="5">
        <f t="shared" si="918"/>
        <v>1.4985685496033673E-2</v>
      </c>
      <c r="AH726" s="5">
        <f t="shared" si="919"/>
        <v>1.9288698908162204E-3</v>
      </c>
      <c r="AI726" s="5">
        <f t="shared" si="920"/>
        <v>5.3602794457016656E-3</v>
      </c>
      <c r="AJ726" s="5">
        <f t="shared" si="921"/>
        <v>7.4480388420219666E-3</v>
      </c>
      <c r="AK726" s="5">
        <f t="shared" si="922"/>
        <v>6.8993023161321903E-3</v>
      </c>
      <c r="AL726" s="5">
        <f t="shared" si="923"/>
        <v>6.8169047991756835E-4</v>
      </c>
      <c r="AM726" s="5">
        <f t="shared" si="924"/>
        <v>2.3861798855981321E-2</v>
      </c>
      <c r="AN726" s="5">
        <f t="shared" si="925"/>
        <v>3.0529257317449432E-2</v>
      </c>
      <c r="AO726" s="5">
        <f t="shared" si="926"/>
        <v>1.9529867760187971E-2</v>
      </c>
      <c r="AP726" s="5">
        <f t="shared" si="927"/>
        <v>8.3289663368789953E-3</v>
      </c>
      <c r="AQ726" s="5">
        <f t="shared" si="928"/>
        <v>2.6640610586575143E-3</v>
      </c>
      <c r="AR726" s="5">
        <f t="shared" si="929"/>
        <v>4.9356685624602891E-4</v>
      </c>
      <c r="AS726" s="5">
        <f t="shared" si="930"/>
        <v>1.3716095042033351E-3</v>
      </c>
      <c r="AT726" s="5">
        <f t="shared" si="931"/>
        <v>1.9058336355177979E-3</v>
      </c>
      <c r="AU726" s="5">
        <f t="shared" si="932"/>
        <v>1.765420763047599E-3</v>
      </c>
      <c r="AV726" s="5">
        <f t="shared" si="933"/>
        <v>1.2265146387316166E-3</v>
      </c>
      <c r="AW726" s="5">
        <f t="shared" si="934"/>
        <v>6.7325918089803952E-5</v>
      </c>
      <c r="AX726" s="5">
        <f t="shared" si="935"/>
        <v>1.1051886785640027E-2</v>
      </c>
      <c r="AY726" s="5">
        <f t="shared" si="936"/>
        <v>1.4140002501846067E-2</v>
      </c>
      <c r="AZ726" s="5">
        <f t="shared" si="937"/>
        <v>9.0454994079381661E-3</v>
      </c>
      <c r="BA726" s="5">
        <f t="shared" si="938"/>
        <v>3.8576636050018363E-3</v>
      </c>
      <c r="BB726" s="5">
        <f t="shared" si="939"/>
        <v>1.2338927751431807E-3</v>
      </c>
      <c r="BC726" s="5">
        <f t="shared" si="940"/>
        <v>3.1573336328786795E-4</v>
      </c>
      <c r="BD726" s="5">
        <f t="shared" si="941"/>
        <v>1.0524653267372658E-4</v>
      </c>
      <c r="BE726" s="5">
        <f t="shared" si="942"/>
        <v>2.9247738715213156E-4</v>
      </c>
      <c r="BF726" s="5">
        <f t="shared" si="943"/>
        <v>4.0639354011085883E-4</v>
      </c>
      <c r="BG726" s="5">
        <f t="shared" si="944"/>
        <v>3.7645237249955517E-4</v>
      </c>
      <c r="BH726" s="5">
        <f t="shared" si="945"/>
        <v>2.6153784713559697E-4</v>
      </c>
      <c r="BI726" s="5">
        <f t="shared" si="946"/>
        <v>1.4536138004422568E-4</v>
      </c>
      <c r="BJ726" s="8">
        <f t="shared" si="947"/>
        <v>0.66405802670295799</v>
      </c>
      <c r="BK726" s="8">
        <f t="shared" si="948"/>
        <v>0.17448936417927863</v>
      </c>
      <c r="BL726" s="8">
        <f t="shared" si="949"/>
        <v>0.14557101992750615</v>
      </c>
      <c r="BM726" s="8">
        <f t="shared" si="950"/>
        <v>0.74640475748929314</v>
      </c>
      <c r="BN726" s="8">
        <f t="shared" si="951"/>
        <v>0.22967142875528293</v>
      </c>
    </row>
    <row r="727" spans="1:66" s="10" customFormat="1" x14ac:dyDescent="0.25">
      <c r="A727" t="s">
        <v>340</v>
      </c>
      <c r="B727" t="s">
        <v>353</v>
      </c>
      <c r="C727" t="s">
        <v>431</v>
      </c>
      <c r="D727" t="s">
        <v>528</v>
      </c>
      <c r="E727">
        <f>VLOOKUP(A727,home!$A$2:$E$405,3,FALSE)</f>
        <v>1.3684000000000001</v>
      </c>
      <c r="F727">
        <f>VLOOKUP(B727,home!$B$2:$E$405,3,FALSE)</f>
        <v>1.5769</v>
      </c>
      <c r="G727">
        <f>VLOOKUP(C727,away!$B$2:$E$405,4,FALSE)</f>
        <v>0.80769999999999997</v>
      </c>
      <c r="H727">
        <f>VLOOKUP(A727,away!$A$2:$E$405,3,FALSE)</f>
        <v>1.1395</v>
      </c>
      <c r="I727">
        <f>VLOOKUP(C727,away!$B$2:$E$405,3,FALSE)</f>
        <v>1.4318</v>
      </c>
      <c r="J727">
        <f>VLOOKUP(B727,home!$B$2:$E$405,4,FALSE)</f>
        <v>0.5081</v>
      </c>
      <c r="K727" s="3">
        <f t="shared" si="896"/>
        <v>1.7428792586919999</v>
      </c>
      <c r="L727" s="3">
        <f t="shared" si="897"/>
        <v>0.82898349240999991</v>
      </c>
      <c r="M727" s="5">
        <f t="shared" si="898"/>
        <v>7.6393111453034332E-2</v>
      </c>
      <c r="N727" s="5">
        <f t="shared" si="899"/>
        <v>0.13314396945843981</v>
      </c>
      <c r="O727" s="5">
        <f t="shared" si="900"/>
        <v>6.3328628328402761E-2</v>
      </c>
      <c r="P727" s="5">
        <f t="shared" si="901"/>
        <v>0.11037415279498781</v>
      </c>
      <c r="Q727" s="5">
        <f t="shared" si="902"/>
        <v>0.11602693139451793</v>
      </c>
      <c r="R727" s="5">
        <f t="shared" si="903"/>
        <v>2.6249193740607083E-2</v>
      </c>
      <c r="S727" s="5">
        <f t="shared" si="904"/>
        <v>3.986764439062334E-2</v>
      </c>
      <c r="T727" s="5">
        <f t="shared" si="905"/>
        <v>9.6184410801042938E-2</v>
      </c>
      <c r="U727" s="5">
        <f t="shared" si="906"/>
        <v>4.5749175327891967E-2</v>
      </c>
      <c r="V727" s="5">
        <f t="shared" si="907"/>
        <v>6.4001661782354001E-3</v>
      </c>
      <c r="W727" s="5">
        <f t="shared" si="908"/>
        <v>6.7406977392394984E-2</v>
      </c>
      <c r="X727" s="5">
        <f t="shared" si="909"/>
        <v>5.58792715315495E-2</v>
      </c>
      <c r="Y727" s="5">
        <f t="shared" si="910"/>
        <v>2.3161496833775289E-2</v>
      </c>
      <c r="Z727" s="5">
        <f t="shared" si="911"/>
        <v>7.2533827666783918E-3</v>
      </c>
      <c r="AA727" s="5">
        <f t="shared" si="912"/>
        <v>1.2641770379397765E-2</v>
      </c>
      <c r="AB727" s="5">
        <f t="shared" si="913"/>
        <v>1.101653969369963E-2</v>
      </c>
      <c r="AC727" s="5">
        <f t="shared" si="914"/>
        <v>5.7794225997078472E-4</v>
      </c>
      <c r="AD727" s="5">
        <f t="shared" si="915"/>
        <v>2.9370555697081451E-2</v>
      </c>
      <c r="AE727" s="5">
        <f t="shared" si="916"/>
        <v>2.4347705835789001E-2</v>
      </c>
      <c r="AF727" s="5">
        <f t="shared" si="917"/>
        <v>1.0091923107961849E-2</v>
      </c>
      <c r="AG727" s="5">
        <f t="shared" si="918"/>
        <v>2.7886792210571323E-3</v>
      </c>
      <c r="AH727" s="5">
        <f t="shared" si="919"/>
        <v>1.5032336444268898E-3</v>
      </c>
      <c r="AI727" s="5">
        <f t="shared" si="920"/>
        <v>2.6199547398396113E-3</v>
      </c>
      <c r="AJ727" s="5">
        <f t="shared" si="921"/>
        <v>2.2831323873891266E-3</v>
      </c>
      <c r="AK727" s="5">
        <f t="shared" si="922"/>
        <v>1.3264080276094855E-3</v>
      </c>
      <c r="AL727" s="5">
        <f t="shared" si="923"/>
        <v>3.340085832106119E-5</v>
      </c>
      <c r="AM727" s="5">
        <f t="shared" si="924"/>
        <v>1.0237866468140275E-2</v>
      </c>
      <c r="AN727" s="5">
        <f t="shared" si="925"/>
        <v>8.4870222995861565E-3</v>
      </c>
      <c r="AO727" s="5">
        <f t="shared" si="926"/>
        <v>3.5178006930362393E-3</v>
      </c>
      <c r="AP727" s="5">
        <f t="shared" si="927"/>
        <v>9.7206623470516692E-4</v>
      </c>
      <c r="AQ727" s="5">
        <f t="shared" si="928"/>
        <v>2.014567155249319E-4</v>
      </c>
      <c r="AR727" s="5">
        <f t="shared" si="929"/>
        <v>2.4923117529304309E-4</v>
      </c>
      <c r="AS727" s="5">
        <f t="shared" si="930"/>
        <v>4.343798460376749E-4</v>
      </c>
      <c r="AT727" s="5">
        <f t="shared" si="931"/>
        <v>3.7853581202644391E-4</v>
      </c>
      <c r="AU727" s="5">
        <f t="shared" si="932"/>
        <v>2.1991407181767427E-4</v>
      </c>
      <c r="AV727" s="5">
        <f t="shared" si="933"/>
        <v>9.582091861638187E-5</v>
      </c>
      <c r="AW727" s="5">
        <f t="shared" si="934"/>
        <v>1.3405046060406708E-6</v>
      </c>
      <c r="AX727" s="5">
        <f t="shared" si="935"/>
        <v>2.9738941867633374E-3</v>
      </c>
      <c r="AY727" s="5">
        <f t="shared" si="936"/>
        <v>2.4653091890008681E-3</v>
      </c>
      <c r="AZ727" s="5">
        <f t="shared" si="937"/>
        <v>1.0218503106842018E-3</v>
      </c>
      <c r="BA727" s="5">
        <f t="shared" si="938"/>
        <v>2.823656797570778E-4</v>
      </c>
      <c r="BB727" s="5">
        <f t="shared" si="939"/>
        <v>5.8519121835436467E-5</v>
      </c>
      <c r="BC727" s="5">
        <f t="shared" si="940"/>
        <v>9.702277198381285E-6</v>
      </c>
      <c r="BD727" s="5">
        <f t="shared" si="941"/>
        <v>3.4434755018645948E-5</v>
      </c>
      <c r="BE727" s="5">
        <f t="shared" si="942"/>
        <v>6.0015620300138288E-5</v>
      </c>
      <c r="BF727" s="5">
        <f t="shared" si="943"/>
        <v>5.2299989909322775E-5</v>
      </c>
      <c r="BG727" s="5">
        <f t="shared" si="944"/>
        <v>3.0384189214253182E-5</v>
      </c>
      <c r="BH727" s="5">
        <f t="shared" si="945"/>
        <v>1.3238993293423767E-5</v>
      </c>
      <c r="BI727" s="5">
        <f t="shared" si="946"/>
        <v>4.6147933634141508E-6</v>
      </c>
      <c r="BJ727" s="8">
        <f t="shared" si="947"/>
        <v>0.58862977444984188</v>
      </c>
      <c r="BK727" s="8">
        <f t="shared" si="948"/>
        <v>0.23611172712417364</v>
      </c>
      <c r="BL727" s="8">
        <f t="shared" si="949"/>
        <v>0.1682909064341547</v>
      </c>
      <c r="BM727" s="8">
        <f t="shared" si="950"/>
        <v>0.47230583492046402</v>
      </c>
      <c r="BN727" s="8">
        <f t="shared" si="951"/>
        <v>0.52551598716998971</v>
      </c>
    </row>
    <row r="728" spans="1:66" x14ac:dyDescent="0.25">
      <c r="A728" t="s">
        <v>342</v>
      </c>
      <c r="B728" t="s">
        <v>516</v>
      </c>
      <c r="C728" t="s">
        <v>348</v>
      </c>
      <c r="D728" t="s">
        <v>528</v>
      </c>
      <c r="E728">
        <f>VLOOKUP(A728,home!$A$2:$E$405,3,FALSE)</f>
        <v>1.1741999999999999</v>
      </c>
      <c r="F728" t="e">
        <f>VLOOKUP(B728,home!$B$2:$E$405,3,FALSE)</f>
        <v>#N/A</v>
      </c>
      <c r="G728">
        <f>VLOOKUP(C728,away!$B$2:$E$405,4,FALSE)</f>
        <v>0.93679999999999997</v>
      </c>
      <c r="H728">
        <f>VLOOKUP(A728,away!$A$2:$E$405,3,FALSE)</f>
        <v>0.85970000000000002</v>
      </c>
      <c r="I728">
        <f>VLOOKUP(C728,away!$B$2:$E$405,3,FALSE)</f>
        <v>1.454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342</v>
      </c>
      <c r="B729" t="s">
        <v>398</v>
      </c>
      <c r="C729" t="s">
        <v>429</v>
      </c>
      <c r="D729" t="s">
        <v>528</v>
      </c>
      <c r="E729">
        <f>VLOOKUP(A729,home!$A$2:$E$405,3,FALSE)</f>
        <v>1.1741999999999999</v>
      </c>
      <c r="F729">
        <f>VLOOKUP(B729,home!$B$2:$E$405,3,FALSE)</f>
        <v>0.76649999999999996</v>
      </c>
      <c r="G729">
        <f>VLOOKUP(C729,away!$B$2:$E$405,4,FALSE)</f>
        <v>1.0385</v>
      </c>
      <c r="H729">
        <f>VLOOKUP(A729,away!$A$2:$E$405,3,FALSE)</f>
        <v>0.85970000000000002</v>
      </c>
      <c r="I729">
        <f>VLOOKUP(C729,away!$B$2:$E$405,3,FALSE)</f>
        <v>0.69279999999999997</v>
      </c>
      <c r="J729">
        <f>VLOOKUP(B729,home!$B$2:$E$405,4,FALSE)</f>
        <v>0.87239999999999995</v>
      </c>
      <c r="K729" s="3">
        <f t="shared" si="896"/>
        <v>0.93467523554999987</v>
      </c>
      <c r="L729" s="3">
        <f t="shared" si="897"/>
        <v>0.51960157958399988</v>
      </c>
      <c r="M729" s="5">
        <f t="shared" si="898"/>
        <v>0.23356921656052843</v>
      </c>
      <c r="N729" s="5">
        <f t="shared" si="899"/>
        <v>0.21831136250594083</v>
      </c>
      <c r="O729" s="5">
        <f t="shared" si="900"/>
        <v>0.1213629338670479</v>
      </c>
      <c r="P729" s="5">
        <f t="shared" si="901"/>
        <v>0.11343492879922205</v>
      </c>
      <c r="Q729" s="5">
        <f t="shared" si="902"/>
        <v>0.10202511208674081</v>
      </c>
      <c r="R729" s="5">
        <f t="shared" si="903"/>
        <v>3.1530186070133304E-2</v>
      </c>
      <c r="S729" s="5">
        <f t="shared" si="904"/>
        <v>1.377266583024868E-2</v>
      </c>
      <c r="T729" s="5">
        <f t="shared" si="905"/>
        <v>5.3012409397505164E-2</v>
      </c>
      <c r="U729" s="5">
        <f t="shared" si="906"/>
        <v>2.9470484092037168E-2</v>
      </c>
      <c r="V729" s="5">
        <f t="shared" si="907"/>
        <v>7.4320170879618502E-4</v>
      </c>
      <c r="W729" s="5">
        <f t="shared" si="908"/>
        <v>3.1786781890563207E-2</v>
      </c>
      <c r="X729" s="5">
        <f t="shared" si="909"/>
        <v>1.6516462080228722E-2</v>
      </c>
      <c r="Y729" s="5">
        <f t="shared" si="910"/>
        <v>4.2909898930130405E-3</v>
      </c>
      <c r="Z729" s="5">
        <f t="shared" si="911"/>
        <v>5.4610448288728991E-3</v>
      </c>
      <c r="AA729" s="5">
        <f t="shared" si="912"/>
        <v>5.1043033617758854E-3</v>
      </c>
      <c r="AB729" s="5">
        <f t="shared" si="913"/>
        <v>2.3854329734932659E-3</v>
      </c>
      <c r="AC729" s="5">
        <f t="shared" si="914"/>
        <v>2.2558899820523895E-5</v>
      </c>
      <c r="AD729" s="5">
        <f t="shared" si="915"/>
        <v>7.427579462734658E-3</v>
      </c>
      <c r="AE729" s="5">
        <f t="shared" si="916"/>
        <v>3.8593820213226053E-3</v>
      </c>
      <c r="AF729" s="5">
        <f t="shared" si="917"/>
        <v>1.002670497248658E-3</v>
      </c>
      <c r="AG729" s="5">
        <f t="shared" si="918"/>
        <v>1.7366305805755915E-4</v>
      </c>
      <c r="AH729" s="5">
        <f t="shared" si="919"/>
        <v>7.0939187981534793E-4</v>
      </c>
      <c r="AI729" s="5">
        <f t="shared" si="920"/>
        <v>6.6305102236366756E-4</v>
      </c>
      <c r="AJ729" s="5">
        <f t="shared" si="921"/>
        <v>3.0986868525471455E-4</v>
      </c>
      <c r="AK729" s="5">
        <f t="shared" si="922"/>
        <v>9.6542195460006387E-5</v>
      </c>
      <c r="AL729" s="5">
        <f t="shared" si="923"/>
        <v>4.3823706438930802E-7</v>
      </c>
      <c r="AM729" s="5">
        <f t="shared" si="924"/>
        <v>1.3884749167795722E-3</v>
      </c>
      <c r="AN729" s="5">
        <f t="shared" si="925"/>
        <v>7.2145375997142839E-4</v>
      </c>
      <c r="AO729" s="5">
        <f t="shared" si="926"/>
        <v>1.8743425663898504E-4</v>
      </c>
      <c r="AP729" s="5">
        <f t="shared" si="927"/>
        <v>3.2463711939256487E-5</v>
      </c>
      <c r="AQ729" s="5">
        <f t="shared" si="928"/>
        <v>4.2170490006994056E-6</v>
      </c>
      <c r="AR729" s="5">
        <f t="shared" si="929"/>
        <v>7.3720228259223581E-5</v>
      </c>
      <c r="AS729" s="5">
        <f t="shared" si="930"/>
        <v>6.8904471712989554E-5</v>
      </c>
      <c r="AT729" s="5">
        <f t="shared" si="931"/>
        <v>3.2201651664393406E-5</v>
      </c>
      <c r="AU729" s="5">
        <f t="shared" si="932"/>
        <v>1.0032695451505318E-5</v>
      </c>
      <c r="AV729" s="5">
        <f t="shared" si="933"/>
        <v>2.3443279960842862E-6</v>
      </c>
      <c r="AW729" s="5">
        <f t="shared" si="934"/>
        <v>5.9120459888860212E-9</v>
      </c>
      <c r="AX729" s="5">
        <f t="shared" si="935"/>
        <v>2.1629551998270203E-4</v>
      </c>
      <c r="AY729" s="5">
        <f t="shared" si="936"/>
        <v>1.1238749383995459E-4</v>
      </c>
      <c r="AZ729" s="5">
        <f t="shared" si="937"/>
        <v>2.9198359662363728E-5</v>
      </c>
      <c r="BA729" s="5">
        <f t="shared" si="938"/>
        <v>5.0571712672753142E-6</v>
      </c>
      <c r="BB729" s="5">
        <f t="shared" si="939"/>
        <v>6.5692854467576776E-7</v>
      </c>
      <c r="BC729" s="5">
        <f t="shared" si="940"/>
        <v>6.8268221897469452E-8</v>
      </c>
      <c r="BD729" s="5">
        <f t="shared" si="941"/>
        <v>6.3841911751309315E-6</v>
      </c>
      <c r="BE729" s="5">
        <f t="shared" si="942"/>
        <v>5.9671453904117339E-6</v>
      </c>
      <c r="BF729" s="5">
        <f t="shared" si="943"/>
        <v>2.7886715116720912E-6</v>
      </c>
      <c r="BG729" s="5">
        <f t="shared" si="944"/>
        <v>8.6883406734789545E-7</v>
      </c>
      <c r="BH729" s="5">
        <f t="shared" si="945"/>
        <v>2.0301942163806464E-7</v>
      </c>
      <c r="BI729" s="5">
        <f t="shared" si="946"/>
        <v>3.7951445148156577E-8</v>
      </c>
      <c r="BJ729" s="8">
        <f t="shared" si="947"/>
        <v>0.4411041203292041</v>
      </c>
      <c r="BK729" s="8">
        <f t="shared" si="948"/>
        <v>0.3616553975295202</v>
      </c>
      <c r="BL729" s="8">
        <f t="shared" si="949"/>
        <v>0.19183564733547681</v>
      </c>
      <c r="BM729" s="8">
        <f t="shared" si="950"/>
        <v>0.17971008855166673</v>
      </c>
      <c r="BN729" s="8">
        <f t="shared" si="951"/>
        <v>0.82023373988961334</v>
      </c>
    </row>
    <row r="730" spans="1:66" x14ac:dyDescent="0.25">
      <c r="A730" t="s">
        <v>342</v>
      </c>
      <c r="B730" t="s">
        <v>515</v>
      </c>
      <c r="C730" t="s">
        <v>384</v>
      </c>
      <c r="D730" t="s">
        <v>528</v>
      </c>
      <c r="E730">
        <f>VLOOKUP(A730,home!$A$2:$E$405,3,FALSE)</f>
        <v>1.1741999999999999</v>
      </c>
      <c r="F730" t="e">
        <f>VLOOKUP(B730,home!$B$2:$E$405,3,FALSE)</f>
        <v>#N/A</v>
      </c>
      <c r="G730">
        <f>VLOOKUP(C730,away!$B$2:$E$405,4,FALSE)</f>
        <v>1.0646</v>
      </c>
      <c r="H730">
        <f>VLOOKUP(A730,away!$A$2:$E$405,3,FALSE)</f>
        <v>0.85970000000000002</v>
      </c>
      <c r="I730">
        <f>VLOOKUP(C730,away!$B$2:$E$405,3,FALSE)</f>
        <v>1.2795000000000001</v>
      </c>
      <c r="J730" t="e">
        <f>VLOOKUP(B730,home!$B$2:$E$405,4,FALSE)</f>
        <v>#N/A</v>
      </c>
      <c r="K730" s="3" t="e">
        <f t="shared" si="896"/>
        <v>#N/A</v>
      </c>
      <c r="L730" s="3" t="e">
        <f t="shared" si="897"/>
        <v>#N/A</v>
      </c>
      <c r="M730" s="5" t="e">
        <f t="shared" si="898"/>
        <v>#N/A</v>
      </c>
      <c r="N730" s="5" t="e">
        <f t="shared" si="899"/>
        <v>#N/A</v>
      </c>
      <c r="O730" s="5" t="e">
        <f t="shared" si="900"/>
        <v>#N/A</v>
      </c>
      <c r="P730" s="5" t="e">
        <f t="shared" si="901"/>
        <v>#N/A</v>
      </c>
      <c r="Q730" s="5" t="e">
        <f t="shared" si="902"/>
        <v>#N/A</v>
      </c>
      <c r="R730" s="5" t="e">
        <f t="shared" si="903"/>
        <v>#N/A</v>
      </c>
      <c r="S730" s="5" t="e">
        <f t="shared" si="904"/>
        <v>#N/A</v>
      </c>
      <c r="T730" s="5" t="e">
        <f t="shared" si="905"/>
        <v>#N/A</v>
      </c>
      <c r="U730" s="5" t="e">
        <f t="shared" si="906"/>
        <v>#N/A</v>
      </c>
      <c r="V730" s="5" t="e">
        <f t="shared" si="907"/>
        <v>#N/A</v>
      </c>
      <c r="W730" s="5" t="e">
        <f t="shared" si="908"/>
        <v>#N/A</v>
      </c>
      <c r="X730" s="5" t="e">
        <f t="shared" si="909"/>
        <v>#N/A</v>
      </c>
      <c r="Y730" s="5" t="e">
        <f t="shared" si="910"/>
        <v>#N/A</v>
      </c>
      <c r="Z730" s="5" t="e">
        <f t="shared" si="911"/>
        <v>#N/A</v>
      </c>
      <c r="AA730" s="5" t="e">
        <f t="shared" si="912"/>
        <v>#N/A</v>
      </c>
      <c r="AB730" s="5" t="e">
        <f t="shared" si="913"/>
        <v>#N/A</v>
      </c>
      <c r="AC730" s="5" t="e">
        <f t="shared" si="914"/>
        <v>#N/A</v>
      </c>
      <c r="AD730" s="5" t="e">
        <f t="shared" si="915"/>
        <v>#N/A</v>
      </c>
      <c r="AE730" s="5" t="e">
        <f t="shared" si="916"/>
        <v>#N/A</v>
      </c>
      <c r="AF730" s="5" t="e">
        <f t="shared" si="917"/>
        <v>#N/A</v>
      </c>
      <c r="AG730" s="5" t="e">
        <f t="shared" si="918"/>
        <v>#N/A</v>
      </c>
      <c r="AH730" s="5" t="e">
        <f t="shared" si="919"/>
        <v>#N/A</v>
      </c>
      <c r="AI730" s="5" t="e">
        <f t="shared" si="920"/>
        <v>#N/A</v>
      </c>
      <c r="AJ730" s="5" t="e">
        <f t="shared" si="921"/>
        <v>#N/A</v>
      </c>
      <c r="AK730" s="5" t="e">
        <f t="shared" si="922"/>
        <v>#N/A</v>
      </c>
      <c r="AL730" s="5" t="e">
        <f t="shared" si="923"/>
        <v>#N/A</v>
      </c>
      <c r="AM730" s="5" t="e">
        <f t="shared" si="924"/>
        <v>#N/A</v>
      </c>
      <c r="AN730" s="5" t="e">
        <f t="shared" si="925"/>
        <v>#N/A</v>
      </c>
      <c r="AO730" s="5" t="e">
        <f t="shared" si="926"/>
        <v>#N/A</v>
      </c>
      <c r="AP730" s="5" t="e">
        <f t="shared" si="927"/>
        <v>#N/A</v>
      </c>
      <c r="AQ730" s="5" t="e">
        <f t="shared" si="928"/>
        <v>#N/A</v>
      </c>
      <c r="AR730" s="5" t="e">
        <f t="shared" si="929"/>
        <v>#N/A</v>
      </c>
      <c r="AS730" s="5" t="e">
        <f t="shared" si="930"/>
        <v>#N/A</v>
      </c>
      <c r="AT730" s="5" t="e">
        <f t="shared" si="931"/>
        <v>#N/A</v>
      </c>
      <c r="AU730" s="5" t="e">
        <f t="shared" si="932"/>
        <v>#N/A</v>
      </c>
      <c r="AV730" s="5" t="e">
        <f t="shared" si="933"/>
        <v>#N/A</v>
      </c>
      <c r="AW730" s="5" t="e">
        <f t="shared" si="934"/>
        <v>#N/A</v>
      </c>
      <c r="AX730" s="5" t="e">
        <f t="shared" si="935"/>
        <v>#N/A</v>
      </c>
      <c r="AY730" s="5" t="e">
        <f t="shared" si="936"/>
        <v>#N/A</v>
      </c>
      <c r="AZ730" s="5" t="e">
        <f t="shared" si="937"/>
        <v>#N/A</v>
      </c>
      <c r="BA730" s="5" t="e">
        <f t="shared" si="938"/>
        <v>#N/A</v>
      </c>
      <c r="BB730" s="5" t="e">
        <f t="shared" si="939"/>
        <v>#N/A</v>
      </c>
      <c r="BC730" s="5" t="e">
        <f t="shared" si="940"/>
        <v>#N/A</v>
      </c>
      <c r="BD730" s="5" t="e">
        <f t="shared" si="941"/>
        <v>#N/A</v>
      </c>
      <c r="BE730" s="5" t="e">
        <f t="shared" si="942"/>
        <v>#N/A</v>
      </c>
      <c r="BF730" s="5" t="e">
        <f t="shared" si="943"/>
        <v>#N/A</v>
      </c>
      <c r="BG730" s="5" t="e">
        <f t="shared" si="944"/>
        <v>#N/A</v>
      </c>
      <c r="BH730" s="5" t="e">
        <f t="shared" si="945"/>
        <v>#N/A</v>
      </c>
      <c r="BI730" s="5" t="e">
        <f t="shared" si="946"/>
        <v>#N/A</v>
      </c>
      <c r="BJ730" s="8" t="e">
        <f t="shared" si="947"/>
        <v>#N/A</v>
      </c>
      <c r="BK730" s="8" t="e">
        <f t="shared" si="948"/>
        <v>#N/A</v>
      </c>
      <c r="BL730" s="8" t="e">
        <f t="shared" si="949"/>
        <v>#N/A</v>
      </c>
      <c r="BM730" s="8" t="e">
        <f t="shared" si="950"/>
        <v>#N/A</v>
      </c>
      <c r="BN730" s="8" t="e">
        <f t="shared" si="951"/>
        <v>#N/A</v>
      </c>
    </row>
    <row r="731" spans="1:66" x14ac:dyDescent="0.25">
      <c r="A731" s="10" t="s">
        <v>342</v>
      </c>
      <c r="B731" s="10" t="s">
        <v>519</v>
      </c>
      <c r="C731" s="10" t="s">
        <v>377</v>
      </c>
      <c r="D731" s="10" t="s">
        <v>528</v>
      </c>
      <c r="E731">
        <f>VLOOKUP(A731,home!$A$2:$E$405,3,FALSE)</f>
        <v>1.1741999999999999</v>
      </c>
      <c r="F731" t="e">
        <f>VLOOKUP(B731,home!$B$2:$E$405,3,FALSE)</f>
        <v>#N/A</v>
      </c>
      <c r="G731">
        <f>VLOOKUP(C731,away!$B$2:$E$405,4,FALSE)</f>
        <v>1.1922999999999999</v>
      </c>
      <c r="H731">
        <f>VLOOKUP(A731,away!$A$2:$E$405,3,FALSE)</f>
        <v>0.85970000000000002</v>
      </c>
      <c r="I731">
        <f>VLOOKUP(C731,away!$B$2:$E$405,3,FALSE)</f>
        <v>0.78520000000000001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40</v>
      </c>
      <c r="B732" t="s">
        <v>334</v>
      </c>
      <c r="C732" t="s">
        <v>321</v>
      </c>
      <c r="D732" t="s">
        <v>528</v>
      </c>
      <c r="E732">
        <f>VLOOKUP(A732,home!$A$2:$E$405,3,FALSE)</f>
        <v>1.5047999999999999</v>
      </c>
      <c r="F732">
        <f>VLOOKUP(B732,home!$B$2:$E$405,3,FALSE)</f>
        <v>0.8639</v>
      </c>
      <c r="G732">
        <f>VLOOKUP(C732,away!$B$2:$E$405,4,FALSE)</f>
        <v>0.63129999999999997</v>
      </c>
      <c r="H732">
        <f>VLOOKUP(A732,away!$A$2:$E$405,3,FALSE)</f>
        <v>1.2</v>
      </c>
      <c r="I732">
        <f>VLOOKUP(C732,away!$B$2:$E$405,3,FALSE)</f>
        <v>1.4582999999999999</v>
      </c>
      <c r="J732">
        <f>VLOOKUP(B732,home!$B$2:$E$405,4,FALSE)</f>
        <v>1.0417000000000001</v>
      </c>
      <c r="K732" s="3">
        <f t="shared" si="896"/>
        <v>0.82068792933599999</v>
      </c>
      <c r="L732" s="3">
        <f t="shared" si="897"/>
        <v>1.8229333320000001</v>
      </c>
      <c r="M732" s="5">
        <f t="shared" si="898"/>
        <v>7.1103319084974789E-2</v>
      </c>
      <c r="N732" s="5">
        <f t="shared" si="899"/>
        <v>5.8353635708764846E-2</v>
      </c>
      <c r="O732" s="5">
        <f t="shared" si="900"/>
        <v>0.12961661037583228</v>
      </c>
      <c r="P732" s="5">
        <f t="shared" si="901"/>
        <v>0.10637478757689288</v>
      </c>
      <c r="Q732" s="5">
        <f t="shared" si="902"/>
        <v>2.3945062229526741E-2</v>
      </c>
      <c r="R732" s="5">
        <f t="shared" si="903"/>
        <v>0.11814121971748089</v>
      </c>
      <c r="S732" s="5">
        <f t="shared" si="904"/>
        <v>3.9785749728876725E-2</v>
      </c>
      <c r="T732" s="5">
        <f t="shared" si="905"/>
        <v>4.3650252075018527E-2</v>
      </c>
      <c r="U732" s="5">
        <f t="shared" si="906"/>
        <v>9.6957072979168793E-2</v>
      </c>
      <c r="V732" s="5">
        <f t="shared" si="907"/>
        <v>6.6135382371279106E-3</v>
      </c>
      <c r="W732" s="5">
        <f t="shared" si="908"/>
        <v>6.5504745129906557E-3</v>
      </c>
      <c r="X732" s="5">
        <f t="shared" si="909"/>
        <v>1.1941078330147133E-2</v>
      </c>
      <c r="Y732" s="5">
        <f t="shared" si="910"/>
        <v>1.0883894854024058E-2</v>
      </c>
      <c r="Z732" s="5">
        <f t="shared" si="911"/>
        <v>7.1787855768710523E-2</v>
      </c>
      <c r="AA732" s="5">
        <f t="shared" si="912"/>
        <v>5.8915426702294452E-2</v>
      </c>
      <c r="AB732" s="5">
        <f t="shared" si="913"/>
        <v>2.4175589773126453E-2</v>
      </c>
      <c r="AC732" s="5">
        <f t="shared" si="914"/>
        <v>6.1839037030867947E-4</v>
      </c>
      <c r="AD732" s="5">
        <f t="shared" si="915"/>
        <v>1.3439738410586358E-3</v>
      </c>
      <c r="AE732" s="5">
        <f t="shared" si="916"/>
        <v>2.4499747122018571E-3</v>
      </c>
      <c r="AF732" s="5">
        <f t="shared" si="917"/>
        <v>2.2330702827149367E-3</v>
      </c>
      <c r="AG732" s="5">
        <f t="shared" si="918"/>
        <v>1.3569127503532407E-3</v>
      </c>
      <c r="AH732" s="5">
        <f t="shared" si="919"/>
        <v>3.2716118778397731E-2</v>
      </c>
      <c r="AI732" s="5">
        <f t="shared" si="920"/>
        <v>2.6849723776153855E-2</v>
      </c>
      <c r="AJ732" s="5">
        <f t="shared" si="921"/>
        <v>1.1017622104547636E-2</v>
      </c>
      <c r="AK732" s="5">
        <f t="shared" si="922"/>
        <v>3.0140098237292478E-3</v>
      </c>
      <c r="AL732" s="5">
        <f t="shared" si="923"/>
        <v>3.7005948598583725E-5</v>
      </c>
      <c r="AM732" s="5">
        <f t="shared" si="924"/>
        <v>2.2059662174003249E-4</v>
      </c>
      <c r="AN732" s="5">
        <f t="shared" si="925"/>
        <v>4.0213293469650106E-4</v>
      </c>
      <c r="AO732" s="5">
        <f t="shared" si="926"/>
        <v>3.6653076527661563E-4</v>
      </c>
      <c r="AP732" s="5">
        <f t="shared" si="927"/>
        <v>2.2272038307540363E-4</v>
      </c>
      <c r="AQ732" s="5">
        <f t="shared" si="928"/>
        <v>1.0150110250599051E-4</v>
      </c>
      <c r="AR732" s="5">
        <f t="shared" si="929"/>
        <v>1.1927860682962456E-2</v>
      </c>
      <c r="AS732" s="5">
        <f t="shared" si="930"/>
        <v>9.7890512853087436E-3</v>
      </c>
      <c r="AT732" s="5">
        <f t="shared" si="931"/>
        <v>4.0168781147519707E-3</v>
      </c>
      <c r="AU732" s="5">
        <f t="shared" si="932"/>
        <v>1.0988677941302968E-3</v>
      </c>
      <c r="AV732" s="5">
        <f t="shared" si="933"/>
        <v>2.2545688364470276E-4</v>
      </c>
      <c r="AW732" s="5">
        <f t="shared" si="934"/>
        <v>1.5378637937309598E-6</v>
      </c>
      <c r="AX732" s="5">
        <f t="shared" si="935"/>
        <v>3.0173497452390672E-5</v>
      </c>
      <c r="AY732" s="5">
        <f t="shared" si="936"/>
        <v>5.5004274248980036E-5</v>
      </c>
      <c r="AZ732" s="5">
        <f t="shared" si="937"/>
        <v>5.0134562465467497E-5</v>
      </c>
      <c r="BA732" s="5">
        <f t="shared" si="938"/>
        <v>3.046398833451227E-5</v>
      </c>
      <c r="BB732" s="5">
        <f t="shared" si="939"/>
        <v>1.3883454940160399E-5</v>
      </c>
      <c r="BC732" s="5">
        <f t="shared" si="940"/>
        <v>5.0617225547476866E-6</v>
      </c>
      <c r="BD732" s="5">
        <f t="shared" si="941"/>
        <v>3.6239491364040933E-3</v>
      </c>
      <c r="BE732" s="5">
        <f t="shared" si="942"/>
        <v>2.9741313127744605E-3</v>
      </c>
      <c r="BF732" s="5">
        <f t="shared" si="943"/>
        <v>1.2204168343271154E-3</v>
      </c>
      <c r="BG732" s="5">
        <f t="shared" si="944"/>
        <v>3.3386045489690558E-4</v>
      </c>
      <c r="BH732" s="5">
        <f t="shared" si="945"/>
        <v>6.8498811354129099E-5</v>
      </c>
      <c r="BI732" s="5">
        <f t="shared" si="946"/>
        <v>1.1243229530439501E-5</v>
      </c>
      <c r="BJ732" s="8">
        <f t="shared" si="947"/>
        <v>0.1642065326040914</v>
      </c>
      <c r="BK732" s="8">
        <f t="shared" si="948"/>
        <v>0.22458779522102854</v>
      </c>
      <c r="BL732" s="8">
        <f t="shared" si="949"/>
        <v>0.5366936085708166</v>
      </c>
      <c r="BM732" s="8">
        <f t="shared" si="950"/>
        <v>0.48968769106071947</v>
      </c>
      <c r="BN732" s="8">
        <f t="shared" si="951"/>
        <v>0.50753463469347249</v>
      </c>
    </row>
    <row r="733" spans="1:66" x14ac:dyDescent="0.25">
      <c r="A733" t="s">
        <v>40</v>
      </c>
      <c r="B733" t="s">
        <v>235</v>
      </c>
      <c r="C733" t="s">
        <v>233</v>
      </c>
      <c r="D733" t="s">
        <v>528</v>
      </c>
      <c r="E733">
        <f>VLOOKUP(A733,home!$A$2:$E$405,3,FALSE)</f>
        <v>1.5047999999999999</v>
      </c>
      <c r="F733">
        <f>VLOOKUP(B733,home!$B$2:$E$405,3,FALSE)</f>
        <v>0.63129999999999997</v>
      </c>
      <c r="G733">
        <f>VLOOKUP(C733,away!$B$2:$E$405,4,FALSE)</f>
        <v>1.0632999999999999</v>
      </c>
      <c r="H733">
        <f>VLOOKUP(A733,away!$A$2:$E$405,3,FALSE)</f>
        <v>1.2</v>
      </c>
      <c r="I733">
        <f>VLOOKUP(C733,away!$B$2:$E$405,3,FALSE)</f>
        <v>1</v>
      </c>
      <c r="J733">
        <f>VLOOKUP(B733,home!$B$2:$E$405,4,FALSE)</f>
        <v>0.625</v>
      </c>
      <c r="K733" s="3">
        <f t="shared" si="896"/>
        <v>1.0101139891919999</v>
      </c>
      <c r="L733" s="3">
        <f t="shared" si="897"/>
        <v>0.75</v>
      </c>
      <c r="M733" s="5">
        <f t="shared" si="898"/>
        <v>0.17202525368572869</v>
      </c>
      <c r="N733" s="5">
        <f t="shared" si="899"/>
        <v>0.17376511524225718</v>
      </c>
      <c r="O733" s="5">
        <f t="shared" si="900"/>
        <v>0.12901894026429653</v>
      </c>
      <c r="P733" s="5">
        <f t="shared" si="901"/>
        <v>0.1303238364316929</v>
      </c>
      <c r="Q733" s="5">
        <f t="shared" si="902"/>
        <v>8.776128686988198E-2</v>
      </c>
      <c r="R733" s="5">
        <f t="shared" si="903"/>
        <v>4.8382102599111187E-2</v>
      </c>
      <c r="S733" s="5">
        <f t="shared" si="904"/>
        <v>2.4682861932154309E-2</v>
      </c>
      <c r="T733" s="5">
        <f t="shared" si="905"/>
        <v>6.5820965152411495E-2</v>
      </c>
      <c r="U733" s="5">
        <f t="shared" si="906"/>
        <v>4.8871438661884835E-2</v>
      </c>
      <c r="V733" s="5">
        <f t="shared" si="907"/>
        <v>2.0777086775803119E-3</v>
      </c>
      <c r="W733" s="5">
        <f t="shared" si="908"/>
        <v>2.9549634525586659E-2</v>
      </c>
      <c r="X733" s="5">
        <f t="shared" si="909"/>
        <v>2.2162225894189997E-2</v>
      </c>
      <c r="Y733" s="5">
        <f t="shared" si="910"/>
        <v>8.3108347103212476E-3</v>
      </c>
      <c r="Z733" s="5">
        <f t="shared" si="911"/>
        <v>1.2095525649777797E-2</v>
      </c>
      <c r="AA733" s="5">
        <f t="shared" si="912"/>
        <v>1.2217859665471209E-2</v>
      </c>
      <c r="AB733" s="5">
        <f t="shared" si="913"/>
        <v>6.1707154830385772E-3</v>
      </c>
      <c r="AC733" s="5">
        <f t="shared" si="914"/>
        <v>9.837762190731953E-5</v>
      </c>
      <c r="AD733" s="5">
        <f t="shared" si="915"/>
        <v>7.4621248024514964E-3</v>
      </c>
      <c r="AE733" s="5">
        <f t="shared" si="916"/>
        <v>5.5965936018386227E-3</v>
      </c>
      <c r="AF733" s="5">
        <f t="shared" si="917"/>
        <v>2.0987226006894833E-3</v>
      </c>
      <c r="AG733" s="5">
        <f t="shared" si="918"/>
        <v>5.2468065017237083E-4</v>
      </c>
      <c r="AH733" s="5">
        <f t="shared" si="919"/>
        <v>2.2679110593333369E-3</v>
      </c>
      <c r="AI733" s="5">
        <f t="shared" si="920"/>
        <v>2.2908486872758515E-3</v>
      </c>
      <c r="AJ733" s="5">
        <f t="shared" si="921"/>
        <v>1.1570091530697332E-3</v>
      </c>
      <c r="AK733" s="5">
        <f t="shared" si="922"/>
        <v>3.8957037704630851E-4</v>
      </c>
      <c r="AL733" s="5">
        <f t="shared" si="923"/>
        <v>2.9811783633607474E-6</v>
      </c>
      <c r="AM733" s="5">
        <f t="shared" si="924"/>
        <v>1.5075193304105699E-3</v>
      </c>
      <c r="AN733" s="5">
        <f t="shared" si="925"/>
        <v>1.1306394978079274E-3</v>
      </c>
      <c r="AO733" s="5">
        <f t="shared" si="926"/>
        <v>4.2398981167797277E-4</v>
      </c>
      <c r="AP733" s="5">
        <f t="shared" si="927"/>
        <v>1.0599745291949319E-4</v>
      </c>
      <c r="AQ733" s="5">
        <f t="shared" si="928"/>
        <v>1.9874522422404971E-5</v>
      </c>
      <c r="AR733" s="5">
        <f t="shared" si="929"/>
        <v>3.4018665890000072E-4</v>
      </c>
      <c r="AS733" s="5">
        <f t="shared" si="930"/>
        <v>3.4362730309137789E-4</v>
      </c>
      <c r="AT733" s="5">
        <f t="shared" si="931"/>
        <v>1.7355137296046005E-4</v>
      </c>
      <c r="AU733" s="5">
        <f t="shared" si="932"/>
        <v>5.8435556556946301E-5</v>
      </c>
      <c r="AV733" s="5">
        <f t="shared" si="933"/>
        <v>1.4756643286097937E-5</v>
      </c>
      <c r="AW733" s="5">
        <f t="shared" si="934"/>
        <v>6.2736041023066643E-8</v>
      </c>
      <c r="AX733" s="5">
        <f t="shared" si="935"/>
        <v>2.5379439410417876E-4</v>
      </c>
      <c r="AY733" s="5">
        <f t="shared" si="936"/>
        <v>1.9034579557813407E-4</v>
      </c>
      <c r="AZ733" s="5">
        <f t="shared" si="937"/>
        <v>7.1379673341800267E-5</v>
      </c>
      <c r="BA733" s="5">
        <f t="shared" si="938"/>
        <v>1.7844918335450067E-5</v>
      </c>
      <c r="BB733" s="5">
        <f t="shared" si="939"/>
        <v>3.3459221878968873E-6</v>
      </c>
      <c r="BC733" s="5">
        <f t="shared" si="940"/>
        <v>5.0188832818453335E-7</v>
      </c>
      <c r="BD733" s="5">
        <f t="shared" si="941"/>
        <v>4.252333236250007E-5</v>
      </c>
      <c r="BE733" s="5">
        <f t="shared" si="942"/>
        <v>4.2953412886422216E-5</v>
      </c>
      <c r="BF733" s="5">
        <f t="shared" si="943"/>
        <v>2.1693921620057496E-5</v>
      </c>
      <c r="BG733" s="5">
        <f t="shared" si="944"/>
        <v>7.3044445696182842E-6</v>
      </c>
      <c r="BH733" s="5">
        <f t="shared" si="945"/>
        <v>1.8445804107622413E-6</v>
      </c>
      <c r="BI733" s="5">
        <f t="shared" si="946"/>
        <v>3.7264729542009327E-7</v>
      </c>
      <c r="BJ733" s="8">
        <f t="shared" si="947"/>
        <v>0.40677741725691452</v>
      </c>
      <c r="BK733" s="8">
        <f t="shared" si="948"/>
        <v>0.32940136532300507</v>
      </c>
      <c r="BL733" s="8">
        <f t="shared" si="949"/>
        <v>0.25181364582446714</v>
      </c>
      <c r="BM733" s="8">
        <f t="shared" si="950"/>
        <v>0.25862113590165892</v>
      </c>
      <c r="BN733" s="8">
        <f t="shared" si="951"/>
        <v>0.74127653509296842</v>
      </c>
    </row>
    <row r="734" spans="1:66" x14ac:dyDescent="0.25">
      <c r="A734" t="s">
        <v>40</v>
      </c>
      <c r="B734" t="s">
        <v>517</v>
      </c>
      <c r="C734" t="s">
        <v>332</v>
      </c>
      <c r="D734" t="s">
        <v>528</v>
      </c>
      <c r="E734">
        <f>VLOOKUP(A734,home!$A$2:$E$405,3,FALSE)</f>
        <v>1.5047999999999999</v>
      </c>
      <c r="F734" t="e">
        <f>VLOOKUP(B734,home!$B$2:$E$405,3,FALSE)</f>
        <v>#N/A</v>
      </c>
      <c r="G734">
        <f>VLOOKUP(C734,away!$B$2:$E$405,4,FALSE)</f>
        <v>0.53159999999999996</v>
      </c>
      <c r="H734">
        <f>VLOOKUP(A734,away!$A$2:$E$405,3,FALSE)</f>
        <v>1.2</v>
      </c>
      <c r="I734">
        <f>VLOOKUP(C734,away!$B$2:$E$405,3,FALSE)</f>
        <v>1.5832999999999999</v>
      </c>
      <c r="J734" t="e">
        <f>VLOOKUP(B734,home!$B$2:$E$405,4,FALSE)</f>
        <v>#N/A</v>
      </c>
      <c r="K734" s="3" t="e">
        <f t="shared" si="896"/>
        <v>#N/A</v>
      </c>
      <c r="L734" s="3" t="e">
        <f t="shared" si="897"/>
        <v>#N/A</v>
      </c>
      <c r="M734" s="5" t="e">
        <f t="shared" si="898"/>
        <v>#N/A</v>
      </c>
      <c r="N734" s="5" t="e">
        <f t="shared" si="899"/>
        <v>#N/A</v>
      </c>
      <c r="O734" s="5" t="e">
        <f t="shared" si="900"/>
        <v>#N/A</v>
      </c>
      <c r="P734" s="5" t="e">
        <f t="shared" si="901"/>
        <v>#N/A</v>
      </c>
      <c r="Q734" s="5" t="e">
        <f t="shared" si="902"/>
        <v>#N/A</v>
      </c>
      <c r="R734" s="5" t="e">
        <f t="shared" si="903"/>
        <v>#N/A</v>
      </c>
      <c r="S734" s="5" t="e">
        <f t="shared" si="904"/>
        <v>#N/A</v>
      </c>
      <c r="T734" s="5" t="e">
        <f t="shared" si="905"/>
        <v>#N/A</v>
      </c>
      <c r="U734" s="5" t="e">
        <f t="shared" si="906"/>
        <v>#N/A</v>
      </c>
      <c r="V734" s="5" t="e">
        <f t="shared" si="907"/>
        <v>#N/A</v>
      </c>
      <c r="W734" s="5" t="e">
        <f t="shared" si="908"/>
        <v>#N/A</v>
      </c>
      <c r="X734" s="5" t="e">
        <f t="shared" si="909"/>
        <v>#N/A</v>
      </c>
      <c r="Y734" s="5" t="e">
        <f t="shared" si="910"/>
        <v>#N/A</v>
      </c>
      <c r="Z734" s="5" t="e">
        <f t="shared" si="911"/>
        <v>#N/A</v>
      </c>
      <c r="AA734" s="5" t="e">
        <f t="shared" si="912"/>
        <v>#N/A</v>
      </c>
      <c r="AB734" s="5" t="e">
        <f t="shared" si="913"/>
        <v>#N/A</v>
      </c>
      <c r="AC734" s="5" t="e">
        <f t="shared" si="914"/>
        <v>#N/A</v>
      </c>
      <c r="AD734" s="5" t="e">
        <f t="shared" si="915"/>
        <v>#N/A</v>
      </c>
      <c r="AE734" s="5" t="e">
        <f t="shared" si="916"/>
        <v>#N/A</v>
      </c>
      <c r="AF734" s="5" t="e">
        <f t="shared" si="917"/>
        <v>#N/A</v>
      </c>
      <c r="AG734" s="5" t="e">
        <f t="shared" si="918"/>
        <v>#N/A</v>
      </c>
      <c r="AH734" s="5" t="e">
        <f t="shared" si="919"/>
        <v>#N/A</v>
      </c>
      <c r="AI734" s="5" t="e">
        <f t="shared" si="920"/>
        <v>#N/A</v>
      </c>
      <c r="AJ734" s="5" t="e">
        <f t="shared" si="921"/>
        <v>#N/A</v>
      </c>
      <c r="AK734" s="5" t="e">
        <f t="shared" si="922"/>
        <v>#N/A</v>
      </c>
      <c r="AL734" s="5" t="e">
        <f t="shared" si="923"/>
        <v>#N/A</v>
      </c>
      <c r="AM734" s="5" t="e">
        <f t="shared" si="924"/>
        <v>#N/A</v>
      </c>
      <c r="AN734" s="5" t="e">
        <f t="shared" si="925"/>
        <v>#N/A</v>
      </c>
      <c r="AO734" s="5" t="e">
        <f t="shared" si="926"/>
        <v>#N/A</v>
      </c>
      <c r="AP734" s="5" t="e">
        <f t="shared" si="927"/>
        <v>#N/A</v>
      </c>
      <c r="AQ734" s="5" t="e">
        <f t="shared" si="928"/>
        <v>#N/A</v>
      </c>
      <c r="AR734" s="5" t="e">
        <f t="shared" si="929"/>
        <v>#N/A</v>
      </c>
      <c r="AS734" s="5" t="e">
        <f t="shared" si="930"/>
        <v>#N/A</v>
      </c>
      <c r="AT734" s="5" t="e">
        <f t="shared" si="931"/>
        <v>#N/A</v>
      </c>
      <c r="AU734" s="5" t="e">
        <f t="shared" si="932"/>
        <v>#N/A</v>
      </c>
      <c r="AV734" s="5" t="e">
        <f t="shared" si="933"/>
        <v>#N/A</v>
      </c>
      <c r="AW734" s="5" t="e">
        <f t="shared" si="934"/>
        <v>#N/A</v>
      </c>
      <c r="AX734" s="5" t="e">
        <f t="shared" si="935"/>
        <v>#N/A</v>
      </c>
      <c r="AY734" s="5" t="e">
        <f t="shared" si="936"/>
        <v>#N/A</v>
      </c>
      <c r="AZ734" s="5" t="e">
        <f t="shared" si="937"/>
        <v>#N/A</v>
      </c>
      <c r="BA734" s="5" t="e">
        <f t="shared" si="938"/>
        <v>#N/A</v>
      </c>
      <c r="BB734" s="5" t="e">
        <f t="shared" si="939"/>
        <v>#N/A</v>
      </c>
      <c r="BC734" s="5" t="e">
        <f t="shared" si="940"/>
        <v>#N/A</v>
      </c>
      <c r="BD734" s="5" t="e">
        <f t="shared" si="941"/>
        <v>#N/A</v>
      </c>
      <c r="BE734" s="5" t="e">
        <f t="shared" si="942"/>
        <v>#N/A</v>
      </c>
      <c r="BF734" s="5" t="e">
        <f t="shared" si="943"/>
        <v>#N/A</v>
      </c>
      <c r="BG734" s="5" t="e">
        <f t="shared" si="944"/>
        <v>#N/A</v>
      </c>
      <c r="BH734" s="5" t="e">
        <f t="shared" si="945"/>
        <v>#N/A</v>
      </c>
      <c r="BI734" s="5" t="e">
        <f t="shared" si="946"/>
        <v>#N/A</v>
      </c>
      <c r="BJ734" s="8" t="e">
        <f t="shared" si="947"/>
        <v>#N/A</v>
      </c>
      <c r="BK734" s="8" t="e">
        <f t="shared" si="948"/>
        <v>#N/A</v>
      </c>
      <c r="BL734" s="8" t="e">
        <f t="shared" si="949"/>
        <v>#N/A</v>
      </c>
      <c r="BM734" s="8" t="e">
        <f t="shared" si="950"/>
        <v>#N/A</v>
      </c>
      <c r="BN734" s="8" t="e">
        <f t="shared" si="951"/>
        <v>#N/A</v>
      </c>
    </row>
    <row r="735" spans="1:66" x14ac:dyDescent="0.25">
      <c r="A735" t="s">
        <v>40</v>
      </c>
      <c r="B735" t="s">
        <v>521</v>
      </c>
      <c r="C735" t="s">
        <v>239</v>
      </c>
      <c r="D735" t="s">
        <v>528</v>
      </c>
      <c r="E735">
        <f>VLOOKUP(A735,home!$A$2:$E$405,3,FALSE)</f>
        <v>1.5047999999999999</v>
      </c>
      <c r="F735" t="e">
        <f>VLOOKUP(B735,home!$B$2:$E$405,3,FALSE)</f>
        <v>#N/A</v>
      </c>
      <c r="G735">
        <f>VLOOKUP(C735,away!$B$2:$E$405,4,FALSE)</f>
        <v>0.432</v>
      </c>
      <c r="H735">
        <f>VLOOKUP(A735,away!$A$2:$E$405,3,FALSE)</f>
        <v>1.2</v>
      </c>
      <c r="I735">
        <f>VLOOKUP(C735,away!$B$2:$E$405,3,FALSE)</f>
        <v>0.83330000000000004</v>
      </c>
      <c r="J735" t="e">
        <f>VLOOKUP(B735,home!$B$2:$E$405,4,FALSE)</f>
        <v>#N/A</v>
      </c>
      <c r="K735" s="3" t="e">
        <f t="shared" si="896"/>
        <v>#N/A</v>
      </c>
      <c r="L735" s="3" t="e">
        <f t="shared" si="897"/>
        <v>#N/A</v>
      </c>
      <c r="M735" s="5" t="e">
        <f t="shared" si="898"/>
        <v>#N/A</v>
      </c>
      <c r="N735" s="5" t="e">
        <f t="shared" si="899"/>
        <v>#N/A</v>
      </c>
      <c r="O735" s="5" t="e">
        <f t="shared" si="900"/>
        <v>#N/A</v>
      </c>
      <c r="P735" s="5" t="e">
        <f t="shared" si="901"/>
        <v>#N/A</v>
      </c>
      <c r="Q735" s="5" t="e">
        <f t="shared" si="902"/>
        <v>#N/A</v>
      </c>
      <c r="R735" s="5" t="e">
        <f t="shared" si="903"/>
        <v>#N/A</v>
      </c>
      <c r="S735" s="5" t="e">
        <f t="shared" si="904"/>
        <v>#N/A</v>
      </c>
      <c r="T735" s="5" t="e">
        <f t="shared" si="905"/>
        <v>#N/A</v>
      </c>
      <c r="U735" s="5" t="e">
        <f t="shared" si="906"/>
        <v>#N/A</v>
      </c>
      <c r="V735" s="5" t="e">
        <f t="shared" si="907"/>
        <v>#N/A</v>
      </c>
      <c r="W735" s="5" t="e">
        <f t="shared" si="908"/>
        <v>#N/A</v>
      </c>
      <c r="X735" s="5" t="e">
        <f t="shared" si="909"/>
        <v>#N/A</v>
      </c>
      <c r="Y735" s="5" t="e">
        <f t="shared" si="910"/>
        <v>#N/A</v>
      </c>
      <c r="Z735" s="5" t="e">
        <f t="shared" si="911"/>
        <v>#N/A</v>
      </c>
      <c r="AA735" s="5" t="e">
        <f t="shared" si="912"/>
        <v>#N/A</v>
      </c>
      <c r="AB735" s="5" t="e">
        <f t="shared" si="913"/>
        <v>#N/A</v>
      </c>
      <c r="AC735" s="5" t="e">
        <f t="shared" si="914"/>
        <v>#N/A</v>
      </c>
      <c r="AD735" s="5" t="e">
        <f t="shared" si="915"/>
        <v>#N/A</v>
      </c>
      <c r="AE735" s="5" t="e">
        <f t="shared" si="916"/>
        <v>#N/A</v>
      </c>
      <c r="AF735" s="5" t="e">
        <f t="shared" si="917"/>
        <v>#N/A</v>
      </c>
      <c r="AG735" s="5" t="e">
        <f t="shared" si="918"/>
        <v>#N/A</v>
      </c>
      <c r="AH735" s="5" t="e">
        <f t="shared" si="919"/>
        <v>#N/A</v>
      </c>
      <c r="AI735" s="5" t="e">
        <f t="shared" si="920"/>
        <v>#N/A</v>
      </c>
      <c r="AJ735" s="5" t="e">
        <f t="shared" si="921"/>
        <v>#N/A</v>
      </c>
      <c r="AK735" s="5" t="e">
        <f t="shared" si="922"/>
        <v>#N/A</v>
      </c>
      <c r="AL735" s="5" t="e">
        <f t="shared" si="923"/>
        <v>#N/A</v>
      </c>
      <c r="AM735" s="5" t="e">
        <f t="shared" si="924"/>
        <v>#N/A</v>
      </c>
      <c r="AN735" s="5" t="e">
        <f t="shared" si="925"/>
        <v>#N/A</v>
      </c>
      <c r="AO735" s="5" t="e">
        <f t="shared" si="926"/>
        <v>#N/A</v>
      </c>
      <c r="AP735" s="5" t="e">
        <f t="shared" si="927"/>
        <v>#N/A</v>
      </c>
      <c r="AQ735" s="5" t="e">
        <f t="shared" si="928"/>
        <v>#N/A</v>
      </c>
      <c r="AR735" s="5" t="e">
        <f t="shared" si="929"/>
        <v>#N/A</v>
      </c>
      <c r="AS735" s="5" t="e">
        <f t="shared" si="930"/>
        <v>#N/A</v>
      </c>
      <c r="AT735" s="5" t="e">
        <f t="shared" si="931"/>
        <v>#N/A</v>
      </c>
      <c r="AU735" s="5" t="e">
        <f t="shared" si="932"/>
        <v>#N/A</v>
      </c>
      <c r="AV735" s="5" t="e">
        <f t="shared" si="933"/>
        <v>#N/A</v>
      </c>
      <c r="AW735" s="5" t="e">
        <f t="shared" si="934"/>
        <v>#N/A</v>
      </c>
      <c r="AX735" s="5" t="e">
        <f t="shared" si="935"/>
        <v>#N/A</v>
      </c>
      <c r="AY735" s="5" t="e">
        <f t="shared" si="936"/>
        <v>#N/A</v>
      </c>
      <c r="AZ735" s="5" t="e">
        <f t="shared" si="937"/>
        <v>#N/A</v>
      </c>
      <c r="BA735" s="5" t="e">
        <f t="shared" si="938"/>
        <v>#N/A</v>
      </c>
      <c r="BB735" s="5" t="e">
        <f t="shared" si="939"/>
        <v>#N/A</v>
      </c>
      <c r="BC735" s="5" t="e">
        <f t="shared" si="940"/>
        <v>#N/A</v>
      </c>
      <c r="BD735" s="5" t="e">
        <f t="shared" si="941"/>
        <v>#N/A</v>
      </c>
      <c r="BE735" s="5" t="e">
        <f t="shared" si="942"/>
        <v>#N/A</v>
      </c>
      <c r="BF735" s="5" t="e">
        <f t="shared" si="943"/>
        <v>#N/A</v>
      </c>
      <c r="BG735" s="5" t="e">
        <f t="shared" si="944"/>
        <v>#N/A</v>
      </c>
      <c r="BH735" s="5" t="e">
        <f t="shared" si="945"/>
        <v>#N/A</v>
      </c>
      <c r="BI735" s="5" t="e">
        <f t="shared" si="946"/>
        <v>#N/A</v>
      </c>
      <c r="BJ735" s="8" t="e">
        <f t="shared" si="947"/>
        <v>#N/A</v>
      </c>
      <c r="BK735" s="8" t="e">
        <f t="shared" si="948"/>
        <v>#N/A</v>
      </c>
      <c r="BL735" s="8" t="e">
        <f t="shared" si="949"/>
        <v>#N/A</v>
      </c>
      <c r="BM735" s="8" t="e">
        <f t="shared" si="950"/>
        <v>#N/A</v>
      </c>
      <c r="BN735" s="8" t="e">
        <f t="shared" si="951"/>
        <v>#N/A</v>
      </c>
    </row>
    <row r="736" spans="1:66" x14ac:dyDescent="0.25">
      <c r="A736" t="s">
        <v>342</v>
      </c>
      <c r="B736" t="s">
        <v>436</v>
      </c>
      <c r="C736" t="s">
        <v>363</v>
      </c>
      <c r="D736" t="s">
        <v>529</v>
      </c>
      <c r="E736">
        <f>VLOOKUP(A736,home!$A$2:$E$405,3,FALSE)</f>
        <v>1.1741999999999999</v>
      </c>
      <c r="F736">
        <f>VLOOKUP(B736,home!$B$2:$E$405,3,FALSE)</f>
        <v>0.85160000000000002</v>
      </c>
      <c r="G736">
        <f>VLOOKUP(C736,away!$B$2:$E$405,4,FALSE)</f>
        <v>1.1496999999999999</v>
      </c>
      <c r="H736">
        <f>VLOOKUP(A736,away!$A$2:$E$405,3,FALSE)</f>
        <v>0.85970000000000002</v>
      </c>
      <c r="I736">
        <f>VLOOKUP(C736,away!$B$2:$E$405,3,FALSE)</f>
        <v>0.93059999999999998</v>
      </c>
      <c r="J736">
        <f>VLOOKUP(B736,home!$B$2:$E$405,4,FALSE)</f>
        <v>0.69789999999999996</v>
      </c>
      <c r="K736" s="3">
        <f t="shared" si="896"/>
        <v>1.1496410433839999</v>
      </c>
      <c r="L736" s="3">
        <f t="shared" si="897"/>
        <v>0.55834569667799994</v>
      </c>
      <c r="M736" s="5">
        <f t="shared" si="898"/>
        <v>0.18123028926168352</v>
      </c>
      <c r="N736" s="5">
        <f t="shared" si="899"/>
        <v>0.20834977883958597</v>
      </c>
      <c r="O736" s="5">
        <f t="shared" si="900"/>
        <v>0.10118915211697013</v>
      </c>
      <c r="P736" s="5">
        <f t="shared" si="901"/>
        <v>0.11633120241889583</v>
      </c>
      <c r="Q736" s="5">
        <f t="shared" si="902"/>
        <v>0.11976372856698364</v>
      </c>
      <c r="R736" s="5">
        <f t="shared" si="903"/>
        <v>2.8249263817502895E-2</v>
      </c>
      <c r="S736" s="5">
        <f t="shared" si="904"/>
        <v>1.8668166220114437E-2</v>
      </c>
      <c r="T736" s="5">
        <f t="shared" si="905"/>
        <v>6.6869562463487353E-2</v>
      </c>
      <c r="U736" s="5">
        <f t="shared" si="906"/>
        <v>3.2476513129983904E-2</v>
      </c>
      <c r="V736" s="5">
        <f t="shared" si="907"/>
        <v>1.3314491451051971E-3</v>
      </c>
      <c r="W736" s="5">
        <f t="shared" si="908"/>
        <v>4.5895099289768385E-2</v>
      </c>
      <c r="X736" s="5">
        <f t="shared" si="909"/>
        <v>2.5625331187051705E-2</v>
      </c>
      <c r="Y736" s="5">
        <f t="shared" si="910"/>
        <v>7.1538966971194306E-3</v>
      </c>
      <c r="Z736" s="5">
        <f t="shared" si="911"/>
        <v>5.2576182956080905E-3</v>
      </c>
      <c r="AA736" s="5">
        <f t="shared" si="912"/>
        <v>6.0443737830776917E-3</v>
      </c>
      <c r="AB736" s="5">
        <f t="shared" si="913"/>
        <v>3.474430091290167E-3</v>
      </c>
      <c r="AC736" s="5">
        <f t="shared" si="914"/>
        <v>5.3415836503069946E-5</v>
      </c>
      <c r="AD736" s="5">
        <f t="shared" si="915"/>
        <v>1.3190722458425405E-2</v>
      </c>
      <c r="AE736" s="5">
        <f t="shared" si="916"/>
        <v>7.3649831207356726E-3</v>
      </c>
      <c r="AF736" s="5">
        <f t="shared" si="917"/>
        <v>2.0561033157844343E-3</v>
      </c>
      <c r="AG736" s="5">
        <f t="shared" si="918"/>
        <v>3.8267214609786853E-4</v>
      </c>
      <c r="AH736" s="5">
        <f t="shared" si="919"/>
        <v>7.3389213753207447E-4</v>
      </c>
      <c r="AI736" s="5">
        <f t="shared" si="920"/>
        <v>8.4371252272368805E-4</v>
      </c>
      <c r="AJ736" s="5">
        <f t="shared" si="921"/>
        <v>4.849832724701038E-4</v>
      </c>
      <c r="AK736" s="5">
        <f t="shared" si="922"/>
        <v>1.8585222512877217E-4</v>
      </c>
      <c r="AL736" s="5">
        <f t="shared" si="923"/>
        <v>1.3714988844145823E-6</v>
      </c>
      <c r="AM736" s="5">
        <f t="shared" si="924"/>
        <v>3.0329191860185884E-3</v>
      </c>
      <c r="AN736" s="5">
        <f t="shared" si="925"/>
        <v>1.6934173758856213E-3</v>
      </c>
      <c r="AO736" s="5">
        <f t="shared" si="926"/>
        <v>4.7275615225274374E-4</v>
      </c>
      <c r="AP736" s="5">
        <f t="shared" si="927"/>
        <v>8.7987121062789604E-5</v>
      </c>
      <c r="AQ736" s="5">
        <f t="shared" si="928"/>
        <v>1.2281807602123697E-5</v>
      </c>
      <c r="AR736" s="5">
        <f t="shared" si="929"/>
        <v>8.1953103363370536E-5</v>
      </c>
      <c r="AS736" s="5">
        <f t="shared" si="930"/>
        <v>9.4216651259222095E-5</v>
      </c>
      <c r="AT736" s="5">
        <f t="shared" si="931"/>
        <v>5.4157664628899276E-5</v>
      </c>
      <c r="AU736" s="5">
        <f t="shared" si="932"/>
        <v>2.075395802373616E-5</v>
      </c>
      <c r="AV736" s="5">
        <f t="shared" si="933"/>
        <v>5.9649004891889466E-6</v>
      </c>
      <c r="AW736" s="5">
        <f t="shared" si="934"/>
        <v>2.4454477687248356E-8</v>
      </c>
      <c r="AX736" s="5">
        <f t="shared" si="935"/>
        <v>5.811280629189605E-4</v>
      </c>
      <c r="AY736" s="5">
        <f t="shared" si="936"/>
        <v>3.2447035314962352E-4</v>
      </c>
      <c r="AZ736" s="5">
        <f t="shared" si="937"/>
        <v>9.0583312690341593E-5</v>
      </c>
      <c r="BA736" s="5">
        <f t="shared" si="938"/>
        <v>1.6858934277163297E-5</v>
      </c>
      <c r="BB736" s="5">
        <f t="shared" si="939"/>
        <v>2.3532783510578387E-6</v>
      </c>
      <c r="BC736" s="5">
        <f t="shared" si="940"/>
        <v>2.6278856807972876E-7</v>
      </c>
      <c r="BD736" s="5">
        <f t="shared" si="941"/>
        <v>7.6263604320575415E-6</v>
      </c>
      <c r="BE736" s="5">
        <f t="shared" si="942"/>
        <v>8.7675769643330834E-6</v>
      </c>
      <c r="BF736" s="5">
        <f t="shared" si="943"/>
        <v>5.0397831646127054E-6</v>
      </c>
      <c r="BG736" s="5">
        <f t="shared" si="944"/>
        <v>1.9313138585981549E-6</v>
      </c>
      <c r="BH736" s="5">
        <f t="shared" si="945"/>
        <v>5.5507941987519063E-7</v>
      </c>
      <c r="BI736" s="5">
        <f t="shared" si="946"/>
        <v>1.2762841668525991E-7</v>
      </c>
      <c r="BJ736" s="8">
        <f t="shared" si="947"/>
        <v>0.50296689645781711</v>
      </c>
      <c r="BK736" s="8">
        <f t="shared" si="948"/>
        <v>0.31794036473433607</v>
      </c>
      <c r="BL736" s="8">
        <f t="shared" si="949"/>
        <v>0.17396326711669999</v>
      </c>
      <c r="BM736" s="8">
        <f t="shared" si="950"/>
        <v>0.24469028568416715</v>
      </c>
      <c r="BN736" s="8">
        <f t="shared" si="951"/>
        <v>0.7551134150216221</v>
      </c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2021-08-27T17:10:32Z</dcterms:modified>
</cp:coreProperties>
</file>